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8\data\"/>
    </mc:Choice>
  </mc:AlternateContent>
  <bookViews>
    <workbookView xWindow="0" yWindow="0" windowWidth="17256" windowHeight="5772" tabRatio="784" activeTab="5"/>
  </bookViews>
  <sheets>
    <sheet name="Conf. Old" sheetId="1" r:id="rId1"/>
    <sheet name="Conf. Raw" sheetId="4" r:id="rId2"/>
    <sheet name="Tree Raw" sheetId="12" r:id="rId3"/>
    <sheet name="Conference V" sheetId="3" r:id="rId4"/>
    <sheet name="Tree V" sheetId="2" r:id="rId5"/>
    <sheet name="Summary" sheetId="5" r:id="rId6"/>
    <sheet name="Tree One Root Raw" sheetId="11" r:id="rId7"/>
    <sheet name="Conf. One Root Raw" sheetId="13" r:id="rId8"/>
    <sheet name="Conf. Save Raw" sheetId="14" r:id="rId9"/>
    <sheet name="Tree Save Raw" sheetId="15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L4" i="5"/>
  <c r="H4" i="5"/>
  <c r="H5" i="5"/>
  <c r="H6" i="5"/>
  <c r="H9" i="5"/>
  <c r="H10" i="5"/>
  <c r="H11" i="5"/>
  <c r="H12" i="5"/>
  <c r="H13" i="5"/>
  <c r="H14" i="5"/>
  <c r="H15" i="5"/>
  <c r="H16" i="5"/>
  <c r="H17" i="5"/>
  <c r="G4" i="5"/>
  <c r="AU71" i="3"/>
  <c r="AV71" i="3"/>
  <c r="AW71" i="3"/>
  <c r="AX71" i="3"/>
  <c r="AY71" i="3"/>
  <c r="AZ71" i="3"/>
  <c r="BA71" i="3"/>
  <c r="BB71" i="3"/>
  <c r="CH71" i="3" s="1"/>
  <c r="BC71" i="3"/>
  <c r="BD71" i="3"/>
  <c r="BE71" i="3"/>
  <c r="CK71" i="3" s="1"/>
  <c r="BF71" i="3"/>
  <c r="CL71" i="3" s="1"/>
  <c r="BG71" i="3"/>
  <c r="BH71" i="3"/>
  <c r="BI71" i="3"/>
  <c r="CO71" i="3" s="1"/>
  <c r="BJ71" i="3"/>
  <c r="CP71" i="3" s="1"/>
  <c r="CA71" i="3"/>
  <c r="CB71" i="3"/>
  <c r="CC71" i="3"/>
  <c r="CD71" i="3"/>
  <c r="CE71" i="3"/>
  <c r="CF71" i="3"/>
  <c r="CG71" i="3"/>
  <c r="CI71" i="3"/>
  <c r="CJ71" i="3"/>
  <c r="CM71" i="3"/>
  <c r="CN71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2" i="3" l="1"/>
  <c r="CQ73" i="3"/>
  <c r="CQ71" i="3"/>
  <c r="C227" i="15"/>
  <c r="C220" i="14"/>
  <c r="D226" i="15"/>
  <c r="C226" i="15"/>
  <c r="D219" i="14"/>
  <c r="C219" i="14"/>
  <c r="CR2" i="2" l="1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46" i="2" l="1"/>
  <c r="DH42" i="2"/>
  <c r="DH26" i="2"/>
  <c r="DH10" i="2"/>
  <c r="DH62" i="2"/>
  <c r="DH30" i="2"/>
  <c r="DH14" i="2"/>
  <c r="DH58" i="2"/>
  <c r="DH54" i="2"/>
  <c r="DH22" i="2"/>
  <c r="DH6" i="2"/>
  <c r="DH66" i="2"/>
  <c r="DH50" i="2"/>
  <c r="DH34" i="2"/>
  <c r="DH18" i="2"/>
  <c r="DH2" i="2"/>
  <c r="DH38" i="2"/>
  <c r="DH69" i="2"/>
  <c r="DH68" i="2"/>
  <c r="DH67" i="2"/>
  <c r="DH65" i="2"/>
  <c r="DH64" i="2"/>
  <c r="DH63" i="2"/>
  <c r="DH61" i="2"/>
  <c r="DH60" i="2"/>
  <c r="DH59" i="2"/>
  <c r="DH57" i="2"/>
  <c r="DH56" i="2"/>
  <c r="DH55" i="2"/>
  <c r="DH53" i="2"/>
  <c r="DH52" i="2"/>
  <c r="DH51" i="2"/>
  <c r="DH49" i="2"/>
  <c r="DH48" i="2"/>
  <c r="DH47" i="2"/>
  <c r="DH45" i="2"/>
  <c r="DH44" i="2"/>
  <c r="DH43" i="2"/>
  <c r="DH41" i="2"/>
  <c r="DH40" i="2"/>
  <c r="DH39" i="2"/>
  <c r="DH37" i="2"/>
  <c r="DH36" i="2"/>
  <c r="DH35" i="2"/>
  <c r="DH33" i="2"/>
  <c r="DH32" i="2"/>
  <c r="DH31" i="2"/>
  <c r="DH29" i="2"/>
  <c r="DH28" i="2"/>
  <c r="DH27" i="2"/>
  <c r="DH25" i="2"/>
  <c r="DH24" i="2"/>
  <c r="DH23" i="2"/>
  <c r="DH21" i="2"/>
  <c r="DH20" i="2"/>
  <c r="DH19" i="2"/>
  <c r="DH17" i="2"/>
  <c r="DH16" i="2"/>
  <c r="DH15" i="2"/>
  <c r="DH13" i="2"/>
  <c r="DH12" i="2"/>
  <c r="DH11" i="2"/>
  <c r="DH9" i="2"/>
  <c r="DH8" i="2"/>
  <c r="DH7" i="2"/>
  <c r="DH5" i="2"/>
  <c r="DH4" i="2"/>
  <c r="DH3" i="2"/>
  <c r="F24" i="5" l="1"/>
  <c r="F23" i="5"/>
  <c r="L19" i="5"/>
  <c r="K19" i="5"/>
  <c r="H19" i="5"/>
  <c r="G19" i="5"/>
  <c r="L18" i="5"/>
  <c r="K18" i="5"/>
  <c r="L17" i="5"/>
  <c r="K17" i="5"/>
  <c r="G17" i="5"/>
  <c r="L16" i="5"/>
  <c r="K16" i="5"/>
  <c r="G16" i="5"/>
  <c r="L15" i="5"/>
  <c r="K15" i="5"/>
  <c r="G15" i="5"/>
  <c r="L14" i="5"/>
  <c r="K14" i="5"/>
  <c r="G14" i="5"/>
  <c r="L13" i="5"/>
  <c r="K13" i="5"/>
  <c r="G13" i="5"/>
  <c r="L12" i="5"/>
  <c r="K12" i="5"/>
  <c r="G12" i="5"/>
  <c r="L11" i="5"/>
  <c r="K11" i="5"/>
  <c r="G11" i="5"/>
  <c r="L10" i="5"/>
  <c r="K10" i="5"/>
  <c r="G10" i="5"/>
  <c r="L9" i="5"/>
  <c r="K9" i="5"/>
  <c r="G9" i="5"/>
  <c r="L8" i="5"/>
  <c r="K8" i="5"/>
  <c r="L7" i="5"/>
  <c r="K7" i="5"/>
  <c r="L6" i="5"/>
  <c r="K6" i="5"/>
  <c r="K20" i="5" s="1"/>
  <c r="G23" i="5" s="1"/>
  <c r="L5" i="5"/>
  <c r="K5" i="5"/>
  <c r="G5" i="5"/>
  <c r="CL74" i="2"/>
  <c r="CL75" i="2"/>
  <c r="CL76" i="2"/>
  <c r="CL79" i="2"/>
  <c r="CL80" i="2"/>
  <c r="CL81" i="2"/>
  <c r="CL82" i="2"/>
  <c r="CL83" i="2"/>
  <c r="CL84" i="2"/>
  <c r="CL85" i="2"/>
  <c r="CL86" i="2"/>
  <c r="CL87" i="2"/>
  <c r="CL89" i="2"/>
  <c r="CO74" i="2"/>
  <c r="CP74" i="2"/>
  <c r="CJ94" i="2"/>
  <c r="CJ93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K74" i="2"/>
  <c r="CK75" i="2"/>
  <c r="CK79" i="2"/>
  <c r="CK80" i="2"/>
  <c r="CK81" i="2"/>
  <c r="CK82" i="2"/>
  <c r="CK83" i="2"/>
  <c r="CK84" i="2"/>
  <c r="CK85" i="2"/>
  <c r="CK86" i="2"/>
  <c r="CK87" i="2"/>
  <c r="CK89" i="2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BJ70" i="3"/>
  <c r="CP70" i="3" s="1"/>
  <c r="BI70" i="3"/>
  <c r="CO70" i="3" s="1"/>
  <c r="BH70" i="3"/>
  <c r="CN70" i="3" s="1"/>
  <c r="BG70" i="3"/>
  <c r="CM70" i="3" s="1"/>
  <c r="BF70" i="3"/>
  <c r="CL70" i="3" s="1"/>
  <c r="BE70" i="3"/>
  <c r="CK70" i="3" s="1"/>
  <c r="BD70" i="3"/>
  <c r="CJ70" i="3" s="1"/>
  <c r="BC70" i="3"/>
  <c r="CI70" i="3" s="1"/>
  <c r="BB70" i="3"/>
  <c r="CH70" i="3" s="1"/>
  <c r="BA70" i="3"/>
  <c r="CG70" i="3" s="1"/>
  <c r="AZ70" i="3"/>
  <c r="CF70" i="3" s="1"/>
  <c r="AY70" i="3"/>
  <c r="CE70" i="3" s="1"/>
  <c r="AX70" i="3"/>
  <c r="CD70" i="3" s="1"/>
  <c r="AW70" i="3"/>
  <c r="CC70" i="3" s="1"/>
  <c r="AV70" i="3"/>
  <c r="CB70" i="3" s="1"/>
  <c r="AU70" i="3"/>
  <c r="CA70" i="3" s="1"/>
  <c r="BJ69" i="3"/>
  <c r="CP69" i="3" s="1"/>
  <c r="BI69" i="3"/>
  <c r="CO69" i="3" s="1"/>
  <c r="BH69" i="3"/>
  <c r="CN69" i="3" s="1"/>
  <c r="BG69" i="3"/>
  <c r="CM69" i="3" s="1"/>
  <c r="BF69" i="3"/>
  <c r="CL69" i="3" s="1"/>
  <c r="BE69" i="3"/>
  <c r="CK69" i="3" s="1"/>
  <c r="BD69" i="3"/>
  <c r="CJ69" i="3" s="1"/>
  <c r="BC69" i="3"/>
  <c r="CI69" i="3" s="1"/>
  <c r="BB69" i="3"/>
  <c r="CH69" i="3" s="1"/>
  <c r="BA69" i="3"/>
  <c r="CG69" i="3" s="1"/>
  <c r="AZ69" i="3"/>
  <c r="CF69" i="3" s="1"/>
  <c r="AY69" i="3"/>
  <c r="CE69" i="3" s="1"/>
  <c r="AX69" i="3"/>
  <c r="CD69" i="3" s="1"/>
  <c r="AW69" i="3"/>
  <c r="CC69" i="3" s="1"/>
  <c r="AV69" i="3"/>
  <c r="CB69" i="3" s="1"/>
  <c r="AU69" i="3"/>
  <c r="CA69" i="3" s="1"/>
  <c r="BJ68" i="3"/>
  <c r="CP68" i="3" s="1"/>
  <c r="BI68" i="3"/>
  <c r="CO68" i="3" s="1"/>
  <c r="BH68" i="3"/>
  <c r="CN68" i="3" s="1"/>
  <c r="BG68" i="3"/>
  <c r="CM68" i="3" s="1"/>
  <c r="BF68" i="3"/>
  <c r="CL68" i="3" s="1"/>
  <c r="BE68" i="3"/>
  <c r="CK68" i="3" s="1"/>
  <c r="BD68" i="3"/>
  <c r="CJ68" i="3" s="1"/>
  <c r="BC68" i="3"/>
  <c r="CI68" i="3" s="1"/>
  <c r="BB68" i="3"/>
  <c r="CH68" i="3" s="1"/>
  <c r="BA68" i="3"/>
  <c r="CG68" i="3" s="1"/>
  <c r="AZ68" i="3"/>
  <c r="CF68" i="3" s="1"/>
  <c r="AY68" i="3"/>
  <c r="CE68" i="3" s="1"/>
  <c r="AX68" i="3"/>
  <c r="CD68" i="3" s="1"/>
  <c r="AW68" i="3"/>
  <c r="CC68" i="3" s="1"/>
  <c r="AV68" i="3"/>
  <c r="CB68" i="3" s="1"/>
  <c r="AU68" i="3"/>
  <c r="CA68" i="3" s="1"/>
  <c r="BJ67" i="3"/>
  <c r="CP67" i="3" s="1"/>
  <c r="BI67" i="3"/>
  <c r="CO67" i="3" s="1"/>
  <c r="BH67" i="3"/>
  <c r="CN67" i="3" s="1"/>
  <c r="BG67" i="3"/>
  <c r="CM67" i="3" s="1"/>
  <c r="BF67" i="3"/>
  <c r="CL67" i="3" s="1"/>
  <c r="BE67" i="3"/>
  <c r="CK67" i="3" s="1"/>
  <c r="BD67" i="3"/>
  <c r="CJ67" i="3" s="1"/>
  <c r="BC67" i="3"/>
  <c r="CI67" i="3" s="1"/>
  <c r="BB67" i="3"/>
  <c r="CH67" i="3" s="1"/>
  <c r="BA67" i="3"/>
  <c r="CG67" i="3" s="1"/>
  <c r="AZ67" i="3"/>
  <c r="CF67" i="3" s="1"/>
  <c r="AY67" i="3"/>
  <c r="CE67" i="3" s="1"/>
  <c r="AX67" i="3"/>
  <c r="CD67" i="3" s="1"/>
  <c r="AW67" i="3"/>
  <c r="CC67" i="3" s="1"/>
  <c r="AV67" i="3"/>
  <c r="CB67" i="3" s="1"/>
  <c r="AU67" i="3"/>
  <c r="CA67" i="3" s="1"/>
  <c r="BJ66" i="3"/>
  <c r="CP66" i="3" s="1"/>
  <c r="BI66" i="3"/>
  <c r="CO66" i="3" s="1"/>
  <c r="BH66" i="3"/>
  <c r="CN66" i="3" s="1"/>
  <c r="BG66" i="3"/>
  <c r="CM66" i="3" s="1"/>
  <c r="BF66" i="3"/>
  <c r="CL66" i="3" s="1"/>
  <c r="BE66" i="3"/>
  <c r="CK66" i="3" s="1"/>
  <c r="BD66" i="3"/>
  <c r="CJ66" i="3" s="1"/>
  <c r="BC66" i="3"/>
  <c r="CI66" i="3" s="1"/>
  <c r="BB66" i="3"/>
  <c r="CH66" i="3" s="1"/>
  <c r="BA66" i="3"/>
  <c r="CG66" i="3" s="1"/>
  <c r="AZ66" i="3"/>
  <c r="CF66" i="3" s="1"/>
  <c r="AY66" i="3"/>
  <c r="CE66" i="3" s="1"/>
  <c r="AX66" i="3"/>
  <c r="CD66" i="3" s="1"/>
  <c r="AW66" i="3"/>
  <c r="CC66" i="3" s="1"/>
  <c r="AV66" i="3"/>
  <c r="CB66" i="3" s="1"/>
  <c r="AU66" i="3"/>
  <c r="CA66" i="3" s="1"/>
  <c r="BJ65" i="3"/>
  <c r="CP65" i="3" s="1"/>
  <c r="BI65" i="3"/>
  <c r="CO65" i="3" s="1"/>
  <c r="BH65" i="3"/>
  <c r="CN65" i="3" s="1"/>
  <c r="BG65" i="3"/>
  <c r="CM65" i="3" s="1"/>
  <c r="BF65" i="3"/>
  <c r="CL65" i="3" s="1"/>
  <c r="BE65" i="3"/>
  <c r="CK65" i="3" s="1"/>
  <c r="BD65" i="3"/>
  <c r="CJ65" i="3" s="1"/>
  <c r="BC65" i="3"/>
  <c r="CI65" i="3" s="1"/>
  <c r="BB65" i="3"/>
  <c r="CH65" i="3" s="1"/>
  <c r="BA65" i="3"/>
  <c r="CG65" i="3" s="1"/>
  <c r="AZ65" i="3"/>
  <c r="CF65" i="3" s="1"/>
  <c r="AY65" i="3"/>
  <c r="CE65" i="3" s="1"/>
  <c r="AX65" i="3"/>
  <c r="CD65" i="3" s="1"/>
  <c r="AW65" i="3"/>
  <c r="CC65" i="3" s="1"/>
  <c r="AV65" i="3"/>
  <c r="CB65" i="3" s="1"/>
  <c r="AU65" i="3"/>
  <c r="CA65" i="3" s="1"/>
  <c r="BJ64" i="3"/>
  <c r="CP64" i="3" s="1"/>
  <c r="BI64" i="3"/>
  <c r="CO64" i="3" s="1"/>
  <c r="BH64" i="3"/>
  <c r="CN64" i="3" s="1"/>
  <c r="BG64" i="3"/>
  <c r="CM64" i="3" s="1"/>
  <c r="BF64" i="3"/>
  <c r="CL64" i="3" s="1"/>
  <c r="BE64" i="3"/>
  <c r="CK64" i="3" s="1"/>
  <c r="BD64" i="3"/>
  <c r="CJ64" i="3" s="1"/>
  <c r="BC64" i="3"/>
  <c r="CI64" i="3" s="1"/>
  <c r="BB64" i="3"/>
  <c r="CH64" i="3" s="1"/>
  <c r="BA64" i="3"/>
  <c r="CG64" i="3" s="1"/>
  <c r="AZ64" i="3"/>
  <c r="CF64" i="3" s="1"/>
  <c r="AY64" i="3"/>
  <c r="CE64" i="3" s="1"/>
  <c r="AX64" i="3"/>
  <c r="CD64" i="3" s="1"/>
  <c r="AW64" i="3"/>
  <c r="CC64" i="3" s="1"/>
  <c r="AV64" i="3"/>
  <c r="CB64" i="3" s="1"/>
  <c r="AU64" i="3"/>
  <c r="CA64" i="3" s="1"/>
  <c r="BJ63" i="3"/>
  <c r="CP63" i="3" s="1"/>
  <c r="BI63" i="3"/>
  <c r="CO63" i="3" s="1"/>
  <c r="BH63" i="3"/>
  <c r="CN63" i="3" s="1"/>
  <c r="BG63" i="3"/>
  <c r="CM63" i="3" s="1"/>
  <c r="BF63" i="3"/>
  <c r="CL63" i="3" s="1"/>
  <c r="BE63" i="3"/>
  <c r="CK63" i="3" s="1"/>
  <c r="BD63" i="3"/>
  <c r="CJ63" i="3" s="1"/>
  <c r="BC63" i="3"/>
  <c r="CI63" i="3" s="1"/>
  <c r="BB63" i="3"/>
  <c r="CH63" i="3" s="1"/>
  <c r="BA63" i="3"/>
  <c r="CG63" i="3" s="1"/>
  <c r="AZ63" i="3"/>
  <c r="CF63" i="3" s="1"/>
  <c r="AY63" i="3"/>
  <c r="CE63" i="3" s="1"/>
  <c r="AX63" i="3"/>
  <c r="CD63" i="3" s="1"/>
  <c r="AW63" i="3"/>
  <c r="CC63" i="3" s="1"/>
  <c r="AV63" i="3"/>
  <c r="CB63" i="3" s="1"/>
  <c r="AU63" i="3"/>
  <c r="CA63" i="3" s="1"/>
  <c r="BJ62" i="3"/>
  <c r="CP62" i="3" s="1"/>
  <c r="BI62" i="3"/>
  <c r="CO62" i="3" s="1"/>
  <c r="BH62" i="3"/>
  <c r="CN62" i="3" s="1"/>
  <c r="BG62" i="3"/>
  <c r="CM62" i="3" s="1"/>
  <c r="BF62" i="3"/>
  <c r="CL62" i="3" s="1"/>
  <c r="BE62" i="3"/>
  <c r="CK62" i="3" s="1"/>
  <c r="BD62" i="3"/>
  <c r="CJ62" i="3" s="1"/>
  <c r="BC62" i="3"/>
  <c r="CI62" i="3" s="1"/>
  <c r="BB62" i="3"/>
  <c r="CH62" i="3" s="1"/>
  <c r="BA62" i="3"/>
  <c r="CG62" i="3" s="1"/>
  <c r="AZ62" i="3"/>
  <c r="CF62" i="3" s="1"/>
  <c r="AY62" i="3"/>
  <c r="CE62" i="3" s="1"/>
  <c r="AX62" i="3"/>
  <c r="CD62" i="3" s="1"/>
  <c r="AW62" i="3"/>
  <c r="CC62" i="3" s="1"/>
  <c r="AV62" i="3"/>
  <c r="CB62" i="3" s="1"/>
  <c r="AU62" i="3"/>
  <c r="CA62" i="3" s="1"/>
  <c r="BJ61" i="3"/>
  <c r="CP61" i="3" s="1"/>
  <c r="BI61" i="3"/>
  <c r="CO61" i="3" s="1"/>
  <c r="BH61" i="3"/>
  <c r="CN61" i="3" s="1"/>
  <c r="BG61" i="3"/>
  <c r="CM61" i="3" s="1"/>
  <c r="BF61" i="3"/>
  <c r="CL61" i="3" s="1"/>
  <c r="BE61" i="3"/>
  <c r="CK61" i="3" s="1"/>
  <c r="BD61" i="3"/>
  <c r="CJ61" i="3" s="1"/>
  <c r="BC61" i="3"/>
  <c r="CI61" i="3" s="1"/>
  <c r="BB61" i="3"/>
  <c r="CH61" i="3" s="1"/>
  <c r="BA61" i="3"/>
  <c r="CG61" i="3" s="1"/>
  <c r="AZ61" i="3"/>
  <c r="CF61" i="3" s="1"/>
  <c r="AY61" i="3"/>
  <c r="CE61" i="3" s="1"/>
  <c r="AX61" i="3"/>
  <c r="CD61" i="3" s="1"/>
  <c r="AW61" i="3"/>
  <c r="CC61" i="3" s="1"/>
  <c r="AV61" i="3"/>
  <c r="CB61" i="3" s="1"/>
  <c r="AU61" i="3"/>
  <c r="CA61" i="3" s="1"/>
  <c r="BJ60" i="3"/>
  <c r="CP60" i="3" s="1"/>
  <c r="BI60" i="3"/>
  <c r="CO60" i="3" s="1"/>
  <c r="BH60" i="3"/>
  <c r="CN60" i="3" s="1"/>
  <c r="BG60" i="3"/>
  <c r="CM60" i="3" s="1"/>
  <c r="BF60" i="3"/>
  <c r="CL60" i="3" s="1"/>
  <c r="BE60" i="3"/>
  <c r="CK60" i="3" s="1"/>
  <c r="BD60" i="3"/>
  <c r="CJ60" i="3" s="1"/>
  <c r="BC60" i="3"/>
  <c r="CI60" i="3" s="1"/>
  <c r="BB60" i="3"/>
  <c r="CH60" i="3" s="1"/>
  <c r="BA60" i="3"/>
  <c r="CG60" i="3" s="1"/>
  <c r="AZ60" i="3"/>
  <c r="CF60" i="3" s="1"/>
  <c r="AY60" i="3"/>
  <c r="CE60" i="3" s="1"/>
  <c r="AX60" i="3"/>
  <c r="CD60" i="3" s="1"/>
  <c r="AW60" i="3"/>
  <c r="CC60" i="3" s="1"/>
  <c r="AV60" i="3"/>
  <c r="CB60" i="3" s="1"/>
  <c r="AU60" i="3"/>
  <c r="CA60" i="3" s="1"/>
  <c r="BJ59" i="3"/>
  <c r="CP59" i="3" s="1"/>
  <c r="BI59" i="3"/>
  <c r="CO59" i="3" s="1"/>
  <c r="BH59" i="3"/>
  <c r="CN59" i="3" s="1"/>
  <c r="BG59" i="3"/>
  <c r="CM59" i="3" s="1"/>
  <c r="BF59" i="3"/>
  <c r="CL59" i="3" s="1"/>
  <c r="BE59" i="3"/>
  <c r="CK59" i="3" s="1"/>
  <c r="BD59" i="3"/>
  <c r="CJ59" i="3" s="1"/>
  <c r="BC59" i="3"/>
  <c r="CI59" i="3" s="1"/>
  <c r="BB59" i="3"/>
  <c r="CH59" i="3" s="1"/>
  <c r="BA59" i="3"/>
  <c r="CG59" i="3" s="1"/>
  <c r="AZ59" i="3"/>
  <c r="CF59" i="3" s="1"/>
  <c r="AY59" i="3"/>
  <c r="CE59" i="3" s="1"/>
  <c r="AX59" i="3"/>
  <c r="CD59" i="3" s="1"/>
  <c r="AW59" i="3"/>
  <c r="CC59" i="3" s="1"/>
  <c r="AV59" i="3"/>
  <c r="CB59" i="3" s="1"/>
  <c r="AU59" i="3"/>
  <c r="CA59" i="3" s="1"/>
  <c r="BJ58" i="3"/>
  <c r="CP58" i="3" s="1"/>
  <c r="BI58" i="3"/>
  <c r="CO58" i="3" s="1"/>
  <c r="BH58" i="3"/>
  <c r="CN58" i="3" s="1"/>
  <c r="BG58" i="3"/>
  <c r="CM58" i="3" s="1"/>
  <c r="BF58" i="3"/>
  <c r="CL58" i="3" s="1"/>
  <c r="BE58" i="3"/>
  <c r="CK58" i="3" s="1"/>
  <c r="BD58" i="3"/>
  <c r="CJ58" i="3" s="1"/>
  <c r="BC58" i="3"/>
  <c r="CI58" i="3" s="1"/>
  <c r="BB58" i="3"/>
  <c r="CH58" i="3" s="1"/>
  <c r="BA58" i="3"/>
  <c r="CG58" i="3" s="1"/>
  <c r="AZ58" i="3"/>
  <c r="CF58" i="3" s="1"/>
  <c r="AY58" i="3"/>
  <c r="CE58" i="3" s="1"/>
  <c r="AX58" i="3"/>
  <c r="CD58" i="3" s="1"/>
  <c r="AW58" i="3"/>
  <c r="CC58" i="3" s="1"/>
  <c r="AV58" i="3"/>
  <c r="CB58" i="3" s="1"/>
  <c r="AU58" i="3"/>
  <c r="CA58" i="3" s="1"/>
  <c r="BJ57" i="3"/>
  <c r="CP57" i="3" s="1"/>
  <c r="BI57" i="3"/>
  <c r="CO57" i="3" s="1"/>
  <c r="BH57" i="3"/>
  <c r="CN57" i="3" s="1"/>
  <c r="BG57" i="3"/>
  <c r="CM57" i="3" s="1"/>
  <c r="BF57" i="3"/>
  <c r="CL57" i="3" s="1"/>
  <c r="BE57" i="3"/>
  <c r="CK57" i="3" s="1"/>
  <c r="BD57" i="3"/>
  <c r="CJ57" i="3" s="1"/>
  <c r="BC57" i="3"/>
  <c r="CI57" i="3" s="1"/>
  <c r="BB57" i="3"/>
  <c r="CH57" i="3" s="1"/>
  <c r="BA57" i="3"/>
  <c r="CG57" i="3" s="1"/>
  <c r="AZ57" i="3"/>
  <c r="CF57" i="3" s="1"/>
  <c r="AY57" i="3"/>
  <c r="CE57" i="3" s="1"/>
  <c r="AX57" i="3"/>
  <c r="CD57" i="3" s="1"/>
  <c r="AW57" i="3"/>
  <c r="CC57" i="3" s="1"/>
  <c r="AV57" i="3"/>
  <c r="CB57" i="3" s="1"/>
  <c r="AU57" i="3"/>
  <c r="CA57" i="3" s="1"/>
  <c r="BJ56" i="3"/>
  <c r="CP56" i="3" s="1"/>
  <c r="BI56" i="3"/>
  <c r="CO56" i="3" s="1"/>
  <c r="BH56" i="3"/>
  <c r="CN56" i="3" s="1"/>
  <c r="BG56" i="3"/>
  <c r="CM56" i="3" s="1"/>
  <c r="BF56" i="3"/>
  <c r="CL56" i="3" s="1"/>
  <c r="BE56" i="3"/>
  <c r="CK56" i="3" s="1"/>
  <c r="BD56" i="3"/>
  <c r="CJ56" i="3" s="1"/>
  <c r="BC56" i="3"/>
  <c r="CI56" i="3" s="1"/>
  <c r="BB56" i="3"/>
  <c r="CH56" i="3" s="1"/>
  <c r="BA56" i="3"/>
  <c r="CG56" i="3" s="1"/>
  <c r="AZ56" i="3"/>
  <c r="CF56" i="3" s="1"/>
  <c r="AY56" i="3"/>
  <c r="CE56" i="3" s="1"/>
  <c r="AX56" i="3"/>
  <c r="CD56" i="3" s="1"/>
  <c r="AW56" i="3"/>
  <c r="CC56" i="3" s="1"/>
  <c r="AV56" i="3"/>
  <c r="CB56" i="3" s="1"/>
  <c r="AU56" i="3"/>
  <c r="CA56" i="3" s="1"/>
  <c r="BJ55" i="3"/>
  <c r="CP55" i="3" s="1"/>
  <c r="BI55" i="3"/>
  <c r="CO55" i="3" s="1"/>
  <c r="BH55" i="3"/>
  <c r="CN55" i="3" s="1"/>
  <c r="BG55" i="3"/>
  <c r="CM55" i="3" s="1"/>
  <c r="BF55" i="3"/>
  <c r="CL55" i="3" s="1"/>
  <c r="BE55" i="3"/>
  <c r="CK55" i="3" s="1"/>
  <c r="BD55" i="3"/>
  <c r="CJ55" i="3" s="1"/>
  <c r="BC55" i="3"/>
  <c r="CI55" i="3" s="1"/>
  <c r="BB55" i="3"/>
  <c r="CH55" i="3" s="1"/>
  <c r="BA55" i="3"/>
  <c r="CG55" i="3" s="1"/>
  <c r="AZ55" i="3"/>
  <c r="CF55" i="3" s="1"/>
  <c r="AY55" i="3"/>
  <c r="CE55" i="3" s="1"/>
  <c r="AX55" i="3"/>
  <c r="CD55" i="3" s="1"/>
  <c r="AW55" i="3"/>
  <c r="CC55" i="3" s="1"/>
  <c r="AV55" i="3"/>
  <c r="CB55" i="3" s="1"/>
  <c r="AU55" i="3"/>
  <c r="CA55" i="3" s="1"/>
  <c r="BJ54" i="3"/>
  <c r="CP54" i="3" s="1"/>
  <c r="BI54" i="3"/>
  <c r="CO54" i="3" s="1"/>
  <c r="BH54" i="3"/>
  <c r="CN54" i="3" s="1"/>
  <c r="BG54" i="3"/>
  <c r="CM54" i="3" s="1"/>
  <c r="BF54" i="3"/>
  <c r="CL54" i="3" s="1"/>
  <c r="BE54" i="3"/>
  <c r="CK54" i="3" s="1"/>
  <c r="BD54" i="3"/>
  <c r="CJ54" i="3" s="1"/>
  <c r="BC54" i="3"/>
  <c r="CI54" i="3" s="1"/>
  <c r="BB54" i="3"/>
  <c r="CH54" i="3" s="1"/>
  <c r="BA54" i="3"/>
  <c r="CG54" i="3" s="1"/>
  <c r="AZ54" i="3"/>
  <c r="CF54" i="3" s="1"/>
  <c r="AY54" i="3"/>
  <c r="CE54" i="3" s="1"/>
  <c r="AX54" i="3"/>
  <c r="CD54" i="3" s="1"/>
  <c r="AW54" i="3"/>
  <c r="CC54" i="3" s="1"/>
  <c r="AV54" i="3"/>
  <c r="CB54" i="3" s="1"/>
  <c r="AU54" i="3"/>
  <c r="CA54" i="3" s="1"/>
  <c r="BJ53" i="3"/>
  <c r="CP53" i="3" s="1"/>
  <c r="BI53" i="3"/>
  <c r="CO53" i="3" s="1"/>
  <c r="BH53" i="3"/>
  <c r="CN53" i="3" s="1"/>
  <c r="BG53" i="3"/>
  <c r="CM53" i="3" s="1"/>
  <c r="BF53" i="3"/>
  <c r="CL53" i="3" s="1"/>
  <c r="BE53" i="3"/>
  <c r="CK53" i="3" s="1"/>
  <c r="BD53" i="3"/>
  <c r="CJ53" i="3" s="1"/>
  <c r="BC53" i="3"/>
  <c r="CI53" i="3" s="1"/>
  <c r="BB53" i="3"/>
  <c r="CH53" i="3" s="1"/>
  <c r="BA53" i="3"/>
  <c r="CG53" i="3" s="1"/>
  <c r="AZ53" i="3"/>
  <c r="CF53" i="3" s="1"/>
  <c r="AY53" i="3"/>
  <c r="CE53" i="3" s="1"/>
  <c r="AX53" i="3"/>
  <c r="CD53" i="3" s="1"/>
  <c r="AW53" i="3"/>
  <c r="CC53" i="3" s="1"/>
  <c r="AV53" i="3"/>
  <c r="CB53" i="3" s="1"/>
  <c r="AU53" i="3"/>
  <c r="CA53" i="3" s="1"/>
  <c r="BJ52" i="3"/>
  <c r="CP52" i="3" s="1"/>
  <c r="BI52" i="3"/>
  <c r="CO52" i="3" s="1"/>
  <c r="BH52" i="3"/>
  <c r="CN52" i="3" s="1"/>
  <c r="BG52" i="3"/>
  <c r="CM52" i="3" s="1"/>
  <c r="BF52" i="3"/>
  <c r="CL52" i="3" s="1"/>
  <c r="BE52" i="3"/>
  <c r="CK52" i="3" s="1"/>
  <c r="BD52" i="3"/>
  <c r="CJ52" i="3" s="1"/>
  <c r="BC52" i="3"/>
  <c r="CI52" i="3" s="1"/>
  <c r="BB52" i="3"/>
  <c r="CH52" i="3" s="1"/>
  <c r="BA52" i="3"/>
  <c r="CG52" i="3" s="1"/>
  <c r="AZ52" i="3"/>
  <c r="CF52" i="3" s="1"/>
  <c r="AY52" i="3"/>
  <c r="CE52" i="3" s="1"/>
  <c r="AX52" i="3"/>
  <c r="CD52" i="3" s="1"/>
  <c r="AW52" i="3"/>
  <c r="CC52" i="3" s="1"/>
  <c r="AV52" i="3"/>
  <c r="CB52" i="3" s="1"/>
  <c r="AU52" i="3"/>
  <c r="CA52" i="3" s="1"/>
  <c r="BJ51" i="3"/>
  <c r="CP51" i="3" s="1"/>
  <c r="BI51" i="3"/>
  <c r="CO51" i="3" s="1"/>
  <c r="BH51" i="3"/>
  <c r="CN51" i="3" s="1"/>
  <c r="BG51" i="3"/>
  <c r="CM51" i="3" s="1"/>
  <c r="BF51" i="3"/>
  <c r="CL51" i="3" s="1"/>
  <c r="BE51" i="3"/>
  <c r="CK51" i="3" s="1"/>
  <c r="BD51" i="3"/>
  <c r="CJ51" i="3" s="1"/>
  <c r="BC51" i="3"/>
  <c r="CI51" i="3" s="1"/>
  <c r="BB51" i="3"/>
  <c r="CH51" i="3" s="1"/>
  <c r="BA51" i="3"/>
  <c r="CG51" i="3" s="1"/>
  <c r="AZ51" i="3"/>
  <c r="CF51" i="3" s="1"/>
  <c r="AY51" i="3"/>
  <c r="CE51" i="3" s="1"/>
  <c r="AX51" i="3"/>
  <c r="CD51" i="3" s="1"/>
  <c r="AW51" i="3"/>
  <c r="CC51" i="3" s="1"/>
  <c r="AV51" i="3"/>
  <c r="CB51" i="3" s="1"/>
  <c r="AU51" i="3"/>
  <c r="CA51" i="3" s="1"/>
  <c r="BJ50" i="3"/>
  <c r="CP50" i="3" s="1"/>
  <c r="BI50" i="3"/>
  <c r="CO50" i="3" s="1"/>
  <c r="BH50" i="3"/>
  <c r="CN50" i="3" s="1"/>
  <c r="BG50" i="3"/>
  <c r="CM50" i="3" s="1"/>
  <c r="BF50" i="3"/>
  <c r="CL50" i="3" s="1"/>
  <c r="BE50" i="3"/>
  <c r="CK50" i="3" s="1"/>
  <c r="BD50" i="3"/>
  <c r="CJ50" i="3" s="1"/>
  <c r="BC50" i="3"/>
  <c r="CI50" i="3" s="1"/>
  <c r="BB50" i="3"/>
  <c r="CH50" i="3" s="1"/>
  <c r="BA50" i="3"/>
  <c r="CG50" i="3" s="1"/>
  <c r="AZ50" i="3"/>
  <c r="CF50" i="3" s="1"/>
  <c r="AY50" i="3"/>
  <c r="CE50" i="3" s="1"/>
  <c r="AX50" i="3"/>
  <c r="CD50" i="3" s="1"/>
  <c r="AW50" i="3"/>
  <c r="CC50" i="3" s="1"/>
  <c r="AV50" i="3"/>
  <c r="CB50" i="3" s="1"/>
  <c r="AU50" i="3"/>
  <c r="CA50" i="3" s="1"/>
  <c r="BJ49" i="3"/>
  <c r="CP49" i="3" s="1"/>
  <c r="BI49" i="3"/>
  <c r="CO49" i="3" s="1"/>
  <c r="BH49" i="3"/>
  <c r="CN49" i="3" s="1"/>
  <c r="BG49" i="3"/>
  <c r="CM49" i="3" s="1"/>
  <c r="BF49" i="3"/>
  <c r="CL49" i="3" s="1"/>
  <c r="BE49" i="3"/>
  <c r="CK49" i="3" s="1"/>
  <c r="BD49" i="3"/>
  <c r="CJ49" i="3" s="1"/>
  <c r="BC49" i="3"/>
  <c r="CI49" i="3" s="1"/>
  <c r="BB49" i="3"/>
  <c r="CH49" i="3" s="1"/>
  <c r="BA49" i="3"/>
  <c r="CG49" i="3" s="1"/>
  <c r="AZ49" i="3"/>
  <c r="CF49" i="3" s="1"/>
  <c r="AY49" i="3"/>
  <c r="CE49" i="3" s="1"/>
  <c r="AX49" i="3"/>
  <c r="CD49" i="3" s="1"/>
  <c r="AW49" i="3"/>
  <c r="CC49" i="3" s="1"/>
  <c r="AV49" i="3"/>
  <c r="CB49" i="3" s="1"/>
  <c r="AU49" i="3"/>
  <c r="CA49" i="3" s="1"/>
  <c r="BJ48" i="3"/>
  <c r="CP48" i="3" s="1"/>
  <c r="BI48" i="3"/>
  <c r="CO48" i="3" s="1"/>
  <c r="BH48" i="3"/>
  <c r="CN48" i="3" s="1"/>
  <c r="BG48" i="3"/>
  <c r="CM48" i="3" s="1"/>
  <c r="BF48" i="3"/>
  <c r="CL48" i="3" s="1"/>
  <c r="BE48" i="3"/>
  <c r="CK48" i="3" s="1"/>
  <c r="BD48" i="3"/>
  <c r="CJ48" i="3" s="1"/>
  <c r="BC48" i="3"/>
  <c r="CI48" i="3" s="1"/>
  <c r="BB48" i="3"/>
  <c r="CH48" i="3" s="1"/>
  <c r="BA48" i="3"/>
  <c r="CG48" i="3" s="1"/>
  <c r="AZ48" i="3"/>
  <c r="CF48" i="3" s="1"/>
  <c r="AY48" i="3"/>
  <c r="CE48" i="3" s="1"/>
  <c r="AX48" i="3"/>
  <c r="CD48" i="3" s="1"/>
  <c r="AW48" i="3"/>
  <c r="CC48" i="3" s="1"/>
  <c r="AV48" i="3"/>
  <c r="CB48" i="3" s="1"/>
  <c r="AU48" i="3"/>
  <c r="CA48" i="3" s="1"/>
  <c r="BJ47" i="3"/>
  <c r="CP47" i="3" s="1"/>
  <c r="BI47" i="3"/>
  <c r="CO47" i="3" s="1"/>
  <c r="BH47" i="3"/>
  <c r="CN47" i="3" s="1"/>
  <c r="BG47" i="3"/>
  <c r="CM47" i="3" s="1"/>
  <c r="BF47" i="3"/>
  <c r="CL47" i="3" s="1"/>
  <c r="BE47" i="3"/>
  <c r="CK47" i="3" s="1"/>
  <c r="BD47" i="3"/>
  <c r="CJ47" i="3" s="1"/>
  <c r="BC47" i="3"/>
  <c r="CI47" i="3" s="1"/>
  <c r="BB47" i="3"/>
  <c r="CH47" i="3" s="1"/>
  <c r="BA47" i="3"/>
  <c r="CG47" i="3" s="1"/>
  <c r="AZ47" i="3"/>
  <c r="CF47" i="3" s="1"/>
  <c r="AY47" i="3"/>
  <c r="CE47" i="3" s="1"/>
  <c r="AX47" i="3"/>
  <c r="CD47" i="3" s="1"/>
  <c r="AW47" i="3"/>
  <c r="CC47" i="3" s="1"/>
  <c r="AV47" i="3"/>
  <c r="CB47" i="3" s="1"/>
  <c r="AU47" i="3"/>
  <c r="CA47" i="3" s="1"/>
  <c r="BJ46" i="3"/>
  <c r="CP46" i="3" s="1"/>
  <c r="BI46" i="3"/>
  <c r="CO46" i="3" s="1"/>
  <c r="BH46" i="3"/>
  <c r="CN46" i="3" s="1"/>
  <c r="BG46" i="3"/>
  <c r="CM46" i="3" s="1"/>
  <c r="BF46" i="3"/>
  <c r="CL46" i="3" s="1"/>
  <c r="BE46" i="3"/>
  <c r="CK46" i="3" s="1"/>
  <c r="BD46" i="3"/>
  <c r="CJ46" i="3" s="1"/>
  <c r="BC46" i="3"/>
  <c r="CI46" i="3" s="1"/>
  <c r="BB46" i="3"/>
  <c r="CH46" i="3" s="1"/>
  <c r="BA46" i="3"/>
  <c r="CG46" i="3" s="1"/>
  <c r="AZ46" i="3"/>
  <c r="CF46" i="3" s="1"/>
  <c r="AY46" i="3"/>
  <c r="CE46" i="3" s="1"/>
  <c r="AX46" i="3"/>
  <c r="CD46" i="3" s="1"/>
  <c r="AW46" i="3"/>
  <c r="CC46" i="3" s="1"/>
  <c r="AV46" i="3"/>
  <c r="CB46" i="3" s="1"/>
  <c r="AU46" i="3"/>
  <c r="CA46" i="3" s="1"/>
  <c r="BJ45" i="3"/>
  <c r="CP45" i="3" s="1"/>
  <c r="BI45" i="3"/>
  <c r="CO45" i="3" s="1"/>
  <c r="BH45" i="3"/>
  <c r="CN45" i="3" s="1"/>
  <c r="BG45" i="3"/>
  <c r="CM45" i="3" s="1"/>
  <c r="BF45" i="3"/>
  <c r="CL45" i="3" s="1"/>
  <c r="BE45" i="3"/>
  <c r="CK45" i="3" s="1"/>
  <c r="BD45" i="3"/>
  <c r="CJ45" i="3" s="1"/>
  <c r="BC45" i="3"/>
  <c r="CI45" i="3" s="1"/>
  <c r="BB45" i="3"/>
  <c r="CH45" i="3" s="1"/>
  <c r="BA45" i="3"/>
  <c r="CG45" i="3" s="1"/>
  <c r="AZ45" i="3"/>
  <c r="CF45" i="3" s="1"/>
  <c r="AY45" i="3"/>
  <c r="CE45" i="3" s="1"/>
  <c r="AX45" i="3"/>
  <c r="CD45" i="3" s="1"/>
  <c r="AW45" i="3"/>
  <c r="CC45" i="3" s="1"/>
  <c r="AV45" i="3"/>
  <c r="CB45" i="3" s="1"/>
  <c r="AU45" i="3"/>
  <c r="CA45" i="3" s="1"/>
  <c r="BJ44" i="3"/>
  <c r="CP44" i="3" s="1"/>
  <c r="BI44" i="3"/>
  <c r="CO44" i="3" s="1"/>
  <c r="BH44" i="3"/>
  <c r="CN44" i="3" s="1"/>
  <c r="BG44" i="3"/>
  <c r="CM44" i="3" s="1"/>
  <c r="BF44" i="3"/>
  <c r="CL44" i="3" s="1"/>
  <c r="BE44" i="3"/>
  <c r="CK44" i="3" s="1"/>
  <c r="BD44" i="3"/>
  <c r="CJ44" i="3" s="1"/>
  <c r="BC44" i="3"/>
  <c r="CI44" i="3" s="1"/>
  <c r="BB44" i="3"/>
  <c r="CH44" i="3" s="1"/>
  <c r="BA44" i="3"/>
  <c r="CG44" i="3" s="1"/>
  <c r="AZ44" i="3"/>
  <c r="CF44" i="3" s="1"/>
  <c r="AY44" i="3"/>
  <c r="CE44" i="3" s="1"/>
  <c r="AX44" i="3"/>
  <c r="CD44" i="3" s="1"/>
  <c r="AW44" i="3"/>
  <c r="CC44" i="3" s="1"/>
  <c r="AV44" i="3"/>
  <c r="CB44" i="3" s="1"/>
  <c r="AU44" i="3"/>
  <c r="CA44" i="3" s="1"/>
  <c r="BJ43" i="3"/>
  <c r="CP43" i="3" s="1"/>
  <c r="BI43" i="3"/>
  <c r="CO43" i="3" s="1"/>
  <c r="BH43" i="3"/>
  <c r="CN43" i="3" s="1"/>
  <c r="BG43" i="3"/>
  <c r="CM43" i="3" s="1"/>
  <c r="BF43" i="3"/>
  <c r="CL43" i="3" s="1"/>
  <c r="BE43" i="3"/>
  <c r="CK43" i="3" s="1"/>
  <c r="BD43" i="3"/>
  <c r="CJ43" i="3" s="1"/>
  <c r="BC43" i="3"/>
  <c r="CI43" i="3" s="1"/>
  <c r="BB43" i="3"/>
  <c r="CH43" i="3" s="1"/>
  <c r="BA43" i="3"/>
  <c r="CG43" i="3" s="1"/>
  <c r="AZ43" i="3"/>
  <c r="CF43" i="3" s="1"/>
  <c r="AY43" i="3"/>
  <c r="CE43" i="3" s="1"/>
  <c r="AX43" i="3"/>
  <c r="CD43" i="3" s="1"/>
  <c r="AW43" i="3"/>
  <c r="CC43" i="3" s="1"/>
  <c r="AV43" i="3"/>
  <c r="CB43" i="3" s="1"/>
  <c r="AU43" i="3"/>
  <c r="CA43" i="3" s="1"/>
  <c r="BJ42" i="3"/>
  <c r="CP42" i="3" s="1"/>
  <c r="BI42" i="3"/>
  <c r="CO42" i="3" s="1"/>
  <c r="BH42" i="3"/>
  <c r="CN42" i="3" s="1"/>
  <c r="BG42" i="3"/>
  <c r="CM42" i="3" s="1"/>
  <c r="BF42" i="3"/>
  <c r="CL42" i="3" s="1"/>
  <c r="BE42" i="3"/>
  <c r="CK42" i="3" s="1"/>
  <c r="BD42" i="3"/>
  <c r="CJ42" i="3" s="1"/>
  <c r="BC42" i="3"/>
  <c r="CI42" i="3" s="1"/>
  <c r="BB42" i="3"/>
  <c r="CH42" i="3" s="1"/>
  <c r="BA42" i="3"/>
  <c r="CG42" i="3" s="1"/>
  <c r="AZ42" i="3"/>
  <c r="CF42" i="3" s="1"/>
  <c r="AY42" i="3"/>
  <c r="CE42" i="3" s="1"/>
  <c r="AX42" i="3"/>
  <c r="CD42" i="3" s="1"/>
  <c r="AW42" i="3"/>
  <c r="CC42" i="3" s="1"/>
  <c r="AV42" i="3"/>
  <c r="CB42" i="3" s="1"/>
  <c r="AU42" i="3"/>
  <c r="CA42" i="3" s="1"/>
  <c r="BJ41" i="3"/>
  <c r="CP41" i="3" s="1"/>
  <c r="BI41" i="3"/>
  <c r="CO41" i="3" s="1"/>
  <c r="BH41" i="3"/>
  <c r="CN41" i="3" s="1"/>
  <c r="BG41" i="3"/>
  <c r="CM41" i="3" s="1"/>
  <c r="BF41" i="3"/>
  <c r="CL41" i="3" s="1"/>
  <c r="BE41" i="3"/>
  <c r="CK41" i="3" s="1"/>
  <c r="BD41" i="3"/>
  <c r="CJ41" i="3" s="1"/>
  <c r="BC41" i="3"/>
  <c r="CI41" i="3" s="1"/>
  <c r="BB41" i="3"/>
  <c r="CH41" i="3" s="1"/>
  <c r="BA41" i="3"/>
  <c r="CG41" i="3" s="1"/>
  <c r="AZ41" i="3"/>
  <c r="CF41" i="3" s="1"/>
  <c r="AY41" i="3"/>
  <c r="CE41" i="3" s="1"/>
  <c r="AX41" i="3"/>
  <c r="CD41" i="3" s="1"/>
  <c r="AW41" i="3"/>
  <c r="CC41" i="3" s="1"/>
  <c r="AV41" i="3"/>
  <c r="CB41" i="3" s="1"/>
  <c r="AU41" i="3"/>
  <c r="CA41" i="3" s="1"/>
  <c r="BJ40" i="3"/>
  <c r="CP40" i="3" s="1"/>
  <c r="BI40" i="3"/>
  <c r="CO40" i="3" s="1"/>
  <c r="BH40" i="3"/>
  <c r="CN40" i="3" s="1"/>
  <c r="BG40" i="3"/>
  <c r="CM40" i="3" s="1"/>
  <c r="BF40" i="3"/>
  <c r="CL40" i="3" s="1"/>
  <c r="BE40" i="3"/>
  <c r="CK40" i="3" s="1"/>
  <c r="BD40" i="3"/>
  <c r="CJ40" i="3" s="1"/>
  <c r="BC40" i="3"/>
  <c r="CI40" i="3" s="1"/>
  <c r="BB40" i="3"/>
  <c r="CH40" i="3" s="1"/>
  <c r="BA40" i="3"/>
  <c r="CG40" i="3" s="1"/>
  <c r="AZ40" i="3"/>
  <c r="CF40" i="3" s="1"/>
  <c r="AY40" i="3"/>
  <c r="CE40" i="3" s="1"/>
  <c r="AX40" i="3"/>
  <c r="CD40" i="3" s="1"/>
  <c r="AW40" i="3"/>
  <c r="CC40" i="3" s="1"/>
  <c r="AV40" i="3"/>
  <c r="CB40" i="3" s="1"/>
  <c r="AU40" i="3"/>
  <c r="CA40" i="3" s="1"/>
  <c r="BJ39" i="3"/>
  <c r="CP39" i="3" s="1"/>
  <c r="BI39" i="3"/>
  <c r="CO39" i="3" s="1"/>
  <c r="BH39" i="3"/>
  <c r="CN39" i="3" s="1"/>
  <c r="BG39" i="3"/>
  <c r="CM39" i="3" s="1"/>
  <c r="BF39" i="3"/>
  <c r="CL39" i="3" s="1"/>
  <c r="BE39" i="3"/>
  <c r="CK39" i="3" s="1"/>
  <c r="BD39" i="3"/>
  <c r="CJ39" i="3" s="1"/>
  <c r="BC39" i="3"/>
  <c r="CI39" i="3" s="1"/>
  <c r="BB39" i="3"/>
  <c r="CH39" i="3" s="1"/>
  <c r="BA39" i="3"/>
  <c r="CG39" i="3" s="1"/>
  <c r="AZ39" i="3"/>
  <c r="CF39" i="3" s="1"/>
  <c r="AY39" i="3"/>
  <c r="CE39" i="3" s="1"/>
  <c r="AX39" i="3"/>
  <c r="CD39" i="3" s="1"/>
  <c r="AW39" i="3"/>
  <c r="CC39" i="3" s="1"/>
  <c r="AV39" i="3"/>
  <c r="CB39" i="3" s="1"/>
  <c r="AU39" i="3"/>
  <c r="CA39" i="3" s="1"/>
  <c r="BJ38" i="3"/>
  <c r="CP38" i="3" s="1"/>
  <c r="BI38" i="3"/>
  <c r="CO38" i="3" s="1"/>
  <c r="BH38" i="3"/>
  <c r="CN38" i="3" s="1"/>
  <c r="BG38" i="3"/>
  <c r="CM38" i="3" s="1"/>
  <c r="BF38" i="3"/>
  <c r="CL38" i="3" s="1"/>
  <c r="BE38" i="3"/>
  <c r="CK38" i="3" s="1"/>
  <c r="BD38" i="3"/>
  <c r="CJ38" i="3" s="1"/>
  <c r="BC38" i="3"/>
  <c r="CI38" i="3" s="1"/>
  <c r="BB38" i="3"/>
  <c r="CH38" i="3" s="1"/>
  <c r="BA38" i="3"/>
  <c r="CG38" i="3" s="1"/>
  <c r="AZ38" i="3"/>
  <c r="CF38" i="3" s="1"/>
  <c r="AY38" i="3"/>
  <c r="CE38" i="3" s="1"/>
  <c r="AX38" i="3"/>
  <c r="CD38" i="3" s="1"/>
  <c r="AW38" i="3"/>
  <c r="CC38" i="3" s="1"/>
  <c r="AV38" i="3"/>
  <c r="CB38" i="3" s="1"/>
  <c r="AU38" i="3"/>
  <c r="CA38" i="3" s="1"/>
  <c r="BJ37" i="3"/>
  <c r="CP37" i="3" s="1"/>
  <c r="BI37" i="3"/>
  <c r="CO37" i="3" s="1"/>
  <c r="BH37" i="3"/>
  <c r="CN37" i="3" s="1"/>
  <c r="BG37" i="3"/>
  <c r="CM37" i="3" s="1"/>
  <c r="BF37" i="3"/>
  <c r="CL37" i="3" s="1"/>
  <c r="BE37" i="3"/>
  <c r="CK37" i="3" s="1"/>
  <c r="BD37" i="3"/>
  <c r="CJ37" i="3" s="1"/>
  <c r="BC37" i="3"/>
  <c r="CI37" i="3" s="1"/>
  <c r="BB37" i="3"/>
  <c r="CH37" i="3" s="1"/>
  <c r="BA37" i="3"/>
  <c r="CG37" i="3" s="1"/>
  <c r="AZ37" i="3"/>
  <c r="CF37" i="3" s="1"/>
  <c r="AY37" i="3"/>
  <c r="CE37" i="3" s="1"/>
  <c r="AX37" i="3"/>
  <c r="CD37" i="3" s="1"/>
  <c r="AW37" i="3"/>
  <c r="CC37" i="3" s="1"/>
  <c r="AV37" i="3"/>
  <c r="CB37" i="3" s="1"/>
  <c r="AU37" i="3"/>
  <c r="CA37" i="3" s="1"/>
  <c r="BJ36" i="3"/>
  <c r="CP36" i="3" s="1"/>
  <c r="BI36" i="3"/>
  <c r="CO36" i="3" s="1"/>
  <c r="BH36" i="3"/>
  <c r="CN36" i="3" s="1"/>
  <c r="BG36" i="3"/>
  <c r="CM36" i="3" s="1"/>
  <c r="BF36" i="3"/>
  <c r="CL36" i="3" s="1"/>
  <c r="BE36" i="3"/>
  <c r="CK36" i="3" s="1"/>
  <c r="BD36" i="3"/>
  <c r="CJ36" i="3" s="1"/>
  <c r="BC36" i="3"/>
  <c r="CI36" i="3" s="1"/>
  <c r="BB36" i="3"/>
  <c r="CH36" i="3" s="1"/>
  <c r="BA36" i="3"/>
  <c r="CG36" i="3" s="1"/>
  <c r="AZ36" i="3"/>
  <c r="CF36" i="3" s="1"/>
  <c r="AY36" i="3"/>
  <c r="CE36" i="3" s="1"/>
  <c r="AX36" i="3"/>
  <c r="CD36" i="3" s="1"/>
  <c r="AW36" i="3"/>
  <c r="CC36" i="3" s="1"/>
  <c r="AV36" i="3"/>
  <c r="CB36" i="3" s="1"/>
  <c r="AU36" i="3"/>
  <c r="CA36" i="3" s="1"/>
  <c r="BJ35" i="3"/>
  <c r="CP35" i="3" s="1"/>
  <c r="BI35" i="3"/>
  <c r="CO35" i="3" s="1"/>
  <c r="BH35" i="3"/>
  <c r="CN35" i="3" s="1"/>
  <c r="BG35" i="3"/>
  <c r="CM35" i="3" s="1"/>
  <c r="BF35" i="3"/>
  <c r="CL35" i="3" s="1"/>
  <c r="BE35" i="3"/>
  <c r="CK35" i="3" s="1"/>
  <c r="BD35" i="3"/>
  <c r="CJ35" i="3" s="1"/>
  <c r="BC35" i="3"/>
  <c r="CI35" i="3" s="1"/>
  <c r="BB35" i="3"/>
  <c r="CH35" i="3" s="1"/>
  <c r="BA35" i="3"/>
  <c r="CG35" i="3" s="1"/>
  <c r="AZ35" i="3"/>
  <c r="CF35" i="3" s="1"/>
  <c r="AY35" i="3"/>
  <c r="CE35" i="3" s="1"/>
  <c r="AX35" i="3"/>
  <c r="CD35" i="3" s="1"/>
  <c r="AW35" i="3"/>
  <c r="CC35" i="3" s="1"/>
  <c r="AV35" i="3"/>
  <c r="CB35" i="3" s="1"/>
  <c r="AU35" i="3"/>
  <c r="CA35" i="3" s="1"/>
  <c r="BJ34" i="3"/>
  <c r="CP34" i="3" s="1"/>
  <c r="BI34" i="3"/>
  <c r="CO34" i="3" s="1"/>
  <c r="BH34" i="3"/>
  <c r="CN34" i="3" s="1"/>
  <c r="BG34" i="3"/>
  <c r="CM34" i="3" s="1"/>
  <c r="BF34" i="3"/>
  <c r="CL34" i="3" s="1"/>
  <c r="BE34" i="3"/>
  <c r="CK34" i="3" s="1"/>
  <c r="BD34" i="3"/>
  <c r="CJ34" i="3" s="1"/>
  <c r="BC34" i="3"/>
  <c r="CI34" i="3" s="1"/>
  <c r="BB34" i="3"/>
  <c r="CH34" i="3" s="1"/>
  <c r="BA34" i="3"/>
  <c r="CG34" i="3" s="1"/>
  <c r="AZ34" i="3"/>
  <c r="CF34" i="3" s="1"/>
  <c r="AY34" i="3"/>
  <c r="CE34" i="3" s="1"/>
  <c r="AX34" i="3"/>
  <c r="CD34" i="3" s="1"/>
  <c r="AW34" i="3"/>
  <c r="CC34" i="3" s="1"/>
  <c r="AV34" i="3"/>
  <c r="CB34" i="3" s="1"/>
  <c r="AU34" i="3"/>
  <c r="CA34" i="3" s="1"/>
  <c r="BJ33" i="3"/>
  <c r="CP33" i="3" s="1"/>
  <c r="BI33" i="3"/>
  <c r="CO33" i="3" s="1"/>
  <c r="BH33" i="3"/>
  <c r="CN33" i="3" s="1"/>
  <c r="BG33" i="3"/>
  <c r="CM33" i="3" s="1"/>
  <c r="BF33" i="3"/>
  <c r="CL33" i="3" s="1"/>
  <c r="BE33" i="3"/>
  <c r="CK33" i="3" s="1"/>
  <c r="BD33" i="3"/>
  <c r="CJ33" i="3" s="1"/>
  <c r="BC33" i="3"/>
  <c r="CI33" i="3" s="1"/>
  <c r="BB33" i="3"/>
  <c r="CH33" i="3" s="1"/>
  <c r="BA33" i="3"/>
  <c r="CG33" i="3" s="1"/>
  <c r="AZ33" i="3"/>
  <c r="CF33" i="3" s="1"/>
  <c r="AY33" i="3"/>
  <c r="CE33" i="3" s="1"/>
  <c r="AX33" i="3"/>
  <c r="CD33" i="3" s="1"/>
  <c r="AW33" i="3"/>
  <c r="CC33" i="3" s="1"/>
  <c r="AV33" i="3"/>
  <c r="CB33" i="3" s="1"/>
  <c r="AU33" i="3"/>
  <c r="CA33" i="3" s="1"/>
  <c r="BJ32" i="3"/>
  <c r="CP32" i="3" s="1"/>
  <c r="BI32" i="3"/>
  <c r="CO32" i="3" s="1"/>
  <c r="BH32" i="3"/>
  <c r="CN32" i="3" s="1"/>
  <c r="BG32" i="3"/>
  <c r="CM32" i="3" s="1"/>
  <c r="BF32" i="3"/>
  <c r="CL32" i="3" s="1"/>
  <c r="BE32" i="3"/>
  <c r="CK32" i="3" s="1"/>
  <c r="BD32" i="3"/>
  <c r="CJ32" i="3" s="1"/>
  <c r="BC32" i="3"/>
  <c r="CI32" i="3" s="1"/>
  <c r="BB32" i="3"/>
  <c r="CH32" i="3" s="1"/>
  <c r="BA32" i="3"/>
  <c r="CG32" i="3" s="1"/>
  <c r="AZ32" i="3"/>
  <c r="CF32" i="3" s="1"/>
  <c r="AY32" i="3"/>
  <c r="CE32" i="3" s="1"/>
  <c r="AX32" i="3"/>
  <c r="CD32" i="3" s="1"/>
  <c r="AW32" i="3"/>
  <c r="CC32" i="3" s="1"/>
  <c r="AV32" i="3"/>
  <c r="CB32" i="3" s="1"/>
  <c r="AU32" i="3"/>
  <c r="CA32" i="3" s="1"/>
  <c r="BJ31" i="3"/>
  <c r="CP31" i="3" s="1"/>
  <c r="BI31" i="3"/>
  <c r="CO31" i="3" s="1"/>
  <c r="BH31" i="3"/>
  <c r="CN31" i="3" s="1"/>
  <c r="BG31" i="3"/>
  <c r="CM31" i="3" s="1"/>
  <c r="BF31" i="3"/>
  <c r="CL31" i="3" s="1"/>
  <c r="BE31" i="3"/>
  <c r="CK31" i="3" s="1"/>
  <c r="BD31" i="3"/>
  <c r="CJ31" i="3" s="1"/>
  <c r="BC31" i="3"/>
  <c r="CI31" i="3" s="1"/>
  <c r="BB31" i="3"/>
  <c r="CH31" i="3" s="1"/>
  <c r="BA31" i="3"/>
  <c r="CG31" i="3" s="1"/>
  <c r="AZ31" i="3"/>
  <c r="CF31" i="3" s="1"/>
  <c r="AY31" i="3"/>
  <c r="CE31" i="3" s="1"/>
  <c r="AX31" i="3"/>
  <c r="CD31" i="3" s="1"/>
  <c r="AW31" i="3"/>
  <c r="CC31" i="3" s="1"/>
  <c r="AV31" i="3"/>
  <c r="CB31" i="3" s="1"/>
  <c r="AU31" i="3"/>
  <c r="CA31" i="3" s="1"/>
  <c r="BJ30" i="3"/>
  <c r="CP30" i="3" s="1"/>
  <c r="BI30" i="3"/>
  <c r="CO30" i="3" s="1"/>
  <c r="BH30" i="3"/>
  <c r="CN30" i="3" s="1"/>
  <c r="BG30" i="3"/>
  <c r="CM30" i="3" s="1"/>
  <c r="BF30" i="3"/>
  <c r="CL30" i="3" s="1"/>
  <c r="BE30" i="3"/>
  <c r="CK30" i="3" s="1"/>
  <c r="BD30" i="3"/>
  <c r="CJ30" i="3" s="1"/>
  <c r="BC30" i="3"/>
  <c r="CI30" i="3" s="1"/>
  <c r="BB30" i="3"/>
  <c r="CH30" i="3" s="1"/>
  <c r="BA30" i="3"/>
  <c r="CG30" i="3" s="1"/>
  <c r="AZ30" i="3"/>
  <c r="CF30" i="3" s="1"/>
  <c r="AY30" i="3"/>
  <c r="CE30" i="3" s="1"/>
  <c r="AX30" i="3"/>
  <c r="CD30" i="3" s="1"/>
  <c r="AW30" i="3"/>
  <c r="CC30" i="3" s="1"/>
  <c r="AV30" i="3"/>
  <c r="CB30" i="3" s="1"/>
  <c r="AU30" i="3"/>
  <c r="CA30" i="3" s="1"/>
  <c r="BJ29" i="3"/>
  <c r="CP29" i="3" s="1"/>
  <c r="BI29" i="3"/>
  <c r="CO29" i="3" s="1"/>
  <c r="BH29" i="3"/>
  <c r="CN29" i="3" s="1"/>
  <c r="BG29" i="3"/>
  <c r="CM29" i="3" s="1"/>
  <c r="BF29" i="3"/>
  <c r="CL29" i="3" s="1"/>
  <c r="BE29" i="3"/>
  <c r="CK29" i="3" s="1"/>
  <c r="BD29" i="3"/>
  <c r="CJ29" i="3" s="1"/>
  <c r="BC29" i="3"/>
  <c r="CI29" i="3" s="1"/>
  <c r="BB29" i="3"/>
  <c r="CH29" i="3" s="1"/>
  <c r="BA29" i="3"/>
  <c r="CG29" i="3" s="1"/>
  <c r="AZ29" i="3"/>
  <c r="CF29" i="3" s="1"/>
  <c r="AY29" i="3"/>
  <c r="CE29" i="3" s="1"/>
  <c r="AX29" i="3"/>
  <c r="CD29" i="3" s="1"/>
  <c r="AW29" i="3"/>
  <c r="CC29" i="3" s="1"/>
  <c r="AV29" i="3"/>
  <c r="CB29" i="3" s="1"/>
  <c r="AU29" i="3"/>
  <c r="CA29" i="3" s="1"/>
  <c r="BJ28" i="3"/>
  <c r="CP28" i="3" s="1"/>
  <c r="BI28" i="3"/>
  <c r="CO28" i="3" s="1"/>
  <c r="BH28" i="3"/>
  <c r="CN28" i="3" s="1"/>
  <c r="BG28" i="3"/>
  <c r="CM28" i="3" s="1"/>
  <c r="BF28" i="3"/>
  <c r="CL28" i="3" s="1"/>
  <c r="BE28" i="3"/>
  <c r="CK28" i="3" s="1"/>
  <c r="BD28" i="3"/>
  <c r="CJ28" i="3" s="1"/>
  <c r="BC28" i="3"/>
  <c r="CI28" i="3" s="1"/>
  <c r="BB28" i="3"/>
  <c r="CH28" i="3" s="1"/>
  <c r="BA28" i="3"/>
  <c r="CG28" i="3" s="1"/>
  <c r="AZ28" i="3"/>
  <c r="CF28" i="3" s="1"/>
  <c r="AY28" i="3"/>
  <c r="CE28" i="3" s="1"/>
  <c r="AX28" i="3"/>
  <c r="CD28" i="3" s="1"/>
  <c r="AW28" i="3"/>
  <c r="CC28" i="3" s="1"/>
  <c r="AV28" i="3"/>
  <c r="CB28" i="3" s="1"/>
  <c r="AU28" i="3"/>
  <c r="CA28" i="3" s="1"/>
  <c r="BJ27" i="3"/>
  <c r="CP27" i="3" s="1"/>
  <c r="BI27" i="3"/>
  <c r="CO27" i="3" s="1"/>
  <c r="BH27" i="3"/>
  <c r="CN27" i="3" s="1"/>
  <c r="BG27" i="3"/>
  <c r="CM27" i="3" s="1"/>
  <c r="BF27" i="3"/>
  <c r="CL27" i="3" s="1"/>
  <c r="BE27" i="3"/>
  <c r="CK27" i="3" s="1"/>
  <c r="BD27" i="3"/>
  <c r="CJ27" i="3" s="1"/>
  <c r="BC27" i="3"/>
  <c r="CI27" i="3" s="1"/>
  <c r="BB27" i="3"/>
  <c r="CH27" i="3" s="1"/>
  <c r="BA27" i="3"/>
  <c r="CG27" i="3" s="1"/>
  <c r="AZ27" i="3"/>
  <c r="CF27" i="3" s="1"/>
  <c r="AY27" i="3"/>
  <c r="CE27" i="3" s="1"/>
  <c r="AX27" i="3"/>
  <c r="CD27" i="3" s="1"/>
  <c r="AW27" i="3"/>
  <c r="CC27" i="3" s="1"/>
  <c r="AV27" i="3"/>
  <c r="CB27" i="3" s="1"/>
  <c r="AU27" i="3"/>
  <c r="CA27" i="3" s="1"/>
  <c r="BJ26" i="3"/>
  <c r="CP26" i="3" s="1"/>
  <c r="BI26" i="3"/>
  <c r="CO26" i="3" s="1"/>
  <c r="BH26" i="3"/>
  <c r="CN26" i="3" s="1"/>
  <c r="BG26" i="3"/>
  <c r="CM26" i="3" s="1"/>
  <c r="BF26" i="3"/>
  <c r="CL26" i="3" s="1"/>
  <c r="BE26" i="3"/>
  <c r="CK26" i="3" s="1"/>
  <c r="BD26" i="3"/>
  <c r="CJ26" i="3" s="1"/>
  <c r="BC26" i="3"/>
  <c r="CI26" i="3" s="1"/>
  <c r="BB26" i="3"/>
  <c r="CH26" i="3" s="1"/>
  <c r="BA26" i="3"/>
  <c r="CG26" i="3" s="1"/>
  <c r="AZ26" i="3"/>
  <c r="CF26" i="3" s="1"/>
  <c r="AY26" i="3"/>
  <c r="CE26" i="3" s="1"/>
  <c r="AX26" i="3"/>
  <c r="CD26" i="3" s="1"/>
  <c r="AW26" i="3"/>
  <c r="CC26" i="3" s="1"/>
  <c r="AV26" i="3"/>
  <c r="CB26" i="3" s="1"/>
  <c r="AU26" i="3"/>
  <c r="CA26" i="3" s="1"/>
  <c r="BJ25" i="3"/>
  <c r="CP25" i="3" s="1"/>
  <c r="BI25" i="3"/>
  <c r="CO25" i="3" s="1"/>
  <c r="BH25" i="3"/>
  <c r="CN25" i="3" s="1"/>
  <c r="BG25" i="3"/>
  <c r="CM25" i="3" s="1"/>
  <c r="BF25" i="3"/>
  <c r="CL25" i="3" s="1"/>
  <c r="BE25" i="3"/>
  <c r="CK25" i="3" s="1"/>
  <c r="BD25" i="3"/>
  <c r="CJ25" i="3" s="1"/>
  <c r="BC25" i="3"/>
  <c r="CI25" i="3" s="1"/>
  <c r="BB25" i="3"/>
  <c r="CH25" i="3" s="1"/>
  <c r="BA25" i="3"/>
  <c r="CG25" i="3" s="1"/>
  <c r="AZ25" i="3"/>
  <c r="CF25" i="3" s="1"/>
  <c r="AY25" i="3"/>
  <c r="CE25" i="3" s="1"/>
  <c r="AX25" i="3"/>
  <c r="CD25" i="3" s="1"/>
  <c r="AW25" i="3"/>
  <c r="CC25" i="3" s="1"/>
  <c r="AV25" i="3"/>
  <c r="CB25" i="3" s="1"/>
  <c r="AU25" i="3"/>
  <c r="CA25" i="3" s="1"/>
  <c r="BJ24" i="3"/>
  <c r="CP24" i="3" s="1"/>
  <c r="BI24" i="3"/>
  <c r="CO24" i="3" s="1"/>
  <c r="BH24" i="3"/>
  <c r="CN24" i="3" s="1"/>
  <c r="BG24" i="3"/>
  <c r="CM24" i="3" s="1"/>
  <c r="BF24" i="3"/>
  <c r="CL24" i="3" s="1"/>
  <c r="BE24" i="3"/>
  <c r="CK24" i="3" s="1"/>
  <c r="BD24" i="3"/>
  <c r="CJ24" i="3" s="1"/>
  <c r="BC24" i="3"/>
  <c r="CI24" i="3" s="1"/>
  <c r="BB24" i="3"/>
  <c r="CH24" i="3" s="1"/>
  <c r="BA24" i="3"/>
  <c r="CG24" i="3" s="1"/>
  <c r="AZ24" i="3"/>
  <c r="CF24" i="3" s="1"/>
  <c r="AY24" i="3"/>
  <c r="CE24" i="3" s="1"/>
  <c r="AX24" i="3"/>
  <c r="CD24" i="3" s="1"/>
  <c r="AW24" i="3"/>
  <c r="CC24" i="3" s="1"/>
  <c r="AV24" i="3"/>
  <c r="CB24" i="3" s="1"/>
  <c r="AU24" i="3"/>
  <c r="CA24" i="3" s="1"/>
  <c r="BJ23" i="3"/>
  <c r="CP23" i="3" s="1"/>
  <c r="BI23" i="3"/>
  <c r="CO23" i="3" s="1"/>
  <c r="BH23" i="3"/>
  <c r="CN23" i="3" s="1"/>
  <c r="BG23" i="3"/>
  <c r="CM23" i="3" s="1"/>
  <c r="BF23" i="3"/>
  <c r="CL23" i="3" s="1"/>
  <c r="BE23" i="3"/>
  <c r="CK23" i="3" s="1"/>
  <c r="BD23" i="3"/>
  <c r="CJ23" i="3" s="1"/>
  <c r="BC23" i="3"/>
  <c r="CI23" i="3" s="1"/>
  <c r="BB23" i="3"/>
  <c r="CH23" i="3" s="1"/>
  <c r="BA23" i="3"/>
  <c r="CG23" i="3" s="1"/>
  <c r="AZ23" i="3"/>
  <c r="CF23" i="3" s="1"/>
  <c r="AY23" i="3"/>
  <c r="CE23" i="3" s="1"/>
  <c r="AX23" i="3"/>
  <c r="CD23" i="3" s="1"/>
  <c r="AW23" i="3"/>
  <c r="CC23" i="3" s="1"/>
  <c r="AV23" i="3"/>
  <c r="CB23" i="3" s="1"/>
  <c r="AU23" i="3"/>
  <c r="CA23" i="3" s="1"/>
  <c r="BJ22" i="3"/>
  <c r="CP22" i="3" s="1"/>
  <c r="BI22" i="3"/>
  <c r="CO22" i="3" s="1"/>
  <c r="BH22" i="3"/>
  <c r="CN22" i="3" s="1"/>
  <c r="BG22" i="3"/>
  <c r="CM22" i="3" s="1"/>
  <c r="BF22" i="3"/>
  <c r="CL22" i="3" s="1"/>
  <c r="BE22" i="3"/>
  <c r="CK22" i="3" s="1"/>
  <c r="BD22" i="3"/>
  <c r="CJ22" i="3" s="1"/>
  <c r="BC22" i="3"/>
  <c r="CI22" i="3" s="1"/>
  <c r="BB22" i="3"/>
  <c r="CH22" i="3" s="1"/>
  <c r="BA22" i="3"/>
  <c r="CG22" i="3" s="1"/>
  <c r="AZ22" i="3"/>
  <c r="CF22" i="3" s="1"/>
  <c r="AY22" i="3"/>
  <c r="CE22" i="3" s="1"/>
  <c r="AX22" i="3"/>
  <c r="CD22" i="3" s="1"/>
  <c r="AW22" i="3"/>
  <c r="CC22" i="3" s="1"/>
  <c r="AV22" i="3"/>
  <c r="CB22" i="3" s="1"/>
  <c r="AU22" i="3"/>
  <c r="CA22" i="3" s="1"/>
  <c r="BJ21" i="3"/>
  <c r="CP21" i="3" s="1"/>
  <c r="BI21" i="3"/>
  <c r="CO21" i="3" s="1"/>
  <c r="BH21" i="3"/>
  <c r="CN21" i="3" s="1"/>
  <c r="BG21" i="3"/>
  <c r="CM21" i="3" s="1"/>
  <c r="BF21" i="3"/>
  <c r="CL21" i="3" s="1"/>
  <c r="BE21" i="3"/>
  <c r="CK21" i="3" s="1"/>
  <c r="BD21" i="3"/>
  <c r="CJ21" i="3" s="1"/>
  <c r="BC21" i="3"/>
  <c r="CI21" i="3" s="1"/>
  <c r="BB21" i="3"/>
  <c r="CH21" i="3" s="1"/>
  <c r="BA21" i="3"/>
  <c r="CG21" i="3" s="1"/>
  <c r="AZ21" i="3"/>
  <c r="CF21" i="3" s="1"/>
  <c r="AY21" i="3"/>
  <c r="CE21" i="3" s="1"/>
  <c r="AX21" i="3"/>
  <c r="CD21" i="3" s="1"/>
  <c r="AW21" i="3"/>
  <c r="CC21" i="3" s="1"/>
  <c r="AV21" i="3"/>
  <c r="CB21" i="3" s="1"/>
  <c r="AU21" i="3"/>
  <c r="CA21" i="3" s="1"/>
  <c r="BJ20" i="3"/>
  <c r="CP20" i="3" s="1"/>
  <c r="BI20" i="3"/>
  <c r="CO20" i="3" s="1"/>
  <c r="BH20" i="3"/>
  <c r="CN20" i="3" s="1"/>
  <c r="BG20" i="3"/>
  <c r="CM20" i="3" s="1"/>
  <c r="BF20" i="3"/>
  <c r="CL20" i="3" s="1"/>
  <c r="BE20" i="3"/>
  <c r="CK20" i="3" s="1"/>
  <c r="BD20" i="3"/>
  <c r="CJ20" i="3" s="1"/>
  <c r="BC20" i="3"/>
  <c r="CI20" i="3" s="1"/>
  <c r="BB20" i="3"/>
  <c r="CH20" i="3" s="1"/>
  <c r="BA20" i="3"/>
  <c r="CG20" i="3" s="1"/>
  <c r="AZ20" i="3"/>
  <c r="CF20" i="3" s="1"/>
  <c r="AY20" i="3"/>
  <c r="CE20" i="3" s="1"/>
  <c r="AX20" i="3"/>
  <c r="CD20" i="3" s="1"/>
  <c r="AW20" i="3"/>
  <c r="CC20" i="3" s="1"/>
  <c r="AV20" i="3"/>
  <c r="CB20" i="3" s="1"/>
  <c r="AU20" i="3"/>
  <c r="CA20" i="3" s="1"/>
  <c r="BJ19" i="3"/>
  <c r="CP19" i="3" s="1"/>
  <c r="BI19" i="3"/>
  <c r="CO19" i="3" s="1"/>
  <c r="BH19" i="3"/>
  <c r="CN19" i="3" s="1"/>
  <c r="BG19" i="3"/>
  <c r="CM19" i="3" s="1"/>
  <c r="BF19" i="3"/>
  <c r="CL19" i="3" s="1"/>
  <c r="BE19" i="3"/>
  <c r="CK19" i="3" s="1"/>
  <c r="BD19" i="3"/>
  <c r="CJ19" i="3" s="1"/>
  <c r="BC19" i="3"/>
  <c r="CI19" i="3" s="1"/>
  <c r="BB19" i="3"/>
  <c r="CH19" i="3" s="1"/>
  <c r="BA19" i="3"/>
  <c r="CG19" i="3" s="1"/>
  <c r="AZ19" i="3"/>
  <c r="CF19" i="3" s="1"/>
  <c r="AY19" i="3"/>
  <c r="CE19" i="3" s="1"/>
  <c r="AX19" i="3"/>
  <c r="CD19" i="3" s="1"/>
  <c r="AW19" i="3"/>
  <c r="CC19" i="3" s="1"/>
  <c r="AV19" i="3"/>
  <c r="CB19" i="3" s="1"/>
  <c r="AU19" i="3"/>
  <c r="CA19" i="3" s="1"/>
  <c r="BJ18" i="3"/>
  <c r="CP18" i="3" s="1"/>
  <c r="BI18" i="3"/>
  <c r="CO18" i="3" s="1"/>
  <c r="BH18" i="3"/>
  <c r="CN18" i="3" s="1"/>
  <c r="BG18" i="3"/>
  <c r="CM18" i="3" s="1"/>
  <c r="BF18" i="3"/>
  <c r="CL18" i="3" s="1"/>
  <c r="BE18" i="3"/>
  <c r="CK18" i="3" s="1"/>
  <c r="BD18" i="3"/>
  <c r="CJ18" i="3" s="1"/>
  <c r="BC18" i="3"/>
  <c r="CI18" i="3" s="1"/>
  <c r="BB18" i="3"/>
  <c r="CH18" i="3" s="1"/>
  <c r="BA18" i="3"/>
  <c r="CG18" i="3" s="1"/>
  <c r="AZ18" i="3"/>
  <c r="CF18" i="3" s="1"/>
  <c r="AY18" i="3"/>
  <c r="CE18" i="3" s="1"/>
  <c r="AX18" i="3"/>
  <c r="CD18" i="3" s="1"/>
  <c r="AW18" i="3"/>
  <c r="CC18" i="3" s="1"/>
  <c r="AV18" i="3"/>
  <c r="CB18" i="3" s="1"/>
  <c r="AU18" i="3"/>
  <c r="CA18" i="3" s="1"/>
  <c r="BJ17" i="3"/>
  <c r="CP17" i="3" s="1"/>
  <c r="BI17" i="3"/>
  <c r="CO17" i="3" s="1"/>
  <c r="BH17" i="3"/>
  <c r="CN17" i="3" s="1"/>
  <c r="BG17" i="3"/>
  <c r="CM17" i="3" s="1"/>
  <c r="BF17" i="3"/>
  <c r="CL17" i="3" s="1"/>
  <c r="BE17" i="3"/>
  <c r="CK17" i="3" s="1"/>
  <c r="BD17" i="3"/>
  <c r="CJ17" i="3" s="1"/>
  <c r="BC17" i="3"/>
  <c r="CI17" i="3" s="1"/>
  <c r="BB17" i="3"/>
  <c r="CH17" i="3" s="1"/>
  <c r="BA17" i="3"/>
  <c r="CG17" i="3" s="1"/>
  <c r="AZ17" i="3"/>
  <c r="CF17" i="3" s="1"/>
  <c r="AY17" i="3"/>
  <c r="CE17" i="3" s="1"/>
  <c r="AX17" i="3"/>
  <c r="CD17" i="3" s="1"/>
  <c r="AW17" i="3"/>
  <c r="CC17" i="3" s="1"/>
  <c r="AV17" i="3"/>
  <c r="CB17" i="3" s="1"/>
  <c r="AU17" i="3"/>
  <c r="CA17" i="3" s="1"/>
  <c r="BJ16" i="3"/>
  <c r="CP16" i="3" s="1"/>
  <c r="BI16" i="3"/>
  <c r="CO16" i="3" s="1"/>
  <c r="BH16" i="3"/>
  <c r="CN16" i="3" s="1"/>
  <c r="BG16" i="3"/>
  <c r="CM16" i="3" s="1"/>
  <c r="BF16" i="3"/>
  <c r="CL16" i="3" s="1"/>
  <c r="BE16" i="3"/>
  <c r="CK16" i="3" s="1"/>
  <c r="BD16" i="3"/>
  <c r="CJ16" i="3" s="1"/>
  <c r="BC16" i="3"/>
  <c r="CI16" i="3" s="1"/>
  <c r="BB16" i="3"/>
  <c r="CH16" i="3" s="1"/>
  <c r="BA16" i="3"/>
  <c r="CG16" i="3" s="1"/>
  <c r="AZ16" i="3"/>
  <c r="CF16" i="3" s="1"/>
  <c r="AY16" i="3"/>
  <c r="CE16" i="3" s="1"/>
  <c r="AX16" i="3"/>
  <c r="CD16" i="3" s="1"/>
  <c r="AW16" i="3"/>
  <c r="CC16" i="3" s="1"/>
  <c r="AV16" i="3"/>
  <c r="CB16" i="3" s="1"/>
  <c r="AU16" i="3"/>
  <c r="CA16" i="3" s="1"/>
  <c r="BJ15" i="3"/>
  <c r="CP15" i="3" s="1"/>
  <c r="BI15" i="3"/>
  <c r="CO15" i="3" s="1"/>
  <c r="BH15" i="3"/>
  <c r="CN15" i="3" s="1"/>
  <c r="BG15" i="3"/>
  <c r="CM15" i="3" s="1"/>
  <c r="BF15" i="3"/>
  <c r="CL15" i="3" s="1"/>
  <c r="BE15" i="3"/>
  <c r="CK15" i="3" s="1"/>
  <c r="BD15" i="3"/>
  <c r="CJ15" i="3" s="1"/>
  <c r="BC15" i="3"/>
  <c r="CI15" i="3" s="1"/>
  <c r="BB15" i="3"/>
  <c r="CH15" i="3" s="1"/>
  <c r="BA15" i="3"/>
  <c r="CG15" i="3" s="1"/>
  <c r="AZ15" i="3"/>
  <c r="CF15" i="3" s="1"/>
  <c r="AY15" i="3"/>
  <c r="CE15" i="3" s="1"/>
  <c r="AX15" i="3"/>
  <c r="CD15" i="3" s="1"/>
  <c r="AW15" i="3"/>
  <c r="CC15" i="3" s="1"/>
  <c r="AV15" i="3"/>
  <c r="CB15" i="3" s="1"/>
  <c r="AU15" i="3"/>
  <c r="CA15" i="3" s="1"/>
  <c r="BJ14" i="3"/>
  <c r="CP14" i="3" s="1"/>
  <c r="BI14" i="3"/>
  <c r="CO14" i="3" s="1"/>
  <c r="BH14" i="3"/>
  <c r="CN14" i="3" s="1"/>
  <c r="BG14" i="3"/>
  <c r="CM14" i="3" s="1"/>
  <c r="BF14" i="3"/>
  <c r="CL14" i="3" s="1"/>
  <c r="BE14" i="3"/>
  <c r="CK14" i="3" s="1"/>
  <c r="BD14" i="3"/>
  <c r="CJ14" i="3" s="1"/>
  <c r="BC14" i="3"/>
  <c r="CI14" i="3" s="1"/>
  <c r="BB14" i="3"/>
  <c r="CH14" i="3" s="1"/>
  <c r="BA14" i="3"/>
  <c r="CG14" i="3" s="1"/>
  <c r="AZ14" i="3"/>
  <c r="CF14" i="3" s="1"/>
  <c r="AY14" i="3"/>
  <c r="CE14" i="3" s="1"/>
  <c r="AX14" i="3"/>
  <c r="CD14" i="3" s="1"/>
  <c r="AW14" i="3"/>
  <c r="CC14" i="3" s="1"/>
  <c r="AV14" i="3"/>
  <c r="CB14" i="3" s="1"/>
  <c r="AU14" i="3"/>
  <c r="CA14" i="3" s="1"/>
  <c r="BJ13" i="3"/>
  <c r="CP13" i="3" s="1"/>
  <c r="BI13" i="3"/>
  <c r="CO13" i="3" s="1"/>
  <c r="BH13" i="3"/>
  <c r="CN13" i="3" s="1"/>
  <c r="BG13" i="3"/>
  <c r="CM13" i="3" s="1"/>
  <c r="BF13" i="3"/>
  <c r="CL13" i="3" s="1"/>
  <c r="BE13" i="3"/>
  <c r="CK13" i="3" s="1"/>
  <c r="BD13" i="3"/>
  <c r="CJ13" i="3" s="1"/>
  <c r="BC13" i="3"/>
  <c r="CI13" i="3" s="1"/>
  <c r="BB13" i="3"/>
  <c r="CH13" i="3" s="1"/>
  <c r="BA13" i="3"/>
  <c r="CG13" i="3" s="1"/>
  <c r="AZ13" i="3"/>
  <c r="CF13" i="3" s="1"/>
  <c r="AY13" i="3"/>
  <c r="CE13" i="3" s="1"/>
  <c r="AX13" i="3"/>
  <c r="CD13" i="3" s="1"/>
  <c r="AW13" i="3"/>
  <c r="CC13" i="3" s="1"/>
  <c r="AV13" i="3"/>
  <c r="CB13" i="3" s="1"/>
  <c r="AU13" i="3"/>
  <c r="CA13" i="3" s="1"/>
  <c r="BJ12" i="3"/>
  <c r="CP12" i="3" s="1"/>
  <c r="BI12" i="3"/>
  <c r="CO12" i="3" s="1"/>
  <c r="BH12" i="3"/>
  <c r="CN12" i="3" s="1"/>
  <c r="BG12" i="3"/>
  <c r="CM12" i="3" s="1"/>
  <c r="BF12" i="3"/>
  <c r="CL12" i="3" s="1"/>
  <c r="BE12" i="3"/>
  <c r="CK12" i="3" s="1"/>
  <c r="BD12" i="3"/>
  <c r="CJ12" i="3" s="1"/>
  <c r="BC12" i="3"/>
  <c r="CI12" i="3" s="1"/>
  <c r="BB12" i="3"/>
  <c r="CH12" i="3" s="1"/>
  <c r="BA12" i="3"/>
  <c r="CG12" i="3" s="1"/>
  <c r="AZ12" i="3"/>
  <c r="CF12" i="3" s="1"/>
  <c r="AY12" i="3"/>
  <c r="CE12" i="3" s="1"/>
  <c r="AX12" i="3"/>
  <c r="CD12" i="3" s="1"/>
  <c r="AW12" i="3"/>
  <c r="CC12" i="3" s="1"/>
  <c r="AV12" i="3"/>
  <c r="CB12" i="3" s="1"/>
  <c r="AU12" i="3"/>
  <c r="CA12" i="3" s="1"/>
  <c r="BJ11" i="3"/>
  <c r="CP11" i="3" s="1"/>
  <c r="BI11" i="3"/>
  <c r="CO11" i="3" s="1"/>
  <c r="BH11" i="3"/>
  <c r="CN11" i="3" s="1"/>
  <c r="BG11" i="3"/>
  <c r="CM11" i="3" s="1"/>
  <c r="BF11" i="3"/>
  <c r="CL11" i="3" s="1"/>
  <c r="BE11" i="3"/>
  <c r="CK11" i="3" s="1"/>
  <c r="BD11" i="3"/>
  <c r="CJ11" i="3" s="1"/>
  <c r="BC11" i="3"/>
  <c r="CI11" i="3" s="1"/>
  <c r="BB11" i="3"/>
  <c r="CH11" i="3" s="1"/>
  <c r="BA11" i="3"/>
  <c r="CG11" i="3" s="1"/>
  <c r="AZ11" i="3"/>
  <c r="CF11" i="3" s="1"/>
  <c r="AY11" i="3"/>
  <c r="CE11" i="3" s="1"/>
  <c r="AX11" i="3"/>
  <c r="CD11" i="3" s="1"/>
  <c r="AW11" i="3"/>
  <c r="CC11" i="3" s="1"/>
  <c r="AV11" i="3"/>
  <c r="CB11" i="3" s="1"/>
  <c r="AU11" i="3"/>
  <c r="CA11" i="3" s="1"/>
  <c r="BJ10" i="3"/>
  <c r="CP10" i="3" s="1"/>
  <c r="BI10" i="3"/>
  <c r="CO10" i="3" s="1"/>
  <c r="BH10" i="3"/>
  <c r="CN10" i="3" s="1"/>
  <c r="BG10" i="3"/>
  <c r="CM10" i="3" s="1"/>
  <c r="BF10" i="3"/>
  <c r="CL10" i="3" s="1"/>
  <c r="BE10" i="3"/>
  <c r="CK10" i="3" s="1"/>
  <c r="BD10" i="3"/>
  <c r="CJ10" i="3" s="1"/>
  <c r="BC10" i="3"/>
  <c r="CI10" i="3" s="1"/>
  <c r="BB10" i="3"/>
  <c r="CH10" i="3" s="1"/>
  <c r="BA10" i="3"/>
  <c r="CG10" i="3" s="1"/>
  <c r="AZ10" i="3"/>
  <c r="CF10" i="3" s="1"/>
  <c r="AY10" i="3"/>
  <c r="CE10" i="3" s="1"/>
  <c r="AX10" i="3"/>
  <c r="CD10" i="3" s="1"/>
  <c r="AW10" i="3"/>
  <c r="CC10" i="3" s="1"/>
  <c r="AV10" i="3"/>
  <c r="CB10" i="3" s="1"/>
  <c r="AU10" i="3"/>
  <c r="CA10" i="3" s="1"/>
  <c r="BJ9" i="3"/>
  <c r="CP9" i="3" s="1"/>
  <c r="BI9" i="3"/>
  <c r="CO9" i="3" s="1"/>
  <c r="BH9" i="3"/>
  <c r="CN9" i="3" s="1"/>
  <c r="BG9" i="3"/>
  <c r="CM9" i="3" s="1"/>
  <c r="BF9" i="3"/>
  <c r="CL9" i="3" s="1"/>
  <c r="BE9" i="3"/>
  <c r="CK9" i="3" s="1"/>
  <c r="BD9" i="3"/>
  <c r="CJ9" i="3" s="1"/>
  <c r="BC9" i="3"/>
  <c r="CI9" i="3" s="1"/>
  <c r="BB9" i="3"/>
  <c r="CH9" i="3" s="1"/>
  <c r="BA9" i="3"/>
  <c r="CG9" i="3" s="1"/>
  <c r="AZ9" i="3"/>
  <c r="CF9" i="3" s="1"/>
  <c r="AY9" i="3"/>
  <c r="CE9" i="3" s="1"/>
  <c r="AX9" i="3"/>
  <c r="CD9" i="3" s="1"/>
  <c r="AW9" i="3"/>
  <c r="CC9" i="3" s="1"/>
  <c r="AV9" i="3"/>
  <c r="CB9" i="3" s="1"/>
  <c r="AU9" i="3"/>
  <c r="CA9" i="3" s="1"/>
  <c r="BJ8" i="3"/>
  <c r="CP8" i="3" s="1"/>
  <c r="BI8" i="3"/>
  <c r="CO8" i="3" s="1"/>
  <c r="BH8" i="3"/>
  <c r="CN8" i="3" s="1"/>
  <c r="BG8" i="3"/>
  <c r="CM8" i="3" s="1"/>
  <c r="BF8" i="3"/>
  <c r="CL8" i="3" s="1"/>
  <c r="BE8" i="3"/>
  <c r="CK8" i="3" s="1"/>
  <c r="BD8" i="3"/>
  <c r="CJ8" i="3" s="1"/>
  <c r="BC8" i="3"/>
  <c r="CI8" i="3" s="1"/>
  <c r="BB8" i="3"/>
  <c r="CH8" i="3" s="1"/>
  <c r="BA8" i="3"/>
  <c r="CG8" i="3" s="1"/>
  <c r="AZ8" i="3"/>
  <c r="CF8" i="3" s="1"/>
  <c r="AY8" i="3"/>
  <c r="CE8" i="3" s="1"/>
  <c r="AX8" i="3"/>
  <c r="CD8" i="3" s="1"/>
  <c r="AW8" i="3"/>
  <c r="CC8" i="3" s="1"/>
  <c r="AV8" i="3"/>
  <c r="CB8" i="3" s="1"/>
  <c r="AU8" i="3"/>
  <c r="CA8" i="3" s="1"/>
  <c r="BJ7" i="3"/>
  <c r="CP7" i="3" s="1"/>
  <c r="BI7" i="3"/>
  <c r="CO7" i="3" s="1"/>
  <c r="BH7" i="3"/>
  <c r="CN7" i="3" s="1"/>
  <c r="BG7" i="3"/>
  <c r="CM7" i="3" s="1"/>
  <c r="BF7" i="3"/>
  <c r="CL7" i="3" s="1"/>
  <c r="BE7" i="3"/>
  <c r="CK7" i="3" s="1"/>
  <c r="BD7" i="3"/>
  <c r="CJ7" i="3" s="1"/>
  <c r="BC7" i="3"/>
  <c r="CI7" i="3" s="1"/>
  <c r="BB7" i="3"/>
  <c r="CH7" i="3" s="1"/>
  <c r="BA7" i="3"/>
  <c r="CG7" i="3" s="1"/>
  <c r="AZ7" i="3"/>
  <c r="CF7" i="3" s="1"/>
  <c r="AY7" i="3"/>
  <c r="CE7" i="3" s="1"/>
  <c r="AX7" i="3"/>
  <c r="CD7" i="3" s="1"/>
  <c r="AW7" i="3"/>
  <c r="CC7" i="3" s="1"/>
  <c r="AV7" i="3"/>
  <c r="CB7" i="3" s="1"/>
  <c r="AU7" i="3"/>
  <c r="CA7" i="3" s="1"/>
  <c r="BJ6" i="3"/>
  <c r="CP6" i="3" s="1"/>
  <c r="BI6" i="3"/>
  <c r="CO6" i="3" s="1"/>
  <c r="BH6" i="3"/>
  <c r="CN6" i="3" s="1"/>
  <c r="BG6" i="3"/>
  <c r="CM6" i="3" s="1"/>
  <c r="BF6" i="3"/>
  <c r="CL6" i="3" s="1"/>
  <c r="BE6" i="3"/>
  <c r="CK6" i="3" s="1"/>
  <c r="BD6" i="3"/>
  <c r="CJ6" i="3" s="1"/>
  <c r="BC6" i="3"/>
  <c r="CI6" i="3" s="1"/>
  <c r="BB6" i="3"/>
  <c r="CH6" i="3" s="1"/>
  <c r="BA6" i="3"/>
  <c r="CG6" i="3" s="1"/>
  <c r="AZ6" i="3"/>
  <c r="CF6" i="3" s="1"/>
  <c r="AY6" i="3"/>
  <c r="CE6" i="3" s="1"/>
  <c r="AX6" i="3"/>
  <c r="CD6" i="3" s="1"/>
  <c r="AW6" i="3"/>
  <c r="CC6" i="3" s="1"/>
  <c r="AV6" i="3"/>
  <c r="CB6" i="3" s="1"/>
  <c r="AU6" i="3"/>
  <c r="CA6" i="3" s="1"/>
  <c r="BJ5" i="3"/>
  <c r="CP5" i="3" s="1"/>
  <c r="BI5" i="3"/>
  <c r="CO5" i="3" s="1"/>
  <c r="BH5" i="3"/>
  <c r="CN5" i="3" s="1"/>
  <c r="BG5" i="3"/>
  <c r="CM5" i="3" s="1"/>
  <c r="BF5" i="3"/>
  <c r="CL5" i="3" s="1"/>
  <c r="BE5" i="3"/>
  <c r="CK5" i="3" s="1"/>
  <c r="BD5" i="3"/>
  <c r="CJ5" i="3" s="1"/>
  <c r="BC5" i="3"/>
  <c r="CI5" i="3" s="1"/>
  <c r="BB5" i="3"/>
  <c r="CH5" i="3" s="1"/>
  <c r="BA5" i="3"/>
  <c r="CG5" i="3" s="1"/>
  <c r="AZ5" i="3"/>
  <c r="CF5" i="3" s="1"/>
  <c r="AY5" i="3"/>
  <c r="CE5" i="3" s="1"/>
  <c r="AX5" i="3"/>
  <c r="CD5" i="3" s="1"/>
  <c r="AW5" i="3"/>
  <c r="CC5" i="3" s="1"/>
  <c r="AV5" i="3"/>
  <c r="CB5" i="3" s="1"/>
  <c r="AU5" i="3"/>
  <c r="CA5" i="3" s="1"/>
  <c r="BJ4" i="3"/>
  <c r="CP4" i="3" s="1"/>
  <c r="BI4" i="3"/>
  <c r="CO4" i="3" s="1"/>
  <c r="BH4" i="3"/>
  <c r="CN4" i="3" s="1"/>
  <c r="BG4" i="3"/>
  <c r="CM4" i="3" s="1"/>
  <c r="BF4" i="3"/>
  <c r="CL4" i="3" s="1"/>
  <c r="BE4" i="3"/>
  <c r="CK4" i="3" s="1"/>
  <c r="BD4" i="3"/>
  <c r="CJ4" i="3" s="1"/>
  <c r="BC4" i="3"/>
  <c r="CI4" i="3" s="1"/>
  <c r="BB4" i="3"/>
  <c r="CH4" i="3" s="1"/>
  <c r="BA4" i="3"/>
  <c r="CG4" i="3" s="1"/>
  <c r="AZ4" i="3"/>
  <c r="CF4" i="3" s="1"/>
  <c r="AY4" i="3"/>
  <c r="CE4" i="3" s="1"/>
  <c r="AX4" i="3"/>
  <c r="CD4" i="3" s="1"/>
  <c r="AW4" i="3"/>
  <c r="CC4" i="3" s="1"/>
  <c r="AV4" i="3"/>
  <c r="CB4" i="3" s="1"/>
  <c r="AU4" i="3"/>
  <c r="CA4" i="3" s="1"/>
  <c r="BJ3" i="3"/>
  <c r="CP3" i="3" s="1"/>
  <c r="BI3" i="3"/>
  <c r="CO3" i="3" s="1"/>
  <c r="BH3" i="3"/>
  <c r="CN3" i="3" s="1"/>
  <c r="BG3" i="3"/>
  <c r="CM3" i="3" s="1"/>
  <c r="BF3" i="3"/>
  <c r="CL3" i="3" s="1"/>
  <c r="BE3" i="3"/>
  <c r="CK3" i="3" s="1"/>
  <c r="BD3" i="3"/>
  <c r="CJ3" i="3" s="1"/>
  <c r="BC3" i="3"/>
  <c r="CI3" i="3" s="1"/>
  <c r="BB3" i="3"/>
  <c r="CH3" i="3" s="1"/>
  <c r="BA3" i="3"/>
  <c r="CG3" i="3" s="1"/>
  <c r="AZ3" i="3"/>
  <c r="CF3" i="3" s="1"/>
  <c r="AY3" i="3"/>
  <c r="CE3" i="3" s="1"/>
  <c r="AX3" i="3"/>
  <c r="CD3" i="3" s="1"/>
  <c r="AW3" i="3"/>
  <c r="CC3" i="3" s="1"/>
  <c r="AV3" i="3"/>
  <c r="CB3" i="3" s="1"/>
  <c r="AU3" i="3"/>
  <c r="CA3" i="3" s="1"/>
  <c r="BJ2" i="3"/>
  <c r="CP2" i="3" s="1"/>
  <c r="BI2" i="3"/>
  <c r="CO2" i="3" s="1"/>
  <c r="BH2" i="3"/>
  <c r="CN2" i="3" s="1"/>
  <c r="BG2" i="3"/>
  <c r="CM2" i="3" s="1"/>
  <c r="BF2" i="3"/>
  <c r="CL2" i="3" s="1"/>
  <c r="BE2" i="3"/>
  <c r="CK2" i="3" s="1"/>
  <c r="BD2" i="3"/>
  <c r="BC2" i="3"/>
  <c r="CI2" i="3" s="1"/>
  <c r="BB2" i="3"/>
  <c r="CH2" i="3" s="1"/>
  <c r="BA2" i="3"/>
  <c r="CG2" i="3" s="1"/>
  <c r="AZ2" i="3"/>
  <c r="AY2" i="3"/>
  <c r="CE2" i="3" s="1"/>
  <c r="AX2" i="3"/>
  <c r="CD2" i="3" s="1"/>
  <c r="AW2" i="3"/>
  <c r="CC2" i="3" s="1"/>
  <c r="AV2" i="3"/>
  <c r="CB2" i="3" s="1"/>
  <c r="AU2" i="3"/>
  <c r="CA2" i="3" s="1"/>
  <c r="AU16" i="2"/>
  <c r="CA16" i="2" s="1"/>
  <c r="AV16" i="2"/>
  <c r="CB16" i="2" s="1"/>
  <c r="AW16" i="2"/>
  <c r="CC16" i="2" s="1"/>
  <c r="AX16" i="2"/>
  <c r="CD16" i="2" s="1"/>
  <c r="AY16" i="2"/>
  <c r="CE16" i="2" s="1"/>
  <c r="AZ16" i="2"/>
  <c r="CF16" i="2" s="1"/>
  <c r="BA16" i="2"/>
  <c r="CG16" i="2" s="1"/>
  <c r="BB16" i="2"/>
  <c r="CH16" i="2" s="1"/>
  <c r="BC16" i="2"/>
  <c r="CI16" i="2" s="1"/>
  <c r="BD16" i="2"/>
  <c r="CJ16" i="2" s="1"/>
  <c r="BE16" i="2"/>
  <c r="CK16" i="2" s="1"/>
  <c r="BF16" i="2"/>
  <c r="CL16" i="2" s="1"/>
  <c r="BG16" i="2"/>
  <c r="CM16" i="2" s="1"/>
  <c r="BH16" i="2"/>
  <c r="CN16" i="2" s="1"/>
  <c r="BI16" i="2"/>
  <c r="CO16" i="2" s="1"/>
  <c r="BJ16" i="2"/>
  <c r="CP16" i="2" s="1"/>
  <c r="AU17" i="2"/>
  <c r="CA17" i="2" s="1"/>
  <c r="AV17" i="2"/>
  <c r="CB17" i="2" s="1"/>
  <c r="AW17" i="2"/>
  <c r="CC17" i="2" s="1"/>
  <c r="AX17" i="2"/>
  <c r="CD17" i="2" s="1"/>
  <c r="AY17" i="2"/>
  <c r="CE17" i="2" s="1"/>
  <c r="AZ17" i="2"/>
  <c r="CF17" i="2" s="1"/>
  <c r="BA17" i="2"/>
  <c r="CG17" i="2" s="1"/>
  <c r="BB17" i="2"/>
  <c r="CH17" i="2" s="1"/>
  <c r="BC17" i="2"/>
  <c r="CI17" i="2" s="1"/>
  <c r="BD17" i="2"/>
  <c r="CJ17" i="2" s="1"/>
  <c r="BE17" i="2"/>
  <c r="CK17" i="2" s="1"/>
  <c r="BF17" i="2"/>
  <c r="CL17" i="2" s="1"/>
  <c r="BG17" i="2"/>
  <c r="CM17" i="2" s="1"/>
  <c r="BH17" i="2"/>
  <c r="CN17" i="2" s="1"/>
  <c r="BI17" i="2"/>
  <c r="CO17" i="2" s="1"/>
  <c r="BJ17" i="2"/>
  <c r="CP17" i="2" s="1"/>
  <c r="AU18" i="2"/>
  <c r="CA18" i="2" s="1"/>
  <c r="AV18" i="2"/>
  <c r="CB18" i="2" s="1"/>
  <c r="AW18" i="2"/>
  <c r="CC18" i="2" s="1"/>
  <c r="AX18" i="2"/>
  <c r="CD18" i="2" s="1"/>
  <c r="AY18" i="2"/>
  <c r="CE18" i="2" s="1"/>
  <c r="AZ18" i="2"/>
  <c r="CF18" i="2" s="1"/>
  <c r="BA18" i="2"/>
  <c r="CG18" i="2" s="1"/>
  <c r="BB18" i="2"/>
  <c r="CH18" i="2" s="1"/>
  <c r="BC18" i="2"/>
  <c r="CI18" i="2" s="1"/>
  <c r="BD18" i="2"/>
  <c r="CJ18" i="2" s="1"/>
  <c r="BE18" i="2"/>
  <c r="CK18" i="2" s="1"/>
  <c r="BF18" i="2"/>
  <c r="CL18" i="2" s="1"/>
  <c r="BG18" i="2"/>
  <c r="CM18" i="2" s="1"/>
  <c r="BH18" i="2"/>
  <c r="CN18" i="2" s="1"/>
  <c r="BI18" i="2"/>
  <c r="CO18" i="2" s="1"/>
  <c r="BJ18" i="2"/>
  <c r="CP18" i="2" s="1"/>
  <c r="AU19" i="2"/>
  <c r="CA19" i="2" s="1"/>
  <c r="AV19" i="2"/>
  <c r="CB19" i="2" s="1"/>
  <c r="AW19" i="2"/>
  <c r="CC19" i="2" s="1"/>
  <c r="AX19" i="2"/>
  <c r="CD19" i="2" s="1"/>
  <c r="AY19" i="2"/>
  <c r="CE19" i="2" s="1"/>
  <c r="AZ19" i="2"/>
  <c r="CF19" i="2" s="1"/>
  <c r="BA19" i="2"/>
  <c r="CG19" i="2" s="1"/>
  <c r="BB19" i="2"/>
  <c r="CH19" i="2" s="1"/>
  <c r="BC19" i="2"/>
  <c r="CI19" i="2" s="1"/>
  <c r="BD19" i="2"/>
  <c r="CJ19" i="2" s="1"/>
  <c r="BE19" i="2"/>
  <c r="CK19" i="2" s="1"/>
  <c r="BF19" i="2"/>
  <c r="CL19" i="2" s="1"/>
  <c r="BG19" i="2"/>
  <c r="CM19" i="2" s="1"/>
  <c r="BH19" i="2"/>
  <c r="CN19" i="2" s="1"/>
  <c r="BI19" i="2"/>
  <c r="CO19" i="2" s="1"/>
  <c r="BJ19" i="2"/>
  <c r="CP19" i="2" s="1"/>
  <c r="AU20" i="2"/>
  <c r="CA20" i="2" s="1"/>
  <c r="AV20" i="2"/>
  <c r="CB20" i="2" s="1"/>
  <c r="AW20" i="2"/>
  <c r="CC20" i="2" s="1"/>
  <c r="AX20" i="2"/>
  <c r="CD20" i="2" s="1"/>
  <c r="AY20" i="2"/>
  <c r="CE20" i="2" s="1"/>
  <c r="AZ20" i="2"/>
  <c r="CF20" i="2" s="1"/>
  <c r="BA20" i="2"/>
  <c r="CG20" i="2" s="1"/>
  <c r="BB20" i="2"/>
  <c r="CH20" i="2" s="1"/>
  <c r="BC20" i="2"/>
  <c r="CI20" i="2" s="1"/>
  <c r="BD20" i="2"/>
  <c r="CJ20" i="2" s="1"/>
  <c r="BE20" i="2"/>
  <c r="CK20" i="2" s="1"/>
  <c r="BF20" i="2"/>
  <c r="CL20" i="2" s="1"/>
  <c r="BG20" i="2"/>
  <c r="CM20" i="2" s="1"/>
  <c r="BH20" i="2"/>
  <c r="CN20" i="2" s="1"/>
  <c r="BI20" i="2"/>
  <c r="CO20" i="2" s="1"/>
  <c r="BJ20" i="2"/>
  <c r="CP20" i="2" s="1"/>
  <c r="AU21" i="2"/>
  <c r="CA21" i="2" s="1"/>
  <c r="AV21" i="2"/>
  <c r="CB21" i="2" s="1"/>
  <c r="AW21" i="2"/>
  <c r="CC21" i="2" s="1"/>
  <c r="AX21" i="2"/>
  <c r="CD21" i="2" s="1"/>
  <c r="AY21" i="2"/>
  <c r="CE21" i="2" s="1"/>
  <c r="AZ21" i="2"/>
  <c r="CF21" i="2" s="1"/>
  <c r="BA21" i="2"/>
  <c r="CG21" i="2" s="1"/>
  <c r="BB21" i="2"/>
  <c r="CH21" i="2" s="1"/>
  <c r="BC21" i="2"/>
  <c r="CI21" i="2" s="1"/>
  <c r="BD21" i="2"/>
  <c r="CJ21" i="2" s="1"/>
  <c r="BE21" i="2"/>
  <c r="CK21" i="2" s="1"/>
  <c r="BF21" i="2"/>
  <c r="CL21" i="2" s="1"/>
  <c r="BG21" i="2"/>
  <c r="CM21" i="2" s="1"/>
  <c r="BH21" i="2"/>
  <c r="CN21" i="2" s="1"/>
  <c r="BI21" i="2"/>
  <c r="CO21" i="2" s="1"/>
  <c r="BJ21" i="2"/>
  <c r="CP21" i="2" s="1"/>
  <c r="AU22" i="2"/>
  <c r="CA22" i="2" s="1"/>
  <c r="AV22" i="2"/>
  <c r="CB22" i="2" s="1"/>
  <c r="AW22" i="2"/>
  <c r="CC22" i="2" s="1"/>
  <c r="AX22" i="2"/>
  <c r="CD22" i="2" s="1"/>
  <c r="AY22" i="2"/>
  <c r="CE22" i="2" s="1"/>
  <c r="AZ22" i="2"/>
  <c r="CF22" i="2" s="1"/>
  <c r="BA22" i="2"/>
  <c r="CG22" i="2" s="1"/>
  <c r="BB22" i="2"/>
  <c r="CH22" i="2" s="1"/>
  <c r="BC22" i="2"/>
  <c r="CI22" i="2" s="1"/>
  <c r="BD22" i="2"/>
  <c r="CJ22" i="2" s="1"/>
  <c r="BE22" i="2"/>
  <c r="CK22" i="2" s="1"/>
  <c r="BF22" i="2"/>
  <c r="CL22" i="2" s="1"/>
  <c r="BG22" i="2"/>
  <c r="CM22" i="2" s="1"/>
  <c r="BH22" i="2"/>
  <c r="CN22" i="2" s="1"/>
  <c r="BI22" i="2"/>
  <c r="CO22" i="2" s="1"/>
  <c r="BJ22" i="2"/>
  <c r="CP22" i="2" s="1"/>
  <c r="AU23" i="2"/>
  <c r="CA23" i="2" s="1"/>
  <c r="AV23" i="2"/>
  <c r="CB23" i="2" s="1"/>
  <c r="AW23" i="2"/>
  <c r="CC23" i="2" s="1"/>
  <c r="AX23" i="2"/>
  <c r="CD23" i="2" s="1"/>
  <c r="AY23" i="2"/>
  <c r="CE23" i="2" s="1"/>
  <c r="AZ23" i="2"/>
  <c r="CF23" i="2" s="1"/>
  <c r="BA23" i="2"/>
  <c r="CG23" i="2" s="1"/>
  <c r="BB23" i="2"/>
  <c r="CH23" i="2" s="1"/>
  <c r="BC23" i="2"/>
  <c r="CI23" i="2" s="1"/>
  <c r="BD23" i="2"/>
  <c r="CJ23" i="2" s="1"/>
  <c r="BE23" i="2"/>
  <c r="CK23" i="2" s="1"/>
  <c r="BF23" i="2"/>
  <c r="CL23" i="2" s="1"/>
  <c r="BG23" i="2"/>
  <c r="CM23" i="2" s="1"/>
  <c r="BH23" i="2"/>
  <c r="CN23" i="2" s="1"/>
  <c r="BI23" i="2"/>
  <c r="CO23" i="2" s="1"/>
  <c r="BJ23" i="2"/>
  <c r="CP23" i="2" s="1"/>
  <c r="AU24" i="2"/>
  <c r="CA24" i="2" s="1"/>
  <c r="AV24" i="2"/>
  <c r="CB24" i="2" s="1"/>
  <c r="AW24" i="2"/>
  <c r="CC24" i="2" s="1"/>
  <c r="AX24" i="2"/>
  <c r="CD24" i="2" s="1"/>
  <c r="AY24" i="2"/>
  <c r="CE24" i="2" s="1"/>
  <c r="AZ24" i="2"/>
  <c r="CF24" i="2" s="1"/>
  <c r="BA24" i="2"/>
  <c r="CG24" i="2" s="1"/>
  <c r="BB24" i="2"/>
  <c r="CH24" i="2" s="1"/>
  <c r="BC24" i="2"/>
  <c r="CI24" i="2" s="1"/>
  <c r="BD24" i="2"/>
  <c r="CJ24" i="2" s="1"/>
  <c r="BE24" i="2"/>
  <c r="CK24" i="2" s="1"/>
  <c r="BF24" i="2"/>
  <c r="CL24" i="2" s="1"/>
  <c r="BG24" i="2"/>
  <c r="CM24" i="2" s="1"/>
  <c r="BH24" i="2"/>
  <c r="CN24" i="2" s="1"/>
  <c r="BI24" i="2"/>
  <c r="CO24" i="2" s="1"/>
  <c r="BJ24" i="2"/>
  <c r="CP24" i="2" s="1"/>
  <c r="AU25" i="2"/>
  <c r="CA25" i="2" s="1"/>
  <c r="AV25" i="2"/>
  <c r="CB25" i="2" s="1"/>
  <c r="AW25" i="2"/>
  <c r="CC25" i="2" s="1"/>
  <c r="AX25" i="2"/>
  <c r="CD25" i="2" s="1"/>
  <c r="AY25" i="2"/>
  <c r="CE25" i="2" s="1"/>
  <c r="AZ25" i="2"/>
  <c r="CF25" i="2" s="1"/>
  <c r="BA25" i="2"/>
  <c r="CG25" i="2" s="1"/>
  <c r="BB25" i="2"/>
  <c r="CH25" i="2" s="1"/>
  <c r="BC25" i="2"/>
  <c r="CI25" i="2" s="1"/>
  <c r="BD25" i="2"/>
  <c r="CJ25" i="2" s="1"/>
  <c r="BE25" i="2"/>
  <c r="CK25" i="2" s="1"/>
  <c r="BF25" i="2"/>
  <c r="CL25" i="2" s="1"/>
  <c r="BG25" i="2"/>
  <c r="CM25" i="2" s="1"/>
  <c r="BH25" i="2"/>
  <c r="CN25" i="2" s="1"/>
  <c r="BI25" i="2"/>
  <c r="CO25" i="2" s="1"/>
  <c r="BJ25" i="2"/>
  <c r="CP25" i="2" s="1"/>
  <c r="AU26" i="2"/>
  <c r="CA26" i="2" s="1"/>
  <c r="AV26" i="2"/>
  <c r="CB26" i="2" s="1"/>
  <c r="AW26" i="2"/>
  <c r="CC26" i="2" s="1"/>
  <c r="AX26" i="2"/>
  <c r="CD26" i="2" s="1"/>
  <c r="AY26" i="2"/>
  <c r="CE26" i="2" s="1"/>
  <c r="AZ26" i="2"/>
  <c r="CF26" i="2" s="1"/>
  <c r="BA26" i="2"/>
  <c r="CG26" i="2" s="1"/>
  <c r="BB26" i="2"/>
  <c r="CH26" i="2" s="1"/>
  <c r="BC26" i="2"/>
  <c r="CI26" i="2" s="1"/>
  <c r="BD26" i="2"/>
  <c r="CJ26" i="2" s="1"/>
  <c r="BE26" i="2"/>
  <c r="CK26" i="2" s="1"/>
  <c r="BF26" i="2"/>
  <c r="CL26" i="2" s="1"/>
  <c r="BG26" i="2"/>
  <c r="CM26" i="2" s="1"/>
  <c r="BH26" i="2"/>
  <c r="CN26" i="2" s="1"/>
  <c r="BI26" i="2"/>
  <c r="CO26" i="2" s="1"/>
  <c r="BJ26" i="2"/>
  <c r="CP26" i="2" s="1"/>
  <c r="AU27" i="2"/>
  <c r="CA27" i="2" s="1"/>
  <c r="AV27" i="2"/>
  <c r="CB27" i="2" s="1"/>
  <c r="AW27" i="2"/>
  <c r="CC27" i="2" s="1"/>
  <c r="AX27" i="2"/>
  <c r="CD27" i="2" s="1"/>
  <c r="AY27" i="2"/>
  <c r="CE27" i="2" s="1"/>
  <c r="AZ27" i="2"/>
  <c r="CF27" i="2" s="1"/>
  <c r="BA27" i="2"/>
  <c r="CG27" i="2" s="1"/>
  <c r="BB27" i="2"/>
  <c r="CH27" i="2" s="1"/>
  <c r="BC27" i="2"/>
  <c r="CI27" i="2" s="1"/>
  <c r="BD27" i="2"/>
  <c r="CJ27" i="2" s="1"/>
  <c r="BE27" i="2"/>
  <c r="CK27" i="2" s="1"/>
  <c r="BF27" i="2"/>
  <c r="CL27" i="2" s="1"/>
  <c r="BG27" i="2"/>
  <c r="CM27" i="2" s="1"/>
  <c r="BH27" i="2"/>
  <c r="CN27" i="2" s="1"/>
  <c r="BI27" i="2"/>
  <c r="CO27" i="2" s="1"/>
  <c r="BJ27" i="2"/>
  <c r="CP27" i="2" s="1"/>
  <c r="AU28" i="2"/>
  <c r="CA28" i="2" s="1"/>
  <c r="AV28" i="2"/>
  <c r="CB28" i="2" s="1"/>
  <c r="AW28" i="2"/>
  <c r="CC28" i="2" s="1"/>
  <c r="AX28" i="2"/>
  <c r="CD28" i="2" s="1"/>
  <c r="AY28" i="2"/>
  <c r="CE28" i="2" s="1"/>
  <c r="AZ28" i="2"/>
  <c r="CF28" i="2" s="1"/>
  <c r="BA28" i="2"/>
  <c r="CG28" i="2" s="1"/>
  <c r="BB28" i="2"/>
  <c r="CH28" i="2" s="1"/>
  <c r="BC28" i="2"/>
  <c r="CI28" i="2" s="1"/>
  <c r="BD28" i="2"/>
  <c r="CJ28" i="2" s="1"/>
  <c r="BE28" i="2"/>
  <c r="CK28" i="2" s="1"/>
  <c r="BF28" i="2"/>
  <c r="CL28" i="2" s="1"/>
  <c r="BG28" i="2"/>
  <c r="CM28" i="2" s="1"/>
  <c r="BH28" i="2"/>
  <c r="CN28" i="2" s="1"/>
  <c r="BI28" i="2"/>
  <c r="CO28" i="2" s="1"/>
  <c r="BJ28" i="2"/>
  <c r="CP28" i="2" s="1"/>
  <c r="AU29" i="2"/>
  <c r="CA29" i="2" s="1"/>
  <c r="AV29" i="2"/>
  <c r="CB29" i="2" s="1"/>
  <c r="AW29" i="2"/>
  <c r="CC29" i="2" s="1"/>
  <c r="AX29" i="2"/>
  <c r="CD29" i="2" s="1"/>
  <c r="AY29" i="2"/>
  <c r="CE29" i="2" s="1"/>
  <c r="AZ29" i="2"/>
  <c r="CF29" i="2" s="1"/>
  <c r="BA29" i="2"/>
  <c r="CG29" i="2" s="1"/>
  <c r="BB29" i="2"/>
  <c r="CH29" i="2" s="1"/>
  <c r="BC29" i="2"/>
  <c r="CI29" i="2" s="1"/>
  <c r="BD29" i="2"/>
  <c r="CJ29" i="2" s="1"/>
  <c r="BE29" i="2"/>
  <c r="CK29" i="2" s="1"/>
  <c r="BF29" i="2"/>
  <c r="CL29" i="2" s="1"/>
  <c r="BG29" i="2"/>
  <c r="CM29" i="2" s="1"/>
  <c r="BH29" i="2"/>
  <c r="CN29" i="2" s="1"/>
  <c r="BI29" i="2"/>
  <c r="CO29" i="2" s="1"/>
  <c r="BJ29" i="2"/>
  <c r="CP29" i="2" s="1"/>
  <c r="AU30" i="2"/>
  <c r="CA30" i="2" s="1"/>
  <c r="AV30" i="2"/>
  <c r="CB30" i="2" s="1"/>
  <c r="AW30" i="2"/>
  <c r="CC30" i="2" s="1"/>
  <c r="AX30" i="2"/>
  <c r="CD30" i="2" s="1"/>
  <c r="AY30" i="2"/>
  <c r="CE30" i="2" s="1"/>
  <c r="AZ30" i="2"/>
  <c r="CF30" i="2" s="1"/>
  <c r="BA30" i="2"/>
  <c r="CG30" i="2" s="1"/>
  <c r="BB30" i="2"/>
  <c r="CH30" i="2" s="1"/>
  <c r="BC30" i="2"/>
  <c r="CI30" i="2" s="1"/>
  <c r="BD30" i="2"/>
  <c r="CJ30" i="2" s="1"/>
  <c r="BE30" i="2"/>
  <c r="CK30" i="2" s="1"/>
  <c r="BF30" i="2"/>
  <c r="CL30" i="2" s="1"/>
  <c r="BG30" i="2"/>
  <c r="CM30" i="2" s="1"/>
  <c r="BH30" i="2"/>
  <c r="CN30" i="2" s="1"/>
  <c r="BI30" i="2"/>
  <c r="CO30" i="2" s="1"/>
  <c r="BJ30" i="2"/>
  <c r="CP30" i="2" s="1"/>
  <c r="AU31" i="2"/>
  <c r="CA31" i="2" s="1"/>
  <c r="AV31" i="2"/>
  <c r="CB31" i="2" s="1"/>
  <c r="AW31" i="2"/>
  <c r="CC31" i="2" s="1"/>
  <c r="AX31" i="2"/>
  <c r="CD31" i="2" s="1"/>
  <c r="AY31" i="2"/>
  <c r="CE31" i="2" s="1"/>
  <c r="AZ31" i="2"/>
  <c r="CF31" i="2" s="1"/>
  <c r="BA31" i="2"/>
  <c r="CG31" i="2" s="1"/>
  <c r="BB31" i="2"/>
  <c r="CH31" i="2" s="1"/>
  <c r="BC31" i="2"/>
  <c r="CI31" i="2" s="1"/>
  <c r="BD31" i="2"/>
  <c r="CJ31" i="2" s="1"/>
  <c r="BE31" i="2"/>
  <c r="CK31" i="2" s="1"/>
  <c r="BF31" i="2"/>
  <c r="CL31" i="2" s="1"/>
  <c r="BG31" i="2"/>
  <c r="CM31" i="2" s="1"/>
  <c r="BH31" i="2"/>
  <c r="CN31" i="2" s="1"/>
  <c r="BI31" i="2"/>
  <c r="CO31" i="2" s="1"/>
  <c r="BJ31" i="2"/>
  <c r="CP31" i="2" s="1"/>
  <c r="AU32" i="2"/>
  <c r="CA32" i="2" s="1"/>
  <c r="AV32" i="2"/>
  <c r="CB32" i="2" s="1"/>
  <c r="AW32" i="2"/>
  <c r="CC32" i="2" s="1"/>
  <c r="AX32" i="2"/>
  <c r="CD32" i="2" s="1"/>
  <c r="AY32" i="2"/>
  <c r="CE32" i="2" s="1"/>
  <c r="AZ32" i="2"/>
  <c r="CF32" i="2" s="1"/>
  <c r="BA32" i="2"/>
  <c r="CG32" i="2" s="1"/>
  <c r="BB32" i="2"/>
  <c r="CH32" i="2" s="1"/>
  <c r="BC32" i="2"/>
  <c r="CI32" i="2" s="1"/>
  <c r="BD32" i="2"/>
  <c r="CJ32" i="2" s="1"/>
  <c r="BE32" i="2"/>
  <c r="CK32" i="2" s="1"/>
  <c r="BF32" i="2"/>
  <c r="CL32" i="2" s="1"/>
  <c r="BG32" i="2"/>
  <c r="CM32" i="2" s="1"/>
  <c r="BH32" i="2"/>
  <c r="CN32" i="2" s="1"/>
  <c r="BI32" i="2"/>
  <c r="CO32" i="2" s="1"/>
  <c r="BJ32" i="2"/>
  <c r="CP32" i="2" s="1"/>
  <c r="AU33" i="2"/>
  <c r="CA33" i="2" s="1"/>
  <c r="AV33" i="2"/>
  <c r="CB33" i="2" s="1"/>
  <c r="AW33" i="2"/>
  <c r="CC33" i="2" s="1"/>
  <c r="AX33" i="2"/>
  <c r="CD33" i="2" s="1"/>
  <c r="AY33" i="2"/>
  <c r="CE33" i="2" s="1"/>
  <c r="AZ33" i="2"/>
  <c r="CF33" i="2" s="1"/>
  <c r="BA33" i="2"/>
  <c r="CG33" i="2" s="1"/>
  <c r="BB33" i="2"/>
  <c r="CH33" i="2" s="1"/>
  <c r="BC33" i="2"/>
  <c r="CI33" i="2" s="1"/>
  <c r="BD33" i="2"/>
  <c r="CJ33" i="2" s="1"/>
  <c r="BE33" i="2"/>
  <c r="CK33" i="2" s="1"/>
  <c r="BF33" i="2"/>
  <c r="CL33" i="2" s="1"/>
  <c r="BG33" i="2"/>
  <c r="CM33" i="2" s="1"/>
  <c r="BH33" i="2"/>
  <c r="CN33" i="2" s="1"/>
  <c r="BI33" i="2"/>
  <c r="CO33" i="2" s="1"/>
  <c r="BJ33" i="2"/>
  <c r="CP33" i="2" s="1"/>
  <c r="AU34" i="2"/>
  <c r="CA34" i="2" s="1"/>
  <c r="AV34" i="2"/>
  <c r="CB34" i="2" s="1"/>
  <c r="AW34" i="2"/>
  <c r="CC34" i="2" s="1"/>
  <c r="AX34" i="2"/>
  <c r="CD34" i="2" s="1"/>
  <c r="AY34" i="2"/>
  <c r="CE34" i="2" s="1"/>
  <c r="AZ34" i="2"/>
  <c r="CF34" i="2" s="1"/>
  <c r="BA34" i="2"/>
  <c r="CG34" i="2" s="1"/>
  <c r="BB34" i="2"/>
  <c r="CH34" i="2" s="1"/>
  <c r="BC34" i="2"/>
  <c r="CI34" i="2" s="1"/>
  <c r="BD34" i="2"/>
  <c r="CJ34" i="2" s="1"/>
  <c r="BE34" i="2"/>
  <c r="CK34" i="2" s="1"/>
  <c r="BF34" i="2"/>
  <c r="CL34" i="2" s="1"/>
  <c r="BG34" i="2"/>
  <c r="CM34" i="2" s="1"/>
  <c r="BH34" i="2"/>
  <c r="CN34" i="2" s="1"/>
  <c r="BI34" i="2"/>
  <c r="CO34" i="2" s="1"/>
  <c r="BJ34" i="2"/>
  <c r="CP34" i="2" s="1"/>
  <c r="AU35" i="2"/>
  <c r="CA35" i="2" s="1"/>
  <c r="AV35" i="2"/>
  <c r="CB35" i="2" s="1"/>
  <c r="AW35" i="2"/>
  <c r="CC35" i="2" s="1"/>
  <c r="AX35" i="2"/>
  <c r="CD35" i="2" s="1"/>
  <c r="AY35" i="2"/>
  <c r="CE35" i="2" s="1"/>
  <c r="AZ35" i="2"/>
  <c r="CF35" i="2" s="1"/>
  <c r="BA35" i="2"/>
  <c r="CG35" i="2" s="1"/>
  <c r="BB35" i="2"/>
  <c r="CH35" i="2" s="1"/>
  <c r="BC35" i="2"/>
  <c r="CI35" i="2" s="1"/>
  <c r="BD35" i="2"/>
  <c r="CJ35" i="2" s="1"/>
  <c r="BE35" i="2"/>
  <c r="CK35" i="2" s="1"/>
  <c r="BF35" i="2"/>
  <c r="CL35" i="2" s="1"/>
  <c r="BG35" i="2"/>
  <c r="CM35" i="2" s="1"/>
  <c r="BH35" i="2"/>
  <c r="CN35" i="2" s="1"/>
  <c r="BI35" i="2"/>
  <c r="CO35" i="2" s="1"/>
  <c r="BJ35" i="2"/>
  <c r="CP35" i="2" s="1"/>
  <c r="AU36" i="2"/>
  <c r="CA36" i="2" s="1"/>
  <c r="AV36" i="2"/>
  <c r="CB36" i="2" s="1"/>
  <c r="AW36" i="2"/>
  <c r="CC36" i="2" s="1"/>
  <c r="AX36" i="2"/>
  <c r="CD36" i="2" s="1"/>
  <c r="AY36" i="2"/>
  <c r="CE36" i="2" s="1"/>
  <c r="AZ36" i="2"/>
  <c r="CF36" i="2" s="1"/>
  <c r="BA36" i="2"/>
  <c r="CG36" i="2" s="1"/>
  <c r="BB36" i="2"/>
  <c r="CH36" i="2" s="1"/>
  <c r="BC36" i="2"/>
  <c r="CI36" i="2" s="1"/>
  <c r="BD36" i="2"/>
  <c r="CJ36" i="2" s="1"/>
  <c r="BE36" i="2"/>
  <c r="CK36" i="2" s="1"/>
  <c r="BF36" i="2"/>
  <c r="CL36" i="2" s="1"/>
  <c r="BG36" i="2"/>
  <c r="CM36" i="2" s="1"/>
  <c r="BH36" i="2"/>
  <c r="CN36" i="2" s="1"/>
  <c r="BI36" i="2"/>
  <c r="CO36" i="2" s="1"/>
  <c r="BJ36" i="2"/>
  <c r="CP36" i="2" s="1"/>
  <c r="AU37" i="2"/>
  <c r="CA37" i="2" s="1"/>
  <c r="AV37" i="2"/>
  <c r="CB37" i="2" s="1"/>
  <c r="AW37" i="2"/>
  <c r="CC37" i="2" s="1"/>
  <c r="AX37" i="2"/>
  <c r="CD37" i="2" s="1"/>
  <c r="AY37" i="2"/>
  <c r="CE37" i="2" s="1"/>
  <c r="AZ37" i="2"/>
  <c r="CF37" i="2" s="1"/>
  <c r="BA37" i="2"/>
  <c r="CG37" i="2" s="1"/>
  <c r="BB37" i="2"/>
  <c r="CH37" i="2" s="1"/>
  <c r="BC37" i="2"/>
  <c r="CI37" i="2" s="1"/>
  <c r="BD37" i="2"/>
  <c r="CJ37" i="2" s="1"/>
  <c r="BE37" i="2"/>
  <c r="CK37" i="2" s="1"/>
  <c r="BF37" i="2"/>
  <c r="CL37" i="2" s="1"/>
  <c r="BG37" i="2"/>
  <c r="CM37" i="2" s="1"/>
  <c r="BH37" i="2"/>
  <c r="CN37" i="2" s="1"/>
  <c r="BI37" i="2"/>
  <c r="CO37" i="2" s="1"/>
  <c r="BJ37" i="2"/>
  <c r="CP37" i="2" s="1"/>
  <c r="AU38" i="2"/>
  <c r="CA38" i="2" s="1"/>
  <c r="AV38" i="2"/>
  <c r="CB38" i="2" s="1"/>
  <c r="AW38" i="2"/>
  <c r="CC38" i="2" s="1"/>
  <c r="AX38" i="2"/>
  <c r="CD38" i="2" s="1"/>
  <c r="AY38" i="2"/>
  <c r="CE38" i="2" s="1"/>
  <c r="AZ38" i="2"/>
  <c r="CF38" i="2" s="1"/>
  <c r="BA38" i="2"/>
  <c r="CG38" i="2" s="1"/>
  <c r="BB38" i="2"/>
  <c r="CH38" i="2" s="1"/>
  <c r="BC38" i="2"/>
  <c r="CI38" i="2" s="1"/>
  <c r="BD38" i="2"/>
  <c r="CJ38" i="2" s="1"/>
  <c r="BE38" i="2"/>
  <c r="CK38" i="2" s="1"/>
  <c r="BF38" i="2"/>
  <c r="CL38" i="2" s="1"/>
  <c r="BG38" i="2"/>
  <c r="CM38" i="2" s="1"/>
  <c r="BH38" i="2"/>
  <c r="CN38" i="2" s="1"/>
  <c r="BI38" i="2"/>
  <c r="CO38" i="2" s="1"/>
  <c r="BJ38" i="2"/>
  <c r="CP38" i="2" s="1"/>
  <c r="AU39" i="2"/>
  <c r="CA39" i="2" s="1"/>
  <c r="AV39" i="2"/>
  <c r="CB39" i="2" s="1"/>
  <c r="AW39" i="2"/>
  <c r="CC39" i="2" s="1"/>
  <c r="AX39" i="2"/>
  <c r="CD39" i="2" s="1"/>
  <c r="AY39" i="2"/>
  <c r="CE39" i="2" s="1"/>
  <c r="AZ39" i="2"/>
  <c r="CF39" i="2" s="1"/>
  <c r="BA39" i="2"/>
  <c r="CG39" i="2" s="1"/>
  <c r="BB39" i="2"/>
  <c r="CH39" i="2" s="1"/>
  <c r="BC39" i="2"/>
  <c r="CI39" i="2" s="1"/>
  <c r="BD39" i="2"/>
  <c r="CJ39" i="2" s="1"/>
  <c r="BE39" i="2"/>
  <c r="CK39" i="2" s="1"/>
  <c r="BF39" i="2"/>
  <c r="CL39" i="2" s="1"/>
  <c r="BG39" i="2"/>
  <c r="CM39" i="2" s="1"/>
  <c r="BH39" i="2"/>
  <c r="CN39" i="2" s="1"/>
  <c r="BI39" i="2"/>
  <c r="CO39" i="2" s="1"/>
  <c r="BJ39" i="2"/>
  <c r="CP39" i="2" s="1"/>
  <c r="AU40" i="2"/>
  <c r="CA40" i="2" s="1"/>
  <c r="AV40" i="2"/>
  <c r="CB40" i="2" s="1"/>
  <c r="AW40" i="2"/>
  <c r="CC40" i="2" s="1"/>
  <c r="AX40" i="2"/>
  <c r="CD40" i="2" s="1"/>
  <c r="AY40" i="2"/>
  <c r="CE40" i="2" s="1"/>
  <c r="AZ40" i="2"/>
  <c r="CF40" i="2" s="1"/>
  <c r="BA40" i="2"/>
  <c r="CG40" i="2" s="1"/>
  <c r="BB40" i="2"/>
  <c r="CH40" i="2" s="1"/>
  <c r="BC40" i="2"/>
  <c r="CI40" i="2" s="1"/>
  <c r="BD40" i="2"/>
  <c r="CJ40" i="2" s="1"/>
  <c r="BE40" i="2"/>
  <c r="CK40" i="2" s="1"/>
  <c r="BF40" i="2"/>
  <c r="CL40" i="2" s="1"/>
  <c r="BG40" i="2"/>
  <c r="CM40" i="2" s="1"/>
  <c r="BH40" i="2"/>
  <c r="CN40" i="2" s="1"/>
  <c r="BI40" i="2"/>
  <c r="CO40" i="2" s="1"/>
  <c r="BJ40" i="2"/>
  <c r="CP40" i="2" s="1"/>
  <c r="AU41" i="2"/>
  <c r="CA41" i="2" s="1"/>
  <c r="AV41" i="2"/>
  <c r="CB41" i="2" s="1"/>
  <c r="AW41" i="2"/>
  <c r="CC41" i="2" s="1"/>
  <c r="AX41" i="2"/>
  <c r="CD41" i="2" s="1"/>
  <c r="AY41" i="2"/>
  <c r="CE41" i="2" s="1"/>
  <c r="AZ41" i="2"/>
  <c r="CF41" i="2" s="1"/>
  <c r="BA41" i="2"/>
  <c r="CG41" i="2" s="1"/>
  <c r="BB41" i="2"/>
  <c r="CH41" i="2" s="1"/>
  <c r="BC41" i="2"/>
  <c r="CI41" i="2" s="1"/>
  <c r="BD41" i="2"/>
  <c r="CJ41" i="2" s="1"/>
  <c r="BE41" i="2"/>
  <c r="CK41" i="2" s="1"/>
  <c r="BF41" i="2"/>
  <c r="CL41" i="2" s="1"/>
  <c r="BG41" i="2"/>
  <c r="CM41" i="2" s="1"/>
  <c r="BH41" i="2"/>
  <c r="CN41" i="2" s="1"/>
  <c r="BI41" i="2"/>
  <c r="CO41" i="2" s="1"/>
  <c r="BJ41" i="2"/>
  <c r="CP41" i="2" s="1"/>
  <c r="AU42" i="2"/>
  <c r="CA42" i="2" s="1"/>
  <c r="AV42" i="2"/>
  <c r="CB42" i="2" s="1"/>
  <c r="AW42" i="2"/>
  <c r="CC42" i="2" s="1"/>
  <c r="AX42" i="2"/>
  <c r="CD42" i="2" s="1"/>
  <c r="AY42" i="2"/>
  <c r="CE42" i="2" s="1"/>
  <c r="AZ42" i="2"/>
  <c r="CF42" i="2" s="1"/>
  <c r="BA42" i="2"/>
  <c r="CG42" i="2" s="1"/>
  <c r="BB42" i="2"/>
  <c r="CH42" i="2" s="1"/>
  <c r="BC42" i="2"/>
  <c r="CI42" i="2" s="1"/>
  <c r="BD42" i="2"/>
  <c r="CJ42" i="2" s="1"/>
  <c r="BE42" i="2"/>
  <c r="CK42" i="2" s="1"/>
  <c r="BF42" i="2"/>
  <c r="CL42" i="2" s="1"/>
  <c r="BG42" i="2"/>
  <c r="CM42" i="2" s="1"/>
  <c r="BH42" i="2"/>
  <c r="CN42" i="2" s="1"/>
  <c r="BI42" i="2"/>
  <c r="CO42" i="2" s="1"/>
  <c r="BJ42" i="2"/>
  <c r="CP42" i="2" s="1"/>
  <c r="AU43" i="2"/>
  <c r="CA43" i="2" s="1"/>
  <c r="AV43" i="2"/>
  <c r="CB43" i="2" s="1"/>
  <c r="AW43" i="2"/>
  <c r="CC43" i="2" s="1"/>
  <c r="AX43" i="2"/>
  <c r="CD43" i="2" s="1"/>
  <c r="AY43" i="2"/>
  <c r="CE43" i="2" s="1"/>
  <c r="AZ43" i="2"/>
  <c r="CF43" i="2" s="1"/>
  <c r="BA43" i="2"/>
  <c r="CG43" i="2" s="1"/>
  <c r="BB43" i="2"/>
  <c r="CH43" i="2" s="1"/>
  <c r="BC43" i="2"/>
  <c r="CI43" i="2" s="1"/>
  <c r="BD43" i="2"/>
  <c r="CJ43" i="2" s="1"/>
  <c r="BE43" i="2"/>
  <c r="CK43" i="2" s="1"/>
  <c r="BF43" i="2"/>
  <c r="CL43" i="2" s="1"/>
  <c r="BG43" i="2"/>
  <c r="CM43" i="2" s="1"/>
  <c r="BH43" i="2"/>
  <c r="CN43" i="2" s="1"/>
  <c r="BI43" i="2"/>
  <c r="CO43" i="2" s="1"/>
  <c r="BJ43" i="2"/>
  <c r="CP43" i="2" s="1"/>
  <c r="AU44" i="2"/>
  <c r="CA44" i="2" s="1"/>
  <c r="AV44" i="2"/>
  <c r="CB44" i="2" s="1"/>
  <c r="AW44" i="2"/>
  <c r="CC44" i="2" s="1"/>
  <c r="AX44" i="2"/>
  <c r="CD44" i="2" s="1"/>
  <c r="AY44" i="2"/>
  <c r="CE44" i="2" s="1"/>
  <c r="AZ44" i="2"/>
  <c r="CF44" i="2" s="1"/>
  <c r="BA44" i="2"/>
  <c r="CG44" i="2" s="1"/>
  <c r="BB44" i="2"/>
  <c r="CH44" i="2" s="1"/>
  <c r="BC44" i="2"/>
  <c r="CI44" i="2" s="1"/>
  <c r="BD44" i="2"/>
  <c r="CJ44" i="2" s="1"/>
  <c r="BE44" i="2"/>
  <c r="CK44" i="2" s="1"/>
  <c r="BF44" i="2"/>
  <c r="CL44" i="2" s="1"/>
  <c r="BG44" i="2"/>
  <c r="CM44" i="2" s="1"/>
  <c r="BH44" i="2"/>
  <c r="CN44" i="2" s="1"/>
  <c r="BI44" i="2"/>
  <c r="CO44" i="2" s="1"/>
  <c r="BJ44" i="2"/>
  <c r="CP44" i="2" s="1"/>
  <c r="AU45" i="2"/>
  <c r="CA45" i="2" s="1"/>
  <c r="AV45" i="2"/>
  <c r="CB45" i="2" s="1"/>
  <c r="AW45" i="2"/>
  <c r="CC45" i="2" s="1"/>
  <c r="AX45" i="2"/>
  <c r="CD45" i="2" s="1"/>
  <c r="AY45" i="2"/>
  <c r="CE45" i="2" s="1"/>
  <c r="AZ45" i="2"/>
  <c r="CF45" i="2" s="1"/>
  <c r="BA45" i="2"/>
  <c r="CG45" i="2" s="1"/>
  <c r="BB45" i="2"/>
  <c r="CH45" i="2" s="1"/>
  <c r="BC45" i="2"/>
  <c r="CI45" i="2" s="1"/>
  <c r="BD45" i="2"/>
  <c r="CJ45" i="2" s="1"/>
  <c r="BE45" i="2"/>
  <c r="CK45" i="2" s="1"/>
  <c r="BF45" i="2"/>
  <c r="CL45" i="2" s="1"/>
  <c r="BG45" i="2"/>
  <c r="CM45" i="2" s="1"/>
  <c r="BH45" i="2"/>
  <c r="CN45" i="2" s="1"/>
  <c r="BI45" i="2"/>
  <c r="CO45" i="2" s="1"/>
  <c r="BJ45" i="2"/>
  <c r="CP45" i="2" s="1"/>
  <c r="AU46" i="2"/>
  <c r="CA46" i="2" s="1"/>
  <c r="AV46" i="2"/>
  <c r="CB46" i="2" s="1"/>
  <c r="AW46" i="2"/>
  <c r="CC46" i="2" s="1"/>
  <c r="AX46" i="2"/>
  <c r="CD46" i="2" s="1"/>
  <c r="AY46" i="2"/>
  <c r="CE46" i="2" s="1"/>
  <c r="AZ46" i="2"/>
  <c r="CF46" i="2" s="1"/>
  <c r="BA46" i="2"/>
  <c r="CG46" i="2" s="1"/>
  <c r="BB46" i="2"/>
  <c r="CH46" i="2" s="1"/>
  <c r="BC46" i="2"/>
  <c r="CI46" i="2" s="1"/>
  <c r="BD46" i="2"/>
  <c r="CJ46" i="2" s="1"/>
  <c r="BE46" i="2"/>
  <c r="CK46" i="2" s="1"/>
  <c r="BF46" i="2"/>
  <c r="CL46" i="2" s="1"/>
  <c r="BG46" i="2"/>
  <c r="CM46" i="2" s="1"/>
  <c r="BH46" i="2"/>
  <c r="CN46" i="2" s="1"/>
  <c r="BI46" i="2"/>
  <c r="CO46" i="2" s="1"/>
  <c r="BJ46" i="2"/>
  <c r="CP46" i="2" s="1"/>
  <c r="AU47" i="2"/>
  <c r="CA47" i="2" s="1"/>
  <c r="AV47" i="2"/>
  <c r="CB47" i="2" s="1"/>
  <c r="AW47" i="2"/>
  <c r="CC47" i="2" s="1"/>
  <c r="AX47" i="2"/>
  <c r="CD47" i="2" s="1"/>
  <c r="AY47" i="2"/>
  <c r="CE47" i="2" s="1"/>
  <c r="AZ47" i="2"/>
  <c r="CF47" i="2" s="1"/>
  <c r="BA47" i="2"/>
  <c r="CG47" i="2" s="1"/>
  <c r="BB47" i="2"/>
  <c r="CH47" i="2" s="1"/>
  <c r="BC47" i="2"/>
  <c r="CI47" i="2" s="1"/>
  <c r="BD47" i="2"/>
  <c r="CJ47" i="2" s="1"/>
  <c r="BE47" i="2"/>
  <c r="CK47" i="2" s="1"/>
  <c r="BF47" i="2"/>
  <c r="CL47" i="2" s="1"/>
  <c r="BG47" i="2"/>
  <c r="CM47" i="2" s="1"/>
  <c r="BH47" i="2"/>
  <c r="CN47" i="2" s="1"/>
  <c r="BI47" i="2"/>
  <c r="CO47" i="2" s="1"/>
  <c r="BJ47" i="2"/>
  <c r="CP47" i="2" s="1"/>
  <c r="AU48" i="2"/>
  <c r="CA48" i="2" s="1"/>
  <c r="AV48" i="2"/>
  <c r="CB48" i="2" s="1"/>
  <c r="AW48" i="2"/>
  <c r="CC48" i="2" s="1"/>
  <c r="AX48" i="2"/>
  <c r="CD48" i="2" s="1"/>
  <c r="AY48" i="2"/>
  <c r="CE48" i="2" s="1"/>
  <c r="AZ48" i="2"/>
  <c r="CF48" i="2" s="1"/>
  <c r="BA48" i="2"/>
  <c r="CG48" i="2" s="1"/>
  <c r="BB48" i="2"/>
  <c r="CH48" i="2" s="1"/>
  <c r="BC48" i="2"/>
  <c r="CI48" i="2" s="1"/>
  <c r="BD48" i="2"/>
  <c r="CJ48" i="2" s="1"/>
  <c r="BE48" i="2"/>
  <c r="CK48" i="2" s="1"/>
  <c r="BF48" i="2"/>
  <c r="CL48" i="2" s="1"/>
  <c r="BG48" i="2"/>
  <c r="CM48" i="2" s="1"/>
  <c r="BH48" i="2"/>
  <c r="CN48" i="2" s="1"/>
  <c r="BI48" i="2"/>
  <c r="CO48" i="2" s="1"/>
  <c r="BJ48" i="2"/>
  <c r="CP48" i="2" s="1"/>
  <c r="AU49" i="2"/>
  <c r="CA49" i="2" s="1"/>
  <c r="AV49" i="2"/>
  <c r="CB49" i="2" s="1"/>
  <c r="AW49" i="2"/>
  <c r="CC49" i="2" s="1"/>
  <c r="AX49" i="2"/>
  <c r="CD49" i="2" s="1"/>
  <c r="AY49" i="2"/>
  <c r="CE49" i="2" s="1"/>
  <c r="AZ49" i="2"/>
  <c r="CF49" i="2" s="1"/>
  <c r="BA49" i="2"/>
  <c r="CG49" i="2" s="1"/>
  <c r="BB49" i="2"/>
  <c r="CH49" i="2" s="1"/>
  <c r="BC49" i="2"/>
  <c r="CI49" i="2" s="1"/>
  <c r="BD49" i="2"/>
  <c r="CJ49" i="2" s="1"/>
  <c r="BE49" i="2"/>
  <c r="CK49" i="2" s="1"/>
  <c r="BF49" i="2"/>
  <c r="CL49" i="2" s="1"/>
  <c r="BG49" i="2"/>
  <c r="CM49" i="2" s="1"/>
  <c r="BH49" i="2"/>
  <c r="CN49" i="2" s="1"/>
  <c r="BI49" i="2"/>
  <c r="CO49" i="2" s="1"/>
  <c r="BJ49" i="2"/>
  <c r="CP49" i="2" s="1"/>
  <c r="AU50" i="2"/>
  <c r="CA50" i="2" s="1"/>
  <c r="AV50" i="2"/>
  <c r="CB50" i="2" s="1"/>
  <c r="AW50" i="2"/>
  <c r="CC50" i="2" s="1"/>
  <c r="AX50" i="2"/>
  <c r="CD50" i="2" s="1"/>
  <c r="AY50" i="2"/>
  <c r="CE50" i="2" s="1"/>
  <c r="AZ50" i="2"/>
  <c r="CF50" i="2" s="1"/>
  <c r="BA50" i="2"/>
  <c r="CG50" i="2" s="1"/>
  <c r="BB50" i="2"/>
  <c r="CH50" i="2" s="1"/>
  <c r="BC50" i="2"/>
  <c r="CI50" i="2" s="1"/>
  <c r="BD50" i="2"/>
  <c r="CJ50" i="2" s="1"/>
  <c r="BE50" i="2"/>
  <c r="CK50" i="2" s="1"/>
  <c r="BF50" i="2"/>
  <c r="CL50" i="2" s="1"/>
  <c r="BG50" i="2"/>
  <c r="CM50" i="2" s="1"/>
  <c r="BH50" i="2"/>
  <c r="CN50" i="2" s="1"/>
  <c r="BI50" i="2"/>
  <c r="CO50" i="2" s="1"/>
  <c r="BJ50" i="2"/>
  <c r="CP50" i="2" s="1"/>
  <c r="AU51" i="2"/>
  <c r="CA51" i="2" s="1"/>
  <c r="AV51" i="2"/>
  <c r="CB51" i="2" s="1"/>
  <c r="AW51" i="2"/>
  <c r="CC51" i="2" s="1"/>
  <c r="AX51" i="2"/>
  <c r="CD51" i="2" s="1"/>
  <c r="AY51" i="2"/>
  <c r="CE51" i="2" s="1"/>
  <c r="AZ51" i="2"/>
  <c r="CF51" i="2" s="1"/>
  <c r="BA51" i="2"/>
  <c r="CG51" i="2" s="1"/>
  <c r="BB51" i="2"/>
  <c r="CH51" i="2" s="1"/>
  <c r="BC51" i="2"/>
  <c r="CI51" i="2" s="1"/>
  <c r="BD51" i="2"/>
  <c r="CJ51" i="2" s="1"/>
  <c r="BE51" i="2"/>
  <c r="CK51" i="2" s="1"/>
  <c r="BF51" i="2"/>
  <c r="CL51" i="2" s="1"/>
  <c r="BG51" i="2"/>
  <c r="CM51" i="2" s="1"/>
  <c r="BH51" i="2"/>
  <c r="CN51" i="2" s="1"/>
  <c r="BI51" i="2"/>
  <c r="CO51" i="2" s="1"/>
  <c r="BJ51" i="2"/>
  <c r="CP51" i="2" s="1"/>
  <c r="AU52" i="2"/>
  <c r="CA52" i="2" s="1"/>
  <c r="AV52" i="2"/>
  <c r="CB52" i="2" s="1"/>
  <c r="AW52" i="2"/>
  <c r="CC52" i="2" s="1"/>
  <c r="AX52" i="2"/>
  <c r="CD52" i="2" s="1"/>
  <c r="AY52" i="2"/>
  <c r="CE52" i="2" s="1"/>
  <c r="AZ52" i="2"/>
  <c r="CF52" i="2" s="1"/>
  <c r="BA52" i="2"/>
  <c r="CG52" i="2" s="1"/>
  <c r="BB52" i="2"/>
  <c r="CH52" i="2" s="1"/>
  <c r="BC52" i="2"/>
  <c r="CI52" i="2" s="1"/>
  <c r="BD52" i="2"/>
  <c r="CJ52" i="2" s="1"/>
  <c r="BE52" i="2"/>
  <c r="CK52" i="2" s="1"/>
  <c r="BF52" i="2"/>
  <c r="CL52" i="2" s="1"/>
  <c r="BG52" i="2"/>
  <c r="CM52" i="2" s="1"/>
  <c r="BH52" i="2"/>
  <c r="CN52" i="2" s="1"/>
  <c r="BI52" i="2"/>
  <c r="CO52" i="2" s="1"/>
  <c r="BJ52" i="2"/>
  <c r="CP52" i="2" s="1"/>
  <c r="AU53" i="2"/>
  <c r="CA53" i="2" s="1"/>
  <c r="AV53" i="2"/>
  <c r="CB53" i="2" s="1"/>
  <c r="AW53" i="2"/>
  <c r="CC53" i="2" s="1"/>
  <c r="AX53" i="2"/>
  <c r="CD53" i="2" s="1"/>
  <c r="AY53" i="2"/>
  <c r="CE53" i="2" s="1"/>
  <c r="AZ53" i="2"/>
  <c r="CF53" i="2" s="1"/>
  <c r="BA53" i="2"/>
  <c r="CG53" i="2" s="1"/>
  <c r="BB53" i="2"/>
  <c r="CH53" i="2" s="1"/>
  <c r="BC53" i="2"/>
  <c r="CI53" i="2" s="1"/>
  <c r="BD53" i="2"/>
  <c r="CJ53" i="2" s="1"/>
  <c r="BE53" i="2"/>
  <c r="CK53" i="2" s="1"/>
  <c r="BF53" i="2"/>
  <c r="CL53" i="2" s="1"/>
  <c r="BG53" i="2"/>
  <c r="CM53" i="2" s="1"/>
  <c r="BH53" i="2"/>
  <c r="CN53" i="2" s="1"/>
  <c r="BI53" i="2"/>
  <c r="CO53" i="2" s="1"/>
  <c r="BJ53" i="2"/>
  <c r="CP53" i="2" s="1"/>
  <c r="AU54" i="2"/>
  <c r="CA54" i="2" s="1"/>
  <c r="AV54" i="2"/>
  <c r="CB54" i="2" s="1"/>
  <c r="AW54" i="2"/>
  <c r="CC54" i="2" s="1"/>
  <c r="AX54" i="2"/>
  <c r="CD54" i="2" s="1"/>
  <c r="AY54" i="2"/>
  <c r="CE54" i="2" s="1"/>
  <c r="AZ54" i="2"/>
  <c r="CF54" i="2" s="1"/>
  <c r="BA54" i="2"/>
  <c r="CG54" i="2" s="1"/>
  <c r="BB54" i="2"/>
  <c r="CH54" i="2" s="1"/>
  <c r="BC54" i="2"/>
  <c r="CI54" i="2" s="1"/>
  <c r="BD54" i="2"/>
  <c r="CJ54" i="2" s="1"/>
  <c r="BE54" i="2"/>
  <c r="CK54" i="2" s="1"/>
  <c r="BF54" i="2"/>
  <c r="CL54" i="2" s="1"/>
  <c r="BG54" i="2"/>
  <c r="CM54" i="2" s="1"/>
  <c r="BH54" i="2"/>
  <c r="CN54" i="2" s="1"/>
  <c r="BI54" i="2"/>
  <c r="CO54" i="2" s="1"/>
  <c r="BJ54" i="2"/>
  <c r="CP54" i="2" s="1"/>
  <c r="AU55" i="2"/>
  <c r="CA55" i="2" s="1"/>
  <c r="AV55" i="2"/>
  <c r="CB55" i="2" s="1"/>
  <c r="AW55" i="2"/>
  <c r="CC55" i="2" s="1"/>
  <c r="AX55" i="2"/>
  <c r="CD55" i="2" s="1"/>
  <c r="AY55" i="2"/>
  <c r="CE55" i="2" s="1"/>
  <c r="AZ55" i="2"/>
  <c r="CF55" i="2" s="1"/>
  <c r="BA55" i="2"/>
  <c r="CG55" i="2" s="1"/>
  <c r="BB55" i="2"/>
  <c r="CH55" i="2" s="1"/>
  <c r="BC55" i="2"/>
  <c r="CI55" i="2" s="1"/>
  <c r="BD55" i="2"/>
  <c r="CJ55" i="2" s="1"/>
  <c r="BE55" i="2"/>
  <c r="CK55" i="2" s="1"/>
  <c r="BF55" i="2"/>
  <c r="CL55" i="2" s="1"/>
  <c r="BG55" i="2"/>
  <c r="CM55" i="2" s="1"/>
  <c r="BH55" i="2"/>
  <c r="CN55" i="2" s="1"/>
  <c r="BI55" i="2"/>
  <c r="CO55" i="2" s="1"/>
  <c r="BJ55" i="2"/>
  <c r="CP55" i="2" s="1"/>
  <c r="AU56" i="2"/>
  <c r="CA56" i="2" s="1"/>
  <c r="AV56" i="2"/>
  <c r="CB56" i="2" s="1"/>
  <c r="AW56" i="2"/>
  <c r="CC56" i="2" s="1"/>
  <c r="AX56" i="2"/>
  <c r="CD56" i="2" s="1"/>
  <c r="AY56" i="2"/>
  <c r="CE56" i="2" s="1"/>
  <c r="AZ56" i="2"/>
  <c r="CF56" i="2" s="1"/>
  <c r="BA56" i="2"/>
  <c r="CG56" i="2" s="1"/>
  <c r="BB56" i="2"/>
  <c r="CH56" i="2" s="1"/>
  <c r="BC56" i="2"/>
  <c r="CI56" i="2" s="1"/>
  <c r="BD56" i="2"/>
  <c r="CJ56" i="2" s="1"/>
  <c r="BE56" i="2"/>
  <c r="CK56" i="2" s="1"/>
  <c r="BF56" i="2"/>
  <c r="CL56" i="2" s="1"/>
  <c r="BG56" i="2"/>
  <c r="CM56" i="2" s="1"/>
  <c r="BH56" i="2"/>
  <c r="CN56" i="2" s="1"/>
  <c r="BI56" i="2"/>
  <c r="CO56" i="2" s="1"/>
  <c r="BJ56" i="2"/>
  <c r="CP56" i="2" s="1"/>
  <c r="AU57" i="2"/>
  <c r="CA57" i="2" s="1"/>
  <c r="AV57" i="2"/>
  <c r="CB57" i="2" s="1"/>
  <c r="AW57" i="2"/>
  <c r="CC57" i="2" s="1"/>
  <c r="AX57" i="2"/>
  <c r="CD57" i="2" s="1"/>
  <c r="AY57" i="2"/>
  <c r="CE57" i="2" s="1"/>
  <c r="AZ57" i="2"/>
  <c r="CF57" i="2" s="1"/>
  <c r="BA57" i="2"/>
  <c r="CG57" i="2" s="1"/>
  <c r="BB57" i="2"/>
  <c r="CH57" i="2" s="1"/>
  <c r="BC57" i="2"/>
  <c r="CI57" i="2" s="1"/>
  <c r="BD57" i="2"/>
  <c r="CJ57" i="2" s="1"/>
  <c r="BE57" i="2"/>
  <c r="CK57" i="2" s="1"/>
  <c r="BF57" i="2"/>
  <c r="CL57" i="2" s="1"/>
  <c r="BG57" i="2"/>
  <c r="CM57" i="2" s="1"/>
  <c r="BH57" i="2"/>
  <c r="CN57" i="2" s="1"/>
  <c r="BI57" i="2"/>
  <c r="CO57" i="2" s="1"/>
  <c r="BJ57" i="2"/>
  <c r="CP57" i="2" s="1"/>
  <c r="AU58" i="2"/>
  <c r="CA58" i="2" s="1"/>
  <c r="AV58" i="2"/>
  <c r="CB58" i="2" s="1"/>
  <c r="AW58" i="2"/>
  <c r="CC58" i="2" s="1"/>
  <c r="AX58" i="2"/>
  <c r="CD58" i="2" s="1"/>
  <c r="AY58" i="2"/>
  <c r="CE58" i="2" s="1"/>
  <c r="AZ58" i="2"/>
  <c r="CF58" i="2" s="1"/>
  <c r="BA58" i="2"/>
  <c r="CG58" i="2" s="1"/>
  <c r="BB58" i="2"/>
  <c r="CH58" i="2" s="1"/>
  <c r="BC58" i="2"/>
  <c r="CI58" i="2" s="1"/>
  <c r="BD58" i="2"/>
  <c r="CJ58" i="2" s="1"/>
  <c r="BE58" i="2"/>
  <c r="CK58" i="2" s="1"/>
  <c r="BF58" i="2"/>
  <c r="CL58" i="2" s="1"/>
  <c r="BG58" i="2"/>
  <c r="CM58" i="2" s="1"/>
  <c r="BH58" i="2"/>
  <c r="CN58" i="2" s="1"/>
  <c r="BI58" i="2"/>
  <c r="CO58" i="2" s="1"/>
  <c r="BJ58" i="2"/>
  <c r="CP58" i="2" s="1"/>
  <c r="AU59" i="2"/>
  <c r="CA59" i="2" s="1"/>
  <c r="AV59" i="2"/>
  <c r="CB59" i="2" s="1"/>
  <c r="AW59" i="2"/>
  <c r="CC59" i="2" s="1"/>
  <c r="AX59" i="2"/>
  <c r="CD59" i="2" s="1"/>
  <c r="AY59" i="2"/>
  <c r="CE59" i="2" s="1"/>
  <c r="AZ59" i="2"/>
  <c r="CF59" i="2" s="1"/>
  <c r="BA59" i="2"/>
  <c r="CG59" i="2" s="1"/>
  <c r="BB59" i="2"/>
  <c r="CH59" i="2" s="1"/>
  <c r="BC59" i="2"/>
  <c r="CI59" i="2" s="1"/>
  <c r="BD59" i="2"/>
  <c r="CJ59" i="2" s="1"/>
  <c r="BE59" i="2"/>
  <c r="CK59" i="2" s="1"/>
  <c r="BF59" i="2"/>
  <c r="CL59" i="2" s="1"/>
  <c r="BG59" i="2"/>
  <c r="CM59" i="2" s="1"/>
  <c r="BH59" i="2"/>
  <c r="CN59" i="2" s="1"/>
  <c r="BI59" i="2"/>
  <c r="CO59" i="2" s="1"/>
  <c r="BJ59" i="2"/>
  <c r="CP59" i="2" s="1"/>
  <c r="AU60" i="2"/>
  <c r="CA60" i="2" s="1"/>
  <c r="AV60" i="2"/>
  <c r="CB60" i="2" s="1"/>
  <c r="AW60" i="2"/>
  <c r="CC60" i="2" s="1"/>
  <c r="AX60" i="2"/>
  <c r="CD60" i="2" s="1"/>
  <c r="AY60" i="2"/>
  <c r="CE60" i="2" s="1"/>
  <c r="AZ60" i="2"/>
  <c r="CF60" i="2" s="1"/>
  <c r="BA60" i="2"/>
  <c r="CG60" i="2" s="1"/>
  <c r="BB60" i="2"/>
  <c r="CH60" i="2" s="1"/>
  <c r="BC60" i="2"/>
  <c r="CI60" i="2" s="1"/>
  <c r="BD60" i="2"/>
  <c r="CJ60" i="2" s="1"/>
  <c r="BE60" i="2"/>
  <c r="CK60" i="2" s="1"/>
  <c r="BF60" i="2"/>
  <c r="CL60" i="2" s="1"/>
  <c r="BG60" i="2"/>
  <c r="CM60" i="2" s="1"/>
  <c r="BH60" i="2"/>
  <c r="CN60" i="2" s="1"/>
  <c r="BI60" i="2"/>
  <c r="CO60" i="2" s="1"/>
  <c r="BJ60" i="2"/>
  <c r="CP60" i="2" s="1"/>
  <c r="AU61" i="2"/>
  <c r="CA61" i="2" s="1"/>
  <c r="AV61" i="2"/>
  <c r="CB61" i="2" s="1"/>
  <c r="AW61" i="2"/>
  <c r="CC61" i="2" s="1"/>
  <c r="AX61" i="2"/>
  <c r="CD61" i="2" s="1"/>
  <c r="AY61" i="2"/>
  <c r="CE61" i="2" s="1"/>
  <c r="AZ61" i="2"/>
  <c r="CF61" i="2" s="1"/>
  <c r="BA61" i="2"/>
  <c r="CG61" i="2" s="1"/>
  <c r="BB61" i="2"/>
  <c r="CH61" i="2" s="1"/>
  <c r="BC61" i="2"/>
  <c r="CI61" i="2" s="1"/>
  <c r="BD61" i="2"/>
  <c r="CJ61" i="2" s="1"/>
  <c r="BE61" i="2"/>
  <c r="CK61" i="2" s="1"/>
  <c r="BF61" i="2"/>
  <c r="CL61" i="2" s="1"/>
  <c r="BG61" i="2"/>
  <c r="CM61" i="2" s="1"/>
  <c r="BH61" i="2"/>
  <c r="CN61" i="2" s="1"/>
  <c r="BI61" i="2"/>
  <c r="CO61" i="2" s="1"/>
  <c r="BJ61" i="2"/>
  <c r="CP61" i="2" s="1"/>
  <c r="AU62" i="2"/>
  <c r="CA62" i="2" s="1"/>
  <c r="AV62" i="2"/>
  <c r="CB62" i="2" s="1"/>
  <c r="AW62" i="2"/>
  <c r="CC62" i="2" s="1"/>
  <c r="AX62" i="2"/>
  <c r="CD62" i="2" s="1"/>
  <c r="AY62" i="2"/>
  <c r="CE62" i="2" s="1"/>
  <c r="AZ62" i="2"/>
  <c r="CF62" i="2" s="1"/>
  <c r="BA62" i="2"/>
  <c r="CG62" i="2" s="1"/>
  <c r="BB62" i="2"/>
  <c r="CH62" i="2" s="1"/>
  <c r="BC62" i="2"/>
  <c r="CI62" i="2" s="1"/>
  <c r="BD62" i="2"/>
  <c r="CJ62" i="2" s="1"/>
  <c r="BE62" i="2"/>
  <c r="CK62" i="2" s="1"/>
  <c r="BF62" i="2"/>
  <c r="CL62" i="2" s="1"/>
  <c r="BG62" i="2"/>
  <c r="CM62" i="2" s="1"/>
  <c r="BH62" i="2"/>
  <c r="CN62" i="2" s="1"/>
  <c r="BI62" i="2"/>
  <c r="CO62" i="2" s="1"/>
  <c r="BJ62" i="2"/>
  <c r="CP62" i="2" s="1"/>
  <c r="AU63" i="2"/>
  <c r="CA63" i="2" s="1"/>
  <c r="AV63" i="2"/>
  <c r="CB63" i="2" s="1"/>
  <c r="AW63" i="2"/>
  <c r="CC63" i="2" s="1"/>
  <c r="AX63" i="2"/>
  <c r="CD63" i="2" s="1"/>
  <c r="AY63" i="2"/>
  <c r="CE63" i="2" s="1"/>
  <c r="AZ63" i="2"/>
  <c r="CF63" i="2" s="1"/>
  <c r="BA63" i="2"/>
  <c r="CG63" i="2" s="1"/>
  <c r="BB63" i="2"/>
  <c r="CH63" i="2" s="1"/>
  <c r="BC63" i="2"/>
  <c r="CI63" i="2" s="1"/>
  <c r="BD63" i="2"/>
  <c r="CJ63" i="2" s="1"/>
  <c r="BE63" i="2"/>
  <c r="CK63" i="2" s="1"/>
  <c r="BF63" i="2"/>
  <c r="CL63" i="2" s="1"/>
  <c r="BG63" i="2"/>
  <c r="CM63" i="2" s="1"/>
  <c r="BH63" i="2"/>
  <c r="CN63" i="2" s="1"/>
  <c r="BI63" i="2"/>
  <c r="CO63" i="2" s="1"/>
  <c r="BJ63" i="2"/>
  <c r="CP63" i="2" s="1"/>
  <c r="AU64" i="2"/>
  <c r="CA64" i="2" s="1"/>
  <c r="AV64" i="2"/>
  <c r="CB64" i="2" s="1"/>
  <c r="AW64" i="2"/>
  <c r="CC64" i="2" s="1"/>
  <c r="AX64" i="2"/>
  <c r="CD64" i="2" s="1"/>
  <c r="AY64" i="2"/>
  <c r="CE64" i="2" s="1"/>
  <c r="AZ64" i="2"/>
  <c r="CF64" i="2" s="1"/>
  <c r="BA64" i="2"/>
  <c r="CG64" i="2" s="1"/>
  <c r="BB64" i="2"/>
  <c r="CH64" i="2" s="1"/>
  <c r="BC64" i="2"/>
  <c r="CI64" i="2" s="1"/>
  <c r="BD64" i="2"/>
  <c r="CJ64" i="2" s="1"/>
  <c r="BE64" i="2"/>
  <c r="CK64" i="2" s="1"/>
  <c r="BF64" i="2"/>
  <c r="CL64" i="2" s="1"/>
  <c r="BG64" i="2"/>
  <c r="CM64" i="2" s="1"/>
  <c r="BH64" i="2"/>
  <c r="CN64" i="2" s="1"/>
  <c r="BI64" i="2"/>
  <c r="CO64" i="2" s="1"/>
  <c r="BJ64" i="2"/>
  <c r="CP64" i="2" s="1"/>
  <c r="AU65" i="2"/>
  <c r="CA65" i="2" s="1"/>
  <c r="AV65" i="2"/>
  <c r="CB65" i="2" s="1"/>
  <c r="AW65" i="2"/>
  <c r="CC65" i="2" s="1"/>
  <c r="AX65" i="2"/>
  <c r="CD65" i="2" s="1"/>
  <c r="AY65" i="2"/>
  <c r="CE65" i="2" s="1"/>
  <c r="AZ65" i="2"/>
  <c r="CF65" i="2" s="1"/>
  <c r="BA65" i="2"/>
  <c r="CG65" i="2" s="1"/>
  <c r="BB65" i="2"/>
  <c r="CH65" i="2" s="1"/>
  <c r="BC65" i="2"/>
  <c r="CI65" i="2" s="1"/>
  <c r="BD65" i="2"/>
  <c r="CJ65" i="2" s="1"/>
  <c r="BE65" i="2"/>
  <c r="CK65" i="2" s="1"/>
  <c r="BF65" i="2"/>
  <c r="CL65" i="2" s="1"/>
  <c r="BG65" i="2"/>
  <c r="CM65" i="2" s="1"/>
  <c r="BH65" i="2"/>
  <c r="CN65" i="2" s="1"/>
  <c r="BI65" i="2"/>
  <c r="CO65" i="2" s="1"/>
  <c r="BJ65" i="2"/>
  <c r="CP65" i="2" s="1"/>
  <c r="AU66" i="2"/>
  <c r="CA66" i="2" s="1"/>
  <c r="AV66" i="2"/>
  <c r="CB66" i="2" s="1"/>
  <c r="AW66" i="2"/>
  <c r="CC66" i="2" s="1"/>
  <c r="AX66" i="2"/>
  <c r="CD66" i="2" s="1"/>
  <c r="AY66" i="2"/>
  <c r="CE66" i="2" s="1"/>
  <c r="AZ66" i="2"/>
  <c r="CF66" i="2" s="1"/>
  <c r="BA66" i="2"/>
  <c r="CG66" i="2" s="1"/>
  <c r="BB66" i="2"/>
  <c r="CH66" i="2" s="1"/>
  <c r="BC66" i="2"/>
  <c r="CI66" i="2" s="1"/>
  <c r="BD66" i="2"/>
  <c r="CJ66" i="2" s="1"/>
  <c r="BE66" i="2"/>
  <c r="CK66" i="2" s="1"/>
  <c r="BF66" i="2"/>
  <c r="CL66" i="2" s="1"/>
  <c r="BG66" i="2"/>
  <c r="CM66" i="2" s="1"/>
  <c r="BH66" i="2"/>
  <c r="CN66" i="2" s="1"/>
  <c r="BI66" i="2"/>
  <c r="CO66" i="2" s="1"/>
  <c r="BJ66" i="2"/>
  <c r="CP66" i="2" s="1"/>
  <c r="AU67" i="2"/>
  <c r="CA67" i="2" s="1"/>
  <c r="AV67" i="2"/>
  <c r="CB67" i="2" s="1"/>
  <c r="AW67" i="2"/>
  <c r="CC67" i="2" s="1"/>
  <c r="AX67" i="2"/>
  <c r="CD67" i="2" s="1"/>
  <c r="AY67" i="2"/>
  <c r="CE67" i="2" s="1"/>
  <c r="AZ67" i="2"/>
  <c r="CF67" i="2" s="1"/>
  <c r="BA67" i="2"/>
  <c r="CG67" i="2" s="1"/>
  <c r="BB67" i="2"/>
  <c r="CH67" i="2" s="1"/>
  <c r="BC67" i="2"/>
  <c r="CI67" i="2" s="1"/>
  <c r="BD67" i="2"/>
  <c r="CJ67" i="2" s="1"/>
  <c r="BE67" i="2"/>
  <c r="CK67" i="2" s="1"/>
  <c r="BF67" i="2"/>
  <c r="CL67" i="2" s="1"/>
  <c r="BG67" i="2"/>
  <c r="CM67" i="2" s="1"/>
  <c r="BH67" i="2"/>
  <c r="CN67" i="2" s="1"/>
  <c r="BI67" i="2"/>
  <c r="CO67" i="2" s="1"/>
  <c r="BJ67" i="2"/>
  <c r="CP67" i="2" s="1"/>
  <c r="AU68" i="2"/>
  <c r="CA68" i="2" s="1"/>
  <c r="AV68" i="2"/>
  <c r="CB68" i="2" s="1"/>
  <c r="AW68" i="2"/>
  <c r="CC68" i="2" s="1"/>
  <c r="AX68" i="2"/>
  <c r="CD68" i="2" s="1"/>
  <c r="AY68" i="2"/>
  <c r="CE68" i="2" s="1"/>
  <c r="AZ68" i="2"/>
  <c r="CF68" i="2" s="1"/>
  <c r="BA68" i="2"/>
  <c r="CG68" i="2" s="1"/>
  <c r="BB68" i="2"/>
  <c r="CH68" i="2" s="1"/>
  <c r="BC68" i="2"/>
  <c r="CI68" i="2" s="1"/>
  <c r="BD68" i="2"/>
  <c r="CJ68" i="2" s="1"/>
  <c r="BE68" i="2"/>
  <c r="CK68" i="2" s="1"/>
  <c r="BF68" i="2"/>
  <c r="CL68" i="2" s="1"/>
  <c r="BG68" i="2"/>
  <c r="CM68" i="2" s="1"/>
  <c r="BH68" i="2"/>
  <c r="CN68" i="2" s="1"/>
  <c r="BI68" i="2"/>
  <c r="CO68" i="2" s="1"/>
  <c r="BJ68" i="2"/>
  <c r="CP68" i="2" s="1"/>
  <c r="AU69" i="2"/>
  <c r="CA69" i="2" s="1"/>
  <c r="AV69" i="2"/>
  <c r="CB69" i="2" s="1"/>
  <c r="AW69" i="2"/>
  <c r="CC69" i="2" s="1"/>
  <c r="AX69" i="2"/>
  <c r="CD69" i="2" s="1"/>
  <c r="AY69" i="2"/>
  <c r="CE69" i="2" s="1"/>
  <c r="AZ69" i="2"/>
  <c r="CF69" i="2" s="1"/>
  <c r="BA69" i="2"/>
  <c r="CG69" i="2" s="1"/>
  <c r="BB69" i="2"/>
  <c r="CH69" i="2" s="1"/>
  <c r="BC69" i="2"/>
  <c r="CI69" i="2" s="1"/>
  <c r="BD69" i="2"/>
  <c r="CJ69" i="2" s="1"/>
  <c r="BE69" i="2"/>
  <c r="CK69" i="2" s="1"/>
  <c r="BF69" i="2"/>
  <c r="CL69" i="2" s="1"/>
  <c r="BG69" i="2"/>
  <c r="CM69" i="2" s="1"/>
  <c r="BH69" i="2"/>
  <c r="CN69" i="2" s="1"/>
  <c r="BI69" i="2"/>
  <c r="CO69" i="2" s="1"/>
  <c r="BJ69" i="2"/>
  <c r="CP69" i="2" s="1"/>
  <c r="AU3" i="2"/>
  <c r="CA3" i="2" s="1"/>
  <c r="AV3" i="2"/>
  <c r="CB3" i="2" s="1"/>
  <c r="AW3" i="2"/>
  <c r="CC3" i="2" s="1"/>
  <c r="AX3" i="2"/>
  <c r="CD3" i="2" s="1"/>
  <c r="AY3" i="2"/>
  <c r="CE3" i="2" s="1"/>
  <c r="AZ3" i="2"/>
  <c r="CF3" i="2" s="1"/>
  <c r="BA3" i="2"/>
  <c r="CG3" i="2" s="1"/>
  <c r="BB3" i="2"/>
  <c r="CH3" i="2" s="1"/>
  <c r="BC3" i="2"/>
  <c r="CI3" i="2" s="1"/>
  <c r="BD3" i="2"/>
  <c r="CJ3" i="2" s="1"/>
  <c r="BE3" i="2"/>
  <c r="CK3" i="2" s="1"/>
  <c r="BF3" i="2"/>
  <c r="CL3" i="2" s="1"/>
  <c r="BG3" i="2"/>
  <c r="CM3" i="2" s="1"/>
  <c r="BH3" i="2"/>
  <c r="CN3" i="2" s="1"/>
  <c r="BI3" i="2"/>
  <c r="CO3" i="2" s="1"/>
  <c r="BJ3" i="2"/>
  <c r="CP3" i="2" s="1"/>
  <c r="AU4" i="2"/>
  <c r="CA4" i="2" s="1"/>
  <c r="AV4" i="2"/>
  <c r="CB4" i="2" s="1"/>
  <c r="AW4" i="2"/>
  <c r="CC4" i="2" s="1"/>
  <c r="AX4" i="2"/>
  <c r="CD4" i="2" s="1"/>
  <c r="AY4" i="2"/>
  <c r="CE4" i="2" s="1"/>
  <c r="AZ4" i="2"/>
  <c r="CF4" i="2" s="1"/>
  <c r="BA4" i="2"/>
  <c r="CG4" i="2" s="1"/>
  <c r="BB4" i="2"/>
  <c r="CH4" i="2" s="1"/>
  <c r="BC4" i="2"/>
  <c r="CI4" i="2" s="1"/>
  <c r="BD4" i="2"/>
  <c r="CJ4" i="2" s="1"/>
  <c r="BE4" i="2"/>
  <c r="CK4" i="2" s="1"/>
  <c r="BF4" i="2"/>
  <c r="CL4" i="2" s="1"/>
  <c r="BG4" i="2"/>
  <c r="CM4" i="2" s="1"/>
  <c r="BH4" i="2"/>
  <c r="CN4" i="2" s="1"/>
  <c r="BI4" i="2"/>
  <c r="CO4" i="2" s="1"/>
  <c r="BJ4" i="2"/>
  <c r="CP4" i="2" s="1"/>
  <c r="AU5" i="2"/>
  <c r="CA5" i="2" s="1"/>
  <c r="AV5" i="2"/>
  <c r="CB5" i="2" s="1"/>
  <c r="AW5" i="2"/>
  <c r="CC5" i="2" s="1"/>
  <c r="AX5" i="2"/>
  <c r="CD5" i="2" s="1"/>
  <c r="AY5" i="2"/>
  <c r="CE5" i="2" s="1"/>
  <c r="AZ5" i="2"/>
  <c r="CF5" i="2" s="1"/>
  <c r="BA5" i="2"/>
  <c r="CG5" i="2" s="1"/>
  <c r="BB5" i="2"/>
  <c r="CH5" i="2" s="1"/>
  <c r="BC5" i="2"/>
  <c r="CI5" i="2" s="1"/>
  <c r="BD5" i="2"/>
  <c r="CJ5" i="2" s="1"/>
  <c r="BE5" i="2"/>
  <c r="CK5" i="2" s="1"/>
  <c r="BF5" i="2"/>
  <c r="CL5" i="2" s="1"/>
  <c r="BG5" i="2"/>
  <c r="CM5" i="2" s="1"/>
  <c r="BH5" i="2"/>
  <c r="CN5" i="2" s="1"/>
  <c r="BI5" i="2"/>
  <c r="CO5" i="2" s="1"/>
  <c r="BJ5" i="2"/>
  <c r="CP5" i="2" s="1"/>
  <c r="AU6" i="2"/>
  <c r="CA6" i="2" s="1"/>
  <c r="AV6" i="2"/>
  <c r="CB6" i="2" s="1"/>
  <c r="AW6" i="2"/>
  <c r="CC6" i="2" s="1"/>
  <c r="AX6" i="2"/>
  <c r="CD6" i="2" s="1"/>
  <c r="AY6" i="2"/>
  <c r="CE6" i="2" s="1"/>
  <c r="AZ6" i="2"/>
  <c r="CF6" i="2" s="1"/>
  <c r="BA6" i="2"/>
  <c r="CG6" i="2" s="1"/>
  <c r="BB6" i="2"/>
  <c r="CH6" i="2" s="1"/>
  <c r="BC6" i="2"/>
  <c r="CI6" i="2" s="1"/>
  <c r="BD6" i="2"/>
  <c r="CJ6" i="2" s="1"/>
  <c r="BE6" i="2"/>
  <c r="CK6" i="2" s="1"/>
  <c r="BF6" i="2"/>
  <c r="CL6" i="2" s="1"/>
  <c r="BG6" i="2"/>
  <c r="CM6" i="2" s="1"/>
  <c r="BH6" i="2"/>
  <c r="CN6" i="2" s="1"/>
  <c r="BI6" i="2"/>
  <c r="CO6" i="2" s="1"/>
  <c r="BJ6" i="2"/>
  <c r="CP6" i="2" s="1"/>
  <c r="AU7" i="2"/>
  <c r="CA7" i="2" s="1"/>
  <c r="AV7" i="2"/>
  <c r="CB7" i="2" s="1"/>
  <c r="AW7" i="2"/>
  <c r="CC7" i="2" s="1"/>
  <c r="AX7" i="2"/>
  <c r="CD7" i="2" s="1"/>
  <c r="AY7" i="2"/>
  <c r="CE7" i="2" s="1"/>
  <c r="AZ7" i="2"/>
  <c r="CF7" i="2" s="1"/>
  <c r="BA7" i="2"/>
  <c r="CG7" i="2" s="1"/>
  <c r="BB7" i="2"/>
  <c r="CH7" i="2" s="1"/>
  <c r="BC7" i="2"/>
  <c r="CI7" i="2" s="1"/>
  <c r="BD7" i="2"/>
  <c r="CJ7" i="2" s="1"/>
  <c r="BE7" i="2"/>
  <c r="CK7" i="2" s="1"/>
  <c r="BF7" i="2"/>
  <c r="CL7" i="2" s="1"/>
  <c r="BG7" i="2"/>
  <c r="CM7" i="2" s="1"/>
  <c r="BH7" i="2"/>
  <c r="CN7" i="2" s="1"/>
  <c r="BI7" i="2"/>
  <c r="CO7" i="2" s="1"/>
  <c r="BJ7" i="2"/>
  <c r="CP7" i="2" s="1"/>
  <c r="AU8" i="2"/>
  <c r="CA8" i="2" s="1"/>
  <c r="AV8" i="2"/>
  <c r="CB8" i="2" s="1"/>
  <c r="AW8" i="2"/>
  <c r="CC8" i="2" s="1"/>
  <c r="AX8" i="2"/>
  <c r="CD8" i="2" s="1"/>
  <c r="AY8" i="2"/>
  <c r="CE8" i="2" s="1"/>
  <c r="AZ8" i="2"/>
  <c r="CF8" i="2" s="1"/>
  <c r="BA8" i="2"/>
  <c r="CG8" i="2" s="1"/>
  <c r="BB8" i="2"/>
  <c r="CH8" i="2" s="1"/>
  <c r="BC8" i="2"/>
  <c r="CI8" i="2" s="1"/>
  <c r="BD8" i="2"/>
  <c r="CJ8" i="2" s="1"/>
  <c r="BE8" i="2"/>
  <c r="CK8" i="2" s="1"/>
  <c r="BF8" i="2"/>
  <c r="CL8" i="2" s="1"/>
  <c r="BG8" i="2"/>
  <c r="CM8" i="2" s="1"/>
  <c r="BH8" i="2"/>
  <c r="CN8" i="2" s="1"/>
  <c r="BI8" i="2"/>
  <c r="CO8" i="2" s="1"/>
  <c r="BJ8" i="2"/>
  <c r="CP8" i="2" s="1"/>
  <c r="AU9" i="2"/>
  <c r="CA9" i="2" s="1"/>
  <c r="AV9" i="2"/>
  <c r="CB9" i="2" s="1"/>
  <c r="AW9" i="2"/>
  <c r="CC9" i="2" s="1"/>
  <c r="AX9" i="2"/>
  <c r="CD9" i="2" s="1"/>
  <c r="AY9" i="2"/>
  <c r="CE9" i="2" s="1"/>
  <c r="AZ9" i="2"/>
  <c r="CF9" i="2" s="1"/>
  <c r="BA9" i="2"/>
  <c r="CG9" i="2" s="1"/>
  <c r="BB9" i="2"/>
  <c r="CH9" i="2" s="1"/>
  <c r="BC9" i="2"/>
  <c r="CI9" i="2" s="1"/>
  <c r="BD9" i="2"/>
  <c r="CJ9" i="2" s="1"/>
  <c r="BE9" i="2"/>
  <c r="CK9" i="2" s="1"/>
  <c r="BF9" i="2"/>
  <c r="CL9" i="2" s="1"/>
  <c r="BG9" i="2"/>
  <c r="CM9" i="2" s="1"/>
  <c r="BH9" i="2"/>
  <c r="CN9" i="2" s="1"/>
  <c r="BI9" i="2"/>
  <c r="CO9" i="2" s="1"/>
  <c r="BJ9" i="2"/>
  <c r="CP9" i="2" s="1"/>
  <c r="AU10" i="2"/>
  <c r="CA10" i="2" s="1"/>
  <c r="AV10" i="2"/>
  <c r="CB10" i="2" s="1"/>
  <c r="AW10" i="2"/>
  <c r="CC10" i="2" s="1"/>
  <c r="AX10" i="2"/>
  <c r="CD10" i="2" s="1"/>
  <c r="AY10" i="2"/>
  <c r="CE10" i="2" s="1"/>
  <c r="AZ10" i="2"/>
  <c r="CF10" i="2" s="1"/>
  <c r="BA10" i="2"/>
  <c r="CG10" i="2" s="1"/>
  <c r="BB10" i="2"/>
  <c r="CH10" i="2" s="1"/>
  <c r="BC10" i="2"/>
  <c r="CI10" i="2" s="1"/>
  <c r="BD10" i="2"/>
  <c r="CJ10" i="2" s="1"/>
  <c r="BE10" i="2"/>
  <c r="CK10" i="2" s="1"/>
  <c r="BF10" i="2"/>
  <c r="CL10" i="2" s="1"/>
  <c r="BG10" i="2"/>
  <c r="CM10" i="2" s="1"/>
  <c r="BH10" i="2"/>
  <c r="CN10" i="2" s="1"/>
  <c r="BI10" i="2"/>
  <c r="CO10" i="2" s="1"/>
  <c r="BJ10" i="2"/>
  <c r="CP10" i="2" s="1"/>
  <c r="AU11" i="2"/>
  <c r="CA11" i="2" s="1"/>
  <c r="AV11" i="2"/>
  <c r="CB11" i="2" s="1"/>
  <c r="AW11" i="2"/>
  <c r="CC11" i="2" s="1"/>
  <c r="AX11" i="2"/>
  <c r="CD11" i="2" s="1"/>
  <c r="AY11" i="2"/>
  <c r="CE11" i="2" s="1"/>
  <c r="AZ11" i="2"/>
  <c r="CF11" i="2" s="1"/>
  <c r="BA11" i="2"/>
  <c r="CG11" i="2" s="1"/>
  <c r="BB11" i="2"/>
  <c r="CH11" i="2" s="1"/>
  <c r="BC11" i="2"/>
  <c r="CI11" i="2" s="1"/>
  <c r="BD11" i="2"/>
  <c r="CJ11" i="2" s="1"/>
  <c r="BE11" i="2"/>
  <c r="CK11" i="2" s="1"/>
  <c r="BF11" i="2"/>
  <c r="CL11" i="2" s="1"/>
  <c r="BG11" i="2"/>
  <c r="CM11" i="2" s="1"/>
  <c r="BH11" i="2"/>
  <c r="CN11" i="2" s="1"/>
  <c r="BI11" i="2"/>
  <c r="CO11" i="2" s="1"/>
  <c r="BJ11" i="2"/>
  <c r="CP11" i="2" s="1"/>
  <c r="AU12" i="2"/>
  <c r="CA12" i="2" s="1"/>
  <c r="AV12" i="2"/>
  <c r="CB12" i="2" s="1"/>
  <c r="AW12" i="2"/>
  <c r="CC12" i="2" s="1"/>
  <c r="AX12" i="2"/>
  <c r="CD12" i="2" s="1"/>
  <c r="AY12" i="2"/>
  <c r="CE12" i="2" s="1"/>
  <c r="AZ12" i="2"/>
  <c r="CF12" i="2" s="1"/>
  <c r="BA12" i="2"/>
  <c r="CG12" i="2" s="1"/>
  <c r="BB12" i="2"/>
  <c r="CH12" i="2" s="1"/>
  <c r="BC12" i="2"/>
  <c r="CI12" i="2" s="1"/>
  <c r="BD12" i="2"/>
  <c r="CJ12" i="2" s="1"/>
  <c r="BE12" i="2"/>
  <c r="CK12" i="2" s="1"/>
  <c r="BF12" i="2"/>
  <c r="CL12" i="2" s="1"/>
  <c r="BG12" i="2"/>
  <c r="CM12" i="2" s="1"/>
  <c r="BH12" i="2"/>
  <c r="CN12" i="2" s="1"/>
  <c r="BI12" i="2"/>
  <c r="CO12" i="2" s="1"/>
  <c r="BJ12" i="2"/>
  <c r="CP12" i="2" s="1"/>
  <c r="AU13" i="2"/>
  <c r="CA13" i="2" s="1"/>
  <c r="AV13" i="2"/>
  <c r="CB13" i="2" s="1"/>
  <c r="AW13" i="2"/>
  <c r="CC13" i="2" s="1"/>
  <c r="AX13" i="2"/>
  <c r="CD13" i="2" s="1"/>
  <c r="AY13" i="2"/>
  <c r="CE13" i="2" s="1"/>
  <c r="AZ13" i="2"/>
  <c r="CF13" i="2" s="1"/>
  <c r="BA13" i="2"/>
  <c r="CG13" i="2" s="1"/>
  <c r="BB13" i="2"/>
  <c r="CH13" i="2" s="1"/>
  <c r="BC13" i="2"/>
  <c r="CI13" i="2" s="1"/>
  <c r="BD13" i="2"/>
  <c r="CJ13" i="2" s="1"/>
  <c r="BE13" i="2"/>
  <c r="CK13" i="2" s="1"/>
  <c r="BF13" i="2"/>
  <c r="CL13" i="2" s="1"/>
  <c r="BG13" i="2"/>
  <c r="CM13" i="2" s="1"/>
  <c r="BH13" i="2"/>
  <c r="CN13" i="2" s="1"/>
  <c r="BI13" i="2"/>
  <c r="CO13" i="2" s="1"/>
  <c r="BJ13" i="2"/>
  <c r="CP13" i="2" s="1"/>
  <c r="AU14" i="2"/>
  <c r="CA14" i="2" s="1"/>
  <c r="AV14" i="2"/>
  <c r="CB14" i="2" s="1"/>
  <c r="AW14" i="2"/>
  <c r="CC14" i="2" s="1"/>
  <c r="AX14" i="2"/>
  <c r="CD14" i="2" s="1"/>
  <c r="AY14" i="2"/>
  <c r="CE14" i="2" s="1"/>
  <c r="AZ14" i="2"/>
  <c r="CF14" i="2" s="1"/>
  <c r="BA14" i="2"/>
  <c r="CG14" i="2" s="1"/>
  <c r="BB14" i="2"/>
  <c r="CH14" i="2" s="1"/>
  <c r="BC14" i="2"/>
  <c r="CI14" i="2" s="1"/>
  <c r="BD14" i="2"/>
  <c r="CJ14" i="2" s="1"/>
  <c r="BE14" i="2"/>
  <c r="CK14" i="2" s="1"/>
  <c r="BF14" i="2"/>
  <c r="CL14" i="2" s="1"/>
  <c r="BG14" i="2"/>
  <c r="CM14" i="2" s="1"/>
  <c r="BH14" i="2"/>
  <c r="CN14" i="2" s="1"/>
  <c r="BI14" i="2"/>
  <c r="CO14" i="2" s="1"/>
  <c r="BJ14" i="2"/>
  <c r="CP14" i="2" s="1"/>
  <c r="AU15" i="2"/>
  <c r="CA15" i="2" s="1"/>
  <c r="AV15" i="2"/>
  <c r="CB15" i="2" s="1"/>
  <c r="AW15" i="2"/>
  <c r="CC15" i="2" s="1"/>
  <c r="AX15" i="2"/>
  <c r="CD15" i="2" s="1"/>
  <c r="AY15" i="2"/>
  <c r="CE15" i="2" s="1"/>
  <c r="AZ15" i="2"/>
  <c r="CF15" i="2" s="1"/>
  <c r="BA15" i="2"/>
  <c r="CG15" i="2" s="1"/>
  <c r="BB15" i="2"/>
  <c r="CH15" i="2" s="1"/>
  <c r="BC15" i="2"/>
  <c r="CI15" i="2" s="1"/>
  <c r="BD15" i="2"/>
  <c r="CJ15" i="2" s="1"/>
  <c r="BE15" i="2"/>
  <c r="CK15" i="2" s="1"/>
  <c r="BF15" i="2"/>
  <c r="CL15" i="2" s="1"/>
  <c r="BG15" i="2"/>
  <c r="CM15" i="2" s="1"/>
  <c r="BH15" i="2"/>
  <c r="CN15" i="2" s="1"/>
  <c r="BI15" i="2"/>
  <c r="CO15" i="2" s="1"/>
  <c r="BJ15" i="2"/>
  <c r="CP15" i="2" s="1"/>
  <c r="AV2" i="2"/>
  <c r="CB2" i="2" s="1"/>
  <c r="AW2" i="2"/>
  <c r="CC2" i="2" s="1"/>
  <c r="AX2" i="2"/>
  <c r="CD2" i="2" s="1"/>
  <c r="AY2" i="2"/>
  <c r="CE2" i="2" s="1"/>
  <c r="AZ2" i="2"/>
  <c r="CF2" i="2" s="1"/>
  <c r="BA2" i="2"/>
  <c r="CG2" i="2" s="1"/>
  <c r="BB2" i="2"/>
  <c r="CH2" i="2" s="1"/>
  <c r="BC2" i="2"/>
  <c r="CI2" i="2" s="1"/>
  <c r="BD2" i="2"/>
  <c r="CJ2" i="2" s="1"/>
  <c r="BE2" i="2"/>
  <c r="CK2" i="2" s="1"/>
  <c r="BF2" i="2"/>
  <c r="CL2" i="2" s="1"/>
  <c r="BG2" i="2"/>
  <c r="CM2" i="2" s="1"/>
  <c r="BH2" i="2"/>
  <c r="CN2" i="2" s="1"/>
  <c r="BI2" i="2"/>
  <c r="CO2" i="2" s="1"/>
  <c r="BJ2" i="2"/>
  <c r="CP2" i="2" s="1"/>
  <c r="AU2" i="2"/>
  <c r="CA2" i="2" s="1"/>
  <c r="L20" i="5" l="1"/>
  <c r="G24" i="5" s="1"/>
  <c r="BW76" i="3"/>
  <c r="CO90" i="2"/>
  <c r="CK93" i="2" s="1"/>
  <c r="CJ2" i="3"/>
  <c r="BT76" i="3" s="1"/>
  <c r="CF2" i="3"/>
  <c r="CP90" i="2"/>
  <c r="CK94" i="2" s="1"/>
  <c r="BU74" i="3"/>
  <c r="BV76" i="3"/>
  <c r="BS76" i="3"/>
  <c r="BL76" i="3"/>
  <c r="BV74" i="3"/>
  <c r="BQ76" i="3"/>
  <c r="BQ74" i="3"/>
  <c r="BR76" i="3"/>
  <c r="BZ76" i="3"/>
  <c r="BX74" i="3"/>
  <c r="BR74" i="3"/>
  <c r="BK76" i="3"/>
  <c r="BS74" i="3"/>
  <c r="BW74" i="3"/>
  <c r="CQ4" i="3"/>
  <c r="CQ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62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3" i="3"/>
  <c r="CQ64" i="3"/>
  <c r="CQ65" i="3"/>
  <c r="CQ66" i="3"/>
  <c r="CQ67" i="3"/>
  <c r="CQ68" i="3"/>
  <c r="CQ69" i="3"/>
  <c r="CQ70" i="3"/>
  <c r="CQ3" i="3"/>
  <c r="BL74" i="3"/>
  <c r="BX76" i="3"/>
  <c r="BU76" i="3"/>
  <c r="BZ74" i="3"/>
  <c r="BK74" i="3"/>
  <c r="CN3" i="1"/>
  <c r="CO3" i="1"/>
  <c r="CP3" i="1"/>
  <c r="CN4" i="1"/>
  <c r="CO4" i="1"/>
  <c r="CP4" i="1"/>
  <c r="CN5" i="1"/>
  <c r="CO5" i="1"/>
  <c r="CP5" i="1"/>
  <c r="CN6" i="1"/>
  <c r="CO6" i="1"/>
  <c r="CP6" i="1"/>
  <c r="CN7" i="1"/>
  <c r="CO7" i="1"/>
  <c r="CP7" i="1"/>
  <c r="CN8" i="1"/>
  <c r="CO8" i="1"/>
  <c r="CP8" i="1"/>
  <c r="CN9" i="1"/>
  <c r="CO9" i="1"/>
  <c r="CP9" i="1"/>
  <c r="CN10" i="1"/>
  <c r="CO10" i="1"/>
  <c r="CP10" i="1"/>
  <c r="CN11" i="1"/>
  <c r="CO11" i="1"/>
  <c r="CP11" i="1"/>
  <c r="CN12" i="1"/>
  <c r="CO12" i="1"/>
  <c r="CP12" i="1"/>
  <c r="CN13" i="1"/>
  <c r="CO13" i="1"/>
  <c r="CP13" i="1"/>
  <c r="CN14" i="1"/>
  <c r="CO14" i="1"/>
  <c r="CP14" i="1"/>
  <c r="CN15" i="1"/>
  <c r="CO15" i="1"/>
  <c r="CP15" i="1"/>
  <c r="CN16" i="1"/>
  <c r="CO16" i="1"/>
  <c r="CP16" i="1"/>
  <c r="CN17" i="1"/>
  <c r="CO17" i="1"/>
  <c r="CP17" i="1"/>
  <c r="CN18" i="1"/>
  <c r="CO18" i="1"/>
  <c r="CP18" i="1"/>
  <c r="CN19" i="1"/>
  <c r="CO19" i="1"/>
  <c r="CP19" i="1"/>
  <c r="CN20" i="1"/>
  <c r="CO20" i="1"/>
  <c r="CP20" i="1"/>
  <c r="CN21" i="1"/>
  <c r="CO21" i="1"/>
  <c r="CP21" i="1"/>
  <c r="CN22" i="1"/>
  <c r="CO22" i="1"/>
  <c r="CP22" i="1"/>
  <c r="CN23" i="1"/>
  <c r="CO23" i="1"/>
  <c r="CP23" i="1"/>
  <c r="CN24" i="1"/>
  <c r="CO24" i="1"/>
  <c r="CP24" i="1"/>
  <c r="CN25" i="1"/>
  <c r="CO25" i="1"/>
  <c r="CP25" i="1"/>
  <c r="CN26" i="1"/>
  <c r="CO26" i="1"/>
  <c r="CP26" i="1"/>
  <c r="CN27" i="1"/>
  <c r="CO27" i="1"/>
  <c r="CP27" i="1"/>
  <c r="CN28" i="1"/>
  <c r="CO28" i="1"/>
  <c r="CP28" i="1"/>
  <c r="CN29" i="1"/>
  <c r="CO29" i="1"/>
  <c r="CP29" i="1"/>
  <c r="CN30" i="1"/>
  <c r="CO30" i="1"/>
  <c r="CP30" i="1"/>
  <c r="CN31" i="1"/>
  <c r="CO31" i="1"/>
  <c r="CP31" i="1"/>
  <c r="CN32" i="1"/>
  <c r="CO32" i="1"/>
  <c r="CP32" i="1"/>
  <c r="CN33" i="1"/>
  <c r="CO33" i="1"/>
  <c r="CP33" i="1"/>
  <c r="CN34" i="1"/>
  <c r="CO34" i="1"/>
  <c r="CP34" i="1"/>
  <c r="CN35" i="1"/>
  <c r="CO35" i="1"/>
  <c r="CP35" i="1"/>
  <c r="CN36" i="1"/>
  <c r="CO36" i="1"/>
  <c r="CP36" i="1"/>
  <c r="CN37" i="1"/>
  <c r="CO37" i="1"/>
  <c r="CP37" i="1"/>
  <c r="CN38" i="1"/>
  <c r="CO38" i="1"/>
  <c r="CP38" i="1"/>
  <c r="CN39" i="1"/>
  <c r="CO39" i="1"/>
  <c r="CP39" i="1"/>
  <c r="CN40" i="1"/>
  <c r="CO40" i="1"/>
  <c r="CP40" i="1"/>
  <c r="CN41" i="1"/>
  <c r="CO41" i="1"/>
  <c r="CP41" i="1"/>
  <c r="CN42" i="1"/>
  <c r="CO42" i="1"/>
  <c r="CP42" i="1"/>
  <c r="CN43" i="1"/>
  <c r="CO43" i="1"/>
  <c r="CP43" i="1"/>
  <c r="CN44" i="1"/>
  <c r="CO44" i="1"/>
  <c r="CP44" i="1"/>
  <c r="CN45" i="1"/>
  <c r="CO45" i="1"/>
  <c r="CP45" i="1"/>
  <c r="CN46" i="1"/>
  <c r="CO46" i="1"/>
  <c r="CP46" i="1"/>
  <c r="CN47" i="1"/>
  <c r="CO47" i="1"/>
  <c r="CP47" i="1"/>
  <c r="CN48" i="1"/>
  <c r="CO48" i="1"/>
  <c r="CP48" i="1"/>
  <c r="CN49" i="1"/>
  <c r="CO49" i="1"/>
  <c r="CP49" i="1"/>
  <c r="CN50" i="1"/>
  <c r="CO50" i="1"/>
  <c r="CP50" i="1"/>
  <c r="CN51" i="1"/>
  <c r="CO51" i="1"/>
  <c r="CP51" i="1"/>
  <c r="CN52" i="1"/>
  <c r="CO52" i="1"/>
  <c r="CP52" i="1"/>
  <c r="CN53" i="1"/>
  <c r="CO53" i="1"/>
  <c r="CP53" i="1"/>
  <c r="CN54" i="1"/>
  <c r="CO54" i="1"/>
  <c r="CP54" i="1"/>
  <c r="CN55" i="1"/>
  <c r="CO55" i="1"/>
  <c r="CP55" i="1"/>
  <c r="CN56" i="1"/>
  <c r="CO56" i="1"/>
  <c r="CP56" i="1"/>
  <c r="CN57" i="1"/>
  <c r="CO57" i="1"/>
  <c r="CP57" i="1"/>
  <c r="CN58" i="1"/>
  <c r="CO58" i="1"/>
  <c r="CP58" i="1"/>
  <c r="CN59" i="1"/>
  <c r="CO59" i="1"/>
  <c r="CP59" i="1"/>
  <c r="CN60" i="1"/>
  <c r="CO60" i="1"/>
  <c r="CP60" i="1"/>
  <c r="CN61" i="1"/>
  <c r="CO61" i="1"/>
  <c r="CP61" i="1"/>
  <c r="CN62" i="1"/>
  <c r="CO62" i="1"/>
  <c r="CP62" i="1"/>
  <c r="CN63" i="1"/>
  <c r="CO63" i="1"/>
  <c r="CP63" i="1"/>
  <c r="CN64" i="1"/>
  <c r="CO64" i="1"/>
  <c r="CP64" i="1"/>
  <c r="CN65" i="1"/>
  <c r="CO65" i="1"/>
  <c r="CP65" i="1"/>
  <c r="CN66" i="1"/>
  <c r="CO66" i="1"/>
  <c r="CP66" i="1"/>
  <c r="CN2" i="1"/>
  <c r="CO2" i="1"/>
  <c r="CP2" i="1"/>
  <c r="CA66" i="1"/>
  <c r="CQ66" i="1" s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A33" i="1"/>
  <c r="CB33" i="1"/>
  <c r="CC33" i="1"/>
  <c r="CQ33" i="1" s="1"/>
  <c r="CD33" i="1"/>
  <c r="CE33" i="1"/>
  <c r="CF33" i="1"/>
  <c r="CG33" i="1"/>
  <c r="CH33" i="1"/>
  <c r="CI33" i="1"/>
  <c r="CJ33" i="1"/>
  <c r="CK33" i="1"/>
  <c r="CL33" i="1"/>
  <c r="CM33" i="1"/>
  <c r="CA34" i="1"/>
  <c r="CQ34" i="1" s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A35" i="1"/>
  <c r="CQ35" i="1" s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A36" i="1"/>
  <c r="CQ36" i="1" s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A37" i="1"/>
  <c r="CB37" i="1"/>
  <c r="CC37" i="1"/>
  <c r="CQ37" i="1" s="1"/>
  <c r="CD37" i="1"/>
  <c r="CE37" i="1"/>
  <c r="CF37" i="1"/>
  <c r="CG37" i="1"/>
  <c r="CH37" i="1"/>
  <c r="CI37" i="1"/>
  <c r="CJ37" i="1"/>
  <c r="CK37" i="1"/>
  <c r="CL37" i="1"/>
  <c r="CM37" i="1"/>
  <c r="CA38" i="1"/>
  <c r="CQ38" i="1" s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A39" i="1"/>
  <c r="CQ39" i="1" s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A40" i="1"/>
  <c r="CQ40" i="1" s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A41" i="1"/>
  <c r="CB41" i="1"/>
  <c r="CC41" i="1"/>
  <c r="CQ41" i="1" s="1"/>
  <c r="CD41" i="1"/>
  <c r="CE41" i="1"/>
  <c r="CF41" i="1"/>
  <c r="CG41" i="1"/>
  <c r="CH41" i="1"/>
  <c r="CI41" i="1"/>
  <c r="CJ41" i="1"/>
  <c r="CK41" i="1"/>
  <c r="CL41" i="1"/>
  <c r="CM41" i="1"/>
  <c r="CA42" i="1"/>
  <c r="CQ42" i="1" s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A43" i="1"/>
  <c r="CQ43" i="1" s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A44" i="1"/>
  <c r="CQ44" i="1" s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A45" i="1"/>
  <c r="CB45" i="1"/>
  <c r="CC45" i="1"/>
  <c r="CQ45" i="1" s="1"/>
  <c r="CD45" i="1"/>
  <c r="CE45" i="1"/>
  <c r="CF45" i="1"/>
  <c r="CG45" i="1"/>
  <c r="CH45" i="1"/>
  <c r="CI45" i="1"/>
  <c r="CJ45" i="1"/>
  <c r="CK45" i="1"/>
  <c r="CL45" i="1"/>
  <c r="CM45" i="1"/>
  <c r="CA46" i="1"/>
  <c r="CQ46" i="1" s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A47" i="1"/>
  <c r="CQ47" i="1" s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A48" i="1"/>
  <c r="CQ48" i="1" s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A49" i="1"/>
  <c r="CB49" i="1"/>
  <c r="CC49" i="1"/>
  <c r="CQ49" i="1" s="1"/>
  <c r="CD49" i="1"/>
  <c r="CE49" i="1"/>
  <c r="CF49" i="1"/>
  <c r="CG49" i="1"/>
  <c r="CH49" i="1"/>
  <c r="CI49" i="1"/>
  <c r="CJ49" i="1"/>
  <c r="CK49" i="1"/>
  <c r="CL49" i="1"/>
  <c r="CM49" i="1"/>
  <c r="CA50" i="1"/>
  <c r="CQ50" i="1" s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A51" i="1"/>
  <c r="CQ51" i="1" s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A52" i="1"/>
  <c r="CQ52" i="1" s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A53" i="1"/>
  <c r="CB53" i="1"/>
  <c r="CC53" i="1"/>
  <c r="CQ53" i="1" s="1"/>
  <c r="CD53" i="1"/>
  <c r="CE53" i="1"/>
  <c r="CF53" i="1"/>
  <c r="CG53" i="1"/>
  <c r="CH53" i="1"/>
  <c r="CI53" i="1"/>
  <c r="CJ53" i="1"/>
  <c r="CK53" i="1"/>
  <c r="CL53" i="1"/>
  <c r="CM53" i="1"/>
  <c r="CA54" i="1"/>
  <c r="CQ54" i="1" s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A55" i="1"/>
  <c r="CQ55" i="1" s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A56" i="1"/>
  <c r="CQ56" i="1" s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A57" i="1"/>
  <c r="CB57" i="1"/>
  <c r="CC57" i="1"/>
  <c r="CQ57" i="1" s="1"/>
  <c r="CD57" i="1"/>
  <c r="CE57" i="1"/>
  <c r="CF57" i="1"/>
  <c r="CG57" i="1"/>
  <c r="CH57" i="1"/>
  <c r="CI57" i="1"/>
  <c r="CJ57" i="1"/>
  <c r="CK57" i="1"/>
  <c r="CL57" i="1"/>
  <c r="CM57" i="1"/>
  <c r="CA58" i="1"/>
  <c r="CQ58" i="1" s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A59" i="1"/>
  <c r="CQ59" i="1" s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A60" i="1"/>
  <c r="CQ60" i="1" s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A61" i="1"/>
  <c r="CB61" i="1"/>
  <c r="CC61" i="1"/>
  <c r="CQ61" i="1" s="1"/>
  <c r="CD61" i="1"/>
  <c r="CE61" i="1"/>
  <c r="CF61" i="1"/>
  <c r="CG61" i="1"/>
  <c r="CH61" i="1"/>
  <c r="CI61" i="1"/>
  <c r="CJ61" i="1"/>
  <c r="CK61" i="1"/>
  <c r="CL61" i="1"/>
  <c r="CM61" i="1"/>
  <c r="CA62" i="1"/>
  <c r="CQ62" i="1" s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A63" i="1"/>
  <c r="CQ63" i="1" s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A64" i="1"/>
  <c r="CQ64" i="1" s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A65" i="1"/>
  <c r="CB65" i="1"/>
  <c r="CC65" i="1"/>
  <c r="CQ65" i="1" s="1"/>
  <c r="CD65" i="1"/>
  <c r="CE65" i="1"/>
  <c r="CF65" i="1"/>
  <c r="CG65" i="1"/>
  <c r="CH65" i="1"/>
  <c r="CI65" i="1"/>
  <c r="CJ65" i="1"/>
  <c r="CK65" i="1"/>
  <c r="CL65" i="1"/>
  <c r="CM65" i="1"/>
  <c r="CA20" i="1"/>
  <c r="CQ20" i="1" s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A21" i="1"/>
  <c r="CQ21" i="1" s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A22" i="1"/>
  <c r="CQ22" i="1" s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A23" i="1"/>
  <c r="CQ23" i="1" s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A24" i="1"/>
  <c r="CQ24" i="1" s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A25" i="1"/>
  <c r="CQ25" i="1" s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A26" i="1"/>
  <c r="CQ26" i="1" s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A27" i="1"/>
  <c r="CQ27" i="1" s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A28" i="1"/>
  <c r="CQ28" i="1" s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A29" i="1"/>
  <c r="CQ29" i="1" s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A30" i="1"/>
  <c r="CQ30" i="1" s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A31" i="1"/>
  <c r="CQ31" i="1" s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A32" i="1"/>
  <c r="CQ32" i="1" s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A3" i="1"/>
  <c r="CQ3" i="1" s="1"/>
  <c r="CB3" i="1"/>
  <c r="CC3" i="1"/>
  <c r="CD3" i="1"/>
  <c r="CE3" i="1"/>
  <c r="CF3" i="1"/>
  <c r="CG3" i="1"/>
  <c r="CH3" i="1"/>
  <c r="CI3" i="1"/>
  <c r="CJ3" i="1"/>
  <c r="CK3" i="1"/>
  <c r="CL3" i="1"/>
  <c r="CM3" i="1"/>
  <c r="CA4" i="1"/>
  <c r="CQ4" i="1" s="1"/>
  <c r="CB4" i="1"/>
  <c r="CC4" i="1"/>
  <c r="CD4" i="1"/>
  <c r="CE4" i="1"/>
  <c r="CF4" i="1"/>
  <c r="CG4" i="1"/>
  <c r="CH4" i="1"/>
  <c r="CI4" i="1"/>
  <c r="CJ4" i="1"/>
  <c r="CK4" i="1"/>
  <c r="CL4" i="1"/>
  <c r="CM4" i="1"/>
  <c r="CA5" i="1"/>
  <c r="CB5" i="1"/>
  <c r="CC5" i="1"/>
  <c r="CQ5" i="1" s="1"/>
  <c r="CD5" i="1"/>
  <c r="CE5" i="1"/>
  <c r="CF5" i="1"/>
  <c r="CG5" i="1"/>
  <c r="CH5" i="1"/>
  <c r="CI5" i="1"/>
  <c r="CJ5" i="1"/>
  <c r="CK5" i="1"/>
  <c r="CL5" i="1"/>
  <c r="CM5" i="1"/>
  <c r="CA6" i="1"/>
  <c r="CQ6" i="1" s="1"/>
  <c r="CB6" i="1"/>
  <c r="CC6" i="1"/>
  <c r="CD6" i="1"/>
  <c r="CE6" i="1"/>
  <c r="CF6" i="1"/>
  <c r="CG6" i="1"/>
  <c r="CH6" i="1"/>
  <c r="CI6" i="1"/>
  <c r="CJ6" i="1"/>
  <c r="CK6" i="1"/>
  <c r="CL6" i="1"/>
  <c r="CM6" i="1"/>
  <c r="CA7" i="1"/>
  <c r="CQ7" i="1" s="1"/>
  <c r="CB7" i="1"/>
  <c r="CC7" i="1"/>
  <c r="CD7" i="1"/>
  <c r="CE7" i="1"/>
  <c r="CF7" i="1"/>
  <c r="CG7" i="1"/>
  <c r="CH7" i="1"/>
  <c r="CI7" i="1"/>
  <c r="CJ7" i="1"/>
  <c r="CK7" i="1"/>
  <c r="CL7" i="1"/>
  <c r="CM7" i="1"/>
  <c r="CA8" i="1"/>
  <c r="CQ8" i="1" s="1"/>
  <c r="CB8" i="1"/>
  <c r="CC8" i="1"/>
  <c r="CD8" i="1"/>
  <c r="CE8" i="1"/>
  <c r="CF8" i="1"/>
  <c r="CG8" i="1"/>
  <c r="CH8" i="1"/>
  <c r="CI8" i="1"/>
  <c r="CJ8" i="1"/>
  <c r="CK8" i="1"/>
  <c r="CL8" i="1"/>
  <c r="CM8" i="1"/>
  <c r="CA9" i="1"/>
  <c r="CB9" i="1"/>
  <c r="CC9" i="1"/>
  <c r="CQ9" i="1" s="1"/>
  <c r="CD9" i="1"/>
  <c r="CE9" i="1"/>
  <c r="CF9" i="1"/>
  <c r="CG9" i="1"/>
  <c r="CH9" i="1"/>
  <c r="CI9" i="1"/>
  <c r="CJ9" i="1"/>
  <c r="CK9" i="1"/>
  <c r="CL9" i="1"/>
  <c r="CM9" i="1"/>
  <c r="CA10" i="1"/>
  <c r="CQ10" i="1" s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A11" i="1"/>
  <c r="CQ11" i="1" s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A12" i="1"/>
  <c r="CQ12" i="1" s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A13" i="1"/>
  <c r="CB13" i="1"/>
  <c r="CC13" i="1"/>
  <c r="CQ13" i="1" s="1"/>
  <c r="CD13" i="1"/>
  <c r="CE13" i="1"/>
  <c r="CF13" i="1"/>
  <c r="CG13" i="1"/>
  <c r="CH13" i="1"/>
  <c r="CI13" i="1"/>
  <c r="CJ13" i="1"/>
  <c r="CK13" i="1"/>
  <c r="CL13" i="1"/>
  <c r="CM13" i="1"/>
  <c r="CA14" i="1"/>
  <c r="CQ14" i="1" s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A15" i="1"/>
  <c r="CQ15" i="1" s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A16" i="1"/>
  <c r="CQ16" i="1" s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A17" i="1"/>
  <c r="CB17" i="1"/>
  <c r="CC17" i="1"/>
  <c r="CQ17" i="1" s="1"/>
  <c r="CD17" i="1"/>
  <c r="CE17" i="1"/>
  <c r="CF17" i="1"/>
  <c r="CG17" i="1"/>
  <c r="CH17" i="1"/>
  <c r="CI17" i="1"/>
  <c r="CJ17" i="1"/>
  <c r="CK17" i="1"/>
  <c r="CL17" i="1"/>
  <c r="CM17" i="1"/>
  <c r="CA18" i="1"/>
  <c r="CQ18" i="1" s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A19" i="1"/>
  <c r="CQ19" i="1" s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B2" i="1"/>
  <c r="CC2" i="1"/>
  <c r="CD2" i="1"/>
  <c r="CE2" i="1"/>
  <c r="CF2" i="1"/>
  <c r="CG2" i="1"/>
  <c r="CH2" i="1"/>
  <c r="CI2" i="1"/>
  <c r="CJ2" i="1"/>
  <c r="CK2" i="1"/>
  <c r="CL2" i="1"/>
  <c r="CM2" i="1"/>
  <c r="CA2" i="1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Z72" i="2"/>
  <c r="BK72" i="2"/>
  <c r="BL69" i="1"/>
  <c r="BP69" i="1"/>
  <c r="BQ69" i="1"/>
  <c r="BR69" i="1"/>
  <c r="BS69" i="1"/>
  <c r="BT69" i="1"/>
  <c r="BU69" i="1"/>
  <c r="BV69" i="1"/>
  <c r="BW69" i="1"/>
  <c r="BX69" i="1"/>
  <c r="BZ69" i="1"/>
  <c r="BK69" i="1"/>
  <c r="BX67" i="1"/>
  <c r="BW67" i="1"/>
  <c r="BV67" i="1"/>
  <c r="BU67" i="1"/>
  <c r="BT67" i="1"/>
  <c r="BS67" i="1"/>
  <c r="BR67" i="1"/>
  <c r="BQ67" i="1"/>
  <c r="BP67" i="1"/>
  <c r="BL67" i="1"/>
  <c r="BK67" i="1"/>
  <c r="BZ67" i="1"/>
  <c r="BN70" i="2"/>
  <c r="BT70" i="2"/>
  <c r="BX70" i="2"/>
  <c r="BW70" i="2"/>
  <c r="BV70" i="2"/>
  <c r="BR70" i="2"/>
  <c r="BQ70" i="2"/>
  <c r="BO70" i="2"/>
  <c r="BP70" i="2"/>
  <c r="BS70" i="2"/>
  <c r="BU70" i="2"/>
  <c r="BZ70" i="2"/>
  <c r="BL70" i="2"/>
  <c r="BK70" i="2"/>
  <c r="BM70" i="2"/>
  <c r="CQ2" i="3" l="1"/>
  <c r="BP76" i="3"/>
  <c r="BP74" i="3"/>
  <c r="BT74" i="3"/>
  <c r="CQ69" i="2"/>
  <c r="CQ65" i="2"/>
  <c r="CQ61" i="2"/>
  <c r="CQ57" i="2"/>
  <c r="CQ53" i="2"/>
  <c r="CQ49" i="2"/>
  <c r="CQ45" i="2"/>
  <c r="CQ41" i="2"/>
  <c r="CQ37" i="2"/>
  <c r="CQ33" i="2"/>
  <c r="CQ29" i="2"/>
  <c r="CQ25" i="2"/>
  <c r="CQ21" i="2"/>
  <c r="CQ17" i="2"/>
  <c r="CQ13" i="2"/>
  <c r="CQ9" i="2"/>
  <c r="CQ5" i="2"/>
  <c r="CQ68" i="2"/>
  <c r="CQ67" i="2"/>
  <c r="CQ66" i="2"/>
  <c r="CQ64" i="2"/>
  <c r="CQ63" i="2"/>
  <c r="CQ62" i="2"/>
  <c r="CQ60" i="2"/>
  <c r="CQ59" i="2"/>
  <c r="CQ58" i="2"/>
  <c r="CQ56" i="2"/>
  <c r="CQ55" i="2"/>
  <c r="CQ54" i="2"/>
  <c r="CQ52" i="2"/>
  <c r="CQ51" i="2"/>
  <c r="CQ50" i="2"/>
  <c r="CQ48" i="2"/>
  <c r="CQ47" i="2"/>
  <c r="CQ46" i="2"/>
  <c r="CQ44" i="2"/>
  <c r="CQ43" i="2"/>
  <c r="CQ42" i="2"/>
  <c r="CQ40" i="2"/>
  <c r="CQ39" i="2"/>
  <c r="CQ38" i="2"/>
  <c r="CQ36" i="2"/>
  <c r="CQ35" i="2"/>
  <c r="CQ34" i="2"/>
  <c r="CQ32" i="2"/>
  <c r="CQ31" i="2"/>
  <c r="CQ30" i="2"/>
  <c r="CQ28" i="2"/>
  <c r="CQ27" i="2"/>
  <c r="CQ26" i="2"/>
  <c r="CQ24" i="2"/>
  <c r="CQ23" i="2"/>
  <c r="CQ22" i="2"/>
  <c r="CQ20" i="2"/>
  <c r="CQ19" i="2"/>
  <c r="CQ18" i="2"/>
  <c r="CQ16" i="2"/>
  <c r="CQ15" i="2"/>
  <c r="CQ14" i="2"/>
  <c r="CQ12" i="2"/>
  <c r="CQ11" i="2"/>
  <c r="CQ10" i="2"/>
  <c r="CQ8" i="2"/>
  <c r="CQ7" i="2"/>
  <c r="CQ6" i="2"/>
  <c r="CQ4" i="2"/>
  <c r="CQ3" i="2"/>
  <c r="CQ2" i="1"/>
  <c r="CQ2" i="2"/>
</calcChain>
</file>

<file path=xl/sharedStrings.xml><?xml version="1.0" encoding="utf-8"?>
<sst xmlns="http://schemas.openxmlformats.org/spreadsheetml/2006/main" count="729" uniqueCount="132">
  <si>
    <t>No</t>
  </si>
  <si>
    <t>SavXMI</t>
  </si>
  <si>
    <t>SavCBP</t>
  </si>
  <si>
    <t>LoaXMI</t>
  </si>
  <si>
    <t>LoOCBP</t>
  </si>
  <si>
    <t>LoaCBP</t>
  </si>
  <si>
    <t>NuNodes</t>
  </si>
  <si>
    <t>NLOCBP</t>
  </si>
  <si>
    <t>NLCBP</t>
  </si>
  <si>
    <t>TAtSU</t>
  </si>
  <si>
    <t>TReSU</t>
  </si>
  <si>
    <t>TAtARM</t>
  </si>
  <si>
    <t>TReARM</t>
  </si>
  <si>
    <t>TiDel</t>
  </si>
  <si>
    <t>SetAtt</t>
  </si>
  <si>
    <t>UnsAtt</t>
  </si>
  <si>
    <t>AddAtt</t>
  </si>
  <si>
    <t>RemAtt</t>
  </si>
  <si>
    <t>MovAtt</t>
  </si>
  <si>
    <t>SetRef</t>
  </si>
  <si>
    <t>UnsRef</t>
  </si>
  <si>
    <t>AddRef</t>
  </si>
  <si>
    <t>RemRef</t>
  </si>
  <si>
    <t>MovRef</t>
  </si>
  <si>
    <t>Delete</t>
  </si>
  <si>
    <t>AddRes</t>
  </si>
  <si>
    <t>RemRes</t>
  </si>
  <si>
    <t>Package</t>
  </si>
  <si>
    <t>Session</t>
  </si>
  <si>
    <t>Create</t>
  </si>
  <si>
    <t>iSetAtt</t>
  </si>
  <si>
    <t>iUnsAtt</t>
  </si>
  <si>
    <t>iAddAtt</t>
  </si>
  <si>
    <t>iRemAtt</t>
  </si>
  <si>
    <t>iMovAtt</t>
  </si>
  <si>
    <t>iSetRef</t>
  </si>
  <si>
    <t>iUnsRef</t>
  </si>
  <si>
    <t>iAddRef</t>
  </si>
  <si>
    <t>iRemRef</t>
  </si>
  <si>
    <t>iMovRef</t>
  </si>
  <si>
    <t>iDelete</t>
  </si>
  <si>
    <t>iAddRes</t>
  </si>
  <si>
    <t>iRemRes</t>
  </si>
  <si>
    <t>iPackg</t>
  </si>
  <si>
    <t>iSessio</t>
  </si>
  <si>
    <t>iCreate</t>
  </si>
  <si>
    <t>aSetAtt</t>
  </si>
  <si>
    <t>aUnsAtt</t>
  </si>
  <si>
    <t>aAddAtt</t>
  </si>
  <si>
    <t>aRemAtt</t>
  </si>
  <si>
    <t>aMovAtt</t>
  </si>
  <si>
    <t>aSetRef</t>
  </si>
  <si>
    <t>aUnsRef</t>
  </si>
  <si>
    <t>aAddRef</t>
  </si>
  <si>
    <t>aRemRef</t>
  </si>
  <si>
    <t>aMovRef</t>
  </si>
  <si>
    <t>aDelete</t>
  </si>
  <si>
    <t>aAddRes</t>
  </si>
  <si>
    <t>aRemRes</t>
  </si>
  <si>
    <t>aPackg</t>
  </si>
  <si>
    <t>aSessio</t>
  </si>
  <si>
    <t>aCreate</t>
  </si>
  <si>
    <t>xSetAtt</t>
  </si>
  <si>
    <t>iAddAtt'</t>
  </si>
  <si>
    <t>iRemAtt'</t>
  </si>
  <si>
    <t>iMovAtt'</t>
  </si>
  <si>
    <t>iSetRef'</t>
  </si>
  <si>
    <t>iUnsRef'</t>
  </si>
  <si>
    <t>iAddRef'</t>
  </si>
  <si>
    <t>iRemRef'</t>
  </si>
  <si>
    <t>iMovRef'</t>
  </si>
  <si>
    <t>iDelete'</t>
  </si>
  <si>
    <t>iAddRes'</t>
  </si>
  <si>
    <t>iRemRes'</t>
  </si>
  <si>
    <t>iPackg'</t>
  </si>
  <si>
    <t>iSessio'</t>
  </si>
  <si>
    <t>iCreate'</t>
  </si>
  <si>
    <t>iUnsAtt'</t>
  </si>
  <si>
    <t>iSetAtt'</t>
  </si>
  <si>
    <t>ConfTotal</t>
  </si>
  <si>
    <t>ConfIgno</t>
  </si>
  <si>
    <t>TreeTotal</t>
  </si>
  <si>
    <t>TreeIgno</t>
  </si>
  <si>
    <t>Conf.AvgTimeCost</t>
  </si>
  <si>
    <t>Tree.AvgTimeCost</t>
  </si>
  <si>
    <t>Conf.TotTimeCost</t>
  </si>
  <si>
    <t>Tree.TotalTimeCost</t>
  </si>
  <si>
    <t>Node 38000</t>
  </si>
  <si>
    <t>Conf.Ig%</t>
  </si>
  <si>
    <t>Tree.Ig%</t>
  </si>
  <si>
    <t>OCBP</t>
  </si>
  <si>
    <t>CBP</t>
  </si>
  <si>
    <t>Conf.</t>
  </si>
  <si>
    <t>Tree</t>
  </si>
  <si>
    <t>Delta</t>
  </si>
  <si>
    <t>Delta from Avg</t>
  </si>
  <si>
    <t>Node 34500</t>
  </si>
  <si>
    <t>Num. Conf. Objects</t>
  </si>
  <si>
    <t>Num. Tree. Objs</t>
  </si>
  <si>
    <t>Conf. Total Events</t>
  </si>
  <si>
    <t>Tree Total Events</t>
  </si>
  <si>
    <t>Conf. Ignored Events</t>
  </si>
  <si>
    <t>Tree Ignored Events</t>
  </si>
  <si>
    <t>% Conf. Ignore</t>
  </si>
  <si>
    <t xml:space="preserve">% Tree Ignore </t>
  </si>
  <si>
    <t>Conf.TotalTimeCost</t>
  </si>
  <si>
    <t>Loading Time</t>
  </si>
  <si>
    <t>Optimised CBP</t>
  </si>
  <si>
    <t>Column1</t>
  </si>
  <si>
    <t>In Nano Seconds</t>
  </si>
  <si>
    <t>In Seconds</t>
  </si>
  <si>
    <t>tSetAtt</t>
  </si>
  <si>
    <t>tUnsAtt</t>
  </si>
  <si>
    <t>tAddAtt</t>
  </si>
  <si>
    <t>tRemAtt</t>
  </si>
  <si>
    <t>tMovAtt</t>
  </si>
  <si>
    <t>tSetRef</t>
  </si>
  <si>
    <t>tUnsRef</t>
  </si>
  <si>
    <t>tAddRef</t>
  </si>
  <si>
    <t>tRemRef</t>
  </si>
  <si>
    <t>tMovRef</t>
  </si>
  <si>
    <t>tDelete</t>
  </si>
  <si>
    <t>tAddRes</t>
  </si>
  <si>
    <t>tRemRes</t>
  </si>
  <si>
    <t>tPackg</t>
  </si>
  <si>
    <t>tSessio</t>
  </si>
  <si>
    <t>tCreate</t>
  </si>
  <si>
    <t>NumOps</t>
  </si>
  <si>
    <t>NumNodes</t>
  </si>
  <si>
    <t>OCBPAppen</t>
  </si>
  <si>
    <t>UCBPAppen</t>
  </si>
  <si>
    <t>XMISave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</si>
</sst>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2" fillId="2" borderId="0" xfId="0" applyNumberFormat="1" applyFont="1" applyFill="1"/>
    <xf numFmtId="2" fontId="2" fillId="4" borderId="0" xfId="0" applyNumberFormat="1" applyFont="1" applyFill="1"/>
    <xf numFmtId="0" fontId="2" fillId="7" borderId="0" xfId="0" applyFont="1" applyFill="1"/>
    <xf numFmtId="0" fontId="0" fillId="7" borderId="0" xfId="0" applyFill="1"/>
    <xf numFmtId="0" fontId="2" fillId="6" borderId="0" xfId="0" applyFont="1" applyFill="1"/>
    <xf numFmtId="0" fontId="0" fillId="6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Fill="1"/>
    <xf numFmtId="0" fontId="2" fillId="8" borderId="0" xfId="0" applyFont="1" applyFill="1"/>
    <xf numFmtId="164" fontId="0" fillId="0" borderId="0" xfId="0" applyNumberFormat="1"/>
    <xf numFmtId="0" fontId="2" fillId="5" borderId="0" xfId="0" applyFont="1" applyFill="1"/>
    <xf numFmtId="43" fontId="0" fillId="0" borderId="0" xfId="1" applyFont="1"/>
    <xf numFmtId="43" fontId="0" fillId="0" borderId="0" xfId="0" applyNumberFormat="1"/>
    <xf numFmtId="2" fontId="2" fillId="0" borderId="0" xfId="0" applyNumberFormat="1" applyFont="1" applyFill="1"/>
    <xf numFmtId="0" fontId="2" fillId="0" borderId="0" xfId="0" applyFont="1" applyFill="1"/>
    <xf numFmtId="0" fontId="2" fillId="9" borderId="0" xfId="0" applyFont="1" applyFill="1"/>
    <xf numFmtId="0" fontId="0" fillId="9" borderId="0" xfId="0" applyFill="1"/>
    <xf numFmtId="0" fontId="2" fillId="4" borderId="0" xfId="0" applyFont="1" applyFill="1"/>
    <xf numFmtId="0" fontId="0" fillId="4" borderId="0" xfId="0" applyFill="1"/>
    <xf numFmtId="0" fontId="0" fillId="4" borderId="0" xfId="0" applyNumberFormat="1" applyFill="1"/>
    <xf numFmtId="0" fontId="0" fillId="8" borderId="0" xfId="0" applyFill="1"/>
    <xf numFmtId="10" fontId="0" fillId="0" borderId="0" xfId="2" applyNumberFormat="1" applyFont="1"/>
    <xf numFmtId="0" fontId="2" fillId="0" borderId="1" xfId="0" applyFont="1" applyBorder="1"/>
    <xf numFmtId="0" fontId="0" fillId="0" borderId="1" xfId="0" applyBorder="1"/>
    <xf numFmtId="10" fontId="0" fillId="0" borderId="1" xfId="2" applyNumberFormat="1" applyFont="1" applyBorder="1"/>
    <xf numFmtId="43" fontId="0" fillId="0" borderId="1" xfId="1" applyFont="1" applyBorder="1"/>
    <xf numFmtId="0" fontId="2" fillId="10" borderId="1" xfId="0" applyFont="1" applyFill="1" applyBorder="1"/>
    <xf numFmtId="0" fontId="0" fillId="10" borderId="1" xfId="0" applyFill="1" applyBorder="1"/>
    <xf numFmtId="43" fontId="2" fillId="0" borderId="1" xfId="0" applyNumberFormat="1" applyFont="1" applyBorder="1"/>
    <xf numFmtId="43" fontId="0" fillId="0" borderId="3" xfId="1" applyFont="1" applyBorder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0" borderId="8" xfId="0" applyBorder="1"/>
    <xf numFmtId="10" fontId="0" fillId="0" borderId="8" xfId="2" applyNumberFormat="1" applyFont="1" applyBorder="1"/>
    <xf numFmtId="43" fontId="0" fillId="0" borderId="8" xfId="1" applyFont="1" applyBorder="1"/>
    <xf numFmtId="43" fontId="0" fillId="0" borderId="9" xfId="1" applyFont="1" applyBorder="1"/>
    <xf numFmtId="0" fontId="2" fillId="0" borderId="2" xfId="0" applyFont="1" applyFill="1" applyBorder="1"/>
    <xf numFmtId="0" fontId="2" fillId="0" borderId="7" xfId="0" applyFont="1" applyFill="1" applyBorder="1"/>
    <xf numFmtId="164" fontId="0" fillId="0" borderId="1" xfId="0" applyNumberFormat="1" applyBorder="1"/>
    <xf numFmtId="2" fontId="0" fillId="0" borderId="0" xfId="0" applyNumberFormat="1" applyFill="1"/>
    <xf numFmtId="0" fontId="0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3:L19" totalsRowShown="0" headerRowDxfId="14" headerRowBorderDxfId="12" tableBorderDxfId="13" totalsRowBorderDxfId="11">
  <autoFilter ref="B3:L19"/>
  <tableColumns count="11">
    <tableColumn id="1" name="Column1" dataDxfId="10"/>
    <tableColumn id="2" name="Conf. Total Events" dataDxfId="9"/>
    <tableColumn id="3" name="Tree Total Events" dataDxfId="8"/>
    <tableColumn id="4" name="Conf. Ignored Events" dataDxfId="7"/>
    <tableColumn id="5" name="Tree Ignored Events" dataDxfId="6"/>
    <tableColumn id="6" name="% Conf. Ignore" dataDxfId="5" dataCellStyle="Percent">
      <calculatedColumnFormula>E4/C4</calculatedColumnFormula>
    </tableColumn>
    <tableColumn id="7" name="% Tree Ignore " dataDxfId="4" dataCellStyle="Percent">
      <calculatedColumnFormula>F4/D4</calculatedColumnFormula>
    </tableColumn>
    <tableColumn id="8" name="Conf.AvgTimeCost" dataDxfId="3"/>
    <tableColumn id="9" name="Tree.AvgTimeCost" dataDxfId="2"/>
    <tableColumn id="10" name="Conf.TotalTimeCost" dataDxfId="1" dataCellStyle="Comma">
      <calculatedColumnFormula>E4*I4</calculatedColumnFormula>
    </tableColumn>
    <tableColumn id="11" name="Tree.TotalTimeCost" dataDxfId="0" dataCellStyle="Comma">
      <calculatedColumnFormula>F4*J4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7"/>
  <sheetViews>
    <sheetView zoomScale="85" zoomScaleNormal="85" workbookViewId="0">
      <pane xSplit="1" ySplit="1" topLeftCell="BA2" activePane="bottomRight" state="frozen"/>
      <selection pane="topRight" activeCell="B1" sqref="B1"/>
      <selection pane="bottomLeft" activeCell="A2" sqref="A2"/>
      <selection pane="bottomRight" activeCell="P69" sqref="P69"/>
    </sheetView>
  </sheetViews>
  <sheetFormatPr defaultRowHeight="14.4" x14ac:dyDescent="0.3"/>
  <sheetData>
    <row r="1" spans="1:9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78</v>
      </c>
      <c r="AV1" s="1" t="s">
        <v>77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2" t="s">
        <v>62</v>
      </c>
      <c r="CB1" s="12" t="s">
        <v>47</v>
      </c>
      <c r="CC1" s="12" t="s">
        <v>48</v>
      </c>
      <c r="CD1" s="12" t="s">
        <v>49</v>
      </c>
      <c r="CE1" s="12" t="s">
        <v>50</v>
      </c>
      <c r="CF1" s="12" t="s">
        <v>51</v>
      </c>
      <c r="CG1" s="12" t="s">
        <v>52</v>
      </c>
      <c r="CH1" s="12" t="s">
        <v>53</v>
      </c>
      <c r="CI1" s="12" t="s">
        <v>54</v>
      </c>
      <c r="CJ1" s="12" t="s">
        <v>55</v>
      </c>
      <c r="CK1" s="12" t="s">
        <v>56</v>
      </c>
      <c r="CL1" s="12" t="s">
        <v>57</v>
      </c>
      <c r="CM1" s="12" t="s">
        <v>58</v>
      </c>
      <c r="CN1" s="12" t="s">
        <v>59</v>
      </c>
      <c r="CO1" s="12" t="s">
        <v>60</v>
      </c>
      <c r="CP1" s="12" t="s">
        <v>61</v>
      </c>
    </row>
    <row r="2" spans="1:95" x14ac:dyDescent="0.3">
      <c r="A2">
        <v>1</v>
      </c>
      <c r="B2">
        <v>0.04</v>
      </c>
      <c r="C2">
        <v>3.3000000000000002E-2</v>
      </c>
      <c r="D2">
        <v>2.8000000000000001E-2</v>
      </c>
      <c r="E2">
        <v>4.0000000000000001E-3</v>
      </c>
      <c r="F2">
        <v>8.9999999999999993E-3</v>
      </c>
      <c r="G2">
        <v>7</v>
      </c>
      <c r="H2">
        <v>29</v>
      </c>
      <c r="I2">
        <v>29</v>
      </c>
      <c r="J2">
        <v>26328</v>
      </c>
      <c r="K2">
        <v>0</v>
      </c>
      <c r="L2">
        <v>0</v>
      </c>
      <c r="M2">
        <v>0</v>
      </c>
      <c r="N2">
        <v>0</v>
      </c>
      <c r="O2">
        <v>14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7</v>
      </c>
      <c r="AA2">
        <v>0</v>
      </c>
      <c r="AB2">
        <v>1</v>
      </c>
      <c r="AC2">
        <v>0</v>
      </c>
      <c r="AD2">
        <v>7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f>IF(AE2&gt;O2,O2,AE2)</f>
        <v>0</v>
      </c>
      <c r="AV2">
        <f t="shared" ref="AV2:BJ17" si="0">IF(AF2&gt;P2,P2,AF2)</f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v>60444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168634</v>
      </c>
      <c r="BW2">
        <v>0</v>
      </c>
      <c r="BX2">
        <v>208988</v>
      </c>
      <c r="BY2">
        <v>0</v>
      </c>
      <c r="BZ2">
        <v>21671</v>
      </c>
      <c r="CA2">
        <f t="shared" ref="CA2:CM2" si="1">AE2*BK2</f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</v>
      </c>
      <c r="CF2">
        <f t="shared" si="1"/>
        <v>0</v>
      </c>
      <c r="CG2">
        <f t="shared" si="1"/>
        <v>0</v>
      </c>
      <c r="CH2">
        <f t="shared" si="1"/>
        <v>0</v>
      </c>
      <c r="CI2">
        <f t="shared" si="1"/>
        <v>0</v>
      </c>
      <c r="CJ2">
        <f t="shared" si="1"/>
        <v>0</v>
      </c>
      <c r="CK2">
        <f t="shared" si="1"/>
        <v>0</v>
      </c>
      <c r="CL2">
        <f t="shared" si="1"/>
        <v>0</v>
      </c>
      <c r="CM2">
        <f t="shared" si="1"/>
        <v>0</v>
      </c>
      <c r="CN2">
        <f t="shared" ref="CN2" si="2">AR2*BX2</f>
        <v>0</v>
      </c>
      <c r="CO2">
        <f t="shared" ref="CO2" si="3">AS2*BY2</f>
        <v>0</v>
      </c>
      <c r="CP2">
        <f t="shared" ref="CP2" si="4">AT2*BZ2</f>
        <v>0</v>
      </c>
      <c r="CQ2" s="13">
        <f>SUM(CA2:CP2)/1000000000</f>
        <v>0</v>
      </c>
    </row>
    <row r="3" spans="1:95" x14ac:dyDescent="0.3">
      <c r="A3">
        <v>500</v>
      </c>
      <c r="B3">
        <v>1.2999999999999999E-2</v>
      </c>
      <c r="C3">
        <v>0.156</v>
      </c>
      <c r="D3">
        <v>3.1E-2</v>
      </c>
      <c r="E3">
        <v>2.5999999999999999E-2</v>
      </c>
      <c r="F3">
        <v>6.6000000000000003E-2</v>
      </c>
      <c r="G3">
        <v>512</v>
      </c>
      <c r="H3">
        <v>3152</v>
      </c>
      <c r="I3">
        <v>4332</v>
      </c>
      <c r="J3">
        <v>4114</v>
      </c>
      <c r="K3">
        <v>4808</v>
      </c>
      <c r="L3">
        <v>0</v>
      </c>
      <c r="M3">
        <v>11579</v>
      </c>
      <c r="N3">
        <v>32237</v>
      </c>
      <c r="O3">
        <v>2022</v>
      </c>
      <c r="P3">
        <v>54</v>
      </c>
      <c r="Q3">
        <v>0</v>
      </c>
      <c r="R3">
        <v>0</v>
      </c>
      <c r="S3">
        <v>0</v>
      </c>
      <c r="T3">
        <v>276</v>
      </c>
      <c r="U3">
        <v>17</v>
      </c>
      <c r="V3">
        <v>458</v>
      </c>
      <c r="W3">
        <v>4</v>
      </c>
      <c r="X3">
        <v>2</v>
      </c>
      <c r="Y3">
        <v>5</v>
      </c>
      <c r="Z3">
        <v>517</v>
      </c>
      <c r="AA3">
        <v>459</v>
      </c>
      <c r="AB3">
        <v>1</v>
      </c>
      <c r="AC3">
        <v>0</v>
      </c>
      <c r="AD3">
        <v>517</v>
      </c>
      <c r="AE3">
        <v>141</v>
      </c>
      <c r="AF3">
        <v>54</v>
      </c>
      <c r="AG3">
        <v>0</v>
      </c>
      <c r="AH3">
        <v>0</v>
      </c>
      <c r="AI3">
        <v>0</v>
      </c>
      <c r="AJ3">
        <v>15</v>
      </c>
      <c r="AK3">
        <v>17</v>
      </c>
      <c r="AL3">
        <v>21</v>
      </c>
      <c r="AM3">
        <v>4</v>
      </c>
      <c r="AN3">
        <v>0</v>
      </c>
      <c r="AO3">
        <v>10</v>
      </c>
      <c r="AP3">
        <v>459</v>
      </c>
      <c r="AQ3">
        <v>459</v>
      </c>
      <c r="AR3">
        <v>0</v>
      </c>
      <c r="AS3">
        <v>0</v>
      </c>
      <c r="AT3">
        <v>5</v>
      </c>
      <c r="AU3">
        <f t="shared" ref="AU3:BJ18" si="5">IF(AE3&gt;O3,O3,AE3)</f>
        <v>141</v>
      </c>
      <c r="AV3">
        <f t="shared" si="0"/>
        <v>54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15</v>
      </c>
      <c r="BA3">
        <f t="shared" si="0"/>
        <v>17</v>
      </c>
      <c r="BB3">
        <f t="shared" si="0"/>
        <v>21</v>
      </c>
      <c r="BC3">
        <f t="shared" si="0"/>
        <v>4</v>
      </c>
      <c r="BD3">
        <f t="shared" si="0"/>
        <v>0</v>
      </c>
      <c r="BE3">
        <f t="shared" si="0"/>
        <v>5</v>
      </c>
      <c r="BF3">
        <f t="shared" si="0"/>
        <v>459</v>
      </c>
      <c r="BG3">
        <f t="shared" si="0"/>
        <v>459</v>
      </c>
      <c r="BH3">
        <f t="shared" si="0"/>
        <v>0</v>
      </c>
      <c r="BI3">
        <f t="shared" si="0"/>
        <v>0</v>
      </c>
      <c r="BJ3">
        <f t="shared" si="0"/>
        <v>5</v>
      </c>
      <c r="BK3">
        <v>8060</v>
      </c>
      <c r="BL3">
        <v>2802</v>
      </c>
      <c r="BM3">
        <v>0</v>
      </c>
      <c r="BN3">
        <v>0</v>
      </c>
      <c r="BO3">
        <v>0</v>
      </c>
      <c r="BP3">
        <v>9117</v>
      </c>
      <c r="BQ3">
        <v>2602</v>
      </c>
      <c r="BR3">
        <v>17021</v>
      </c>
      <c r="BS3">
        <v>35950</v>
      </c>
      <c r="BT3">
        <v>22518</v>
      </c>
      <c r="BU3">
        <v>20701</v>
      </c>
      <c r="BV3">
        <v>16954</v>
      </c>
      <c r="BW3">
        <v>13051</v>
      </c>
      <c r="BX3">
        <v>17382</v>
      </c>
      <c r="BY3">
        <v>0</v>
      </c>
      <c r="BZ3">
        <v>8248</v>
      </c>
      <c r="CA3">
        <f t="shared" ref="CA3:CA19" si="6">AE3*BK3</f>
        <v>1136460</v>
      </c>
      <c r="CB3">
        <f t="shared" ref="CB3:CB20" si="7">AF3*BL3</f>
        <v>151308</v>
      </c>
      <c r="CC3">
        <f t="shared" ref="CC3:CC20" si="8">AG3*BM3</f>
        <v>0</v>
      </c>
      <c r="CD3">
        <f t="shared" ref="CD3:CD20" si="9">AH3*BN3</f>
        <v>0</v>
      </c>
      <c r="CE3">
        <f t="shared" ref="CE3:CE20" si="10">AI3*BO3</f>
        <v>0</v>
      </c>
      <c r="CF3">
        <f t="shared" ref="CF3:CF20" si="11">AJ3*BP3</f>
        <v>136755</v>
      </c>
      <c r="CG3">
        <f t="shared" ref="CG3:CG20" si="12">AK3*BQ3</f>
        <v>44234</v>
      </c>
      <c r="CH3">
        <f t="shared" ref="CH3:CH20" si="13">AL3*BR3</f>
        <v>357441</v>
      </c>
      <c r="CI3">
        <f t="shared" ref="CI3:CI20" si="14">AM3*BS3</f>
        <v>143800</v>
      </c>
      <c r="CJ3">
        <f t="shared" ref="CJ3:CJ20" si="15">AN3*BT3</f>
        <v>0</v>
      </c>
      <c r="CK3">
        <f t="shared" ref="CK3:CK20" si="16">AO3*BU3</f>
        <v>207010</v>
      </c>
      <c r="CL3">
        <f t="shared" ref="CL3:CL20" si="17">AP3*BV3</f>
        <v>7781886</v>
      </c>
      <c r="CM3">
        <f t="shared" ref="CM3:CM20" si="18">AQ3*BW3</f>
        <v>5990409</v>
      </c>
      <c r="CN3">
        <f t="shared" ref="CN3:CN66" si="19">AR3*BX3</f>
        <v>0</v>
      </c>
      <c r="CO3">
        <f t="shared" ref="CO3:CO66" si="20">AS3*BY3</f>
        <v>0</v>
      </c>
      <c r="CP3">
        <f t="shared" ref="CP3:CP66" si="21">AT3*BZ3</f>
        <v>41240</v>
      </c>
      <c r="CQ3" s="13">
        <f t="shared" ref="CQ3:CQ66" si="22">SUM(CA3:CP3)/1000000000</f>
        <v>1.5990542999999999E-2</v>
      </c>
    </row>
    <row r="4" spans="1:95" x14ac:dyDescent="0.3">
      <c r="A4">
        <v>1000</v>
      </c>
      <c r="B4">
        <v>0.01</v>
      </c>
      <c r="C4">
        <v>0.16400000000000001</v>
      </c>
      <c r="D4">
        <v>1.4999999999999999E-2</v>
      </c>
      <c r="E4">
        <v>3.7999999999999999E-2</v>
      </c>
      <c r="F4">
        <v>4.3999999999999997E-2</v>
      </c>
      <c r="G4">
        <v>1024</v>
      </c>
      <c r="H4">
        <v>6321</v>
      </c>
      <c r="I4">
        <v>8538</v>
      </c>
      <c r="J4">
        <v>1705</v>
      </c>
      <c r="K4">
        <v>3147</v>
      </c>
      <c r="L4">
        <v>0</v>
      </c>
      <c r="M4">
        <v>7502</v>
      </c>
      <c r="N4">
        <v>25442</v>
      </c>
      <c r="O4">
        <v>4094</v>
      </c>
      <c r="P4">
        <v>137</v>
      </c>
      <c r="Q4">
        <v>0</v>
      </c>
      <c r="R4">
        <v>0</v>
      </c>
      <c r="S4">
        <v>0</v>
      </c>
      <c r="T4">
        <v>522</v>
      </c>
      <c r="U4">
        <v>12</v>
      </c>
      <c r="V4">
        <v>851</v>
      </c>
      <c r="W4">
        <v>9</v>
      </c>
      <c r="X4">
        <v>2</v>
      </c>
      <c r="Y4">
        <v>5</v>
      </c>
      <c r="Z4">
        <v>1029</v>
      </c>
      <c r="AA4">
        <v>847</v>
      </c>
      <c r="AB4">
        <v>1</v>
      </c>
      <c r="AC4">
        <v>0</v>
      </c>
      <c r="AD4">
        <v>1029</v>
      </c>
      <c r="AE4">
        <v>306</v>
      </c>
      <c r="AF4">
        <v>137</v>
      </c>
      <c r="AG4">
        <v>0</v>
      </c>
      <c r="AH4">
        <v>0</v>
      </c>
      <c r="AI4">
        <v>0</v>
      </c>
      <c r="AJ4">
        <v>28</v>
      </c>
      <c r="AK4">
        <v>12</v>
      </c>
      <c r="AL4">
        <v>21</v>
      </c>
      <c r="AM4">
        <v>9</v>
      </c>
      <c r="AN4">
        <v>0</v>
      </c>
      <c r="AO4">
        <v>10</v>
      </c>
      <c r="AP4">
        <v>847</v>
      </c>
      <c r="AQ4">
        <v>847</v>
      </c>
      <c r="AR4">
        <v>0</v>
      </c>
      <c r="AS4">
        <v>0</v>
      </c>
      <c r="AT4">
        <v>5</v>
      </c>
      <c r="AU4">
        <f t="shared" si="5"/>
        <v>306</v>
      </c>
      <c r="AV4">
        <f t="shared" si="0"/>
        <v>137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28</v>
      </c>
      <c r="BA4">
        <f t="shared" si="0"/>
        <v>12</v>
      </c>
      <c r="BB4">
        <f t="shared" si="0"/>
        <v>21</v>
      </c>
      <c r="BC4">
        <f t="shared" si="0"/>
        <v>9</v>
      </c>
      <c r="BD4">
        <f t="shared" si="0"/>
        <v>0</v>
      </c>
      <c r="BE4">
        <f t="shared" si="0"/>
        <v>5</v>
      </c>
      <c r="BF4">
        <f t="shared" si="0"/>
        <v>847</v>
      </c>
      <c r="BG4">
        <f t="shared" si="0"/>
        <v>847</v>
      </c>
      <c r="BH4">
        <f t="shared" si="0"/>
        <v>0</v>
      </c>
      <c r="BI4">
        <f t="shared" si="0"/>
        <v>0</v>
      </c>
      <c r="BJ4">
        <f t="shared" si="0"/>
        <v>5</v>
      </c>
      <c r="BK4">
        <v>2446</v>
      </c>
      <c r="BL4">
        <v>1646</v>
      </c>
      <c r="BM4">
        <v>0</v>
      </c>
      <c r="BN4">
        <v>0</v>
      </c>
      <c r="BO4">
        <v>0</v>
      </c>
      <c r="BP4">
        <v>2950</v>
      </c>
      <c r="BQ4">
        <v>2041</v>
      </c>
      <c r="BR4">
        <v>4685</v>
      </c>
      <c r="BS4">
        <v>16329</v>
      </c>
      <c r="BT4">
        <v>49777</v>
      </c>
      <c r="BU4">
        <v>26864</v>
      </c>
      <c r="BV4">
        <v>3835</v>
      </c>
      <c r="BW4">
        <v>6062</v>
      </c>
      <c r="BX4">
        <v>90074</v>
      </c>
      <c r="BY4">
        <v>0</v>
      </c>
      <c r="BZ4">
        <v>2144</v>
      </c>
      <c r="CA4">
        <f t="shared" si="6"/>
        <v>748476</v>
      </c>
      <c r="CB4">
        <f t="shared" si="7"/>
        <v>225502</v>
      </c>
      <c r="CC4">
        <f t="shared" si="8"/>
        <v>0</v>
      </c>
      <c r="CD4">
        <f t="shared" si="9"/>
        <v>0</v>
      </c>
      <c r="CE4">
        <f t="shared" si="10"/>
        <v>0</v>
      </c>
      <c r="CF4">
        <f t="shared" si="11"/>
        <v>82600</v>
      </c>
      <c r="CG4">
        <f t="shared" si="12"/>
        <v>24492</v>
      </c>
      <c r="CH4">
        <f t="shared" si="13"/>
        <v>98385</v>
      </c>
      <c r="CI4">
        <f t="shared" si="14"/>
        <v>146961</v>
      </c>
      <c r="CJ4">
        <f t="shared" si="15"/>
        <v>0</v>
      </c>
      <c r="CK4">
        <f t="shared" si="16"/>
        <v>268640</v>
      </c>
      <c r="CL4">
        <f t="shared" si="17"/>
        <v>3248245</v>
      </c>
      <c r="CM4">
        <f t="shared" si="18"/>
        <v>5134514</v>
      </c>
      <c r="CN4">
        <f t="shared" si="19"/>
        <v>0</v>
      </c>
      <c r="CO4">
        <f t="shared" si="20"/>
        <v>0</v>
      </c>
      <c r="CP4">
        <f t="shared" si="21"/>
        <v>10720</v>
      </c>
      <c r="CQ4" s="13">
        <f t="shared" si="22"/>
        <v>9.9885349999999998E-3</v>
      </c>
    </row>
    <row r="5" spans="1:95" x14ac:dyDescent="0.3">
      <c r="A5">
        <v>1500</v>
      </c>
      <c r="B5">
        <v>1.2999999999999999E-2</v>
      </c>
      <c r="C5">
        <v>0.22900000000000001</v>
      </c>
      <c r="D5">
        <v>1.2E-2</v>
      </c>
      <c r="E5">
        <v>5.0999999999999997E-2</v>
      </c>
      <c r="F5">
        <v>6.0999999999999999E-2</v>
      </c>
      <c r="G5">
        <v>1522</v>
      </c>
      <c r="H5">
        <v>9404</v>
      </c>
      <c r="I5">
        <v>13059</v>
      </c>
      <c r="J5">
        <v>1630</v>
      </c>
      <c r="K5">
        <v>2909</v>
      </c>
      <c r="L5">
        <v>0</v>
      </c>
      <c r="M5">
        <v>3918</v>
      </c>
      <c r="N5">
        <v>30864</v>
      </c>
      <c r="O5">
        <v>6053</v>
      </c>
      <c r="P5">
        <v>202</v>
      </c>
      <c r="Q5">
        <v>0</v>
      </c>
      <c r="R5">
        <v>0</v>
      </c>
      <c r="S5">
        <v>0</v>
      </c>
      <c r="T5">
        <v>809</v>
      </c>
      <c r="U5">
        <v>18</v>
      </c>
      <c r="V5">
        <v>1447</v>
      </c>
      <c r="W5">
        <v>19</v>
      </c>
      <c r="X5">
        <v>6</v>
      </c>
      <c r="Y5">
        <v>8</v>
      </c>
      <c r="Z5">
        <v>1530</v>
      </c>
      <c r="AA5">
        <v>1436</v>
      </c>
      <c r="AB5">
        <v>1</v>
      </c>
      <c r="AC5">
        <v>0</v>
      </c>
      <c r="AD5">
        <v>1530</v>
      </c>
      <c r="AE5">
        <v>431</v>
      </c>
      <c r="AF5">
        <v>202</v>
      </c>
      <c r="AG5">
        <v>0</v>
      </c>
      <c r="AH5">
        <v>0</v>
      </c>
      <c r="AI5">
        <v>0</v>
      </c>
      <c r="AJ5">
        <v>60</v>
      </c>
      <c r="AK5">
        <v>18</v>
      </c>
      <c r="AL5">
        <v>39</v>
      </c>
      <c r="AM5">
        <v>21</v>
      </c>
      <c r="AN5">
        <v>0</v>
      </c>
      <c r="AO5">
        <v>16</v>
      </c>
      <c r="AP5">
        <v>1436</v>
      </c>
      <c r="AQ5">
        <v>1436</v>
      </c>
      <c r="AR5">
        <v>0</v>
      </c>
      <c r="AS5">
        <v>0</v>
      </c>
      <c r="AT5">
        <v>8</v>
      </c>
      <c r="AU5">
        <f t="shared" si="5"/>
        <v>431</v>
      </c>
      <c r="AV5">
        <f t="shared" si="0"/>
        <v>202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60</v>
      </c>
      <c r="BA5">
        <f t="shared" si="0"/>
        <v>18</v>
      </c>
      <c r="BB5">
        <f t="shared" si="0"/>
        <v>39</v>
      </c>
      <c r="BC5">
        <f t="shared" si="0"/>
        <v>19</v>
      </c>
      <c r="BD5">
        <f t="shared" si="0"/>
        <v>0</v>
      </c>
      <c r="BE5">
        <f t="shared" si="0"/>
        <v>8</v>
      </c>
      <c r="BF5">
        <f t="shared" si="0"/>
        <v>1436</v>
      </c>
      <c r="BG5">
        <f t="shared" si="0"/>
        <v>1436</v>
      </c>
      <c r="BH5">
        <f t="shared" si="0"/>
        <v>0</v>
      </c>
      <c r="BI5">
        <f t="shared" si="0"/>
        <v>0</v>
      </c>
      <c r="BJ5">
        <f t="shared" si="0"/>
        <v>8</v>
      </c>
      <c r="BK5">
        <v>2349</v>
      </c>
      <c r="BL5">
        <v>1568</v>
      </c>
      <c r="BM5">
        <v>0</v>
      </c>
      <c r="BN5">
        <v>0</v>
      </c>
      <c r="BO5">
        <v>0</v>
      </c>
      <c r="BP5">
        <v>2759</v>
      </c>
      <c r="BQ5">
        <v>1185</v>
      </c>
      <c r="BR5">
        <v>4115</v>
      </c>
      <c r="BS5">
        <v>18110</v>
      </c>
      <c r="BT5">
        <v>6321</v>
      </c>
      <c r="BU5">
        <v>8148</v>
      </c>
      <c r="BV5">
        <v>2977</v>
      </c>
      <c r="BW5">
        <v>4125</v>
      </c>
      <c r="BX5">
        <v>5136</v>
      </c>
      <c r="BY5">
        <v>0</v>
      </c>
      <c r="BZ5">
        <v>1488</v>
      </c>
      <c r="CA5">
        <f t="shared" si="6"/>
        <v>1012419</v>
      </c>
      <c r="CB5">
        <f t="shared" si="7"/>
        <v>316736</v>
      </c>
      <c r="CC5">
        <f t="shared" si="8"/>
        <v>0</v>
      </c>
      <c r="CD5">
        <f t="shared" si="9"/>
        <v>0</v>
      </c>
      <c r="CE5">
        <f t="shared" si="10"/>
        <v>0</v>
      </c>
      <c r="CF5">
        <f t="shared" si="11"/>
        <v>165540</v>
      </c>
      <c r="CG5">
        <f t="shared" si="12"/>
        <v>21330</v>
      </c>
      <c r="CH5">
        <f t="shared" si="13"/>
        <v>160485</v>
      </c>
      <c r="CI5">
        <f t="shared" si="14"/>
        <v>380310</v>
      </c>
      <c r="CJ5">
        <f t="shared" si="15"/>
        <v>0</v>
      </c>
      <c r="CK5">
        <f t="shared" si="16"/>
        <v>130368</v>
      </c>
      <c r="CL5">
        <f t="shared" si="17"/>
        <v>4274972</v>
      </c>
      <c r="CM5">
        <f t="shared" si="18"/>
        <v>5923500</v>
      </c>
      <c r="CN5">
        <f t="shared" si="19"/>
        <v>0</v>
      </c>
      <c r="CO5">
        <f t="shared" si="20"/>
        <v>0</v>
      </c>
      <c r="CP5">
        <f t="shared" si="21"/>
        <v>11904</v>
      </c>
      <c r="CQ5" s="13">
        <f t="shared" si="22"/>
        <v>1.2397564E-2</v>
      </c>
    </row>
    <row r="6" spans="1:95" x14ac:dyDescent="0.3">
      <c r="A6">
        <v>2000</v>
      </c>
      <c r="B6">
        <v>1.2E-2</v>
      </c>
      <c r="C6">
        <v>0.29599999999999999</v>
      </c>
      <c r="D6">
        <v>0.01</v>
      </c>
      <c r="E6">
        <v>8.7999999999999995E-2</v>
      </c>
      <c r="F6">
        <v>7.3999999999999996E-2</v>
      </c>
      <c r="G6">
        <v>2036</v>
      </c>
      <c r="H6">
        <v>12634</v>
      </c>
      <c r="I6">
        <v>17664</v>
      </c>
      <c r="J6">
        <v>1569</v>
      </c>
      <c r="K6">
        <v>1626</v>
      </c>
      <c r="L6">
        <v>0</v>
      </c>
      <c r="M6">
        <v>3055</v>
      </c>
      <c r="N6">
        <v>21679</v>
      </c>
      <c r="O6">
        <v>8124</v>
      </c>
      <c r="P6">
        <v>253</v>
      </c>
      <c r="Q6">
        <v>0</v>
      </c>
      <c r="R6">
        <v>0</v>
      </c>
      <c r="S6">
        <v>0</v>
      </c>
      <c r="T6">
        <v>1104</v>
      </c>
      <c r="U6">
        <v>35</v>
      </c>
      <c r="V6">
        <v>2017</v>
      </c>
      <c r="W6">
        <v>8</v>
      </c>
      <c r="X6">
        <v>9</v>
      </c>
      <c r="Y6">
        <v>8</v>
      </c>
      <c r="Z6">
        <v>2044</v>
      </c>
      <c r="AA6">
        <v>2017</v>
      </c>
      <c r="AB6">
        <v>1</v>
      </c>
      <c r="AC6">
        <v>0</v>
      </c>
      <c r="AD6">
        <v>2044</v>
      </c>
      <c r="AE6">
        <v>572</v>
      </c>
      <c r="AF6">
        <v>253</v>
      </c>
      <c r="AG6">
        <v>0</v>
      </c>
      <c r="AH6">
        <v>0</v>
      </c>
      <c r="AI6">
        <v>0</v>
      </c>
      <c r="AJ6">
        <v>69</v>
      </c>
      <c r="AK6">
        <v>35</v>
      </c>
      <c r="AL6">
        <v>43</v>
      </c>
      <c r="AM6">
        <v>8</v>
      </c>
      <c r="AN6">
        <v>0</v>
      </c>
      <c r="AO6">
        <v>16</v>
      </c>
      <c r="AP6">
        <v>2017</v>
      </c>
      <c r="AQ6">
        <v>2017</v>
      </c>
      <c r="AR6">
        <v>0</v>
      </c>
      <c r="AS6">
        <v>0</v>
      </c>
      <c r="AT6">
        <v>8</v>
      </c>
      <c r="AU6">
        <f t="shared" si="5"/>
        <v>572</v>
      </c>
      <c r="AV6">
        <f t="shared" si="0"/>
        <v>253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69</v>
      </c>
      <c r="BA6">
        <f t="shared" si="0"/>
        <v>35</v>
      </c>
      <c r="BB6">
        <f t="shared" si="0"/>
        <v>43</v>
      </c>
      <c r="BC6">
        <f t="shared" si="0"/>
        <v>8</v>
      </c>
      <c r="BD6">
        <f t="shared" si="0"/>
        <v>0</v>
      </c>
      <c r="BE6">
        <f t="shared" si="0"/>
        <v>8</v>
      </c>
      <c r="BF6">
        <f t="shared" si="0"/>
        <v>2017</v>
      </c>
      <c r="BG6">
        <f t="shared" si="0"/>
        <v>2017</v>
      </c>
      <c r="BH6">
        <f t="shared" si="0"/>
        <v>0</v>
      </c>
      <c r="BI6">
        <f t="shared" si="0"/>
        <v>0</v>
      </c>
      <c r="BJ6">
        <f t="shared" si="0"/>
        <v>8</v>
      </c>
      <c r="BK6">
        <v>2223</v>
      </c>
      <c r="BL6">
        <v>1506</v>
      </c>
      <c r="BM6">
        <v>0</v>
      </c>
      <c r="BN6">
        <v>0</v>
      </c>
      <c r="BO6">
        <v>0</v>
      </c>
      <c r="BP6">
        <v>2542</v>
      </c>
      <c r="BQ6">
        <v>1309</v>
      </c>
      <c r="BR6">
        <v>3688</v>
      </c>
      <c r="BS6">
        <v>15358</v>
      </c>
      <c r="BT6">
        <v>6408</v>
      </c>
      <c r="BU6">
        <v>6567</v>
      </c>
      <c r="BV6">
        <v>2903</v>
      </c>
      <c r="BW6">
        <v>2889</v>
      </c>
      <c r="BX6">
        <v>5136</v>
      </c>
      <c r="BY6">
        <v>0</v>
      </c>
      <c r="BZ6">
        <v>1381</v>
      </c>
      <c r="CA6">
        <f t="shared" si="6"/>
        <v>1271556</v>
      </c>
      <c r="CB6">
        <f t="shared" si="7"/>
        <v>381018</v>
      </c>
      <c r="CC6">
        <f t="shared" si="8"/>
        <v>0</v>
      </c>
      <c r="CD6">
        <f t="shared" si="9"/>
        <v>0</v>
      </c>
      <c r="CE6">
        <f t="shared" si="10"/>
        <v>0</v>
      </c>
      <c r="CF6">
        <f t="shared" si="11"/>
        <v>175398</v>
      </c>
      <c r="CG6">
        <f t="shared" si="12"/>
        <v>45815</v>
      </c>
      <c r="CH6">
        <f t="shared" si="13"/>
        <v>158584</v>
      </c>
      <c r="CI6">
        <f t="shared" si="14"/>
        <v>122864</v>
      </c>
      <c r="CJ6">
        <f t="shared" si="15"/>
        <v>0</v>
      </c>
      <c r="CK6">
        <f t="shared" si="16"/>
        <v>105072</v>
      </c>
      <c r="CL6">
        <f t="shared" si="17"/>
        <v>5855351</v>
      </c>
      <c r="CM6">
        <f t="shared" si="18"/>
        <v>5827113</v>
      </c>
      <c r="CN6">
        <f t="shared" si="19"/>
        <v>0</v>
      </c>
      <c r="CO6">
        <f t="shared" si="20"/>
        <v>0</v>
      </c>
      <c r="CP6">
        <f t="shared" si="21"/>
        <v>11048</v>
      </c>
      <c r="CQ6" s="13">
        <f t="shared" si="22"/>
        <v>1.3953818999999999E-2</v>
      </c>
    </row>
    <row r="7" spans="1:95" x14ac:dyDescent="0.3">
      <c r="A7">
        <v>2500</v>
      </c>
      <c r="B7">
        <v>1.4999999999999999E-2</v>
      </c>
      <c r="C7">
        <v>0.39200000000000002</v>
      </c>
      <c r="D7">
        <v>1.4999999999999999E-2</v>
      </c>
      <c r="E7">
        <v>8.2000000000000003E-2</v>
      </c>
      <c r="F7">
        <v>0.122</v>
      </c>
      <c r="G7">
        <v>2522</v>
      </c>
      <c r="H7">
        <v>15796</v>
      </c>
      <c r="I7">
        <v>21924</v>
      </c>
      <c r="J7">
        <v>1608</v>
      </c>
      <c r="K7">
        <v>1662</v>
      </c>
      <c r="L7">
        <v>0</v>
      </c>
      <c r="M7">
        <v>4393</v>
      </c>
      <c r="N7">
        <v>21668</v>
      </c>
      <c r="O7">
        <v>10160</v>
      </c>
      <c r="P7">
        <v>300</v>
      </c>
      <c r="Q7">
        <v>0</v>
      </c>
      <c r="R7">
        <v>0</v>
      </c>
      <c r="S7">
        <v>0</v>
      </c>
      <c r="T7">
        <v>1436</v>
      </c>
      <c r="U7">
        <v>58</v>
      </c>
      <c r="V7">
        <v>2417</v>
      </c>
      <c r="W7">
        <v>22</v>
      </c>
      <c r="X7">
        <v>5</v>
      </c>
      <c r="Y7">
        <v>13</v>
      </c>
      <c r="Z7">
        <v>2552</v>
      </c>
      <c r="AA7">
        <v>2408</v>
      </c>
      <c r="AB7">
        <v>1</v>
      </c>
      <c r="AC7">
        <v>0</v>
      </c>
      <c r="AD7">
        <v>2552</v>
      </c>
      <c r="AE7">
        <v>736</v>
      </c>
      <c r="AF7">
        <v>300</v>
      </c>
      <c r="AG7">
        <v>0</v>
      </c>
      <c r="AH7">
        <v>0</v>
      </c>
      <c r="AI7">
        <v>0</v>
      </c>
      <c r="AJ7">
        <v>73</v>
      </c>
      <c r="AK7">
        <v>58</v>
      </c>
      <c r="AL7">
        <v>103</v>
      </c>
      <c r="AM7">
        <v>28</v>
      </c>
      <c r="AN7">
        <v>0</v>
      </c>
      <c r="AO7">
        <v>26</v>
      </c>
      <c r="AP7">
        <v>2408</v>
      </c>
      <c r="AQ7">
        <v>2408</v>
      </c>
      <c r="AR7">
        <v>0</v>
      </c>
      <c r="AS7">
        <v>0</v>
      </c>
      <c r="AT7">
        <v>13</v>
      </c>
      <c r="AU7">
        <f t="shared" si="5"/>
        <v>736</v>
      </c>
      <c r="AV7">
        <f t="shared" si="0"/>
        <v>300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73</v>
      </c>
      <c r="BA7">
        <f t="shared" si="0"/>
        <v>58</v>
      </c>
      <c r="BB7">
        <f t="shared" si="0"/>
        <v>103</v>
      </c>
      <c r="BC7">
        <f t="shared" si="0"/>
        <v>22</v>
      </c>
      <c r="BD7">
        <f t="shared" si="0"/>
        <v>0</v>
      </c>
      <c r="BE7">
        <f t="shared" si="0"/>
        <v>13</v>
      </c>
      <c r="BF7">
        <f t="shared" si="0"/>
        <v>2408</v>
      </c>
      <c r="BG7">
        <f t="shared" si="0"/>
        <v>2408</v>
      </c>
      <c r="BH7">
        <f t="shared" si="0"/>
        <v>0</v>
      </c>
      <c r="BI7">
        <f t="shared" si="0"/>
        <v>0</v>
      </c>
      <c r="BJ7">
        <f t="shared" si="0"/>
        <v>13</v>
      </c>
      <c r="BK7">
        <v>2228</v>
      </c>
      <c r="BL7">
        <v>1546</v>
      </c>
      <c r="BM7">
        <v>0</v>
      </c>
      <c r="BN7">
        <v>0</v>
      </c>
      <c r="BO7">
        <v>0</v>
      </c>
      <c r="BP7">
        <v>2497</v>
      </c>
      <c r="BQ7">
        <v>1157</v>
      </c>
      <c r="BR7">
        <v>14284</v>
      </c>
      <c r="BS7">
        <v>8421</v>
      </c>
      <c r="BT7">
        <v>7269</v>
      </c>
      <c r="BU7">
        <v>6624</v>
      </c>
      <c r="BV7">
        <v>2956</v>
      </c>
      <c r="BW7">
        <v>4056</v>
      </c>
      <c r="BX7">
        <v>5135</v>
      </c>
      <c r="BY7">
        <v>0</v>
      </c>
      <c r="BZ7">
        <v>1523</v>
      </c>
      <c r="CA7">
        <f t="shared" si="6"/>
        <v>1639808</v>
      </c>
      <c r="CB7">
        <f t="shared" si="7"/>
        <v>463800</v>
      </c>
      <c r="CC7">
        <f t="shared" si="8"/>
        <v>0</v>
      </c>
      <c r="CD7">
        <f t="shared" si="9"/>
        <v>0</v>
      </c>
      <c r="CE7">
        <f t="shared" si="10"/>
        <v>0</v>
      </c>
      <c r="CF7">
        <f t="shared" si="11"/>
        <v>182281</v>
      </c>
      <c r="CG7">
        <f t="shared" si="12"/>
        <v>67106</v>
      </c>
      <c r="CH7">
        <f t="shared" si="13"/>
        <v>1471252</v>
      </c>
      <c r="CI7">
        <f t="shared" si="14"/>
        <v>235788</v>
      </c>
      <c r="CJ7">
        <f t="shared" si="15"/>
        <v>0</v>
      </c>
      <c r="CK7">
        <f t="shared" si="16"/>
        <v>172224</v>
      </c>
      <c r="CL7">
        <f t="shared" si="17"/>
        <v>7118048</v>
      </c>
      <c r="CM7">
        <f t="shared" si="18"/>
        <v>9766848</v>
      </c>
      <c r="CN7">
        <f t="shared" si="19"/>
        <v>0</v>
      </c>
      <c r="CO7">
        <f t="shared" si="20"/>
        <v>0</v>
      </c>
      <c r="CP7">
        <f t="shared" si="21"/>
        <v>19799</v>
      </c>
      <c r="CQ7" s="13">
        <f t="shared" si="22"/>
        <v>2.1136953999999999E-2</v>
      </c>
    </row>
    <row r="8" spans="1:95" x14ac:dyDescent="0.3">
      <c r="A8">
        <v>3000</v>
      </c>
      <c r="B8">
        <v>1.4E-2</v>
      </c>
      <c r="C8">
        <v>0.43</v>
      </c>
      <c r="D8">
        <v>1.6E-2</v>
      </c>
      <c r="E8">
        <v>0.11</v>
      </c>
      <c r="F8">
        <v>0.11899999999999999</v>
      </c>
      <c r="G8">
        <v>3033</v>
      </c>
      <c r="H8">
        <v>18936</v>
      </c>
      <c r="I8">
        <v>26292</v>
      </c>
      <c r="J8">
        <v>1543</v>
      </c>
      <c r="K8">
        <v>1617</v>
      </c>
      <c r="L8">
        <v>0</v>
      </c>
      <c r="M8">
        <v>3992</v>
      </c>
      <c r="N8">
        <v>20321</v>
      </c>
      <c r="O8">
        <v>12191</v>
      </c>
      <c r="P8">
        <v>388</v>
      </c>
      <c r="Q8">
        <v>0</v>
      </c>
      <c r="R8">
        <v>0</v>
      </c>
      <c r="S8">
        <v>0</v>
      </c>
      <c r="T8">
        <v>1684</v>
      </c>
      <c r="U8">
        <v>77</v>
      </c>
      <c r="V8">
        <v>2885</v>
      </c>
      <c r="W8">
        <v>25</v>
      </c>
      <c r="X8">
        <v>7</v>
      </c>
      <c r="Y8">
        <v>16</v>
      </c>
      <c r="Z8">
        <v>3071</v>
      </c>
      <c r="AA8">
        <v>2876</v>
      </c>
      <c r="AB8">
        <v>1</v>
      </c>
      <c r="AC8">
        <v>0</v>
      </c>
      <c r="AD8">
        <v>3071</v>
      </c>
      <c r="AE8">
        <v>858</v>
      </c>
      <c r="AF8">
        <v>388</v>
      </c>
      <c r="AG8">
        <v>0</v>
      </c>
      <c r="AH8">
        <v>0</v>
      </c>
      <c r="AI8">
        <v>0</v>
      </c>
      <c r="AJ8">
        <v>104</v>
      </c>
      <c r="AK8">
        <v>77</v>
      </c>
      <c r="AL8">
        <v>126</v>
      </c>
      <c r="AM8">
        <v>27</v>
      </c>
      <c r="AN8">
        <v>0</v>
      </c>
      <c r="AO8">
        <v>30</v>
      </c>
      <c r="AP8">
        <v>2876</v>
      </c>
      <c r="AQ8">
        <v>2876</v>
      </c>
      <c r="AR8">
        <v>0</v>
      </c>
      <c r="AS8">
        <v>0</v>
      </c>
      <c r="AT8">
        <v>15</v>
      </c>
      <c r="AU8">
        <f t="shared" si="5"/>
        <v>858</v>
      </c>
      <c r="AV8">
        <f t="shared" si="0"/>
        <v>388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104</v>
      </c>
      <c r="BA8">
        <f t="shared" si="0"/>
        <v>77</v>
      </c>
      <c r="BB8">
        <f t="shared" si="0"/>
        <v>126</v>
      </c>
      <c r="BC8">
        <f t="shared" si="0"/>
        <v>25</v>
      </c>
      <c r="BD8">
        <f t="shared" si="0"/>
        <v>0</v>
      </c>
      <c r="BE8">
        <f t="shared" si="0"/>
        <v>16</v>
      </c>
      <c r="BF8">
        <f t="shared" si="0"/>
        <v>2876</v>
      </c>
      <c r="BG8">
        <f t="shared" si="0"/>
        <v>2876</v>
      </c>
      <c r="BH8">
        <f t="shared" si="0"/>
        <v>0</v>
      </c>
      <c r="BI8">
        <f t="shared" si="0"/>
        <v>0</v>
      </c>
      <c r="BJ8">
        <f t="shared" si="0"/>
        <v>15</v>
      </c>
      <c r="BK8">
        <v>2240</v>
      </c>
      <c r="BL8">
        <v>1578</v>
      </c>
      <c r="BM8">
        <v>0</v>
      </c>
      <c r="BN8">
        <v>0</v>
      </c>
      <c r="BO8">
        <v>0</v>
      </c>
      <c r="BP8">
        <v>2644</v>
      </c>
      <c r="BQ8">
        <v>1359</v>
      </c>
      <c r="BR8">
        <v>3852</v>
      </c>
      <c r="BS8">
        <v>10903</v>
      </c>
      <c r="BT8">
        <v>7957</v>
      </c>
      <c r="BU8">
        <v>6864</v>
      </c>
      <c r="BV8">
        <v>3013</v>
      </c>
      <c r="BW8">
        <v>4648</v>
      </c>
      <c r="BX8">
        <v>5926</v>
      </c>
      <c r="BY8">
        <v>0</v>
      </c>
      <c r="BZ8">
        <v>1527</v>
      </c>
      <c r="CA8">
        <f t="shared" si="6"/>
        <v>1921920</v>
      </c>
      <c r="CB8">
        <f t="shared" si="7"/>
        <v>612264</v>
      </c>
      <c r="CC8">
        <f t="shared" si="8"/>
        <v>0</v>
      </c>
      <c r="CD8">
        <f t="shared" si="9"/>
        <v>0</v>
      </c>
      <c r="CE8">
        <f t="shared" si="10"/>
        <v>0</v>
      </c>
      <c r="CF8">
        <f t="shared" si="11"/>
        <v>274976</v>
      </c>
      <c r="CG8">
        <f t="shared" si="12"/>
        <v>104643</v>
      </c>
      <c r="CH8">
        <f t="shared" si="13"/>
        <v>485352</v>
      </c>
      <c r="CI8">
        <f t="shared" si="14"/>
        <v>294381</v>
      </c>
      <c r="CJ8">
        <f t="shared" si="15"/>
        <v>0</v>
      </c>
      <c r="CK8">
        <f t="shared" si="16"/>
        <v>205920</v>
      </c>
      <c r="CL8">
        <f t="shared" si="17"/>
        <v>8665388</v>
      </c>
      <c r="CM8">
        <f t="shared" si="18"/>
        <v>13367648</v>
      </c>
      <c r="CN8">
        <f t="shared" si="19"/>
        <v>0</v>
      </c>
      <c r="CO8">
        <f t="shared" si="20"/>
        <v>0</v>
      </c>
      <c r="CP8">
        <f t="shared" si="21"/>
        <v>22905</v>
      </c>
      <c r="CQ8" s="13">
        <f t="shared" si="22"/>
        <v>2.5955397000000002E-2</v>
      </c>
    </row>
    <row r="9" spans="1:95" x14ac:dyDescent="0.3">
      <c r="A9">
        <v>3500</v>
      </c>
      <c r="B9">
        <v>1.4999999999999999E-2</v>
      </c>
      <c r="C9">
        <v>0.51900000000000002</v>
      </c>
      <c r="D9">
        <v>1.7999999999999999E-2</v>
      </c>
      <c r="E9">
        <v>0.14399999999999999</v>
      </c>
      <c r="F9">
        <v>0.156</v>
      </c>
      <c r="G9">
        <v>3403</v>
      </c>
      <c r="H9">
        <v>21293</v>
      </c>
      <c r="I9">
        <v>31172</v>
      </c>
      <c r="J9">
        <v>1572</v>
      </c>
      <c r="K9">
        <v>1678</v>
      </c>
      <c r="L9">
        <v>0</v>
      </c>
      <c r="M9">
        <v>4035</v>
      </c>
      <c r="N9">
        <v>22388</v>
      </c>
      <c r="O9">
        <v>14269</v>
      </c>
      <c r="P9">
        <v>438</v>
      </c>
      <c r="Q9">
        <v>0</v>
      </c>
      <c r="R9">
        <v>0</v>
      </c>
      <c r="S9">
        <v>0</v>
      </c>
      <c r="T9">
        <v>1991</v>
      </c>
      <c r="U9">
        <v>79</v>
      </c>
      <c r="V9">
        <v>3460</v>
      </c>
      <c r="W9">
        <v>158</v>
      </c>
      <c r="X9">
        <v>14</v>
      </c>
      <c r="Y9">
        <v>142</v>
      </c>
      <c r="Z9">
        <v>3588</v>
      </c>
      <c r="AA9">
        <v>3444</v>
      </c>
      <c r="AB9">
        <v>1</v>
      </c>
      <c r="AC9">
        <v>0</v>
      </c>
      <c r="AD9">
        <v>3588</v>
      </c>
      <c r="AE9">
        <v>1473</v>
      </c>
      <c r="AF9">
        <v>438</v>
      </c>
      <c r="AG9">
        <v>0</v>
      </c>
      <c r="AH9">
        <v>0</v>
      </c>
      <c r="AI9">
        <v>0</v>
      </c>
      <c r="AJ9">
        <v>291</v>
      </c>
      <c r="AK9">
        <v>79</v>
      </c>
      <c r="AL9">
        <v>406</v>
      </c>
      <c r="AM9">
        <v>284</v>
      </c>
      <c r="AN9">
        <v>0</v>
      </c>
      <c r="AO9">
        <v>282</v>
      </c>
      <c r="AP9">
        <v>3444</v>
      </c>
      <c r="AQ9">
        <v>3444</v>
      </c>
      <c r="AR9">
        <v>0</v>
      </c>
      <c r="AS9">
        <v>0</v>
      </c>
      <c r="AT9">
        <v>141</v>
      </c>
      <c r="AU9">
        <f t="shared" si="5"/>
        <v>1473</v>
      </c>
      <c r="AV9">
        <f t="shared" si="0"/>
        <v>438</v>
      </c>
      <c r="AW9">
        <f t="shared" si="0"/>
        <v>0</v>
      </c>
      <c r="AX9">
        <f t="shared" si="0"/>
        <v>0</v>
      </c>
      <c r="AY9">
        <f t="shared" si="0"/>
        <v>0</v>
      </c>
      <c r="AZ9">
        <f t="shared" si="0"/>
        <v>291</v>
      </c>
      <c r="BA9">
        <f t="shared" si="0"/>
        <v>79</v>
      </c>
      <c r="BB9">
        <f t="shared" si="0"/>
        <v>406</v>
      </c>
      <c r="BC9">
        <f t="shared" si="0"/>
        <v>158</v>
      </c>
      <c r="BD9">
        <f t="shared" si="0"/>
        <v>0</v>
      </c>
      <c r="BE9">
        <f t="shared" si="0"/>
        <v>142</v>
      </c>
      <c r="BF9">
        <f t="shared" si="0"/>
        <v>3444</v>
      </c>
      <c r="BG9">
        <f t="shared" si="0"/>
        <v>3444</v>
      </c>
      <c r="BH9">
        <f t="shared" si="0"/>
        <v>0</v>
      </c>
      <c r="BI9">
        <f t="shared" si="0"/>
        <v>0</v>
      </c>
      <c r="BJ9">
        <f t="shared" si="0"/>
        <v>141</v>
      </c>
      <c r="BK9">
        <v>2256</v>
      </c>
      <c r="BL9">
        <v>1545</v>
      </c>
      <c r="BM9">
        <v>0</v>
      </c>
      <c r="BN9">
        <v>0</v>
      </c>
      <c r="BO9">
        <v>0</v>
      </c>
      <c r="BP9">
        <v>2632</v>
      </c>
      <c r="BQ9">
        <v>1650</v>
      </c>
      <c r="BR9">
        <v>8646</v>
      </c>
      <c r="BS9">
        <v>5268</v>
      </c>
      <c r="BT9">
        <v>6236</v>
      </c>
      <c r="BU9">
        <v>4053</v>
      </c>
      <c r="BV9">
        <v>2956</v>
      </c>
      <c r="BW9">
        <v>4083</v>
      </c>
      <c r="BX9">
        <v>5136</v>
      </c>
      <c r="BY9">
        <v>0</v>
      </c>
      <c r="BZ9">
        <v>1440</v>
      </c>
      <c r="CA9">
        <f t="shared" si="6"/>
        <v>3323088</v>
      </c>
      <c r="CB9">
        <f t="shared" si="7"/>
        <v>676710</v>
      </c>
      <c r="CC9">
        <f t="shared" si="8"/>
        <v>0</v>
      </c>
      <c r="CD9">
        <f t="shared" si="9"/>
        <v>0</v>
      </c>
      <c r="CE9">
        <f t="shared" si="10"/>
        <v>0</v>
      </c>
      <c r="CF9">
        <f t="shared" si="11"/>
        <v>765912</v>
      </c>
      <c r="CG9">
        <f t="shared" si="12"/>
        <v>130350</v>
      </c>
      <c r="CH9">
        <f t="shared" si="13"/>
        <v>3510276</v>
      </c>
      <c r="CI9">
        <f t="shared" si="14"/>
        <v>1496112</v>
      </c>
      <c r="CJ9">
        <f t="shared" si="15"/>
        <v>0</v>
      </c>
      <c r="CK9">
        <f t="shared" si="16"/>
        <v>1142946</v>
      </c>
      <c r="CL9">
        <f t="shared" si="17"/>
        <v>10180464</v>
      </c>
      <c r="CM9">
        <f t="shared" si="18"/>
        <v>14061852</v>
      </c>
      <c r="CN9">
        <f t="shared" si="19"/>
        <v>0</v>
      </c>
      <c r="CO9">
        <f t="shared" si="20"/>
        <v>0</v>
      </c>
      <c r="CP9">
        <f t="shared" si="21"/>
        <v>203040</v>
      </c>
      <c r="CQ9" s="13">
        <f t="shared" si="22"/>
        <v>3.5490750000000001E-2</v>
      </c>
    </row>
    <row r="10" spans="1:95" x14ac:dyDescent="0.3">
      <c r="A10">
        <v>4000</v>
      </c>
      <c r="B10">
        <v>1.7000000000000001E-2</v>
      </c>
      <c r="C10">
        <v>0.58199999999999996</v>
      </c>
      <c r="D10">
        <v>2.1000000000000001E-2</v>
      </c>
      <c r="E10">
        <v>0.153</v>
      </c>
      <c r="F10">
        <v>0.17100000000000001</v>
      </c>
      <c r="G10">
        <v>4052</v>
      </c>
      <c r="H10">
        <v>25242</v>
      </c>
      <c r="I10">
        <v>35296</v>
      </c>
      <c r="J10">
        <v>1550</v>
      </c>
      <c r="K10">
        <v>1619</v>
      </c>
      <c r="L10">
        <v>0</v>
      </c>
      <c r="M10">
        <v>3736</v>
      </c>
      <c r="N10">
        <v>14749</v>
      </c>
      <c r="O10">
        <v>16222</v>
      </c>
      <c r="P10">
        <v>493</v>
      </c>
      <c r="Q10">
        <v>0</v>
      </c>
      <c r="R10">
        <v>0</v>
      </c>
      <c r="S10">
        <v>0</v>
      </c>
      <c r="T10">
        <v>2198</v>
      </c>
      <c r="U10">
        <v>88</v>
      </c>
      <c r="V10">
        <v>4030</v>
      </c>
      <c r="W10">
        <v>31</v>
      </c>
      <c r="X10">
        <v>18</v>
      </c>
      <c r="Y10">
        <v>18</v>
      </c>
      <c r="Z10">
        <v>4090</v>
      </c>
      <c r="AA10">
        <v>4017</v>
      </c>
      <c r="AB10">
        <v>1</v>
      </c>
      <c r="AC10">
        <v>0</v>
      </c>
      <c r="AD10">
        <v>4090</v>
      </c>
      <c r="AE10">
        <v>1111</v>
      </c>
      <c r="AF10">
        <v>493</v>
      </c>
      <c r="AG10">
        <v>0</v>
      </c>
      <c r="AH10">
        <v>0</v>
      </c>
      <c r="AI10">
        <v>0</v>
      </c>
      <c r="AJ10">
        <v>122</v>
      </c>
      <c r="AK10">
        <v>88</v>
      </c>
      <c r="AL10">
        <v>143</v>
      </c>
      <c r="AM10">
        <v>35</v>
      </c>
      <c r="AN10">
        <v>0</v>
      </c>
      <c r="AO10">
        <v>36</v>
      </c>
      <c r="AP10">
        <v>4017</v>
      </c>
      <c r="AQ10">
        <v>4017</v>
      </c>
      <c r="AR10">
        <v>0</v>
      </c>
      <c r="AS10">
        <v>0</v>
      </c>
      <c r="AT10">
        <v>18</v>
      </c>
      <c r="AU10">
        <f t="shared" si="5"/>
        <v>1111</v>
      </c>
      <c r="AV10">
        <f t="shared" si="0"/>
        <v>493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122</v>
      </c>
      <c r="BA10">
        <f t="shared" si="0"/>
        <v>88</v>
      </c>
      <c r="BB10">
        <f t="shared" si="0"/>
        <v>143</v>
      </c>
      <c r="BC10">
        <f t="shared" si="0"/>
        <v>31</v>
      </c>
      <c r="BD10">
        <f t="shared" si="0"/>
        <v>0</v>
      </c>
      <c r="BE10">
        <f t="shared" si="0"/>
        <v>18</v>
      </c>
      <c r="BF10">
        <f t="shared" si="0"/>
        <v>4017</v>
      </c>
      <c r="BG10">
        <f t="shared" si="0"/>
        <v>4017</v>
      </c>
      <c r="BH10">
        <f t="shared" si="0"/>
        <v>0</v>
      </c>
      <c r="BI10">
        <f t="shared" si="0"/>
        <v>0</v>
      </c>
      <c r="BJ10">
        <f t="shared" si="0"/>
        <v>18</v>
      </c>
      <c r="BK10">
        <v>2255</v>
      </c>
      <c r="BL10">
        <v>1446</v>
      </c>
      <c r="BM10">
        <v>0</v>
      </c>
      <c r="BN10">
        <v>0</v>
      </c>
      <c r="BO10">
        <v>0</v>
      </c>
      <c r="BP10">
        <v>2574</v>
      </c>
      <c r="BQ10">
        <v>1234</v>
      </c>
      <c r="BR10">
        <v>3805</v>
      </c>
      <c r="BS10">
        <v>13215</v>
      </c>
      <c r="BT10">
        <v>6803</v>
      </c>
      <c r="BU10">
        <v>6255</v>
      </c>
      <c r="BV10">
        <v>2913</v>
      </c>
      <c r="BW10">
        <v>3415</v>
      </c>
      <c r="BX10">
        <v>5926</v>
      </c>
      <c r="BY10">
        <v>0</v>
      </c>
      <c r="BZ10">
        <v>1423</v>
      </c>
      <c r="CA10">
        <f t="shared" si="6"/>
        <v>2505305</v>
      </c>
      <c r="CB10">
        <f t="shared" si="7"/>
        <v>712878</v>
      </c>
      <c r="CC10">
        <f t="shared" si="8"/>
        <v>0</v>
      </c>
      <c r="CD10">
        <f t="shared" si="9"/>
        <v>0</v>
      </c>
      <c r="CE10">
        <f t="shared" si="10"/>
        <v>0</v>
      </c>
      <c r="CF10">
        <f t="shared" si="11"/>
        <v>314028</v>
      </c>
      <c r="CG10">
        <f t="shared" si="12"/>
        <v>108592</v>
      </c>
      <c r="CH10">
        <f t="shared" si="13"/>
        <v>544115</v>
      </c>
      <c r="CI10">
        <f t="shared" si="14"/>
        <v>462525</v>
      </c>
      <c r="CJ10">
        <f t="shared" si="15"/>
        <v>0</v>
      </c>
      <c r="CK10">
        <f t="shared" si="16"/>
        <v>225180</v>
      </c>
      <c r="CL10">
        <f t="shared" si="17"/>
        <v>11701521</v>
      </c>
      <c r="CM10">
        <f t="shared" si="18"/>
        <v>13718055</v>
      </c>
      <c r="CN10">
        <f t="shared" si="19"/>
        <v>0</v>
      </c>
      <c r="CO10">
        <f t="shared" si="20"/>
        <v>0</v>
      </c>
      <c r="CP10">
        <f t="shared" si="21"/>
        <v>25614</v>
      </c>
      <c r="CQ10" s="13">
        <f t="shared" si="22"/>
        <v>3.0317812999999999E-2</v>
      </c>
    </row>
    <row r="11" spans="1:95" x14ac:dyDescent="0.3">
      <c r="A11">
        <v>4500</v>
      </c>
      <c r="B11">
        <v>1.9E-2</v>
      </c>
      <c r="C11">
        <v>0.63600000000000001</v>
      </c>
      <c r="D11">
        <v>2.1999999999999999E-2</v>
      </c>
      <c r="E11">
        <v>0.152</v>
      </c>
      <c r="F11">
        <v>0.20200000000000001</v>
      </c>
      <c r="G11">
        <v>4555</v>
      </c>
      <c r="H11">
        <v>28392</v>
      </c>
      <c r="I11">
        <v>39354</v>
      </c>
      <c r="J11">
        <v>1563</v>
      </c>
      <c r="K11">
        <v>1663</v>
      </c>
      <c r="L11">
        <v>0</v>
      </c>
      <c r="M11">
        <v>3712</v>
      </c>
      <c r="N11">
        <v>14387</v>
      </c>
      <c r="O11">
        <v>18307</v>
      </c>
      <c r="P11">
        <v>552</v>
      </c>
      <c r="Q11">
        <v>0</v>
      </c>
      <c r="R11">
        <v>0</v>
      </c>
      <c r="S11">
        <v>0</v>
      </c>
      <c r="T11">
        <v>2505</v>
      </c>
      <c r="U11">
        <v>121</v>
      </c>
      <c r="V11">
        <v>4305</v>
      </c>
      <c r="W11">
        <v>43</v>
      </c>
      <c r="X11">
        <v>14</v>
      </c>
      <c r="Y11">
        <v>24</v>
      </c>
      <c r="Z11">
        <v>4598</v>
      </c>
      <c r="AA11">
        <v>4286</v>
      </c>
      <c r="AB11">
        <v>1</v>
      </c>
      <c r="AC11">
        <v>0</v>
      </c>
      <c r="AD11">
        <v>4598</v>
      </c>
      <c r="AE11">
        <v>1300</v>
      </c>
      <c r="AF11">
        <v>552</v>
      </c>
      <c r="AG11">
        <v>0</v>
      </c>
      <c r="AH11">
        <v>0</v>
      </c>
      <c r="AI11">
        <v>0</v>
      </c>
      <c r="AJ11">
        <v>143</v>
      </c>
      <c r="AK11">
        <v>121</v>
      </c>
      <c r="AL11">
        <v>194</v>
      </c>
      <c r="AM11">
        <v>54</v>
      </c>
      <c r="AN11">
        <v>0</v>
      </c>
      <c r="AO11">
        <v>48</v>
      </c>
      <c r="AP11">
        <v>4286</v>
      </c>
      <c r="AQ11">
        <v>4286</v>
      </c>
      <c r="AR11">
        <v>0</v>
      </c>
      <c r="AS11">
        <v>0</v>
      </c>
      <c r="AT11">
        <v>24</v>
      </c>
      <c r="AU11">
        <f t="shared" si="5"/>
        <v>1300</v>
      </c>
      <c r="AV11">
        <f t="shared" si="0"/>
        <v>552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0"/>
        <v>143</v>
      </c>
      <c r="BA11">
        <f t="shared" si="0"/>
        <v>121</v>
      </c>
      <c r="BB11">
        <f t="shared" si="0"/>
        <v>194</v>
      </c>
      <c r="BC11">
        <f t="shared" si="0"/>
        <v>43</v>
      </c>
      <c r="BD11">
        <f t="shared" si="0"/>
        <v>0</v>
      </c>
      <c r="BE11">
        <f t="shared" si="0"/>
        <v>24</v>
      </c>
      <c r="BF11">
        <f t="shared" si="0"/>
        <v>4286</v>
      </c>
      <c r="BG11">
        <f t="shared" si="0"/>
        <v>4286</v>
      </c>
      <c r="BH11">
        <f t="shared" si="0"/>
        <v>0</v>
      </c>
      <c r="BI11">
        <f t="shared" si="0"/>
        <v>0</v>
      </c>
      <c r="BJ11">
        <f t="shared" si="0"/>
        <v>24</v>
      </c>
      <c r="BK11">
        <v>3378</v>
      </c>
      <c r="BL11">
        <v>1522</v>
      </c>
      <c r="BM11">
        <v>0</v>
      </c>
      <c r="BN11">
        <v>0</v>
      </c>
      <c r="BO11">
        <v>0</v>
      </c>
      <c r="BP11">
        <v>2582</v>
      </c>
      <c r="BQ11">
        <v>1309</v>
      </c>
      <c r="BR11">
        <v>3870</v>
      </c>
      <c r="BS11">
        <v>8314</v>
      </c>
      <c r="BT11">
        <v>6913</v>
      </c>
      <c r="BU11">
        <v>6041</v>
      </c>
      <c r="BV11">
        <v>2946</v>
      </c>
      <c r="BW11">
        <v>5702</v>
      </c>
      <c r="BX11">
        <v>5531</v>
      </c>
      <c r="BY11">
        <v>0</v>
      </c>
      <c r="BZ11">
        <v>1481</v>
      </c>
      <c r="CA11">
        <f t="shared" si="6"/>
        <v>4391400</v>
      </c>
      <c r="CB11">
        <f t="shared" si="7"/>
        <v>840144</v>
      </c>
      <c r="CC11">
        <f t="shared" si="8"/>
        <v>0</v>
      </c>
      <c r="CD11">
        <f t="shared" si="9"/>
        <v>0</v>
      </c>
      <c r="CE11">
        <f t="shared" si="10"/>
        <v>0</v>
      </c>
      <c r="CF11">
        <f t="shared" si="11"/>
        <v>369226</v>
      </c>
      <c r="CG11">
        <f t="shared" si="12"/>
        <v>158389</v>
      </c>
      <c r="CH11">
        <f t="shared" si="13"/>
        <v>750780</v>
      </c>
      <c r="CI11">
        <f t="shared" si="14"/>
        <v>448956</v>
      </c>
      <c r="CJ11">
        <f t="shared" si="15"/>
        <v>0</v>
      </c>
      <c r="CK11">
        <f t="shared" si="16"/>
        <v>289968</v>
      </c>
      <c r="CL11">
        <f t="shared" si="17"/>
        <v>12626556</v>
      </c>
      <c r="CM11">
        <f t="shared" si="18"/>
        <v>24438772</v>
      </c>
      <c r="CN11">
        <f t="shared" si="19"/>
        <v>0</v>
      </c>
      <c r="CO11">
        <f t="shared" si="20"/>
        <v>0</v>
      </c>
      <c r="CP11">
        <f t="shared" si="21"/>
        <v>35544</v>
      </c>
      <c r="CQ11" s="13">
        <f t="shared" si="22"/>
        <v>4.4349735000000001E-2</v>
      </c>
    </row>
    <row r="12" spans="1:95" x14ac:dyDescent="0.3">
      <c r="A12">
        <v>5000</v>
      </c>
      <c r="B12">
        <v>1.9E-2</v>
      </c>
      <c r="C12">
        <v>0.73699999999999999</v>
      </c>
      <c r="D12">
        <v>2.1000000000000001E-2</v>
      </c>
      <c r="E12">
        <v>0.186</v>
      </c>
      <c r="F12">
        <v>0.22800000000000001</v>
      </c>
      <c r="G12">
        <v>4349</v>
      </c>
      <c r="H12">
        <v>26722</v>
      </c>
      <c r="I12">
        <v>46183</v>
      </c>
      <c r="J12">
        <v>1540</v>
      </c>
      <c r="K12">
        <v>1788</v>
      </c>
      <c r="L12">
        <v>0</v>
      </c>
      <c r="M12">
        <v>3823</v>
      </c>
      <c r="N12">
        <v>11361</v>
      </c>
      <c r="O12">
        <v>20350</v>
      </c>
      <c r="P12">
        <v>603</v>
      </c>
      <c r="Q12">
        <v>0</v>
      </c>
      <c r="R12">
        <v>0</v>
      </c>
      <c r="S12">
        <v>0</v>
      </c>
      <c r="T12">
        <v>2725</v>
      </c>
      <c r="U12">
        <v>534</v>
      </c>
      <c r="V12">
        <v>5111</v>
      </c>
      <c r="W12">
        <v>742</v>
      </c>
      <c r="X12">
        <v>32</v>
      </c>
      <c r="Y12">
        <v>726</v>
      </c>
      <c r="Z12">
        <v>5132</v>
      </c>
      <c r="AA12">
        <v>5095</v>
      </c>
      <c r="AB12">
        <v>1</v>
      </c>
      <c r="AC12">
        <v>0</v>
      </c>
      <c r="AD12">
        <v>5132</v>
      </c>
      <c r="AE12">
        <v>4000</v>
      </c>
      <c r="AF12">
        <v>603</v>
      </c>
      <c r="AG12">
        <v>0</v>
      </c>
      <c r="AH12">
        <v>0</v>
      </c>
      <c r="AI12">
        <v>0</v>
      </c>
      <c r="AJ12">
        <v>605</v>
      </c>
      <c r="AK12">
        <v>534</v>
      </c>
      <c r="AL12">
        <v>2049</v>
      </c>
      <c r="AM12">
        <v>1459</v>
      </c>
      <c r="AN12">
        <v>1</v>
      </c>
      <c r="AO12">
        <v>1452</v>
      </c>
      <c r="AP12">
        <v>5095</v>
      </c>
      <c r="AQ12">
        <v>5095</v>
      </c>
      <c r="AR12">
        <v>0</v>
      </c>
      <c r="AS12">
        <v>0</v>
      </c>
      <c r="AT12">
        <v>726</v>
      </c>
      <c r="AU12">
        <f t="shared" si="5"/>
        <v>4000</v>
      </c>
      <c r="AV12">
        <f t="shared" si="0"/>
        <v>603</v>
      </c>
      <c r="AW12">
        <f t="shared" si="0"/>
        <v>0</v>
      </c>
      <c r="AX12">
        <f t="shared" si="0"/>
        <v>0</v>
      </c>
      <c r="AY12">
        <f t="shared" si="0"/>
        <v>0</v>
      </c>
      <c r="AZ12">
        <f t="shared" si="0"/>
        <v>605</v>
      </c>
      <c r="BA12">
        <f t="shared" si="0"/>
        <v>534</v>
      </c>
      <c r="BB12">
        <f t="shared" si="0"/>
        <v>2049</v>
      </c>
      <c r="BC12">
        <f t="shared" si="0"/>
        <v>742</v>
      </c>
      <c r="BD12">
        <f t="shared" si="0"/>
        <v>1</v>
      </c>
      <c r="BE12">
        <f t="shared" si="0"/>
        <v>726</v>
      </c>
      <c r="BF12">
        <f t="shared" si="0"/>
        <v>5095</v>
      </c>
      <c r="BG12">
        <f t="shared" si="0"/>
        <v>5095</v>
      </c>
      <c r="BH12">
        <f t="shared" si="0"/>
        <v>0</v>
      </c>
      <c r="BI12">
        <f t="shared" si="0"/>
        <v>0</v>
      </c>
      <c r="BJ12">
        <f t="shared" si="0"/>
        <v>726</v>
      </c>
      <c r="BK12">
        <v>2264</v>
      </c>
      <c r="BL12">
        <v>1289</v>
      </c>
      <c r="BM12">
        <v>0</v>
      </c>
      <c r="BN12">
        <v>0</v>
      </c>
      <c r="BO12">
        <v>0</v>
      </c>
      <c r="BP12">
        <v>11619</v>
      </c>
      <c r="BQ12">
        <v>1342</v>
      </c>
      <c r="BR12">
        <v>3820</v>
      </c>
      <c r="BS12">
        <v>6098</v>
      </c>
      <c r="BT12">
        <v>5419</v>
      </c>
      <c r="BU12">
        <v>2259</v>
      </c>
      <c r="BV12">
        <v>2999</v>
      </c>
      <c r="BW12">
        <v>3090</v>
      </c>
      <c r="BX12">
        <v>5531</v>
      </c>
      <c r="BY12">
        <v>0</v>
      </c>
      <c r="BZ12">
        <v>1479</v>
      </c>
      <c r="CA12">
        <f t="shared" si="6"/>
        <v>9056000</v>
      </c>
      <c r="CB12">
        <f t="shared" si="7"/>
        <v>777267</v>
      </c>
      <c r="CC12">
        <f t="shared" si="8"/>
        <v>0</v>
      </c>
      <c r="CD12">
        <f t="shared" si="9"/>
        <v>0</v>
      </c>
      <c r="CE12">
        <f t="shared" si="10"/>
        <v>0</v>
      </c>
      <c r="CF12">
        <f t="shared" si="11"/>
        <v>7029495</v>
      </c>
      <c r="CG12">
        <f t="shared" si="12"/>
        <v>716628</v>
      </c>
      <c r="CH12">
        <f t="shared" si="13"/>
        <v>7827180</v>
      </c>
      <c r="CI12">
        <f t="shared" si="14"/>
        <v>8896982</v>
      </c>
      <c r="CJ12">
        <f t="shared" si="15"/>
        <v>5419</v>
      </c>
      <c r="CK12">
        <f t="shared" si="16"/>
        <v>3280068</v>
      </c>
      <c r="CL12">
        <f t="shared" si="17"/>
        <v>15279905</v>
      </c>
      <c r="CM12">
        <f t="shared" si="18"/>
        <v>15743550</v>
      </c>
      <c r="CN12">
        <f t="shared" si="19"/>
        <v>0</v>
      </c>
      <c r="CO12">
        <f t="shared" si="20"/>
        <v>0</v>
      </c>
      <c r="CP12">
        <f t="shared" si="21"/>
        <v>1073754</v>
      </c>
      <c r="CQ12" s="13">
        <f t="shared" si="22"/>
        <v>6.9686248000000006E-2</v>
      </c>
    </row>
    <row r="13" spans="1:95" x14ac:dyDescent="0.3">
      <c r="A13">
        <v>5500</v>
      </c>
      <c r="B13">
        <v>2.3E-2</v>
      </c>
      <c r="C13">
        <v>0.77</v>
      </c>
      <c r="D13">
        <v>2.7E-2</v>
      </c>
      <c r="E13">
        <v>0.214</v>
      </c>
      <c r="F13">
        <v>0.255</v>
      </c>
      <c r="G13">
        <v>5370</v>
      </c>
      <c r="H13">
        <v>33226</v>
      </c>
      <c r="I13">
        <v>48103</v>
      </c>
      <c r="J13">
        <v>1578</v>
      </c>
      <c r="K13">
        <v>1727</v>
      </c>
      <c r="L13">
        <v>0</v>
      </c>
      <c r="M13">
        <v>4265</v>
      </c>
      <c r="N13">
        <v>12057</v>
      </c>
      <c r="O13">
        <v>22316</v>
      </c>
      <c r="P13">
        <v>664</v>
      </c>
      <c r="Q13">
        <v>0</v>
      </c>
      <c r="R13">
        <v>0</v>
      </c>
      <c r="S13">
        <v>0</v>
      </c>
      <c r="T13">
        <v>3002</v>
      </c>
      <c r="U13">
        <v>108</v>
      </c>
      <c r="V13">
        <v>5165</v>
      </c>
      <c r="W13">
        <v>243</v>
      </c>
      <c r="X13">
        <v>16</v>
      </c>
      <c r="Y13">
        <v>219</v>
      </c>
      <c r="Z13">
        <v>5614</v>
      </c>
      <c r="AA13">
        <v>5141</v>
      </c>
      <c r="AB13">
        <v>1</v>
      </c>
      <c r="AC13">
        <v>0</v>
      </c>
      <c r="AD13">
        <v>5614</v>
      </c>
      <c r="AE13">
        <v>2246</v>
      </c>
      <c r="AF13">
        <v>664</v>
      </c>
      <c r="AG13">
        <v>0</v>
      </c>
      <c r="AH13">
        <v>0</v>
      </c>
      <c r="AI13">
        <v>0</v>
      </c>
      <c r="AJ13">
        <v>520</v>
      </c>
      <c r="AK13">
        <v>108</v>
      </c>
      <c r="AL13">
        <v>584</v>
      </c>
      <c r="AM13">
        <v>451</v>
      </c>
      <c r="AN13">
        <v>0</v>
      </c>
      <c r="AO13">
        <v>438</v>
      </c>
      <c r="AP13">
        <v>5141</v>
      </c>
      <c r="AQ13">
        <v>5141</v>
      </c>
      <c r="AR13">
        <v>0</v>
      </c>
      <c r="AS13">
        <v>0</v>
      </c>
      <c r="AT13">
        <v>219</v>
      </c>
      <c r="AU13">
        <f t="shared" si="5"/>
        <v>2246</v>
      </c>
      <c r="AV13">
        <f t="shared" si="0"/>
        <v>664</v>
      </c>
      <c r="AW13">
        <f t="shared" si="0"/>
        <v>0</v>
      </c>
      <c r="AX13">
        <f t="shared" si="0"/>
        <v>0</v>
      </c>
      <c r="AY13">
        <f t="shared" si="0"/>
        <v>0</v>
      </c>
      <c r="AZ13">
        <f t="shared" si="0"/>
        <v>520</v>
      </c>
      <c r="BA13">
        <f t="shared" si="0"/>
        <v>108</v>
      </c>
      <c r="BB13">
        <f t="shared" si="0"/>
        <v>584</v>
      </c>
      <c r="BC13">
        <f t="shared" si="0"/>
        <v>243</v>
      </c>
      <c r="BD13">
        <f t="shared" si="0"/>
        <v>0</v>
      </c>
      <c r="BE13">
        <f t="shared" si="0"/>
        <v>219</v>
      </c>
      <c r="BF13">
        <f t="shared" si="0"/>
        <v>5141</v>
      </c>
      <c r="BG13">
        <f t="shared" si="0"/>
        <v>5141</v>
      </c>
      <c r="BH13">
        <f t="shared" si="0"/>
        <v>0</v>
      </c>
      <c r="BI13">
        <f t="shared" si="0"/>
        <v>0</v>
      </c>
      <c r="BJ13">
        <f t="shared" si="0"/>
        <v>219</v>
      </c>
      <c r="BK13">
        <v>2261</v>
      </c>
      <c r="BL13">
        <v>1427</v>
      </c>
      <c r="BM13">
        <v>0</v>
      </c>
      <c r="BN13">
        <v>0</v>
      </c>
      <c r="BO13">
        <v>0</v>
      </c>
      <c r="BP13">
        <v>2615</v>
      </c>
      <c r="BQ13">
        <v>1496</v>
      </c>
      <c r="BR13">
        <v>3936</v>
      </c>
      <c r="BS13">
        <v>4665</v>
      </c>
      <c r="BT13">
        <v>6271</v>
      </c>
      <c r="BU13">
        <v>2446</v>
      </c>
      <c r="BV13">
        <v>2952</v>
      </c>
      <c r="BW13">
        <v>7202</v>
      </c>
      <c r="BX13">
        <v>5531</v>
      </c>
      <c r="BY13">
        <v>0</v>
      </c>
      <c r="BZ13">
        <v>1468</v>
      </c>
      <c r="CA13">
        <f t="shared" si="6"/>
        <v>5078206</v>
      </c>
      <c r="CB13">
        <f t="shared" si="7"/>
        <v>947528</v>
      </c>
      <c r="CC13">
        <f t="shared" si="8"/>
        <v>0</v>
      </c>
      <c r="CD13">
        <f t="shared" si="9"/>
        <v>0</v>
      </c>
      <c r="CE13">
        <f t="shared" si="10"/>
        <v>0</v>
      </c>
      <c r="CF13">
        <f t="shared" si="11"/>
        <v>1359800</v>
      </c>
      <c r="CG13">
        <f t="shared" si="12"/>
        <v>161568</v>
      </c>
      <c r="CH13">
        <f t="shared" si="13"/>
        <v>2298624</v>
      </c>
      <c r="CI13">
        <f t="shared" si="14"/>
        <v>2103915</v>
      </c>
      <c r="CJ13">
        <f t="shared" si="15"/>
        <v>0</v>
      </c>
      <c r="CK13">
        <f t="shared" si="16"/>
        <v>1071348</v>
      </c>
      <c r="CL13">
        <f t="shared" si="17"/>
        <v>15176232</v>
      </c>
      <c r="CM13">
        <f t="shared" si="18"/>
        <v>37025482</v>
      </c>
      <c r="CN13">
        <f t="shared" si="19"/>
        <v>0</v>
      </c>
      <c r="CO13">
        <f t="shared" si="20"/>
        <v>0</v>
      </c>
      <c r="CP13">
        <f t="shared" si="21"/>
        <v>321492</v>
      </c>
      <c r="CQ13" s="13">
        <f t="shared" si="22"/>
        <v>6.5544195E-2</v>
      </c>
    </row>
    <row r="14" spans="1:95" x14ac:dyDescent="0.3">
      <c r="A14">
        <v>6000</v>
      </c>
      <c r="B14">
        <v>2.5000000000000001E-2</v>
      </c>
      <c r="C14">
        <v>0.83899999999999997</v>
      </c>
      <c r="D14">
        <v>2.8000000000000001E-2</v>
      </c>
      <c r="E14">
        <v>0.248</v>
      </c>
      <c r="F14">
        <v>0.25900000000000001</v>
      </c>
      <c r="G14">
        <v>5907</v>
      </c>
      <c r="H14">
        <v>36409</v>
      </c>
      <c r="I14">
        <v>53186</v>
      </c>
      <c r="J14">
        <v>1557</v>
      </c>
      <c r="K14">
        <v>1634</v>
      </c>
      <c r="L14">
        <v>0</v>
      </c>
      <c r="M14">
        <v>3324</v>
      </c>
      <c r="N14">
        <v>12528</v>
      </c>
      <c r="O14">
        <v>24358</v>
      </c>
      <c r="P14">
        <v>756</v>
      </c>
      <c r="Q14">
        <v>0</v>
      </c>
      <c r="R14">
        <v>0</v>
      </c>
      <c r="S14">
        <v>0</v>
      </c>
      <c r="T14">
        <v>3185</v>
      </c>
      <c r="U14">
        <v>85</v>
      </c>
      <c r="V14">
        <v>6041</v>
      </c>
      <c r="W14">
        <v>241</v>
      </c>
      <c r="X14">
        <v>33</v>
      </c>
      <c r="Y14">
        <v>218</v>
      </c>
      <c r="Z14">
        <v>6125</v>
      </c>
      <c r="AA14">
        <v>6018</v>
      </c>
      <c r="AB14">
        <v>1</v>
      </c>
      <c r="AC14">
        <v>0</v>
      </c>
      <c r="AD14">
        <v>6125</v>
      </c>
      <c r="AE14">
        <v>2402</v>
      </c>
      <c r="AF14">
        <v>756</v>
      </c>
      <c r="AG14">
        <v>0</v>
      </c>
      <c r="AH14">
        <v>0</v>
      </c>
      <c r="AI14">
        <v>0</v>
      </c>
      <c r="AJ14">
        <v>499</v>
      </c>
      <c r="AK14">
        <v>85</v>
      </c>
      <c r="AL14">
        <v>525</v>
      </c>
      <c r="AM14">
        <v>440</v>
      </c>
      <c r="AN14">
        <v>0</v>
      </c>
      <c r="AO14">
        <v>436</v>
      </c>
      <c r="AP14">
        <v>6018</v>
      </c>
      <c r="AQ14">
        <v>6018</v>
      </c>
      <c r="AR14">
        <v>0</v>
      </c>
      <c r="AS14">
        <v>0</v>
      </c>
      <c r="AT14">
        <v>218</v>
      </c>
      <c r="AU14">
        <f t="shared" si="5"/>
        <v>2402</v>
      </c>
      <c r="AV14">
        <f t="shared" si="0"/>
        <v>756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499</v>
      </c>
      <c r="BA14">
        <f t="shared" si="0"/>
        <v>85</v>
      </c>
      <c r="BB14">
        <f t="shared" si="0"/>
        <v>525</v>
      </c>
      <c r="BC14">
        <f t="shared" si="0"/>
        <v>241</v>
      </c>
      <c r="BD14">
        <f t="shared" si="0"/>
        <v>0</v>
      </c>
      <c r="BE14">
        <f t="shared" si="0"/>
        <v>218</v>
      </c>
      <c r="BF14">
        <f t="shared" si="0"/>
        <v>6018</v>
      </c>
      <c r="BG14">
        <f t="shared" si="0"/>
        <v>6018</v>
      </c>
      <c r="BH14">
        <f t="shared" si="0"/>
        <v>0</v>
      </c>
      <c r="BI14">
        <f t="shared" si="0"/>
        <v>0</v>
      </c>
      <c r="BJ14">
        <f t="shared" si="0"/>
        <v>218</v>
      </c>
      <c r="BK14">
        <v>2255</v>
      </c>
      <c r="BL14">
        <v>1440</v>
      </c>
      <c r="BM14">
        <v>0</v>
      </c>
      <c r="BN14">
        <v>0</v>
      </c>
      <c r="BO14">
        <v>0</v>
      </c>
      <c r="BP14">
        <v>2695</v>
      </c>
      <c r="BQ14">
        <v>1594</v>
      </c>
      <c r="BR14">
        <v>3908</v>
      </c>
      <c r="BS14">
        <v>5609</v>
      </c>
      <c r="BT14">
        <v>6297</v>
      </c>
      <c r="BU14">
        <v>2412</v>
      </c>
      <c r="BV14">
        <v>3040</v>
      </c>
      <c r="BW14">
        <v>7737</v>
      </c>
      <c r="BX14">
        <v>5530</v>
      </c>
      <c r="BY14">
        <v>0</v>
      </c>
      <c r="BZ14">
        <v>1522</v>
      </c>
      <c r="CA14">
        <f t="shared" si="6"/>
        <v>5416510</v>
      </c>
      <c r="CB14">
        <f t="shared" si="7"/>
        <v>1088640</v>
      </c>
      <c r="CC14">
        <f t="shared" si="8"/>
        <v>0</v>
      </c>
      <c r="CD14">
        <f t="shared" si="9"/>
        <v>0</v>
      </c>
      <c r="CE14">
        <f t="shared" si="10"/>
        <v>0</v>
      </c>
      <c r="CF14">
        <f t="shared" si="11"/>
        <v>1344805</v>
      </c>
      <c r="CG14">
        <f t="shared" si="12"/>
        <v>135490</v>
      </c>
      <c r="CH14">
        <f t="shared" si="13"/>
        <v>2051700</v>
      </c>
      <c r="CI14">
        <f t="shared" si="14"/>
        <v>2467960</v>
      </c>
      <c r="CJ14">
        <f t="shared" si="15"/>
        <v>0</v>
      </c>
      <c r="CK14">
        <f t="shared" si="16"/>
        <v>1051632</v>
      </c>
      <c r="CL14">
        <f t="shared" si="17"/>
        <v>18294720</v>
      </c>
      <c r="CM14">
        <f t="shared" si="18"/>
        <v>46561266</v>
      </c>
      <c r="CN14">
        <f t="shared" si="19"/>
        <v>0</v>
      </c>
      <c r="CO14">
        <f t="shared" si="20"/>
        <v>0</v>
      </c>
      <c r="CP14">
        <f t="shared" si="21"/>
        <v>331796</v>
      </c>
      <c r="CQ14" s="13">
        <f t="shared" si="22"/>
        <v>7.8744518999999999E-2</v>
      </c>
    </row>
    <row r="15" spans="1:95" x14ac:dyDescent="0.3">
      <c r="A15">
        <v>6500</v>
      </c>
      <c r="B15">
        <v>2.9000000000000001E-2</v>
      </c>
      <c r="C15">
        <v>0.89100000000000001</v>
      </c>
      <c r="D15">
        <v>3.1E-2</v>
      </c>
      <c r="E15">
        <v>0.247</v>
      </c>
      <c r="F15">
        <v>0.28100000000000003</v>
      </c>
      <c r="G15">
        <v>6535</v>
      </c>
      <c r="H15">
        <v>40819</v>
      </c>
      <c r="I15">
        <v>57449</v>
      </c>
      <c r="J15">
        <v>1559</v>
      </c>
      <c r="K15">
        <v>1647</v>
      </c>
      <c r="L15">
        <v>0</v>
      </c>
      <c r="M15">
        <v>4036</v>
      </c>
      <c r="N15">
        <v>13197</v>
      </c>
      <c r="O15">
        <v>26390</v>
      </c>
      <c r="P15">
        <v>821</v>
      </c>
      <c r="Q15">
        <v>0</v>
      </c>
      <c r="R15">
        <v>0</v>
      </c>
      <c r="S15">
        <v>0</v>
      </c>
      <c r="T15">
        <v>3545</v>
      </c>
      <c r="U15">
        <v>246</v>
      </c>
      <c r="V15">
        <v>6546</v>
      </c>
      <c r="W15">
        <v>55</v>
      </c>
      <c r="X15">
        <v>22</v>
      </c>
      <c r="Y15">
        <v>32</v>
      </c>
      <c r="Z15">
        <v>6634</v>
      </c>
      <c r="AA15">
        <v>6523</v>
      </c>
      <c r="AB15">
        <v>1</v>
      </c>
      <c r="AC15">
        <v>0</v>
      </c>
      <c r="AD15">
        <v>6634</v>
      </c>
      <c r="AE15">
        <v>1830</v>
      </c>
      <c r="AF15">
        <v>821</v>
      </c>
      <c r="AG15">
        <v>0</v>
      </c>
      <c r="AH15">
        <v>0</v>
      </c>
      <c r="AI15">
        <v>0</v>
      </c>
      <c r="AJ15">
        <v>200</v>
      </c>
      <c r="AK15">
        <v>246</v>
      </c>
      <c r="AL15">
        <v>380</v>
      </c>
      <c r="AM15">
        <v>67</v>
      </c>
      <c r="AN15">
        <v>0</v>
      </c>
      <c r="AO15">
        <v>64</v>
      </c>
      <c r="AP15">
        <v>6523</v>
      </c>
      <c r="AQ15">
        <v>6523</v>
      </c>
      <c r="AR15">
        <v>0</v>
      </c>
      <c r="AS15">
        <v>0</v>
      </c>
      <c r="AT15">
        <v>32</v>
      </c>
      <c r="AU15">
        <f t="shared" si="5"/>
        <v>1830</v>
      </c>
      <c r="AV15">
        <f t="shared" si="0"/>
        <v>821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200</v>
      </c>
      <c r="BA15">
        <f t="shared" si="0"/>
        <v>246</v>
      </c>
      <c r="BB15">
        <f t="shared" si="0"/>
        <v>380</v>
      </c>
      <c r="BC15">
        <f t="shared" si="0"/>
        <v>55</v>
      </c>
      <c r="BD15">
        <f t="shared" si="0"/>
        <v>0</v>
      </c>
      <c r="BE15">
        <f t="shared" si="0"/>
        <v>32</v>
      </c>
      <c r="BF15">
        <f t="shared" si="0"/>
        <v>6523</v>
      </c>
      <c r="BG15">
        <f t="shared" si="0"/>
        <v>6523</v>
      </c>
      <c r="BH15">
        <f t="shared" si="0"/>
        <v>0</v>
      </c>
      <c r="BI15">
        <f t="shared" si="0"/>
        <v>0</v>
      </c>
      <c r="BJ15">
        <f t="shared" si="0"/>
        <v>32</v>
      </c>
      <c r="BK15">
        <v>3400</v>
      </c>
      <c r="BL15">
        <v>1339</v>
      </c>
      <c r="BM15">
        <v>0</v>
      </c>
      <c r="BN15">
        <v>0</v>
      </c>
      <c r="BO15">
        <v>0</v>
      </c>
      <c r="BP15">
        <v>2584</v>
      </c>
      <c r="BQ15">
        <v>1175</v>
      </c>
      <c r="BR15">
        <v>3834</v>
      </c>
      <c r="BS15">
        <v>8562</v>
      </c>
      <c r="BT15">
        <v>5818</v>
      </c>
      <c r="BU15">
        <v>4173</v>
      </c>
      <c r="BV15">
        <v>2936</v>
      </c>
      <c r="BW15">
        <v>3871</v>
      </c>
      <c r="BX15">
        <v>6716</v>
      </c>
      <c r="BY15">
        <v>0</v>
      </c>
      <c r="BZ15">
        <v>1432</v>
      </c>
      <c r="CA15">
        <f t="shared" si="6"/>
        <v>6222000</v>
      </c>
      <c r="CB15">
        <f t="shared" si="7"/>
        <v>1099319</v>
      </c>
      <c r="CC15">
        <f t="shared" si="8"/>
        <v>0</v>
      </c>
      <c r="CD15">
        <f t="shared" si="9"/>
        <v>0</v>
      </c>
      <c r="CE15">
        <f t="shared" si="10"/>
        <v>0</v>
      </c>
      <c r="CF15">
        <f t="shared" si="11"/>
        <v>516800</v>
      </c>
      <c r="CG15">
        <f t="shared" si="12"/>
        <v>289050</v>
      </c>
      <c r="CH15">
        <f t="shared" si="13"/>
        <v>1456920</v>
      </c>
      <c r="CI15">
        <f t="shared" si="14"/>
        <v>573654</v>
      </c>
      <c r="CJ15">
        <f t="shared" si="15"/>
        <v>0</v>
      </c>
      <c r="CK15">
        <f t="shared" si="16"/>
        <v>267072</v>
      </c>
      <c r="CL15">
        <f t="shared" si="17"/>
        <v>19151528</v>
      </c>
      <c r="CM15">
        <f t="shared" si="18"/>
        <v>25250533</v>
      </c>
      <c r="CN15">
        <f t="shared" si="19"/>
        <v>0</v>
      </c>
      <c r="CO15">
        <f t="shared" si="20"/>
        <v>0</v>
      </c>
      <c r="CP15">
        <f t="shared" si="21"/>
        <v>45824</v>
      </c>
      <c r="CQ15" s="13">
        <f t="shared" si="22"/>
        <v>5.4872700000000003E-2</v>
      </c>
    </row>
    <row r="16" spans="1:95" x14ac:dyDescent="0.3">
      <c r="A16">
        <v>7000</v>
      </c>
      <c r="B16">
        <v>0.04</v>
      </c>
      <c r="C16">
        <v>0.98599999999999999</v>
      </c>
      <c r="D16">
        <v>3.4000000000000002E-2</v>
      </c>
      <c r="E16">
        <v>0.26200000000000001</v>
      </c>
      <c r="F16">
        <v>0.42399999999999999</v>
      </c>
      <c r="G16">
        <v>6868</v>
      </c>
      <c r="H16">
        <v>42565</v>
      </c>
      <c r="I16">
        <v>62112</v>
      </c>
      <c r="J16">
        <v>1545</v>
      </c>
      <c r="K16">
        <v>1654</v>
      </c>
      <c r="L16">
        <v>0</v>
      </c>
      <c r="M16">
        <v>3727</v>
      </c>
      <c r="N16">
        <v>11508</v>
      </c>
      <c r="O16">
        <v>28348</v>
      </c>
      <c r="P16">
        <v>886</v>
      </c>
      <c r="Q16">
        <v>0</v>
      </c>
      <c r="R16">
        <v>0</v>
      </c>
      <c r="S16">
        <v>0</v>
      </c>
      <c r="T16">
        <v>3861</v>
      </c>
      <c r="U16">
        <v>213</v>
      </c>
      <c r="V16">
        <v>7017</v>
      </c>
      <c r="W16">
        <v>244</v>
      </c>
      <c r="X16">
        <v>23</v>
      </c>
      <c r="Y16">
        <v>233</v>
      </c>
      <c r="Z16">
        <v>7140</v>
      </c>
      <c r="AA16">
        <v>7006</v>
      </c>
      <c r="AB16">
        <v>1</v>
      </c>
      <c r="AC16">
        <v>0</v>
      </c>
      <c r="AD16">
        <v>7140</v>
      </c>
      <c r="AE16">
        <v>2672</v>
      </c>
      <c r="AF16">
        <v>886</v>
      </c>
      <c r="AG16">
        <v>0</v>
      </c>
      <c r="AH16">
        <v>0</v>
      </c>
      <c r="AI16">
        <v>0</v>
      </c>
      <c r="AJ16">
        <v>566</v>
      </c>
      <c r="AK16">
        <v>213</v>
      </c>
      <c r="AL16">
        <v>691</v>
      </c>
      <c r="AM16">
        <v>439</v>
      </c>
      <c r="AN16">
        <v>0</v>
      </c>
      <c r="AO16">
        <v>464</v>
      </c>
      <c r="AP16">
        <v>7006</v>
      </c>
      <c r="AQ16">
        <v>7006</v>
      </c>
      <c r="AR16">
        <v>0</v>
      </c>
      <c r="AS16">
        <v>0</v>
      </c>
      <c r="AT16">
        <v>232</v>
      </c>
      <c r="AU16">
        <f t="shared" si="5"/>
        <v>2672</v>
      </c>
      <c r="AV16">
        <f t="shared" si="0"/>
        <v>886</v>
      </c>
      <c r="AW16">
        <f t="shared" si="0"/>
        <v>0</v>
      </c>
      <c r="AX16">
        <f t="shared" si="0"/>
        <v>0</v>
      </c>
      <c r="AY16">
        <f t="shared" si="0"/>
        <v>0</v>
      </c>
      <c r="AZ16">
        <f t="shared" si="0"/>
        <v>566</v>
      </c>
      <c r="BA16">
        <f t="shared" si="0"/>
        <v>213</v>
      </c>
      <c r="BB16">
        <f t="shared" si="0"/>
        <v>691</v>
      </c>
      <c r="BC16">
        <f t="shared" si="0"/>
        <v>244</v>
      </c>
      <c r="BD16">
        <f t="shared" si="0"/>
        <v>0</v>
      </c>
      <c r="BE16">
        <f t="shared" si="0"/>
        <v>233</v>
      </c>
      <c r="BF16">
        <f t="shared" si="0"/>
        <v>7006</v>
      </c>
      <c r="BG16">
        <f t="shared" si="0"/>
        <v>7006</v>
      </c>
      <c r="BH16">
        <f t="shared" si="0"/>
        <v>0</v>
      </c>
      <c r="BI16">
        <f t="shared" si="0"/>
        <v>0</v>
      </c>
      <c r="BJ16">
        <f t="shared" si="0"/>
        <v>232</v>
      </c>
      <c r="BK16">
        <v>2309</v>
      </c>
      <c r="BL16">
        <v>1473</v>
      </c>
      <c r="BM16">
        <v>0</v>
      </c>
      <c r="BN16">
        <v>0</v>
      </c>
      <c r="BO16">
        <v>0</v>
      </c>
      <c r="BP16">
        <v>2681</v>
      </c>
      <c r="BQ16">
        <v>1188</v>
      </c>
      <c r="BR16">
        <v>4016</v>
      </c>
      <c r="BS16">
        <v>5514</v>
      </c>
      <c r="BT16">
        <v>6819</v>
      </c>
      <c r="BU16">
        <v>3148</v>
      </c>
      <c r="BV16">
        <v>22750</v>
      </c>
      <c r="BW16">
        <v>4194</v>
      </c>
      <c r="BX16">
        <v>5531</v>
      </c>
      <c r="BY16">
        <v>0</v>
      </c>
      <c r="BZ16">
        <v>1543</v>
      </c>
      <c r="CA16">
        <f t="shared" si="6"/>
        <v>6169648</v>
      </c>
      <c r="CB16">
        <f t="shared" si="7"/>
        <v>1305078</v>
      </c>
      <c r="CC16">
        <f t="shared" si="8"/>
        <v>0</v>
      </c>
      <c r="CD16">
        <f t="shared" si="9"/>
        <v>0</v>
      </c>
      <c r="CE16">
        <f t="shared" si="10"/>
        <v>0</v>
      </c>
      <c r="CF16">
        <f t="shared" si="11"/>
        <v>1517446</v>
      </c>
      <c r="CG16">
        <f t="shared" si="12"/>
        <v>253044</v>
      </c>
      <c r="CH16">
        <f t="shared" si="13"/>
        <v>2775056</v>
      </c>
      <c r="CI16">
        <f t="shared" si="14"/>
        <v>2420646</v>
      </c>
      <c r="CJ16">
        <f t="shared" si="15"/>
        <v>0</v>
      </c>
      <c r="CK16">
        <f t="shared" si="16"/>
        <v>1460672</v>
      </c>
      <c r="CL16">
        <f t="shared" si="17"/>
        <v>159386500</v>
      </c>
      <c r="CM16">
        <f t="shared" si="18"/>
        <v>29383164</v>
      </c>
      <c r="CN16">
        <f t="shared" si="19"/>
        <v>0</v>
      </c>
      <c r="CO16">
        <f t="shared" si="20"/>
        <v>0</v>
      </c>
      <c r="CP16">
        <f t="shared" si="21"/>
        <v>357976</v>
      </c>
      <c r="CQ16" s="13">
        <f t="shared" si="22"/>
        <v>0.20502923000000001</v>
      </c>
    </row>
    <row r="17" spans="1:95" x14ac:dyDescent="0.3">
      <c r="A17">
        <v>7500</v>
      </c>
      <c r="B17">
        <v>3.3000000000000002E-2</v>
      </c>
      <c r="C17">
        <v>1.0429999999999999</v>
      </c>
      <c r="D17">
        <v>3.9E-2</v>
      </c>
      <c r="E17">
        <v>0.315</v>
      </c>
      <c r="F17">
        <v>0.32300000000000001</v>
      </c>
      <c r="G17">
        <v>7576</v>
      </c>
      <c r="H17">
        <v>47335</v>
      </c>
      <c r="I17">
        <v>66207</v>
      </c>
      <c r="J17">
        <v>1550</v>
      </c>
      <c r="K17">
        <v>1626</v>
      </c>
      <c r="L17">
        <v>0</v>
      </c>
      <c r="M17">
        <v>4191</v>
      </c>
      <c r="N17">
        <v>11592</v>
      </c>
      <c r="O17">
        <v>30484</v>
      </c>
      <c r="P17">
        <v>911</v>
      </c>
      <c r="Q17">
        <v>0</v>
      </c>
      <c r="R17">
        <v>0</v>
      </c>
      <c r="S17">
        <v>0</v>
      </c>
      <c r="T17">
        <v>4098</v>
      </c>
      <c r="U17">
        <v>209</v>
      </c>
      <c r="V17">
        <v>7516</v>
      </c>
      <c r="W17">
        <v>60</v>
      </c>
      <c r="X17">
        <v>20</v>
      </c>
      <c r="Y17">
        <v>41</v>
      </c>
      <c r="Z17">
        <v>7685</v>
      </c>
      <c r="AA17">
        <v>7497</v>
      </c>
      <c r="AB17">
        <v>1</v>
      </c>
      <c r="AC17">
        <v>0</v>
      </c>
      <c r="AD17">
        <v>7685</v>
      </c>
      <c r="AE17">
        <v>2058</v>
      </c>
      <c r="AF17">
        <v>911</v>
      </c>
      <c r="AG17">
        <v>0</v>
      </c>
      <c r="AH17">
        <v>0</v>
      </c>
      <c r="AI17">
        <v>0</v>
      </c>
      <c r="AJ17">
        <v>221</v>
      </c>
      <c r="AK17">
        <v>209</v>
      </c>
      <c r="AL17">
        <v>344</v>
      </c>
      <c r="AM17">
        <v>67</v>
      </c>
      <c r="AN17">
        <v>0</v>
      </c>
      <c r="AO17">
        <v>82</v>
      </c>
      <c r="AP17">
        <v>7497</v>
      </c>
      <c r="AQ17">
        <v>7497</v>
      </c>
      <c r="AR17">
        <v>0</v>
      </c>
      <c r="AS17">
        <v>0</v>
      </c>
      <c r="AT17">
        <v>41</v>
      </c>
      <c r="AU17">
        <f t="shared" si="5"/>
        <v>2058</v>
      </c>
      <c r="AV17">
        <f t="shared" si="0"/>
        <v>911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221</v>
      </c>
      <c r="BA17">
        <f t="shared" si="0"/>
        <v>209</v>
      </c>
      <c r="BB17">
        <f t="shared" si="0"/>
        <v>344</v>
      </c>
      <c r="BC17">
        <f t="shared" si="0"/>
        <v>60</v>
      </c>
      <c r="BD17">
        <f t="shared" si="0"/>
        <v>0</v>
      </c>
      <c r="BE17">
        <f t="shared" si="0"/>
        <v>41</v>
      </c>
      <c r="BF17">
        <f t="shared" si="0"/>
        <v>7497</v>
      </c>
      <c r="BG17">
        <f t="shared" si="0"/>
        <v>7497</v>
      </c>
      <c r="BH17">
        <f t="shared" si="0"/>
        <v>0</v>
      </c>
      <c r="BI17">
        <f t="shared" si="0"/>
        <v>0</v>
      </c>
      <c r="BJ17">
        <f t="shared" si="0"/>
        <v>41</v>
      </c>
      <c r="BK17">
        <v>2223</v>
      </c>
      <c r="BL17">
        <v>1372</v>
      </c>
      <c r="BM17">
        <v>0</v>
      </c>
      <c r="BN17">
        <v>0</v>
      </c>
      <c r="BO17">
        <v>0</v>
      </c>
      <c r="BP17">
        <v>2599</v>
      </c>
      <c r="BQ17">
        <v>1239</v>
      </c>
      <c r="BR17">
        <v>3823</v>
      </c>
      <c r="BS17">
        <v>8421</v>
      </c>
      <c r="BT17">
        <v>5886</v>
      </c>
      <c r="BU17">
        <v>3815</v>
      </c>
      <c r="BV17">
        <v>2936</v>
      </c>
      <c r="BW17">
        <v>4602</v>
      </c>
      <c r="BX17">
        <v>4741</v>
      </c>
      <c r="BY17">
        <v>0</v>
      </c>
      <c r="BZ17">
        <v>1433</v>
      </c>
      <c r="CA17">
        <f t="shared" si="6"/>
        <v>4574934</v>
      </c>
      <c r="CB17">
        <f t="shared" si="7"/>
        <v>1249892</v>
      </c>
      <c r="CC17">
        <f t="shared" si="8"/>
        <v>0</v>
      </c>
      <c r="CD17">
        <f t="shared" si="9"/>
        <v>0</v>
      </c>
      <c r="CE17">
        <f t="shared" si="10"/>
        <v>0</v>
      </c>
      <c r="CF17">
        <f t="shared" si="11"/>
        <v>574379</v>
      </c>
      <c r="CG17">
        <f t="shared" si="12"/>
        <v>258951</v>
      </c>
      <c r="CH17">
        <f t="shared" si="13"/>
        <v>1315112</v>
      </c>
      <c r="CI17">
        <f t="shared" si="14"/>
        <v>564207</v>
      </c>
      <c r="CJ17">
        <f t="shared" si="15"/>
        <v>0</v>
      </c>
      <c r="CK17">
        <f t="shared" si="16"/>
        <v>312830</v>
      </c>
      <c r="CL17">
        <f t="shared" si="17"/>
        <v>22011192</v>
      </c>
      <c r="CM17">
        <f t="shared" si="18"/>
        <v>34501194</v>
      </c>
      <c r="CN17">
        <f t="shared" si="19"/>
        <v>0</v>
      </c>
      <c r="CO17">
        <f t="shared" si="20"/>
        <v>0</v>
      </c>
      <c r="CP17">
        <f t="shared" si="21"/>
        <v>58753</v>
      </c>
      <c r="CQ17" s="13">
        <f t="shared" si="22"/>
        <v>6.5421443999999995E-2</v>
      </c>
    </row>
    <row r="18" spans="1:95" x14ac:dyDescent="0.3">
      <c r="A18">
        <v>8000</v>
      </c>
      <c r="B18">
        <v>3.5000000000000003E-2</v>
      </c>
      <c r="C18">
        <v>1.121</v>
      </c>
      <c r="D18">
        <v>6.0999999999999999E-2</v>
      </c>
      <c r="E18">
        <v>0.30599999999999999</v>
      </c>
      <c r="F18">
        <v>0.38</v>
      </c>
      <c r="G18">
        <v>7954</v>
      </c>
      <c r="H18">
        <v>49333</v>
      </c>
      <c r="I18">
        <v>71088</v>
      </c>
      <c r="J18">
        <v>1570</v>
      </c>
      <c r="K18">
        <v>1676</v>
      </c>
      <c r="L18">
        <v>0</v>
      </c>
      <c r="M18">
        <v>4173</v>
      </c>
      <c r="N18">
        <v>11983</v>
      </c>
      <c r="O18">
        <v>32576</v>
      </c>
      <c r="P18">
        <v>1011</v>
      </c>
      <c r="Q18">
        <v>0</v>
      </c>
      <c r="R18">
        <v>0</v>
      </c>
      <c r="S18">
        <v>0</v>
      </c>
      <c r="T18">
        <v>4358</v>
      </c>
      <c r="U18">
        <v>239</v>
      </c>
      <c r="V18">
        <v>8059</v>
      </c>
      <c r="W18">
        <v>223</v>
      </c>
      <c r="X18">
        <v>19</v>
      </c>
      <c r="Y18">
        <v>196</v>
      </c>
      <c r="Z18">
        <v>8187</v>
      </c>
      <c r="AA18">
        <v>8032</v>
      </c>
      <c r="AB18">
        <v>1</v>
      </c>
      <c r="AC18">
        <v>0</v>
      </c>
      <c r="AD18">
        <v>8187</v>
      </c>
      <c r="AE18">
        <v>2843</v>
      </c>
      <c r="AF18">
        <v>1011</v>
      </c>
      <c r="AG18">
        <v>0</v>
      </c>
      <c r="AH18">
        <v>0</v>
      </c>
      <c r="AI18">
        <v>0</v>
      </c>
      <c r="AJ18">
        <v>495</v>
      </c>
      <c r="AK18">
        <v>239</v>
      </c>
      <c r="AL18">
        <v>667</v>
      </c>
      <c r="AM18">
        <v>391</v>
      </c>
      <c r="AN18">
        <v>1</v>
      </c>
      <c r="AO18">
        <v>380</v>
      </c>
      <c r="AP18">
        <v>8032</v>
      </c>
      <c r="AQ18">
        <v>8032</v>
      </c>
      <c r="AR18">
        <v>0</v>
      </c>
      <c r="AS18">
        <v>0</v>
      </c>
      <c r="AT18">
        <v>190</v>
      </c>
      <c r="AU18">
        <f t="shared" si="5"/>
        <v>2843</v>
      </c>
      <c r="AV18">
        <f t="shared" si="5"/>
        <v>1011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495</v>
      </c>
      <c r="BA18">
        <f t="shared" si="5"/>
        <v>239</v>
      </c>
      <c r="BB18">
        <f t="shared" si="5"/>
        <v>667</v>
      </c>
      <c r="BC18">
        <f t="shared" si="5"/>
        <v>223</v>
      </c>
      <c r="BD18">
        <f t="shared" si="5"/>
        <v>1</v>
      </c>
      <c r="BE18">
        <f t="shared" si="5"/>
        <v>196</v>
      </c>
      <c r="BF18">
        <f t="shared" si="5"/>
        <v>8032</v>
      </c>
      <c r="BG18">
        <f t="shared" si="5"/>
        <v>8032</v>
      </c>
      <c r="BH18">
        <f t="shared" si="5"/>
        <v>0</v>
      </c>
      <c r="BI18">
        <f t="shared" si="5"/>
        <v>0</v>
      </c>
      <c r="BJ18">
        <f t="shared" si="5"/>
        <v>190</v>
      </c>
      <c r="BK18">
        <v>3367</v>
      </c>
      <c r="BL18">
        <v>1384</v>
      </c>
      <c r="BM18">
        <v>0</v>
      </c>
      <c r="BN18">
        <v>0</v>
      </c>
      <c r="BO18">
        <v>0</v>
      </c>
      <c r="BP18">
        <v>2629</v>
      </c>
      <c r="BQ18">
        <v>1467</v>
      </c>
      <c r="BR18">
        <v>3857</v>
      </c>
      <c r="BS18">
        <v>5316</v>
      </c>
      <c r="BT18">
        <v>6716</v>
      </c>
      <c r="BU18">
        <v>2535</v>
      </c>
      <c r="BV18">
        <v>3005</v>
      </c>
      <c r="BW18">
        <v>7652</v>
      </c>
      <c r="BX18">
        <v>5531</v>
      </c>
      <c r="BY18">
        <v>0</v>
      </c>
      <c r="BZ18">
        <v>1450</v>
      </c>
      <c r="CA18">
        <f t="shared" si="6"/>
        <v>9572381</v>
      </c>
      <c r="CB18">
        <f t="shared" si="7"/>
        <v>1399224</v>
      </c>
      <c r="CC18">
        <f t="shared" si="8"/>
        <v>0</v>
      </c>
      <c r="CD18">
        <f t="shared" si="9"/>
        <v>0</v>
      </c>
      <c r="CE18">
        <f t="shared" si="10"/>
        <v>0</v>
      </c>
      <c r="CF18">
        <f t="shared" si="11"/>
        <v>1301355</v>
      </c>
      <c r="CG18">
        <f t="shared" si="12"/>
        <v>350613</v>
      </c>
      <c r="CH18">
        <f t="shared" si="13"/>
        <v>2572619</v>
      </c>
      <c r="CI18">
        <f t="shared" si="14"/>
        <v>2078556</v>
      </c>
      <c r="CJ18">
        <f t="shared" si="15"/>
        <v>6716</v>
      </c>
      <c r="CK18">
        <f t="shared" si="16"/>
        <v>963300</v>
      </c>
      <c r="CL18">
        <f t="shared" si="17"/>
        <v>24136160</v>
      </c>
      <c r="CM18">
        <f t="shared" si="18"/>
        <v>61460864</v>
      </c>
      <c r="CN18">
        <f t="shared" si="19"/>
        <v>0</v>
      </c>
      <c r="CO18">
        <f t="shared" si="20"/>
        <v>0</v>
      </c>
      <c r="CP18">
        <f t="shared" si="21"/>
        <v>275500</v>
      </c>
      <c r="CQ18" s="13">
        <f t="shared" si="22"/>
        <v>0.104117288</v>
      </c>
    </row>
    <row r="19" spans="1:95" x14ac:dyDescent="0.3">
      <c r="A19">
        <v>8500</v>
      </c>
      <c r="B19">
        <v>2.5999999999999999E-2</v>
      </c>
      <c r="C19">
        <v>1.302</v>
      </c>
      <c r="D19">
        <v>2.8000000000000001E-2</v>
      </c>
      <c r="E19">
        <v>0.34599999999999997</v>
      </c>
      <c r="F19">
        <v>0.38900000000000001</v>
      </c>
      <c r="G19">
        <v>6501</v>
      </c>
      <c r="H19">
        <v>39449</v>
      </c>
      <c r="I19">
        <v>79924</v>
      </c>
      <c r="J19">
        <v>1545</v>
      </c>
      <c r="K19">
        <v>1847</v>
      </c>
      <c r="L19">
        <v>0</v>
      </c>
      <c r="M19">
        <v>4375</v>
      </c>
      <c r="N19">
        <v>11310</v>
      </c>
      <c r="O19">
        <v>34495</v>
      </c>
      <c r="P19">
        <v>953</v>
      </c>
      <c r="Q19">
        <v>0</v>
      </c>
      <c r="R19">
        <v>0</v>
      </c>
      <c r="S19">
        <v>0</v>
      </c>
      <c r="T19">
        <v>4466</v>
      </c>
      <c r="U19">
        <v>1041</v>
      </c>
      <c r="V19">
        <v>8680</v>
      </c>
      <c r="W19">
        <v>2139</v>
      </c>
      <c r="X19">
        <v>28</v>
      </c>
      <c r="Y19">
        <v>2090</v>
      </c>
      <c r="Z19">
        <v>8700</v>
      </c>
      <c r="AA19">
        <v>8631</v>
      </c>
      <c r="AB19">
        <v>1</v>
      </c>
      <c r="AC19">
        <v>0</v>
      </c>
      <c r="AD19">
        <v>8700</v>
      </c>
      <c r="AE19">
        <v>9933</v>
      </c>
      <c r="AF19">
        <v>953</v>
      </c>
      <c r="AG19">
        <v>0</v>
      </c>
      <c r="AH19">
        <v>0</v>
      </c>
      <c r="AI19">
        <v>0</v>
      </c>
      <c r="AJ19">
        <v>1673</v>
      </c>
      <c r="AK19">
        <v>1041</v>
      </c>
      <c r="AL19">
        <v>5371</v>
      </c>
      <c r="AM19">
        <v>4221</v>
      </c>
      <c r="AN19">
        <v>9</v>
      </c>
      <c r="AO19">
        <v>4176</v>
      </c>
      <c r="AP19">
        <v>8631</v>
      </c>
      <c r="AQ19">
        <v>8631</v>
      </c>
      <c r="AR19">
        <v>0</v>
      </c>
      <c r="AS19">
        <v>0</v>
      </c>
      <c r="AT19">
        <v>2088</v>
      </c>
      <c r="AU19">
        <f t="shared" ref="AU19:BJ34" si="23">IF(AE19&gt;O19,O19,AE19)</f>
        <v>9933</v>
      </c>
      <c r="AV19">
        <f t="shared" si="23"/>
        <v>953</v>
      </c>
      <c r="AW19">
        <f t="shared" si="23"/>
        <v>0</v>
      </c>
      <c r="AX19">
        <f t="shared" si="23"/>
        <v>0</v>
      </c>
      <c r="AY19">
        <f t="shared" si="23"/>
        <v>0</v>
      </c>
      <c r="AZ19">
        <f t="shared" si="23"/>
        <v>1673</v>
      </c>
      <c r="BA19">
        <f t="shared" si="23"/>
        <v>1041</v>
      </c>
      <c r="BB19">
        <f t="shared" si="23"/>
        <v>5371</v>
      </c>
      <c r="BC19">
        <f t="shared" si="23"/>
        <v>2139</v>
      </c>
      <c r="BD19">
        <f t="shared" si="23"/>
        <v>9</v>
      </c>
      <c r="BE19">
        <f t="shared" si="23"/>
        <v>2090</v>
      </c>
      <c r="BF19">
        <f t="shared" si="23"/>
        <v>8631</v>
      </c>
      <c r="BG19">
        <f t="shared" si="23"/>
        <v>8631</v>
      </c>
      <c r="BH19">
        <f t="shared" si="23"/>
        <v>0</v>
      </c>
      <c r="BI19">
        <f t="shared" si="23"/>
        <v>0</v>
      </c>
      <c r="BJ19">
        <f t="shared" si="23"/>
        <v>2088</v>
      </c>
      <c r="BK19">
        <v>2219</v>
      </c>
      <c r="BL19">
        <v>1350</v>
      </c>
      <c r="BM19">
        <v>0</v>
      </c>
      <c r="BN19">
        <v>0</v>
      </c>
      <c r="BO19">
        <v>0</v>
      </c>
      <c r="BP19">
        <v>2614</v>
      </c>
      <c r="BQ19">
        <v>1369</v>
      </c>
      <c r="BR19">
        <v>8799</v>
      </c>
      <c r="BS19">
        <v>5271</v>
      </c>
      <c r="BT19">
        <v>6546</v>
      </c>
      <c r="BU19">
        <v>2018</v>
      </c>
      <c r="BV19">
        <v>2934</v>
      </c>
      <c r="BW19">
        <v>3126</v>
      </c>
      <c r="BX19">
        <v>5136</v>
      </c>
      <c r="BY19">
        <v>0</v>
      </c>
      <c r="BZ19">
        <v>1490</v>
      </c>
      <c r="CA19">
        <f t="shared" si="6"/>
        <v>22041327</v>
      </c>
      <c r="CB19">
        <f t="shared" si="7"/>
        <v>1286550</v>
      </c>
      <c r="CC19">
        <f t="shared" si="8"/>
        <v>0</v>
      </c>
      <c r="CD19">
        <f t="shared" si="9"/>
        <v>0</v>
      </c>
      <c r="CE19">
        <f t="shared" si="10"/>
        <v>0</v>
      </c>
      <c r="CF19">
        <f t="shared" si="11"/>
        <v>4373222</v>
      </c>
      <c r="CG19">
        <f t="shared" si="12"/>
        <v>1425129</v>
      </c>
      <c r="CH19">
        <f t="shared" si="13"/>
        <v>47259429</v>
      </c>
      <c r="CI19">
        <f t="shared" si="14"/>
        <v>22248891</v>
      </c>
      <c r="CJ19">
        <f t="shared" si="15"/>
        <v>58914</v>
      </c>
      <c r="CK19">
        <f t="shared" si="16"/>
        <v>8427168</v>
      </c>
      <c r="CL19">
        <f t="shared" si="17"/>
        <v>25323354</v>
      </c>
      <c r="CM19">
        <f t="shared" si="18"/>
        <v>26980506</v>
      </c>
      <c r="CN19">
        <f t="shared" si="19"/>
        <v>0</v>
      </c>
      <c r="CO19">
        <f t="shared" si="20"/>
        <v>0</v>
      </c>
      <c r="CP19">
        <f t="shared" si="21"/>
        <v>3111120</v>
      </c>
      <c r="CQ19" s="13">
        <f t="shared" si="22"/>
        <v>0.16253561</v>
      </c>
    </row>
    <row r="20" spans="1:95" x14ac:dyDescent="0.3">
      <c r="A20">
        <v>9000</v>
      </c>
      <c r="B20">
        <v>0.04</v>
      </c>
      <c r="C20">
        <v>1.2609999999999999</v>
      </c>
      <c r="D20">
        <v>4.2000000000000003E-2</v>
      </c>
      <c r="E20">
        <v>0.33100000000000002</v>
      </c>
      <c r="F20">
        <v>0.42299999999999999</v>
      </c>
      <c r="G20">
        <v>8877</v>
      </c>
      <c r="H20">
        <v>54921</v>
      </c>
      <c r="I20">
        <v>79865</v>
      </c>
      <c r="J20">
        <v>1558</v>
      </c>
      <c r="K20">
        <v>1664</v>
      </c>
      <c r="L20">
        <v>0</v>
      </c>
      <c r="M20">
        <v>3809</v>
      </c>
      <c r="N20">
        <v>11858</v>
      </c>
      <c r="O20">
        <v>36587</v>
      </c>
      <c r="P20">
        <v>1129</v>
      </c>
      <c r="Q20">
        <v>0</v>
      </c>
      <c r="R20">
        <v>0</v>
      </c>
      <c r="S20">
        <v>0</v>
      </c>
      <c r="T20">
        <v>4806</v>
      </c>
      <c r="U20">
        <v>301</v>
      </c>
      <c r="V20">
        <v>9050</v>
      </c>
      <c r="W20">
        <v>297</v>
      </c>
      <c r="X20">
        <v>35</v>
      </c>
      <c r="Y20">
        <v>257</v>
      </c>
      <c r="Z20">
        <v>9196</v>
      </c>
      <c r="AA20">
        <v>9010</v>
      </c>
      <c r="AB20">
        <v>1</v>
      </c>
      <c r="AC20">
        <v>0</v>
      </c>
      <c r="AD20">
        <v>9196</v>
      </c>
      <c r="AE20">
        <v>3366</v>
      </c>
      <c r="AF20">
        <v>1129</v>
      </c>
      <c r="AG20">
        <v>0</v>
      </c>
      <c r="AH20">
        <v>0</v>
      </c>
      <c r="AI20">
        <v>0</v>
      </c>
      <c r="AJ20">
        <v>656</v>
      </c>
      <c r="AK20">
        <v>301</v>
      </c>
      <c r="AL20">
        <v>899</v>
      </c>
      <c r="AM20">
        <v>536</v>
      </c>
      <c r="AN20">
        <v>1</v>
      </c>
      <c r="AO20">
        <v>514</v>
      </c>
      <c r="AP20">
        <v>9010</v>
      </c>
      <c r="AQ20">
        <v>9010</v>
      </c>
      <c r="AR20">
        <v>0</v>
      </c>
      <c r="AS20">
        <v>0</v>
      </c>
      <c r="AT20">
        <v>257</v>
      </c>
      <c r="AU20">
        <f t="shared" si="23"/>
        <v>3366</v>
      </c>
      <c r="AV20">
        <f t="shared" si="23"/>
        <v>1129</v>
      </c>
      <c r="AW20">
        <f t="shared" si="23"/>
        <v>0</v>
      </c>
      <c r="AX20">
        <f t="shared" si="23"/>
        <v>0</v>
      </c>
      <c r="AY20">
        <f t="shared" si="23"/>
        <v>0</v>
      </c>
      <c r="AZ20">
        <f t="shared" si="23"/>
        <v>656</v>
      </c>
      <c r="BA20">
        <f t="shared" si="23"/>
        <v>301</v>
      </c>
      <c r="BB20">
        <f t="shared" si="23"/>
        <v>899</v>
      </c>
      <c r="BC20">
        <f t="shared" si="23"/>
        <v>297</v>
      </c>
      <c r="BD20">
        <f t="shared" si="23"/>
        <v>1</v>
      </c>
      <c r="BE20">
        <f t="shared" si="23"/>
        <v>257</v>
      </c>
      <c r="BF20">
        <f t="shared" si="23"/>
        <v>9010</v>
      </c>
      <c r="BG20">
        <f t="shared" si="23"/>
        <v>9010</v>
      </c>
      <c r="BH20">
        <f t="shared" si="23"/>
        <v>0</v>
      </c>
      <c r="BI20">
        <f t="shared" si="23"/>
        <v>0</v>
      </c>
      <c r="BJ20">
        <f t="shared" si="23"/>
        <v>257</v>
      </c>
      <c r="BK20">
        <v>2230</v>
      </c>
      <c r="BL20">
        <v>1368</v>
      </c>
      <c r="BM20">
        <v>0</v>
      </c>
      <c r="BN20">
        <v>0</v>
      </c>
      <c r="BO20">
        <v>0</v>
      </c>
      <c r="BP20">
        <v>2622</v>
      </c>
      <c r="BQ20">
        <v>1414</v>
      </c>
      <c r="BR20">
        <v>3811</v>
      </c>
      <c r="BS20">
        <v>4990</v>
      </c>
      <c r="BT20">
        <v>6185</v>
      </c>
      <c r="BU20">
        <v>2551</v>
      </c>
      <c r="BV20">
        <v>2923</v>
      </c>
      <c r="BW20">
        <v>4500</v>
      </c>
      <c r="BX20">
        <v>5531</v>
      </c>
      <c r="BY20">
        <v>0</v>
      </c>
      <c r="BZ20">
        <v>1501</v>
      </c>
      <c r="CA20">
        <f>AE20*BK20</f>
        <v>7506180</v>
      </c>
      <c r="CB20">
        <f t="shared" si="7"/>
        <v>1544472</v>
      </c>
      <c r="CC20">
        <f t="shared" si="8"/>
        <v>0</v>
      </c>
      <c r="CD20">
        <f t="shared" si="9"/>
        <v>0</v>
      </c>
      <c r="CE20">
        <f t="shared" si="10"/>
        <v>0</v>
      </c>
      <c r="CF20">
        <f t="shared" si="11"/>
        <v>1720032</v>
      </c>
      <c r="CG20">
        <f t="shared" si="12"/>
        <v>425614</v>
      </c>
      <c r="CH20">
        <f t="shared" si="13"/>
        <v>3426089</v>
      </c>
      <c r="CI20">
        <f t="shared" si="14"/>
        <v>2674640</v>
      </c>
      <c r="CJ20">
        <f t="shared" si="15"/>
        <v>6185</v>
      </c>
      <c r="CK20">
        <f t="shared" si="16"/>
        <v>1311214</v>
      </c>
      <c r="CL20">
        <f t="shared" si="17"/>
        <v>26336230</v>
      </c>
      <c r="CM20">
        <f t="shared" si="18"/>
        <v>40545000</v>
      </c>
      <c r="CN20">
        <f t="shared" si="19"/>
        <v>0</v>
      </c>
      <c r="CO20">
        <f t="shared" si="20"/>
        <v>0</v>
      </c>
      <c r="CP20">
        <f t="shared" si="21"/>
        <v>385757</v>
      </c>
      <c r="CQ20" s="13">
        <f t="shared" si="22"/>
        <v>8.5881413000000004E-2</v>
      </c>
    </row>
    <row r="21" spans="1:95" x14ac:dyDescent="0.3">
      <c r="A21">
        <v>9500</v>
      </c>
      <c r="B21">
        <v>4.1000000000000002E-2</v>
      </c>
      <c r="C21">
        <v>1.331</v>
      </c>
      <c r="D21">
        <v>4.5999999999999999E-2</v>
      </c>
      <c r="E21">
        <v>0.35299999999999998</v>
      </c>
      <c r="F21">
        <v>0.42</v>
      </c>
      <c r="G21">
        <v>9363</v>
      </c>
      <c r="H21">
        <v>58520</v>
      </c>
      <c r="I21">
        <v>84201</v>
      </c>
      <c r="J21">
        <v>1563</v>
      </c>
      <c r="K21">
        <v>1646</v>
      </c>
      <c r="L21">
        <v>0</v>
      </c>
      <c r="M21">
        <v>-916</v>
      </c>
      <c r="N21">
        <v>11105</v>
      </c>
      <c r="O21">
        <v>38460</v>
      </c>
      <c r="P21">
        <v>1132</v>
      </c>
      <c r="Q21">
        <v>0</v>
      </c>
      <c r="R21">
        <v>0</v>
      </c>
      <c r="S21">
        <v>0</v>
      </c>
      <c r="T21">
        <v>5386</v>
      </c>
      <c r="U21">
        <v>222</v>
      </c>
      <c r="V21">
        <v>9507</v>
      </c>
      <c r="W21">
        <v>330</v>
      </c>
      <c r="X21">
        <v>30</v>
      </c>
      <c r="Y21">
        <v>272</v>
      </c>
      <c r="Z21">
        <v>9706</v>
      </c>
      <c r="AA21">
        <v>9449</v>
      </c>
      <c r="AB21">
        <v>1</v>
      </c>
      <c r="AC21">
        <v>0</v>
      </c>
      <c r="AD21">
        <v>9706</v>
      </c>
      <c r="AE21">
        <v>3335</v>
      </c>
      <c r="AF21">
        <v>1132</v>
      </c>
      <c r="AG21">
        <v>0</v>
      </c>
      <c r="AH21">
        <v>0</v>
      </c>
      <c r="AI21">
        <v>0</v>
      </c>
      <c r="AJ21">
        <v>632</v>
      </c>
      <c r="AK21">
        <v>222</v>
      </c>
      <c r="AL21">
        <v>856</v>
      </c>
      <c r="AM21">
        <v>563</v>
      </c>
      <c r="AN21">
        <v>1</v>
      </c>
      <c r="AO21">
        <v>508</v>
      </c>
      <c r="AP21">
        <v>9449</v>
      </c>
      <c r="AQ21">
        <v>9449</v>
      </c>
      <c r="AR21">
        <v>0</v>
      </c>
      <c r="AS21">
        <v>0</v>
      </c>
      <c r="AT21">
        <v>254</v>
      </c>
      <c r="AU21">
        <f t="shared" si="23"/>
        <v>3335</v>
      </c>
      <c r="AV21">
        <f t="shared" si="23"/>
        <v>1132</v>
      </c>
      <c r="AW21">
        <f t="shared" si="23"/>
        <v>0</v>
      </c>
      <c r="AX21">
        <f t="shared" si="23"/>
        <v>0</v>
      </c>
      <c r="AY21">
        <f t="shared" si="23"/>
        <v>0</v>
      </c>
      <c r="AZ21">
        <f t="shared" si="23"/>
        <v>632</v>
      </c>
      <c r="BA21">
        <f t="shared" si="23"/>
        <v>222</v>
      </c>
      <c r="BB21">
        <f t="shared" si="23"/>
        <v>856</v>
      </c>
      <c r="BC21">
        <f t="shared" si="23"/>
        <v>330</v>
      </c>
      <c r="BD21">
        <f t="shared" si="23"/>
        <v>1</v>
      </c>
      <c r="BE21">
        <f t="shared" si="23"/>
        <v>272</v>
      </c>
      <c r="BF21">
        <f t="shared" si="23"/>
        <v>9449</v>
      </c>
      <c r="BG21">
        <f t="shared" si="23"/>
        <v>9449</v>
      </c>
      <c r="BH21">
        <f t="shared" si="23"/>
        <v>0</v>
      </c>
      <c r="BI21">
        <f t="shared" si="23"/>
        <v>0</v>
      </c>
      <c r="BJ21">
        <f t="shared" si="23"/>
        <v>254</v>
      </c>
      <c r="BK21">
        <v>2242</v>
      </c>
      <c r="BL21">
        <v>1402</v>
      </c>
      <c r="BM21">
        <v>0</v>
      </c>
      <c r="BN21">
        <v>0</v>
      </c>
      <c r="BO21">
        <v>0</v>
      </c>
      <c r="BP21">
        <v>2630</v>
      </c>
      <c r="BQ21">
        <v>1299</v>
      </c>
      <c r="BR21">
        <v>7858</v>
      </c>
      <c r="BS21">
        <v>5614</v>
      </c>
      <c r="BT21">
        <v>5794</v>
      </c>
      <c r="BU21">
        <v>2463</v>
      </c>
      <c r="BV21">
        <v>2955</v>
      </c>
      <c r="BW21">
        <v>5101</v>
      </c>
      <c r="BX21">
        <v>5136</v>
      </c>
      <c r="BY21">
        <v>0</v>
      </c>
      <c r="BZ21">
        <v>1523</v>
      </c>
      <c r="CA21">
        <f t="shared" ref="CA21:CA51" si="24">AE21*BK21</f>
        <v>7477070</v>
      </c>
      <c r="CB21">
        <f t="shared" ref="CB21:CB51" si="25">AF21*BL21</f>
        <v>1587064</v>
      </c>
      <c r="CC21">
        <f t="shared" ref="CC21:CC51" si="26">AG21*BM21</f>
        <v>0</v>
      </c>
      <c r="CD21">
        <f t="shared" ref="CD21:CD51" si="27">AH21*BN21</f>
        <v>0</v>
      </c>
      <c r="CE21">
        <f t="shared" ref="CE21:CE51" si="28">AI21*BO21</f>
        <v>0</v>
      </c>
      <c r="CF21">
        <f t="shared" ref="CF21:CF51" si="29">AJ21*BP21</f>
        <v>1662160</v>
      </c>
      <c r="CG21">
        <f t="shared" ref="CG21:CG51" si="30">AK21*BQ21</f>
        <v>288378</v>
      </c>
      <c r="CH21">
        <f t="shared" ref="CH21:CH51" si="31">AL21*BR21</f>
        <v>6726448</v>
      </c>
      <c r="CI21">
        <f t="shared" ref="CI21:CI51" si="32">AM21*BS21</f>
        <v>3160682</v>
      </c>
      <c r="CJ21">
        <f t="shared" ref="CJ21:CJ51" si="33">AN21*BT21</f>
        <v>5794</v>
      </c>
      <c r="CK21">
        <f t="shared" ref="CK21:CK51" si="34">AO21*BU21</f>
        <v>1251204</v>
      </c>
      <c r="CL21">
        <f t="shared" ref="CL21:CL51" si="35">AP21*BV21</f>
        <v>27921795</v>
      </c>
      <c r="CM21">
        <f t="shared" ref="CM21:CM51" si="36">AQ21*BW21</f>
        <v>48199349</v>
      </c>
      <c r="CN21">
        <f t="shared" si="19"/>
        <v>0</v>
      </c>
      <c r="CO21">
        <f t="shared" si="20"/>
        <v>0</v>
      </c>
      <c r="CP21">
        <f t="shared" si="21"/>
        <v>386842</v>
      </c>
      <c r="CQ21" s="13">
        <f t="shared" si="22"/>
        <v>9.8666786000000006E-2</v>
      </c>
    </row>
    <row r="22" spans="1:95" x14ac:dyDescent="0.3">
      <c r="A22">
        <v>10000</v>
      </c>
      <c r="B22">
        <v>3.4000000000000002E-2</v>
      </c>
      <c r="C22">
        <v>1.5009999999999999</v>
      </c>
      <c r="D22">
        <v>3.7999999999999999E-2</v>
      </c>
      <c r="E22">
        <v>0.35799999999999998</v>
      </c>
      <c r="F22">
        <v>0.48499999999999999</v>
      </c>
      <c r="G22">
        <v>8343</v>
      </c>
      <c r="H22">
        <v>50657</v>
      </c>
      <c r="I22">
        <v>92910</v>
      </c>
      <c r="J22">
        <v>1560</v>
      </c>
      <c r="K22">
        <v>1808</v>
      </c>
      <c r="L22">
        <v>0</v>
      </c>
      <c r="M22">
        <v>4078</v>
      </c>
      <c r="N22">
        <v>10687</v>
      </c>
      <c r="O22">
        <v>40625</v>
      </c>
      <c r="P22">
        <v>1254</v>
      </c>
      <c r="Q22">
        <v>0</v>
      </c>
      <c r="R22">
        <v>0</v>
      </c>
      <c r="S22">
        <v>0</v>
      </c>
      <c r="T22">
        <v>5424</v>
      </c>
      <c r="U22">
        <v>929</v>
      </c>
      <c r="V22">
        <v>10233</v>
      </c>
      <c r="W22">
        <v>1940</v>
      </c>
      <c r="X22">
        <v>37</v>
      </c>
      <c r="Y22">
        <v>1861</v>
      </c>
      <c r="Z22">
        <v>10226</v>
      </c>
      <c r="AA22">
        <v>10154</v>
      </c>
      <c r="AB22">
        <v>1</v>
      </c>
      <c r="AC22">
        <v>0</v>
      </c>
      <c r="AD22">
        <v>10226</v>
      </c>
      <c r="AE22">
        <v>9355</v>
      </c>
      <c r="AF22">
        <v>1254</v>
      </c>
      <c r="AG22">
        <v>0</v>
      </c>
      <c r="AH22">
        <v>0</v>
      </c>
      <c r="AI22">
        <v>0</v>
      </c>
      <c r="AJ22">
        <v>1977</v>
      </c>
      <c r="AK22">
        <v>929</v>
      </c>
      <c r="AL22">
        <v>4689</v>
      </c>
      <c r="AM22">
        <v>3738</v>
      </c>
      <c r="AN22">
        <v>12</v>
      </c>
      <c r="AO22">
        <v>3588</v>
      </c>
      <c r="AP22">
        <v>10154</v>
      </c>
      <c r="AQ22">
        <v>10154</v>
      </c>
      <c r="AR22">
        <v>0</v>
      </c>
      <c r="AS22">
        <v>0</v>
      </c>
      <c r="AT22">
        <v>1794</v>
      </c>
      <c r="AU22">
        <f t="shared" si="23"/>
        <v>9355</v>
      </c>
      <c r="AV22">
        <f t="shared" si="23"/>
        <v>1254</v>
      </c>
      <c r="AW22">
        <f t="shared" si="23"/>
        <v>0</v>
      </c>
      <c r="AX22">
        <f t="shared" si="23"/>
        <v>0</v>
      </c>
      <c r="AY22">
        <f t="shared" si="23"/>
        <v>0</v>
      </c>
      <c r="AZ22">
        <f t="shared" si="23"/>
        <v>1977</v>
      </c>
      <c r="BA22">
        <f t="shared" si="23"/>
        <v>929</v>
      </c>
      <c r="BB22">
        <f t="shared" si="23"/>
        <v>4689</v>
      </c>
      <c r="BC22">
        <f t="shared" si="23"/>
        <v>1940</v>
      </c>
      <c r="BD22">
        <f t="shared" si="23"/>
        <v>12</v>
      </c>
      <c r="BE22">
        <f t="shared" si="23"/>
        <v>1861</v>
      </c>
      <c r="BF22">
        <f t="shared" si="23"/>
        <v>10154</v>
      </c>
      <c r="BG22">
        <f t="shared" si="23"/>
        <v>10154</v>
      </c>
      <c r="BH22">
        <f t="shared" si="23"/>
        <v>0</v>
      </c>
      <c r="BI22">
        <f t="shared" si="23"/>
        <v>0</v>
      </c>
      <c r="BJ22">
        <f t="shared" si="23"/>
        <v>1794</v>
      </c>
      <c r="BK22">
        <v>2227</v>
      </c>
      <c r="BL22">
        <v>1343</v>
      </c>
      <c r="BM22">
        <v>0</v>
      </c>
      <c r="BN22">
        <v>0</v>
      </c>
      <c r="BO22">
        <v>0</v>
      </c>
      <c r="BP22">
        <v>2568</v>
      </c>
      <c r="BQ22">
        <v>1385</v>
      </c>
      <c r="BR22">
        <v>3784</v>
      </c>
      <c r="BS22">
        <v>6461</v>
      </c>
      <c r="BT22">
        <v>5520</v>
      </c>
      <c r="BU22">
        <v>1960</v>
      </c>
      <c r="BV22">
        <v>2905</v>
      </c>
      <c r="BW22">
        <v>7130</v>
      </c>
      <c r="BX22">
        <v>6320</v>
      </c>
      <c r="BY22">
        <v>0</v>
      </c>
      <c r="BZ22">
        <v>1496</v>
      </c>
      <c r="CA22">
        <f t="shared" si="24"/>
        <v>20833585</v>
      </c>
      <c r="CB22">
        <f t="shared" si="25"/>
        <v>1684122</v>
      </c>
      <c r="CC22">
        <f t="shared" si="26"/>
        <v>0</v>
      </c>
      <c r="CD22">
        <f t="shared" si="27"/>
        <v>0</v>
      </c>
      <c r="CE22">
        <f t="shared" si="28"/>
        <v>0</v>
      </c>
      <c r="CF22">
        <f t="shared" si="29"/>
        <v>5076936</v>
      </c>
      <c r="CG22">
        <f t="shared" si="30"/>
        <v>1286665</v>
      </c>
      <c r="CH22">
        <f t="shared" si="31"/>
        <v>17743176</v>
      </c>
      <c r="CI22">
        <f t="shared" si="32"/>
        <v>24151218</v>
      </c>
      <c r="CJ22">
        <f t="shared" si="33"/>
        <v>66240</v>
      </c>
      <c r="CK22">
        <f t="shared" si="34"/>
        <v>7032480</v>
      </c>
      <c r="CL22">
        <f t="shared" si="35"/>
        <v>29497370</v>
      </c>
      <c r="CM22">
        <f t="shared" si="36"/>
        <v>72398020</v>
      </c>
      <c r="CN22">
        <f t="shared" si="19"/>
        <v>0</v>
      </c>
      <c r="CO22">
        <f t="shared" si="20"/>
        <v>0</v>
      </c>
      <c r="CP22">
        <f t="shared" si="21"/>
        <v>2683824</v>
      </c>
      <c r="CQ22" s="13">
        <f t="shared" si="22"/>
        <v>0.182453636</v>
      </c>
    </row>
    <row r="23" spans="1:95" x14ac:dyDescent="0.3">
      <c r="A23">
        <v>10500</v>
      </c>
      <c r="B23">
        <v>3.5999999999999997E-2</v>
      </c>
      <c r="C23">
        <v>1.5609999999999999</v>
      </c>
      <c r="D23">
        <v>5.8000000000000003E-2</v>
      </c>
      <c r="E23">
        <v>0.36799999999999999</v>
      </c>
      <c r="F23">
        <v>0.61</v>
      </c>
      <c r="G23">
        <v>8854</v>
      </c>
      <c r="H23">
        <v>53967</v>
      </c>
      <c r="I23">
        <v>96985</v>
      </c>
      <c r="J23">
        <v>1540</v>
      </c>
      <c r="K23">
        <v>1757</v>
      </c>
      <c r="L23">
        <v>0</v>
      </c>
      <c r="M23">
        <v>4182</v>
      </c>
      <c r="N23">
        <v>10979</v>
      </c>
      <c r="O23">
        <v>42517</v>
      </c>
      <c r="P23">
        <v>1250</v>
      </c>
      <c r="Q23">
        <v>0</v>
      </c>
      <c r="R23">
        <v>0</v>
      </c>
      <c r="S23">
        <v>0</v>
      </c>
      <c r="T23">
        <v>5854</v>
      </c>
      <c r="U23">
        <v>874</v>
      </c>
      <c r="V23">
        <v>10702</v>
      </c>
      <c r="W23">
        <v>1841</v>
      </c>
      <c r="X23">
        <v>35</v>
      </c>
      <c r="Y23">
        <v>1797</v>
      </c>
      <c r="Z23">
        <v>10728</v>
      </c>
      <c r="AA23">
        <v>10658</v>
      </c>
      <c r="AB23">
        <v>1</v>
      </c>
      <c r="AC23">
        <v>0</v>
      </c>
      <c r="AD23">
        <v>10728</v>
      </c>
      <c r="AE23">
        <v>9310</v>
      </c>
      <c r="AF23">
        <v>1250</v>
      </c>
      <c r="AG23">
        <v>0</v>
      </c>
      <c r="AH23">
        <v>0</v>
      </c>
      <c r="AI23">
        <v>0</v>
      </c>
      <c r="AJ23">
        <v>2081</v>
      </c>
      <c r="AK23">
        <v>874</v>
      </c>
      <c r="AL23">
        <v>4541</v>
      </c>
      <c r="AM23">
        <v>3591</v>
      </c>
      <c r="AN23">
        <v>9</v>
      </c>
      <c r="AO23">
        <v>3546</v>
      </c>
      <c r="AP23">
        <v>10658</v>
      </c>
      <c r="AQ23">
        <v>10658</v>
      </c>
      <c r="AR23">
        <v>0</v>
      </c>
      <c r="AS23">
        <v>0</v>
      </c>
      <c r="AT23">
        <v>1773</v>
      </c>
      <c r="AU23">
        <f t="shared" si="23"/>
        <v>9310</v>
      </c>
      <c r="AV23">
        <f t="shared" si="23"/>
        <v>1250</v>
      </c>
      <c r="AW23">
        <f t="shared" si="23"/>
        <v>0</v>
      </c>
      <c r="AX23">
        <f t="shared" si="23"/>
        <v>0</v>
      </c>
      <c r="AY23">
        <f t="shared" si="23"/>
        <v>0</v>
      </c>
      <c r="AZ23">
        <f t="shared" si="23"/>
        <v>2081</v>
      </c>
      <c r="BA23">
        <f t="shared" si="23"/>
        <v>874</v>
      </c>
      <c r="BB23">
        <f t="shared" si="23"/>
        <v>4541</v>
      </c>
      <c r="BC23">
        <f t="shared" si="23"/>
        <v>1841</v>
      </c>
      <c r="BD23">
        <f t="shared" si="23"/>
        <v>9</v>
      </c>
      <c r="BE23">
        <f t="shared" si="23"/>
        <v>1797</v>
      </c>
      <c r="BF23">
        <f t="shared" si="23"/>
        <v>10658</v>
      </c>
      <c r="BG23">
        <f t="shared" si="23"/>
        <v>10658</v>
      </c>
      <c r="BH23">
        <f t="shared" si="23"/>
        <v>0</v>
      </c>
      <c r="BI23">
        <f t="shared" si="23"/>
        <v>0</v>
      </c>
      <c r="BJ23">
        <f t="shared" si="23"/>
        <v>1773</v>
      </c>
      <c r="BK23">
        <v>2267</v>
      </c>
      <c r="BL23">
        <v>1305</v>
      </c>
      <c r="BM23">
        <v>0</v>
      </c>
      <c r="BN23">
        <v>0</v>
      </c>
      <c r="BO23">
        <v>0</v>
      </c>
      <c r="BP23">
        <v>8926</v>
      </c>
      <c r="BQ23">
        <v>1291</v>
      </c>
      <c r="BR23">
        <v>17501</v>
      </c>
      <c r="BS23">
        <v>5694</v>
      </c>
      <c r="BT23">
        <v>6987</v>
      </c>
      <c r="BU23">
        <v>1981</v>
      </c>
      <c r="BV23">
        <v>2995</v>
      </c>
      <c r="BW23">
        <v>3487</v>
      </c>
      <c r="BX23">
        <v>5531</v>
      </c>
      <c r="BY23">
        <v>0</v>
      </c>
      <c r="BZ23">
        <v>1472</v>
      </c>
      <c r="CA23">
        <f t="shared" si="24"/>
        <v>21105770</v>
      </c>
      <c r="CB23">
        <f t="shared" si="25"/>
        <v>1631250</v>
      </c>
      <c r="CC23">
        <f t="shared" si="26"/>
        <v>0</v>
      </c>
      <c r="CD23">
        <f t="shared" si="27"/>
        <v>0</v>
      </c>
      <c r="CE23">
        <f t="shared" si="28"/>
        <v>0</v>
      </c>
      <c r="CF23">
        <f t="shared" si="29"/>
        <v>18575006</v>
      </c>
      <c r="CG23">
        <f t="shared" si="30"/>
        <v>1128334</v>
      </c>
      <c r="CH23">
        <f t="shared" si="31"/>
        <v>79472041</v>
      </c>
      <c r="CI23">
        <f t="shared" si="32"/>
        <v>20447154</v>
      </c>
      <c r="CJ23">
        <f t="shared" si="33"/>
        <v>62883</v>
      </c>
      <c r="CK23">
        <f t="shared" si="34"/>
        <v>7024626</v>
      </c>
      <c r="CL23">
        <f t="shared" si="35"/>
        <v>31920710</v>
      </c>
      <c r="CM23">
        <f t="shared" si="36"/>
        <v>37164446</v>
      </c>
      <c r="CN23">
        <f t="shared" si="19"/>
        <v>0</v>
      </c>
      <c r="CO23">
        <f t="shared" si="20"/>
        <v>0</v>
      </c>
      <c r="CP23">
        <f t="shared" si="21"/>
        <v>2609856</v>
      </c>
      <c r="CQ23" s="13">
        <f t="shared" si="22"/>
        <v>0.22114207599999999</v>
      </c>
    </row>
    <row r="24" spans="1:95" x14ac:dyDescent="0.3">
      <c r="A24">
        <v>11000</v>
      </c>
      <c r="B24">
        <v>0.05</v>
      </c>
      <c r="C24">
        <v>1.546</v>
      </c>
      <c r="D24">
        <v>5.5E-2</v>
      </c>
      <c r="E24">
        <v>0.42699999999999999</v>
      </c>
      <c r="F24">
        <v>0.61499999999999999</v>
      </c>
      <c r="G24">
        <v>10893</v>
      </c>
      <c r="H24">
        <v>67171</v>
      </c>
      <c r="I24">
        <v>97654</v>
      </c>
      <c r="J24">
        <v>1555</v>
      </c>
      <c r="K24">
        <v>1618</v>
      </c>
      <c r="L24">
        <v>0</v>
      </c>
      <c r="M24">
        <v>4050</v>
      </c>
      <c r="N24">
        <v>13128</v>
      </c>
      <c r="O24">
        <v>44623</v>
      </c>
      <c r="P24">
        <v>1364</v>
      </c>
      <c r="Q24">
        <v>0</v>
      </c>
      <c r="R24">
        <v>0</v>
      </c>
      <c r="S24">
        <v>0</v>
      </c>
      <c r="T24">
        <v>6010</v>
      </c>
      <c r="U24">
        <v>265</v>
      </c>
      <c r="V24">
        <v>11112</v>
      </c>
      <c r="W24">
        <v>379</v>
      </c>
      <c r="X24">
        <v>37</v>
      </c>
      <c r="Y24">
        <v>336</v>
      </c>
      <c r="Z24">
        <v>11229</v>
      </c>
      <c r="AA24">
        <v>11069</v>
      </c>
      <c r="AB24">
        <v>1</v>
      </c>
      <c r="AC24">
        <v>0</v>
      </c>
      <c r="AD24">
        <v>11229</v>
      </c>
      <c r="AE24">
        <v>4163</v>
      </c>
      <c r="AF24">
        <v>1364</v>
      </c>
      <c r="AG24">
        <v>0</v>
      </c>
      <c r="AH24">
        <v>0</v>
      </c>
      <c r="AI24">
        <v>0</v>
      </c>
      <c r="AJ24">
        <v>858</v>
      </c>
      <c r="AK24">
        <v>265</v>
      </c>
      <c r="AL24">
        <v>956</v>
      </c>
      <c r="AM24">
        <v>691</v>
      </c>
      <c r="AN24">
        <v>0</v>
      </c>
      <c r="AO24">
        <v>672</v>
      </c>
      <c r="AP24">
        <v>11069</v>
      </c>
      <c r="AQ24">
        <v>11069</v>
      </c>
      <c r="AR24">
        <v>0</v>
      </c>
      <c r="AS24">
        <v>0</v>
      </c>
      <c r="AT24">
        <v>336</v>
      </c>
      <c r="AU24">
        <f t="shared" si="23"/>
        <v>4163</v>
      </c>
      <c r="AV24">
        <f t="shared" si="23"/>
        <v>1364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858</v>
      </c>
      <c r="BA24">
        <f t="shared" si="23"/>
        <v>265</v>
      </c>
      <c r="BB24">
        <f t="shared" si="23"/>
        <v>956</v>
      </c>
      <c r="BC24">
        <f t="shared" si="23"/>
        <v>379</v>
      </c>
      <c r="BD24">
        <f t="shared" si="23"/>
        <v>0</v>
      </c>
      <c r="BE24">
        <f t="shared" si="23"/>
        <v>336</v>
      </c>
      <c r="BF24">
        <f t="shared" si="23"/>
        <v>11069</v>
      </c>
      <c r="BG24">
        <f t="shared" si="23"/>
        <v>11069</v>
      </c>
      <c r="BH24">
        <f t="shared" si="23"/>
        <v>0</v>
      </c>
      <c r="BI24">
        <f t="shared" si="23"/>
        <v>0</v>
      </c>
      <c r="BJ24">
        <f t="shared" si="23"/>
        <v>336</v>
      </c>
      <c r="BK24">
        <v>5436</v>
      </c>
      <c r="BL24">
        <v>1369</v>
      </c>
      <c r="BM24">
        <v>0</v>
      </c>
      <c r="BN24">
        <v>0</v>
      </c>
      <c r="BO24">
        <v>0</v>
      </c>
      <c r="BP24">
        <v>8603</v>
      </c>
      <c r="BQ24">
        <v>1232</v>
      </c>
      <c r="BR24">
        <v>3905</v>
      </c>
      <c r="BS24">
        <v>4487</v>
      </c>
      <c r="BT24">
        <v>5733</v>
      </c>
      <c r="BU24">
        <v>2179</v>
      </c>
      <c r="BV24">
        <v>2986</v>
      </c>
      <c r="BW24">
        <v>4303</v>
      </c>
      <c r="BX24">
        <v>6716</v>
      </c>
      <c r="BY24">
        <v>0</v>
      </c>
      <c r="BZ24">
        <v>1519</v>
      </c>
      <c r="CA24">
        <f t="shared" si="24"/>
        <v>22630068</v>
      </c>
      <c r="CB24">
        <f t="shared" si="25"/>
        <v>1867316</v>
      </c>
      <c r="CC24">
        <f t="shared" si="26"/>
        <v>0</v>
      </c>
      <c r="CD24">
        <f t="shared" si="27"/>
        <v>0</v>
      </c>
      <c r="CE24">
        <f t="shared" si="28"/>
        <v>0</v>
      </c>
      <c r="CF24">
        <f t="shared" si="29"/>
        <v>7381374</v>
      </c>
      <c r="CG24">
        <f t="shared" si="30"/>
        <v>326480</v>
      </c>
      <c r="CH24">
        <f t="shared" si="31"/>
        <v>3733180</v>
      </c>
      <c r="CI24">
        <f t="shared" si="32"/>
        <v>3100517</v>
      </c>
      <c r="CJ24">
        <f t="shared" si="33"/>
        <v>0</v>
      </c>
      <c r="CK24">
        <f t="shared" si="34"/>
        <v>1464288</v>
      </c>
      <c r="CL24">
        <f t="shared" si="35"/>
        <v>33052034</v>
      </c>
      <c r="CM24">
        <f t="shared" si="36"/>
        <v>47629907</v>
      </c>
      <c r="CN24">
        <f t="shared" si="19"/>
        <v>0</v>
      </c>
      <c r="CO24">
        <f t="shared" si="20"/>
        <v>0</v>
      </c>
      <c r="CP24">
        <f t="shared" si="21"/>
        <v>510384</v>
      </c>
      <c r="CQ24" s="13">
        <f t="shared" si="22"/>
        <v>0.121695548</v>
      </c>
    </row>
    <row r="25" spans="1:95" x14ac:dyDescent="0.3">
      <c r="A25">
        <v>11500</v>
      </c>
      <c r="B25">
        <v>5.2999999999999999E-2</v>
      </c>
      <c r="C25">
        <v>1.6220000000000001</v>
      </c>
      <c r="D25">
        <v>5.8000000000000003E-2</v>
      </c>
      <c r="E25">
        <v>0.46700000000000003</v>
      </c>
      <c r="F25">
        <v>0.629</v>
      </c>
      <c r="G25">
        <v>11709</v>
      </c>
      <c r="H25">
        <v>72530</v>
      </c>
      <c r="I25">
        <v>101739</v>
      </c>
      <c r="J25">
        <v>1567</v>
      </c>
      <c r="K25">
        <v>1691</v>
      </c>
      <c r="L25">
        <v>0</v>
      </c>
      <c r="M25">
        <v>4069</v>
      </c>
      <c r="N25">
        <v>11599</v>
      </c>
      <c r="O25">
        <v>46657</v>
      </c>
      <c r="P25">
        <v>1429</v>
      </c>
      <c r="Q25">
        <v>0</v>
      </c>
      <c r="R25">
        <v>0</v>
      </c>
      <c r="S25">
        <v>0</v>
      </c>
      <c r="T25">
        <v>6202</v>
      </c>
      <c r="U25">
        <v>337</v>
      </c>
      <c r="V25">
        <v>11701</v>
      </c>
      <c r="W25">
        <v>119</v>
      </c>
      <c r="X25">
        <v>49</v>
      </c>
      <c r="Y25">
        <v>61</v>
      </c>
      <c r="Z25">
        <v>11770</v>
      </c>
      <c r="AA25">
        <v>11643</v>
      </c>
      <c r="AB25">
        <v>1</v>
      </c>
      <c r="AC25">
        <v>0</v>
      </c>
      <c r="AD25">
        <v>11770</v>
      </c>
      <c r="AE25">
        <v>3154</v>
      </c>
      <c r="AF25">
        <v>1429</v>
      </c>
      <c r="AG25">
        <v>0</v>
      </c>
      <c r="AH25">
        <v>0</v>
      </c>
      <c r="AI25">
        <v>0</v>
      </c>
      <c r="AJ25">
        <v>326</v>
      </c>
      <c r="AK25">
        <v>337</v>
      </c>
      <c r="AL25">
        <v>462</v>
      </c>
      <c r="AM25">
        <v>125</v>
      </c>
      <c r="AN25">
        <v>0</v>
      </c>
      <c r="AO25">
        <v>120</v>
      </c>
      <c r="AP25">
        <v>11643</v>
      </c>
      <c r="AQ25">
        <v>11643</v>
      </c>
      <c r="AR25">
        <v>0</v>
      </c>
      <c r="AS25">
        <v>0</v>
      </c>
      <c r="AT25">
        <v>60</v>
      </c>
      <c r="AU25">
        <f t="shared" si="23"/>
        <v>3154</v>
      </c>
      <c r="AV25">
        <f t="shared" si="23"/>
        <v>1429</v>
      </c>
      <c r="AW25">
        <f t="shared" si="23"/>
        <v>0</v>
      </c>
      <c r="AX25">
        <f t="shared" si="23"/>
        <v>0</v>
      </c>
      <c r="AY25">
        <f t="shared" si="23"/>
        <v>0</v>
      </c>
      <c r="AZ25">
        <f t="shared" si="23"/>
        <v>326</v>
      </c>
      <c r="BA25">
        <f t="shared" si="23"/>
        <v>337</v>
      </c>
      <c r="BB25">
        <f t="shared" si="23"/>
        <v>462</v>
      </c>
      <c r="BC25">
        <f t="shared" si="23"/>
        <v>119</v>
      </c>
      <c r="BD25">
        <f t="shared" si="23"/>
        <v>0</v>
      </c>
      <c r="BE25">
        <f t="shared" si="23"/>
        <v>61</v>
      </c>
      <c r="BF25">
        <f t="shared" si="23"/>
        <v>11643</v>
      </c>
      <c r="BG25">
        <f t="shared" si="23"/>
        <v>11643</v>
      </c>
      <c r="BH25">
        <f t="shared" si="23"/>
        <v>0</v>
      </c>
      <c r="BI25">
        <f t="shared" si="23"/>
        <v>0</v>
      </c>
      <c r="BJ25">
        <f t="shared" si="23"/>
        <v>60</v>
      </c>
      <c r="BK25">
        <v>2251</v>
      </c>
      <c r="BL25">
        <v>1445</v>
      </c>
      <c r="BM25">
        <v>0</v>
      </c>
      <c r="BN25">
        <v>0</v>
      </c>
      <c r="BO25">
        <v>0</v>
      </c>
      <c r="BP25">
        <v>2650</v>
      </c>
      <c r="BQ25">
        <v>1266</v>
      </c>
      <c r="BR25">
        <v>3857</v>
      </c>
      <c r="BS25">
        <v>9381</v>
      </c>
      <c r="BT25">
        <v>7465</v>
      </c>
      <c r="BU25">
        <v>2558</v>
      </c>
      <c r="BV25">
        <v>2945</v>
      </c>
      <c r="BW25">
        <v>19248</v>
      </c>
      <c r="BX25">
        <v>5531</v>
      </c>
      <c r="BY25">
        <v>0</v>
      </c>
      <c r="BZ25">
        <v>1505</v>
      </c>
      <c r="CA25">
        <f t="shared" si="24"/>
        <v>7099654</v>
      </c>
      <c r="CB25">
        <f t="shared" si="25"/>
        <v>2064905</v>
      </c>
      <c r="CC25">
        <f t="shared" si="26"/>
        <v>0</v>
      </c>
      <c r="CD25">
        <f t="shared" si="27"/>
        <v>0</v>
      </c>
      <c r="CE25">
        <f t="shared" si="28"/>
        <v>0</v>
      </c>
      <c r="CF25">
        <f t="shared" si="29"/>
        <v>863900</v>
      </c>
      <c r="CG25">
        <f t="shared" si="30"/>
        <v>426642</v>
      </c>
      <c r="CH25">
        <f t="shared" si="31"/>
        <v>1781934</v>
      </c>
      <c r="CI25">
        <f t="shared" si="32"/>
        <v>1172625</v>
      </c>
      <c r="CJ25">
        <f t="shared" si="33"/>
        <v>0</v>
      </c>
      <c r="CK25">
        <f t="shared" si="34"/>
        <v>306960</v>
      </c>
      <c r="CL25">
        <f t="shared" si="35"/>
        <v>34288635</v>
      </c>
      <c r="CM25">
        <f t="shared" si="36"/>
        <v>224104464</v>
      </c>
      <c r="CN25">
        <f t="shared" si="19"/>
        <v>0</v>
      </c>
      <c r="CO25">
        <f t="shared" si="20"/>
        <v>0</v>
      </c>
      <c r="CP25">
        <f t="shared" si="21"/>
        <v>90300</v>
      </c>
      <c r="CQ25" s="13">
        <f t="shared" si="22"/>
        <v>0.27220001900000002</v>
      </c>
    </row>
    <row r="26" spans="1:95" x14ac:dyDescent="0.3">
      <c r="A26">
        <v>12000</v>
      </c>
      <c r="B26">
        <v>5.2999999999999999E-2</v>
      </c>
      <c r="C26">
        <v>1.696</v>
      </c>
      <c r="D26">
        <v>5.6000000000000001E-2</v>
      </c>
      <c r="E26">
        <v>0.43099999999999999</v>
      </c>
      <c r="F26">
        <v>0.63100000000000001</v>
      </c>
      <c r="G26">
        <v>11735</v>
      </c>
      <c r="H26">
        <v>72780</v>
      </c>
      <c r="I26">
        <v>106810</v>
      </c>
      <c r="J26">
        <v>1558</v>
      </c>
      <c r="K26">
        <v>1686</v>
      </c>
      <c r="L26">
        <v>0</v>
      </c>
      <c r="M26">
        <v>4419</v>
      </c>
      <c r="N26">
        <v>10839</v>
      </c>
      <c r="O26">
        <v>48644</v>
      </c>
      <c r="P26">
        <v>1574</v>
      </c>
      <c r="Q26">
        <v>0</v>
      </c>
      <c r="R26">
        <v>0</v>
      </c>
      <c r="S26">
        <v>0</v>
      </c>
      <c r="T26">
        <v>6539</v>
      </c>
      <c r="U26">
        <v>359</v>
      </c>
      <c r="V26">
        <v>12137</v>
      </c>
      <c r="W26">
        <v>495</v>
      </c>
      <c r="X26">
        <v>35</v>
      </c>
      <c r="Y26">
        <v>438</v>
      </c>
      <c r="Z26">
        <v>12254</v>
      </c>
      <c r="AA26">
        <v>12080</v>
      </c>
      <c r="AB26">
        <v>1</v>
      </c>
      <c r="AC26">
        <v>0</v>
      </c>
      <c r="AD26">
        <v>12254</v>
      </c>
      <c r="AE26">
        <v>4735</v>
      </c>
      <c r="AF26">
        <v>1574</v>
      </c>
      <c r="AG26">
        <v>0</v>
      </c>
      <c r="AH26">
        <v>0</v>
      </c>
      <c r="AI26">
        <v>0</v>
      </c>
      <c r="AJ26">
        <v>949</v>
      </c>
      <c r="AK26">
        <v>359</v>
      </c>
      <c r="AL26">
        <v>1317</v>
      </c>
      <c r="AM26">
        <v>877</v>
      </c>
      <c r="AN26">
        <v>3</v>
      </c>
      <c r="AO26">
        <v>820</v>
      </c>
      <c r="AP26">
        <v>12080</v>
      </c>
      <c r="AQ26">
        <v>12080</v>
      </c>
      <c r="AR26">
        <v>0</v>
      </c>
      <c r="AS26">
        <v>0</v>
      </c>
      <c r="AT26">
        <v>410</v>
      </c>
      <c r="AU26">
        <f t="shared" si="23"/>
        <v>4735</v>
      </c>
      <c r="AV26">
        <f t="shared" si="23"/>
        <v>1574</v>
      </c>
      <c r="AW26">
        <f t="shared" si="23"/>
        <v>0</v>
      </c>
      <c r="AX26">
        <f t="shared" si="23"/>
        <v>0</v>
      </c>
      <c r="AY26">
        <f t="shared" si="23"/>
        <v>0</v>
      </c>
      <c r="AZ26">
        <f t="shared" si="23"/>
        <v>949</v>
      </c>
      <c r="BA26">
        <f t="shared" si="23"/>
        <v>359</v>
      </c>
      <c r="BB26">
        <f t="shared" si="23"/>
        <v>1317</v>
      </c>
      <c r="BC26">
        <f t="shared" si="23"/>
        <v>495</v>
      </c>
      <c r="BD26">
        <f t="shared" si="23"/>
        <v>3</v>
      </c>
      <c r="BE26">
        <f t="shared" si="23"/>
        <v>438</v>
      </c>
      <c r="BF26">
        <f t="shared" si="23"/>
        <v>12080</v>
      </c>
      <c r="BG26">
        <f t="shared" si="23"/>
        <v>12080</v>
      </c>
      <c r="BH26">
        <f t="shared" si="23"/>
        <v>0</v>
      </c>
      <c r="BI26">
        <f t="shared" si="23"/>
        <v>0</v>
      </c>
      <c r="BJ26">
        <f t="shared" si="23"/>
        <v>410</v>
      </c>
      <c r="BK26">
        <v>2259</v>
      </c>
      <c r="BL26">
        <v>1434</v>
      </c>
      <c r="BM26">
        <v>0</v>
      </c>
      <c r="BN26">
        <v>0</v>
      </c>
      <c r="BO26">
        <v>0</v>
      </c>
      <c r="BP26">
        <v>2682</v>
      </c>
      <c r="BQ26">
        <v>1258</v>
      </c>
      <c r="BR26">
        <v>3851</v>
      </c>
      <c r="BS26">
        <v>4749</v>
      </c>
      <c r="BT26">
        <v>5824</v>
      </c>
      <c r="BU26">
        <v>2301</v>
      </c>
      <c r="BV26">
        <v>5302</v>
      </c>
      <c r="BW26">
        <v>4481</v>
      </c>
      <c r="BX26">
        <v>6716</v>
      </c>
      <c r="BY26">
        <v>0</v>
      </c>
      <c r="BZ26">
        <v>11593</v>
      </c>
      <c r="CA26">
        <f t="shared" si="24"/>
        <v>10696365</v>
      </c>
      <c r="CB26">
        <f t="shared" si="25"/>
        <v>2257116</v>
      </c>
      <c r="CC26">
        <f t="shared" si="26"/>
        <v>0</v>
      </c>
      <c r="CD26">
        <f t="shared" si="27"/>
        <v>0</v>
      </c>
      <c r="CE26">
        <f t="shared" si="28"/>
        <v>0</v>
      </c>
      <c r="CF26">
        <f t="shared" si="29"/>
        <v>2545218</v>
      </c>
      <c r="CG26">
        <f t="shared" si="30"/>
        <v>451622</v>
      </c>
      <c r="CH26">
        <f t="shared" si="31"/>
        <v>5071767</v>
      </c>
      <c r="CI26">
        <f t="shared" si="32"/>
        <v>4164873</v>
      </c>
      <c r="CJ26">
        <f t="shared" si="33"/>
        <v>17472</v>
      </c>
      <c r="CK26">
        <f t="shared" si="34"/>
        <v>1886820</v>
      </c>
      <c r="CL26">
        <f t="shared" si="35"/>
        <v>64048160</v>
      </c>
      <c r="CM26">
        <f t="shared" si="36"/>
        <v>54130480</v>
      </c>
      <c r="CN26">
        <f t="shared" si="19"/>
        <v>0</v>
      </c>
      <c r="CO26">
        <f t="shared" si="20"/>
        <v>0</v>
      </c>
      <c r="CP26">
        <f t="shared" si="21"/>
        <v>4753130</v>
      </c>
      <c r="CQ26" s="13">
        <f t="shared" si="22"/>
        <v>0.15002302300000001</v>
      </c>
    </row>
    <row r="27" spans="1:95" x14ac:dyDescent="0.3">
      <c r="A27">
        <v>12500</v>
      </c>
      <c r="B27">
        <v>5.8000000000000003E-2</v>
      </c>
      <c r="C27">
        <v>1.857</v>
      </c>
      <c r="D27">
        <v>6.0999999999999999E-2</v>
      </c>
      <c r="E27">
        <v>0.505</v>
      </c>
      <c r="F27">
        <v>0.624</v>
      </c>
      <c r="G27">
        <v>12624</v>
      </c>
      <c r="H27">
        <v>78552</v>
      </c>
      <c r="I27">
        <v>110241</v>
      </c>
      <c r="J27">
        <v>1549</v>
      </c>
      <c r="K27">
        <v>1675</v>
      </c>
      <c r="L27">
        <v>0</v>
      </c>
      <c r="M27">
        <v>4253</v>
      </c>
      <c r="N27">
        <v>17695</v>
      </c>
      <c r="O27">
        <v>50659</v>
      </c>
      <c r="P27">
        <v>1560</v>
      </c>
      <c r="Q27">
        <v>0</v>
      </c>
      <c r="R27">
        <v>0</v>
      </c>
      <c r="S27">
        <v>0</v>
      </c>
      <c r="T27">
        <v>6828</v>
      </c>
      <c r="U27">
        <v>383</v>
      </c>
      <c r="V27">
        <v>12542</v>
      </c>
      <c r="W27">
        <v>111</v>
      </c>
      <c r="X27">
        <v>32</v>
      </c>
      <c r="Y27">
        <v>72</v>
      </c>
      <c r="Z27">
        <v>12775</v>
      </c>
      <c r="AA27">
        <v>12503</v>
      </c>
      <c r="AB27">
        <v>1</v>
      </c>
      <c r="AC27">
        <v>0</v>
      </c>
      <c r="AD27">
        <v>12775</v>
      </c>
      <c r="AE27">
        <v>3512</v>
      </c>
      <c r="AF27">
        <v>1560</v>
      </c>
      <c r="AG27">
        <v>0</v>
      </c>
      <c r="AH27">
        <v>0</v>
      </c>
      <c r="AI27">
        <v>0</v>
      </c>
      <c r="AJ27">
        <v>400</v>
      </c>
      <c r="AK27">
        <v>383</v>
      </c>
      <c r="AL27">
        <v>589</v>
      </c>
      <c r="AM27">
        <v>127</v>
      </c>
      <c r="AN27">
        <v>0</v>
      </c>
      <c r="AO27">
        <v>144</v>
      </c>
      <c r="AP27">
        <v>12503</v>
      </c>
      <c r="AQ27">
        <v>12503</v>
      </c>
      <c r="AR27">
        <v>0</v>
      </c>
      <c r="AS27">
        <v>0</v>
      </c>
      <c r="AT27">
        <v>72</v>
      </c>
      <c r="AU27">
        <f t="shared" si="23"/>
        <v>3512</v>
      </c>
      <c r="AV27">
        <f t="shared" si="23"/>
        <v>1560</v>
      </c>
      <c r="AW27">
        <f t="shared" si="23"/>
        <v>0</v>
      </c>
      <c r="AX27">
        <f t="shared" si="23"/>
        <v>0</v>
      </c>
      <c r="AY27">
        <f t="shared" si="23"/>
        <v>0</v>
      </c>
      <c r="AZ27">
        <f t="shared" si="23"/>
        <v>400</v>
      </c>
      <c r="BA27">
        <f t="shared" si="23"/>
        <v>383</v>
      </c>
      <c r="BB27">
        <f t="shared" si="23"/>
        <v>589</v>
      </c>
      <c r="BC27">
        <f t="shared" si="23"/>
        <v>111</v>
      </c>
      <c r="BD27">
        <f t="shared" si="23"/>
        <v>0</v>
      </c>
      <c r="BE27">
        <f t="shared" si="23"/>
        <v>72</v>
      </c>
      <c r="BF27">
        <f t="shared" si="23"/>
        <v>12503</v>
      </c>
      <c r="BG27">
        <f t="shared" si="23"/>
        <v>12503</v>
      </c>
      <c r="BH27">
        <f t="shared" si="23"/>
        <v>0</v>
      </c>
      <c r="BI27">
        <f t="shared" si="23"/>
        <v>0</v>
      </c>
      <c r="BJ27">
        <f t="shared" si="23"/>
        <v>72</v>
      </c>
      <c r="BK27">
        <v>3555</v>
      </c>
      <c r="BL27">
        <v>1434</v>
      </c>
      <c r="BM27">
        <v>0</v>
      </c>
      <c r="BN27">
        <v>0</v>
      </c>
      <c r="BO27">
        <v>0</v>
      </c>
      <c r="BP27">
        <v>2671</v>
      </c>
      <c r="BQ27">
        <v>1327</v>
      </c>
      <c r="BR27">
        <v>3968</v>
      </c>
      <c r="BS27">
        <v>10118</v>
      </c>
      <c r="BT27">
        <v>6629</v>
      </c>
      <c r="BU27">
        <v>3204</v>
      </c>
      <c r="BV27">
        <v>3028</v>
      </c>
      <c r="BW27">
        <v>5739</v>
      </c>
      <c r="BX27">
        <v>5531</v>
      </c>
      <c r="BY27">
        <v>0</v>
      </c>
      <c r="BZ27">
        <v>1521</v>
      </c>
      <c r="CA27">
        <f t="shared" si="24"/>
        <v>12485160</v>
      </c>
      <c r="CB27">
        <f t="shared" si="25"/>
        <v>2237040</v>
      </c>
      <c r="CC27">
        <f t="shared" si="26"/>
        <v>0</v>
      </c>
      <c r="CD27">
        <f t="shared" si="27"/>
        <v>0</v>
      </c>
      <c r="CE27">
        <f t="shared" si="28"/>
        <v>0</v>
      </c>
      <c r="CF27">
        <f t="shared" si="29"/>
        <v>1068400</v>
      </c>
      <c r="CG27">
        <f t="shared" si="30"/>
        <v>508241</v>
      </c>
      <c r="CH27">
        <f t="shared" si="31"/>
        <v>2337152</v>
      </c>
      <c r="CI27">
        <f t="shared" si="32"/>
        <v>1284986</v>
      </c>
      <c r="CJ27">
        <f t="shared" si="33"/>
        <v>0</v>
      </c>
      <c r="CK27">
        <f t="shared" si="34"/>
        <v>461376</v>
      </c>
      <c r="CL27">
        <f t="shared" si="35"/>
        <v>37859084</v>
      </c>
      <c r="CM27">
        <f t="shared" si="36"/>
        <v>71754717</v>
      </c>
      <c r="CN27">
        <f t="shared" si="19"/>
        <v>0</v>
      </c>
      <c r="CO27">
        <f t="shared" si="20"/>
        <v>0</v>
      </c>
      <c r="CP27">
        <f t="shared" si="21"/>
        <v>109512</v>
      </c>
      <c r="CQ27" s="13">
        <f t="shared" si="22"/>
        <v>0.13010566800000001</v>
      </c>
    </row>
    <row r="28" spans="1:95" x14ac:dyDescent="0.3">
      <c r="A28">
        <v>13000</v>
      </c>
      <c r="B28">
        <v>4.8000000000000001E-2</v>
      </c>
      <c r="C28">
        <v>2.2839999999999998</v>
      </c>
      <c r="D28">
        <v>5.2999999999999999E-2</v>
      </c>
      <c r="E28">
        <v>0.54700000000000004</v>
      </c>
      <c r="F28">
        <v>0.63100000000000001</v>
      </c>
      <c r="G28">
        <v>11434</v>
      </c>
      <c r="H28">
        <v>69949</v>
      </c>
      <c r="I28">
        <v>119556</v>
      </c>
      <c r="J28">
        <v>1971</v>
      </c>
      <c r="K28">
        <v>2004</v>
      </c>
      <c r="L28">
        <v>0</v>
      </c>
      <c r="M28">
        <v>5020</v>
      </c>
      <c r="N28">
        <v>11282</v>
      </c>
      <c r="O28">
        <v>52872</v>
      </c>
      <c r="P28">
        <v>1563</v>
      </c>
      <c r="Q28">
        <v>0</v>
      </c>
      <c r="R28">
        <v>0</v>
      </c>
      <c r="S28">
        <v>0</v>
      </c>
      <c r="T28">
        <v>7118</v>
      </c>
      <c r="U28">
        <v>1085</v>
      </c>
      <c r="V28">
        <v>13326</v>
      </c>
      <c r="W28">
        <v>1882</v>
      </c>
      <c r="X28">
        <v>35</v>
      </c>
      <c r="Y28">
        <v>1799</v>
      </c>
      <c r="Z28">
        <v>13316</v>
      </c>
      <c r="AA28">
        <v>13243</v>
      </c>
      <c r="AB28">
        <v>1</v>
      </c>
      <c r="AC28">
        <v>0</v>
      </c>
      <c r="AD28">
        <v>13316</v>
      </c>
      <c r="AE28">
        <v>10006</v>
      </c>
      <c r="AF28">
        <v>1563</v>
      </c>
      <c r="AG28">
        <v>0</v>
      </c>
      <c r="AH28">
        <v>0</v>
      </c>
      <c r="AI28">
        <v>0</v>
      </c>
      <c r="AJ28">
        <v>1979</v>
      </c>
      <c r="AK28">
        <v>1085</v>
      </c>
      <c r="AL28">
        <v>4817</v>
      </c>
      <c r="AM28">
        <v>3651</v>
      </c>
      <c r="AN28">
        <v>4</v>
      </c>
      <c r="AO28">
        <v>3558</v>
      </c>
      <c r="AP28">
        <v>13243</v>
      </c>
      <c r="AQ28">
        <v>13243</v>
      </c>
      <c r="AR28">
        <v>0</v>
      </c>
      <c r="AS28">
        <v>0</v>
      </c>
      <c r="AT28">
        <v>1779</v>
      </c>
      <c r="AU28">
        <f t="shared" si="23"/>
        <v>10006</v>
      </c>
      <c r="AV28">
        <f t="shared" si="23"/>
        <v>1563</v>
      </c>
      <c r="AW28">
        <f t="shared" si="23"/>
        <v>0</v>
      </c>
      <c r="AX28">
        <f t="shared" si="23"/>
        <v>0</v>
      </c>
      <c r="AY28">
        <f t="shared" si="23"/>
        <v>0</v>
      </c>
      <c r="AZ28">
        <f t="shared" si="23"/>
        <v>1979</v>
      </c>
      <c r="BA28">
        <f t="shared" si="23"/>
        <v>1085</v>
      </c>
      <c r="BB28">
        <f t="shared" si="23"/>
        <v>4817</v>
      </c>
      <c r="BC28">
        <f t="shared" si="23"/>
        <v>1882</v>
      </c>
      <c r="BD28">
        <f t="shared" si="23"/>
        <v>4</v>
      </c>
      <c r="BE28">
        <f t="shared" si="23"/>
        <v>1799</v>
      </c>
      <c r="BF28">
        <f t="shared" si="23"/>
        <v>13243</v>
      </c>
      <c r="BG28">
        <f t="shared" si="23"/>
        <v>13243</v>
      </c>
      <c r="BH28">
        <f t="shared" si="23"/>
        <v>0</v>
      </c>
      <c r="BI28">
        <f t="shared" si="23"/>
        <v>0</v>
      </c>
      <c r="BJ28">
        <f t="shared" si="23"/>
        <v>1779</v>
      </c>
      <c r="BK28">
        <v>2324</v>
      </c>
      <c r="BL28">
        <v>1500</v>
      </c>
      <c r="BM28">
        <v>0</v>
      </c>
      <c r="BN28">
        <v>0</v>
      </c>
      <c r="BO28">
        <v>0</v>
      </c>
      <c r="BP28">
        <v>7801</v>
      </c>
      <c r="BQ28">
        <v>1521</v>
      </c>
      <c r="BR28">
        <v>4232</v>
      </c>
      <c r="BS28">
        <v>7014</v>
      </c>
      <c r="BT28">
        <v>7167</v>
      </c>
      <c r="BU28">
        <v>2028</v>
      </c>
      <c r="BV28">
        <v>3065</v>
      </c>
      <c r="BW28">
        <v>3410</v>
      </c>
      <c r="BX28">
        <v>5531</v>
      </c>
      <c r="BY28">
        <v>0</v>
      </c>
      <c r="BZ28">
        <v>1645</v>
      </c>
      <c r="CA28">
        <f t="shared" si="24"/>
        <v>23253944</v>
      </c>
      <c r="CB28">
        <f t="shared" si="25"/>
        <v>2344500</v>
      </c>
      <c r="CC28">
        <f t="shared" si="26"/>
        <v>0</v>
      </c>
      <c r="CD28">
        <f t="shared" si="27"/>
        <v>0</v>
      </c>
      <c r="CE28">
        <f t="shared" si="28"/>
        <v>0</v>
      </c>
      <c r="CF28">
        <f t="shared" si="29"/>
        <v>15438179</v>
      </c>
      <c r="CG28">
        <f t="shared" si="30"/>
        <v>1650285</v>
      </c>
      <c r="CH28">
        <f t="shared" si="31"/>
        <v>20385544</v>
      </c>
      <c r="CI28">
        <f t="shared" si="32"/>
        <v>25608114</v>
      </c>
      <c r="CJ28">
        <f t="shared" si="33"/>
        <v>28668</v>
      </c>
      <c r="CK28">
        <f t="shared" si="34"/>
        <v>7215624</v>
      </c>
      <c r="CL28">
        <f t="shared" si="35"/>
        <v>40589795</v>
      </c>
      <c r="CM28">
        <f t="shared" si="36"/>
        <v>45158630</v>
      </c>
      <c r="CN28">
        <f t="shared" si="19"/>
        <v>0</v>
      </c>
      <c r="CO28">
        <f t="shared" si="20"/>
        <v>0</v>
      </c>
      <c r="CP28">
        <f t="shared" si="21"/>
        <v>2926455</v>
      </c>
      <c r="CQ28" s="13">
        <f t="shared" si="22"/>
        <v>0.18459973800000001</v>
      </c>
    </row>
    <row r="29" spans="1:95" x14ac:dyDescent="0.3">
      <c r="A29">
        <v>13500</v>
      </c>
      <c r="B29">
        <v>4.9000000000000002E-2</v>
      </c>
      <c r="C29">
        <v>2.161</v>
      </c>
      <c r="D29">
        <v>5.1999999999999998E-2</v>
      </c>
      <c r="E29">
        <v>0.505</v>
      </c>
      <c r="F29">
        <v>0.64</v>
      </c>
      <c r="G29">
        <v>11285</v>
      </c>
      <c r="H29">
        <v>68230</v>
      </c>
      <c r="I29">
        <v>125335</v>
      </c>
      <c r="J29">
        <v>1674</v>
      </c>
      <c r="K29">
        <v>1810</v>
      </c>
      <c r="L29">
        <v>0</v>
      </c>
      <c r="M29">
        <v>4380</v>
      </c>
      <c r="N29">
        <v>11223</v>
      </c>
      <c r="O29">
        <v>54919</v>
      </c>
      <c r="P29">
        <v>1577</v>
      </c>
      <c r="Q29">
        <v>0</v>
      </c>
      <c r="R29">
        <v>0</v>
      </c>
      <c r="S29">
        <v>0</v>
      </c>
      <c r="T29">
        <v>7214</v>
      </c>
      <c r="U29">
        <v>1340</v>
      </c>
      <c r="V29">
        <v>13807</v>
      </c>
      <c r="W29">
        <v>2601</v>
      </c>
      <c r="X29">
        <v>40</v>
      </c>
      <c r="Y29">
        <v>2515</v>
      </c>
      <c r="Z29">
        <v>13800</v>
      </c>
      <c r="AA29">
        <v>13721</v>
      </c>
      <c r="AB29">
        <v>1</v>
      </c>
      <c r="AC29">
        <v>0</v>
      </c>
      <c r="AD29">
        <v>13800</v>
      </c>
      <c r="AE29">
        <v>12927</v>
      </c>
      <c r="AF29">
        <v>1577</v>
      </c>
      <c r="AG29">
        <v>0</v>
      </c>
      <c r="AH29">
        <v>0</v>
      </c>
      <c r="AI29">
        <v>0</v>
      </c>
      <c r="AJ29">
        <v>2267</v>
      </c>
      <c r="AK29">
        <v>1340</v>
      </c>
      <c r="AL29">
        <v>6441</v>
      </c>
      <c r="AM29">
        <v>5102</v>
      </c>
      <c r="AN29">
        <v>3</v>
      </c>
      <c r="AO29">
        <v>5012</v>
      </c>
      <c r="AP29">
        <v>13721</v>
      </c>
      <c r="AQ29">
        <v>13721</v>
      </c>
      <c r="AR29">
        <v>0</v>
      </c>
      <c r="AS29">
        <v>0</v>
      </c>
      <c r="AT29">
        <v>2506</v>
      </c>
      <c r="AU29">
        <f t="shared" si="23"/>
        <v>12927</v>
      </c>
      <c r="AV29">
        <f t="shared" si="23"/>
        <v>1577</v>
      </c>
      <c r="AW29">
        <f t="shared" si="23"/>
        <v>0</v>
      </c>
      <c r="AX29">
        <f t="shared" si="23"/>
        <v>0</v>
      </c>
      <c r="AY29">
        <f t="shared" si="23"/>
        <v>0</v>
      </c>
      <c r="AZ29">
        <f t="shared" si="23"/>
        <v>2267</v>
      </c>
      <c r="BA29">
        <f t="shared" si="23"/>
        <v>1340</v>
      </c>
      <c r="BB29">
        <f t="shared" si="23"/>
        <v>6441</v>
      </c>
      <c r="BC29">
        <f t="shared" si="23"/>
        <v>2601</v>
      </c>
      <c r="BD29">
        <f t="shared" si="23"/>
        <v>3</v>
      </c>
      <c r="BE29">
        <f t="shared" si="23"/>
        <v>2515</v>
      </c>
      <c r="BF29">
        <f t="shared" si="23"/>
        <v>13721</v>
      </c>
      <c r="BG29">
        <f t="shared" si="23"/>
        <v>13721</v>
      </c>
      <c r="BH29">
        <f t="shared" si="23"/>
        <v>0</v>
      </c>
      <c r="BI29">
        <f t="shared" si="23"/>
        <v>0</v>
      </c>
      <c r="BJ29">
        <f t="shared" si="23"/>
        <v>2506</v>
      </c>
      <c r="BK29">
        <v>2237</v>
      </c>
      <c r="BL29">
        <v>1315</v>
      </c>
      <c r="BM29">
        <v>0</v>
      </c>
      <c r="BN29">
        <v>0</v>
      </c>
      <c r="BO29">
        <v>0</v>
      </c>
      <c r="BP29">
        <v>2684</v>
      </c>
      <c r="BQ29">
        <v>1394</v>
      </c>
      <c r="BR29">
        <v>7479</v>
      </c>
      <c r="BS29">
        <v>5393</v>
      </c>
      <c r="BT29">
        <v>6054</v>
      </c>
      <c r="BU29">
        <v>1870</v>
      </c>
      <c r="BV29">
        <v>2942</v>
      </c>
      <c r="BW29">
        <v>3142</v>
      </c>
      <c r="BX29">
        <v>5136</v>
      </c>
      <c r="BY29">
        <v>0</v>
      </c>
      <c r="BZ29">
        <v>1500</v>
      </c>
      <c r="CA29">
        <f t="shared" si="24"/>
        <v>28917699</v>
      </c>
      <c r="CB29">
        <f t="shared" si="25"/>
        <v>2073755</v>
      </c>
      <c r="CC29">
        <f t="shared" si="26"/>
        <v>0</v>
      </c>
      <c r="CD29">
        <f t="shared" si="27"/>
        <v>0</v>
      </c>
      <c r="CE29">
        <f t="shared" si="28"/>
        <v>0</v>
      </c>
      <c r="CF29">
        <f t="shared" si="29"/>
        <v>6084628</v>
      </c>
      <c r="CG29">
        <f t="shared" si="30"/>
        <v>1867960</v>
      </c>
      <c r="CH29">
        <f t="shared" si="31"/>
        <v>48172239</v>
      </c>
      <c r="CI29">
        <f t="shared" si="32"/>
        <v>27515086</v>
      </c>
      <c r="CJ29">
        <f t="shared" si="33"/>
        <v>18162</v>
      </c>
      <c r="CK29">
        <f t="shared" si="34"/>
        <v>9372440</v>
      </c>
      <c r="CL29">
        <f t="shared" si="35"/>
        <v>40367182</v>
      </c>
      <c r="CM29">
        <f t="shared" si="36"/>
        <v>43111382</v>
      </c>
      <c r="CN29">
        <f t="shared" si="19"/>
        <v>0</v>
      </c>
      <c r="CO29">
        <f t="shared" si="20"/>
        <v>0</v>
      </c>
      <c r="CP29">
        <f t="shared" si="21"/>
        <v>3759000</v>
      </c>
      <c r="CQ29" s="13">
        <f t="shared" si="22"/>
        <v>0.211259533</v>
      </c>
    </row>
    <row r="30" spans="1:95" x14ac:dyDescent="0.3">
      <c r="A30">
        <v>14000</v>
      </c>
      <c r="B30">
        <v>7.3999999999999996E-2</v>
      </c>
      <c r="C30">
        <v>2.1179999999999999</v>
      </c>
      <c r="D30">
        <v>6.7000000000000004E-2</v>
      </c>
      <c r="E30">
        <v>0.54900000000000004</v>
      </c>
      <c r="F30">
        <v>0.68500000000000005</v>
      </c>
      <c r="G30">
        <v>13802</v>
      </c>
      <c r="H30">
        <v>85373</v>
      </c>
      <c r="I30">
        <v>124226</v>
      </c>
      <c r="J30">
        <v>1558</v>
      </c>
      <c r="K30">
        <v>1694</v>
      </c>
      <c r="L30">
        <v>0</v>
      </c>
      <c r="M30">
        <v>4235</v>
      </c>
      <c r="N30">
        <v>11153</v>
      </c>
      <c r="O30">
        <v>56867</v>
      </c>
      <c r="P30">
        <v>1775</v>
      </c>
      <c r="Q30">
        <v>0</v>
      </c>
      <c r="R30">
        <v>0</v>
      </c>
      <c r="S30">
        <v>0</v>
      </c>
      <c r="T30">
        <v>7542</v>
      </c>
      <c r="U30">
        <v>556</v>
      </c>
      <c r="V30">
        <v>13988</v>
      </c>
      <c r="W30">
        <v>487</v>
      </c>
      <c r="X30">
        <v>49</v>
      </c>
      <c r="Y30">
        <v>426</v>
      </c>
      <c r="Z30">
        <v>14304</v>
      </c>
      <c r="AA30">
        <v>13927</v>
      </c>
      <c r="AB30">
        <v>1</v>
      </c>
      <c r="AC30">
        <v>0</v>
      </c>
      <c r="AD30">
        <v>14304</v>
      </c>
      <c r="AE30">
        <v>5233</v>
      </c>
      <c r="AF30">
        <v>1775</v>
      </c>
      <c r="AG30">
        <v>0</v>
      </c>
      <c r="AH30">
        <v>0</v>
      </c>
      <c r="AI30">
        <v>0</v>
      </c>
      <c r="AJ30">
        <v>999</v>
      </c>
      <c r="AK30">
        <v>556</v>
      </c>
      <c r="AL30">
        <v>1488</v>
      </c>
      <c r="AM30">
        <v>856</v>
      </c>
      <c r="AN30">
        <v>2</v>
      </c>
      <c r="AO30">
        <v>828</v>
      </c>
      <c r="AP30">
        <v>13927</v>
      </c>
      <c r="AQ30">
        <v>13927</v>
      </c>
      <c r="AR30">
        <v>0</v>
      </c>
      <c r="AS30">
        <v>0</v>
      </c>
      <c r="AT30">
        <v>414</v>
      </c>
      <c r="AU30">
        <f t="shared" si="23"/>
        <v>5233</v>
      </c>
      <c r="AV30">
        <f t="shared" si="23"/>
        <v>1775</v>
      </c>
      <c r="AW30">
        <f t="shared" si="23"/>
        <v>0</v>
      </c>
      <c r="AX30">
        <f t="shared" si="23"/>
        <v>0</v>
      </c>
      <c r="AY30">
        <f t="shared" si="23"/>
        <v>0</v>
      </c>
      <c r="AZ30">
        <f t="shared" si="23"/>
        <v>999</v>
      </c>
      <c r="BA30">
        <f t="shared" si="23"/>
        <v>556</v>
      </c>
      <c r="BB30">
        <f t="shared" si="23"/>
        <v>1488</v>
      </c>
      <c r="BC30">
        <f t="shared" si="23"/>
        <v>487</v>
      </c>
      <c r="BD30">
        <f t="shared" si="23"/>
        <v>2</v>
      </c>
      <c r="BE30">
        <f t="shared" si="23"/>
        <v>426</v>
      </c>
      <c r="BF30">
        <f t="shared" si="23"/>
        <v>13927</v>
      </c>
      <c r="BG30">
        <f t="shared" si="23"/>
        <v>13927</v>
      </c>
      <c r="BH30">
        <f t="shared" si="23"/>
        <v>0</v>
      </c>
      <c r="BI30">
        <f t="shared" si="23"/>
        <v>0</v>
      </c>
      <c r="BJ30">
        <f t="shared" si="23"/>
        <v>414</v>
      </c>
      <c r="BK30">
        <v>3059</v>
      </c>
      <c r="BL30">
        <v>1396</v>
      </c>
      <c r="BM30">
        <v>0</v>
      </c>
      <c r="BN30">
        <v>0</v>
      </c>
      <c r="BO30">
        <v>0</v>
      </c>
      <c r="BP30">
        <v>2695</v>
      </c>
      <c r="BQ30">
        <v>1298</v>
      </c>
      <c r="BR30">
        <v>3972</v>
      </c>
      <c r="BS30">
        <v>4779</v>
      </c>
      <c r="BT30">
        <v>6006</v>
      </c>
      <c r="BU30">
        <v>2267</v>
      </c>
      <c r="BV30">
        <v>6344</v>
      </c>
      <c r="BW30">
        <v>6595</v>
      </c>
      <c r="BX30">
        <v>5136</v>
      </c>
      <c r="BY30">
        <v>0</v>
      </c>
      <c r="BZ30">
        <v>1538</v>
      </c>
      <c r="CA30">
        <f t="shared" si="24"/>
        <v>16007747</v>
      </c>
      <c r="CB30">
        <f t="shared" si="25"/>
        <v>2477900</v>
      </c>
      <c r="CC30">
        <f t="shared" si="26"/>
        <v>0</v>
      </c>
      <c r="CD30">
        <f t="shared" si="27"/>
        <v>0</v>
      </c>
      <c r="CE30">
        <f t="shared" si="28"/>
        <v>0</v>
      </c>
      <c r="CF30">
        <f t="shared" si="29"/>
        <v>2692305</v>
      </c>
      <c r="CG30">
        <f t="shared" si="30"/>
        <v>721688</v>
      </c>
      <c r="CH30">
        <f t="shared" si="31"/>
        <v>5910336</v>
      </c>
      <c r="CI30">
        <f t="shared" si="32"/>
        <v>4090824</v>
      </c>
      <c r="CJ30">
        <f t="shared" si="33"/>
        <v>12012</v>
      </c>
      <c r="CK30">
        <f t="shared" si="34"/>
        <v>1877076</v>
      </c>
      <c r="CL30">
        <f t="shared" si="35"/>
        <v>88352888</v>
      </c>
      <c r="CM30">
        <f t="shared" si="36"/>
        <v>91848565</v>
      </c>
      <c r="CN30">
        <f t="shared" si="19"/>
        <v>0</v>
      </c>
      <c r="CO30">
        <f t="shared" si="20"/>
        <v>0</v>
      </c>
      <c r="CP30">
        <f t="shared" si="21"/>
        <v>636732</v>
      </c>
      <c r="CQ30" s="13">
        <f t="shared" si="22"/>
        <v>0.214628073</v>
      </c>
    </row>
    <row r="31" spans="1:95" x14ac:dyDescent="0.3">
      <c r="A31">
        <v>14500</v>
      </c>
      <c r="B31">
        <v>5.8000000000000003E-2</v>
      </c>
      <c r="C31">
        <v>2.0470000000000002</v>
      </c>
      <c r="D31">
        <v>6.0999999999999999E-2</v>
      </c>
      <c r="E31">
        <v>0.61499999999999999</v>
      </c>
      <c r="F31">
        <v>0.65100000000000002</v>
      </c>
      <c r="G31">
        <v>13412</v>
      </c>
      <c r="H31">
        <v>81896</v>
      </c>
      <c r="I31">
        <v>131050</v>
      </c>
      <c r="J31">
        <v>1553</v>
      </c>
      <c r="K31">
        <v>1774</v>
      </c>
      <c r="L31">
        <v>0</v>
      </c>
      <c r="M31">
        <v>4260</v>
      </c>
      <c r="N31">
        <v>10984</v>
      </c>
      <c r="O31">
        <v>58750</v>
      </c>
      <c r="P31">
        <v>1813</v>
      </c>
      <c r="Q31">
        <v>0</v>
      </c>
      <c r="R31">
        <v>0</v>
      </c>
      <c r="S31">
        <v>0</v>
      </c>
      <c r="T31">
        <v>7644</v>
      </c>
      <c r="U31">
        <v>1092</v>
      </c>
      <c r="V31">
        <v>14756</v>
      </c>
      <c r="W31">
        <v>1388</v>
      </c>
      <c r="X31">
        <v>46</v>
      </c>
      <c r="Y31">
        <v>1314</v>
      </c>
      <c r="Z31">
        <v>14782</v>
      </c>
      <c r="AA31">
        <v>14682</v>
      </c>
      <c r="AB31">
        <v>1</v>
      </c>
      <c r="AC31">
        <v>0</v>
      </c>
      <c r="AD31">
        <v>14782</v>
      </c>
      <c r="AE31">
        <v>8762</v>
      </c>
      <c r="AF31">
        <v>1813</v>
      </c>
      <c r="AG31">
        <v>0</v>
      </c>
      <c r="AH31">
        <v>0</v>
      </c>
      <c r="AI31">
        <v>0</v>
      </c>
      <c r="AJ31">
        <v>1582</v>
      </c>
      <c r="AK31">
        <v>1092</v>
      </c>
      <c r="AL31">
        <v>3814</v>
      </c>
      <c r="AM31">
        <v>2666</v>
      </c>
      <c r="AN31">
        <v>1</v>
      </c>
      <c r="AO31">
        <v>2628</v>
      </c>
      <c r="AP31">
        <v>14682</v>
      </c>
      <c r="AQ31">
        <v>14682</v>
      </c>
      <c r="AR31">
        <v>0</v>
      </c>
      <c r="AS31">
        <v>0</v>
      </c>
      <c r="AT31">
        <v>1314</v>
      </c>
      <c r="AU31">
        <f t="shared" si="23"/>
        <v>8762</v>
      </c>
      <c r="AV31">
        <f t="shared" si="23"/>
        <v>1813</v>
      </c>
      <c r="AW31">
        <f t="shared" si="23"/>
        <v>0</v>
      </c>
      <c r="AX31">
        <f t="shared" si="23"/>
        <v>0</v>
      </c>
      <c r="AY31">
        <f t="shared" si="23"/>
        <v>0</v>
      </c>
      <c r="AZ31">
        <f t="shared" si="23"/>
        <v>1582</v>
      </c>
      <c r="BA31">
        <f t="shared" si="23"/>
        <v>1092</v>
      </c>
      <c r="BB31">
        <f t="shared" si="23"/>
        <v>3814</v>
      </c>
      <c r="BC31">
        <f t="shared" si="23"/>
        <v>1388</v>
      </c>
      <c r="BD31">
        <f t="shared" si="23"/>
        <v>1</v>
      </c>
      <c r="BE31">
        <f t="shared" si="23"/>
        <v>1314</v>
      </c>
      <c r="BF31">
        <f t="shared" si="23"/>
        <v>14682</v>
      </c>
      <c r="BG31">
        <f t="shared" si="23"/>
        <v>14682</v>
      </c>
      <c r="BH31">
        <f t="shared" si="23"/>
        <v>0</v>
      </c>
      <c r="BI31">
        <f t="shared" si="23"/>
        <v>0</v>
      </c>
      <c r="BJ31">
        <f t="shared" si="23"/>
        <v>1314</v>
      </c>
      <c r="BK31">
        <v>2294</v>
      </c>
      <c r="BL31">
        <v>1576</v>
      </c>
      <c r="BM31">
        <v>0</v>
      </c>
      <c r="BN31">
        <v>0</v>
      </c>
      <c r="BO31">
        <v>0</v>
      </c>
      <c r="BP31">
        <v>2712</v>
      </c>
      <c r="BQ31">
        <v>1424</v>
      </c>
      <c r="BR31">
        <v>3939</v>
      </c>
      <c r="BS31">
        <v>6582</v>
      </c>
      <c r="BT31">
        <v>6037</v>
      </c>
      <c r="BU31">
        <v>2134</v>
      </c>
      <c r="BV31">
        <v>3006</v>
      </c>
      <c r="BW31">
        <v>3643</v>
      </c>
      <c r="BX31">
        <v>5531</v>
      </c>
      <c r="BY31">
        <v>0</v>
      </c>
      <c r="BZ31">
        <v>1511</v>
      </c>
      <c r="CA31">
        <f t="shared" si="24"/>
        <v>20100028</v>
      </c>
      <c r="CB31">
        <f t="shared" si="25"/>
        <v>2857288</v>
      </c>
      <c r="CC31">
        <f t="shared" si="26"/>
        <v>0</v>
      </c>
      <c r="CD31">
        <f t="shared" si="27"/>
        <v>0</v>
      </c>
      <c r="CE31">
        <f t="shared" si="28"/>
        <v>0</v>
      </c>
      <c r="CF31">
        <f t="shared" si="29"/>
        <v>4290384</v>
      </c>
      <c r="CG31">
        <f t="shared" si="30"/>
        <v>1555008</v>
      </c>
      <c r="CH31">
        <f t="shared" si="31"/>
        <v>15023346</v>
      </c>
      <c r="CI31">
        <f t="shared" si="32"/>
        <v>17547612</v>
      </c>
      <c r="CJ31">
        <f t="shared" si="33"/>
        <v>6037</v>
      </c>
      <c r="CK31">
        <f t="shared" si="34"/>
        <v>5608152</v>
      </c>
      <c r="CL31">
        <f t="shared" si="35"/>
        <v>44134092</v>
      </c>
      <c r="CM31">
        <f t="shared" si="36"/>
        <v>53486526</v>
      </c>
      <c r="CN31">
        <f t="shared" si="19"/>
        <v>0</v>
      </c>
      <c r="CO31">
        <f t="shared" si="20"/>
        <v>0</v>
      </c>
      <c r="CP31">
        <f t="shared" si="21"/>
        <v>1985454</v>
      </c>
      <c r="CQ31" s="13">
        <f t="shared" si="22"/>
        <v>0.166593927</v>
      </c>
    </row>
    <row r="32" spans="1:95" x14ac:dyDescent="0.3">
      <c r="A32">
        <v>15000</v>
      </c>
      <c r="B32">
        <v>6.0999999999999999E-2</v>
      </c>
      <c r="C32">
        <v>2.1320000000000001</v>
      </c>
      <c r="D32">
        <v>6.5000000000000002E-2</v>
      </c>
      <c r="E32">
        <v>0.621</v>
      </c>
      <c r="F32">
        <v>0.67800000000000005</v>
      </c>
      <c r="G32">
        <v>13952</v>
      </c>
      <c r="H32">
        <v>85611</v>
      </c>
      <c r="I32">
        <v>135919</v>
      </c>
      <c r="J32">
        <v>1551</v>
      </c>
      <c r="K32">
        <v>1945</v>
      </c>
      <c r="L32">
        <v>0</v>
      </c>
      <c r="M32">
        <v>4216</v>
      </c>
      <c r="N32">
        <v>11176</v>
      </c>
      <c r="O32">
        <v>60801</v>
      </c>
      <c r="P32">
        <v>1829</v>
      </c>
      <c r="Q32">
        <v>0</v>
      </c>
      <c r="R32">
        <v>0</v>
      </c>
      <c r="S32">
        <v>0</v>
      </c>
      <c r="T32">
        <v>8227</v>
      </c>
      <c r="U32">
        <v>1270</v>
      </c>
      <c r="V32">
        <v>15280</v>
      </c>
      <c r="W32">
        <v>1355</v>
      </c>
      <c r="X32">
        <v>53</v>
      </c>
      <c r="Y32">
        <v>1270</v>
      </c>
      <c r="Z32">
        <v>15319</v>
      </c>
      <c r="AA32">
        <v>15195</v>
      </c>
      <c r="AB32">
        <v>1</v>
      </c>
      <c r="AC32">
        <v>0</v>
      </c>
      <c r="AD32">
        <v>15319</v>
      </c>
      <c r="AE32">
        <v>8618</v>
      </c>
      <c r="AF32">
        <v>1829</v>
      </c>
      <c r="AG32">
        <v>0</v>
      </c>
      <c r="AH32">
        <v>0</v>
      </c>
      <c r="AI32">
        <v>0</v>
      </c>
      <c r="AJ32">
        <v>1586</v>
      </c>
      <c r="AK32">
        <v>1270</v>
      </c>
      <c r="AL32">
        <v>3967</v>
      </c>
      <c r="AM32">
        <v>2601</v>
      </c>
      <c r="AN32">
        <v>5</v>
      </c>
      <c r="AO32">
        <v>2532</v>
      </c>
      <c r="AP32">
        <v>15195</v>
      </c>
      <c r="AQ32">
        <v>15195</v>
      </c>
      <c r="AR32">
        <v>0</v>
      </c>
      <c r="AS32">
        <v>0</v>
      </c>
      <c r="AT32">
        <v>1266</v>
      </c>
      <c r="AU32">
        <f t="shared" si="23"/>
        <v>8618</v>
      </c>
      <c r="AV32">
        <f t="shared" si="23"/>
        <v>1829</v>
      </c>
      <c r="AW32">
        <f t="shared" si="23"/>
        <v>0</v>
      </c>
      <c r="AX32">
        <f t="shared" si="23"/>
        <v>0</v>
      </c>
      <c r="AY32">
        <f t="shared" si="23"/>
        <v>0</v>
      </c>
      <c r="AZ32">
        <f t="shared" si="23"/>
        <v>1586</v>
      </c>
      <c r="BA32">
        <f t="shared" si="23"/>
        <v>1270</v>
      </c>
      <c r="BB32">
        <f t="shared" si="23"/>
        <v>3967</v>
      </c>
      <c r="BC32">
        <f t="shared" si="23"/>
        <v>1355</v>
      </c>
      <c r="BD32">
        <f t="shared" si="23"/>
        <v>5</v>
      </c>
      <c r="BE32">
        <f t="shared" si="23"/>
        <v>1270</v>
      </c>
      <c r="BF32">
        <f t="shared" si="23"/>
        <v>15195</v>
      </c>
      <c r="BG32">
        <f t="shared" si="23"/>
        <v>15195</v>
      </c>
      <c r="BH32">
        <f t="shared" si="23"/>
        <v>0</v>
      </c>
      <c r="BI32">
        <f t="shared" si="23"/>
        <v>0</v>
      </c>
      <c r="BJ32">
        <f t="shared" si="23"/>
        <v>1266</v>
      </c>
      <c r="BK32">
        <v>2262</v>
      </c>
      <c r="BL32">
        <v>1532</v>
      </c>
      <c r="BM32">
        <v>0</v>
      </c>
      <c r="BN32">
        <v>0</v>
      </c>
      <c r="BO32">
        <v>0</v>
      </c>
      <c r="BP32">
        <v>2658</v>
      </c>
      <c r="BQ32">
        <v>1438</v>
      </c>
      <c r="BR32">
        <v>8826</v>
      </c>
      <c r="BS32">
        <v>6421</v>
      </c>
      <c r="BT32">
        <v>5642</v>
      </c>
      <c r="BU32">
        <v>2060</v>
      </c>
      <c r="BV32">
        <v>2946</v>
      </c>
      <c r="BW32">
        <v>3840</v>
      </c>
      <c r="BX32">
        <v>6322</v>
      </c>
      <c r="BY32">
        <v>0</v>
      </c>
      <c r="BZ32">
        <v>1560</v>
      </c>
      <c r="CA32">
        <f t="shared" si="24"/>
        <v>19493916</v>
      </c>
      <c r="CB32">
        <f t="shared" si="25"/>
        <v>2802028</v>
      </c>
      <c r="CC32">
        <f t="shared" si="26"/>
        <v>0</v>
      </c>
      <c r="CD32">
        <f t="shared" si="27"/>
        <v>0</v>
      </c>
      <c r="CE32">
        <f t="shared" si="28"/>
        <v>0</v>
      </c>
      <c r="CF32">
        <f t="shared" si="29"/>
        <v>4215588</v>
      </c>
      <c r="CG32">
        <f t="shared" si="30"/>
        <v>1826260</v>
      </c>
      <c r="CH32">
        <f t="shared" si="31"/>
        <v>35012742</v>
      </c>
      <c r="CI32">
        <f t="shared" si="32"/>
        <v>16701021</v>
      </c>
      <c r="CJ32">
        <f t="shared" si="33"/>
        <v>28210</v>
      </c>
      <c r="CK32">
        <f t="shared" si="34"/>
        <v>5215920</v>
      </c>
      <c r="CL32">
        <f t="shared" si="35"/>
        <v>44764470</v>
      </c>
      <c r="CM32">
        <f t="shared" si="36"/>
        <v>58348800</v>
      </c>
      <c r="CN32">
        <f t="shared" si="19"/>
        <v>0</v>
      </c>
      <c r="CO32">
        <f t="shared" si="20"/>
        <v>0</v>
      </c>
      <c r="CP32">
        <f t="shared" si="21"/>
        <v>1974960</v>
      </c>
      <c r="CQ32" s="13">
        <f t="shared" si="22"/>
        <v>0.19038391499999999</v>
      </c>
    </row>
    <row r="33" spans="1:95" x14ac:dyDescent="0.3">
      <c r="A33">
        <v>15500</v>
      </c>
      <c r="B33">
        <v>6.6000000000000003E-2</v>
      </c>
      <c r="C33">
        <v>2.133</v>
      </c>
      <c r="D33">
        <v>6.9000000000000006E-2</v>
      </c>
      <c r="E33">
        <v>0.63800000000000001</v>
      </c>
      <c r="F33">
        <v>0.71799999999999997</v>
      </c>
      <c r="G33">
        <v>14899</v>
      </c>
      <c r="H33">
        <v>91958</v>
      </c>
      <c r="I33">
        <v>138143</v>
      </c>
      <c r="J33">
        <v>1552</v>
      </c>
      <c r="K33">
        <v>1638</v>
      </c>
      <c r="L33">
        <v>0</v>
      </c>
      <c r="M33">
        <v>4088</v>
      </c>
      <c r="N33">
        <v>11673</v>
      </c>
      <c r="O33">
        <v>62875</v>
      </c>
      <c r="P33">
        <v>1955</v>
      </c>
      <c r="Q33">
        <v>0</v>
      </c>
      <c r="R33">
        <v>0</v>
      </c>
      <c r="S33">
        <v>0</v>
      </c>
      <c r="T33">
        <v>8359</v>
      </c>
      <c r="U33">
        <v>453</v>
      </c>
      <c r="V33">
        <v>15578</v>
      </c>
      <c r="W33">
        <v>897</v>
      </c>
      <c r="X33">
        <v>54</v>
      </c>
      <c r="Y33">
        <v>831</v>
      </c>
      <c r="Z33">
        <v>15814</v>
      </c>
      <c r="AA33">
        <v>15512</v>
      </c>
      <c r="AB33">
        <v>1</v>
      </c>
      <c r="AC33">
        <v>0</v>
      </c>
      <c r="AD33">
        <v>15814</v>
      </c>
      <c r="AE33">
        <v>7104</v>
      </c>
      <c r="AF33">
        <v>1955</v>
      </c>
      <c r="AG33">
        <v>0</v>
      </c>
      <c r="AH33">
        <v>0</v>
      </c>
      <c r="AI33">
        <v>0</v>
      </c>
      <c r="AJ33">
        <v>1670</v>
      </c>
      <c r="AK33">
        <v>453</v>
      </c>
      <c r="AL33">
        <v>2210</v>
      </c>
      <c r="AM33">
        <v>1673</v>
      </c>
      <c r="AN33">
        <v>2</v>
      </c>
      <c r="AO33">
        <v>1646</v>
      </c>
      <c r="AP33">
        <v>15512</v>
      </c>
      <c r="AQ33">
        <v>15512</v>
      </c>
      <c r="AR33">
        <v>0</v>
      </c>
      <c r="AS33">
        <v>0</v>
      </c>
      <c r="AT33">
        <v>823</v>
      </c>
      <c r="AU33">
        <f t="shared" si="23"/>
        <v>7104</v>
      </c>
      <c r="AV33">
        <f t="shared" si="23"/>
        <v>1955</v>
      </c>
      <c r="AW33">
        <f t="shared" si="23"/>
        <v>0</v>
      </c>
      <c r="AX33">
        <f t="shared" si="23"/>
        <v>0</v>
      </c>
      <c r="AY33">
        <f t="shared" si="23"/>
        <v>0</v>
      </c>
      <c r="AZ33">
        <f t="shared" si="23"/>
        <v>1670</v>
      </c>
      <c r="BA33">
        <f t="shared" si="23"/>
        <v>453</v>
      </c>
      <c r="BB33">
        <f t="shared" si="23"/>
        <v>2210</v>
      </c>
      <c r="BC33">
        <f t="shared" si="23"/>
        <v>897</v>
      </c>
      <c r="BD33">
        <f t="shared" si="23"/>
        <v>2</v>
      </c>
      <c r="BE33">
        <f t="shared" si="23"/>
        <v>831</v>
      </c>
      <c r="BF33">
        <f t="shared" si="23"/>
        <v>15512</v>
      </c>
      <c r="BG33">
        <f t="shared" si="23"/>
        <v>15512</v>
      </c>
      <c r="BH33">
        <f t="shared" si="23"/>
        <v>0</v>
      </c>
      <c r="BI33">
        <f t="shared" si="23"/>
        <v>0</v>
      </c>
      <c r="BJ33">
        <f t="shared" si="23"/>
        <v>823</v>
      </c>
      <c r="BK33">
        <v>2271</v>
      </c>
      <c r="BL33">
        <v>1414</v>
      </c>
      <c r="BM33">
        <v>0</v>
      </c>
      <c r="BN33">
        <v>0</v>
      </c>
      <c r="BO33">
        <v>0</v>
      </c>
      <c r="BP33">
        <v>2689</v>
      </c>
      <c r="BQ33">
        <v>1398</v>
      </c>
      <c r="BR33">
        <v>3907</v>
      </c>
      <c r="BS33">
        <v>4840</v>
      </c>
      <c r="BT33">
        <v>6050</v>
      </c>
      <c r="BU33">
        <v>2323</v>
      </c>
      <c r="BV33">
        <v>2950</v>
      </c>
      <c r="BW33">
        <v>5807</v>
      </c>
      <c r="BX33">
        <v>7111</v>
      </c>
      <c r="BY33">
        <v>0</v>
      </c>
      <c r="BZ33">
        <v>1543</v>
      </c>
      <c r="CA33">
        <f t="shared" si="24"/>
        <v>16133184</v>
      </c>
      <c r="CB33">
        <f t="shared" si="25"/>
        <v>2764370</v>
      </c>
      <c r="CC33">
        <f t="shared" si="26"/>
        <v>0</v>
      </c>
      <c r="CD33">
        <f t="shared" si="27"/>
        <v>0</v>
      </c>
      <c r="CE33">
        <f t="shared" si="28"/>
        <v>0</v>
      </c>
      <c r="CF33">
        <f t="shared" si="29"/>
        <v>4490630</v>
      </c>
      <c r="CG33">
        <f t="shared" si="30"/>
        <v>633294</v>
      </c>
      <c r="CH33">
        <f t="shared" si="31"/>
        <v>8634470</v>
      </c>
      <c r="CI33">
        <f t="shared" si="32"/>
        <v>8097320</v>
      </c>
      <c r="CJ33">
        <f t="shared" si="33"/>
        <v>12100</v>
      </c>
      <c r="CK33">
        <f t="shared" si="34"/>
        <v>3823658</v>
      </c>
      <c r="CL33">
        <f t="shared" si="35"/>
        <v>45760400</v>
      </c>
      <c r="CM33">
        <f t="shared" si="36"/>
        <v>90078184</v>
      </c>
      <c r="CN33">
        <f t="shared" si="19"/>
        <v>0</v>
      </c>
      <c r="CO33">
        <f t="shared" si="20"/>
        <v>0</v>
      </c>
      <c r="CP33">
        <f t="shared" si="21"/>
        <v>1269889</v>
      </c>
      <c r="CQ33" s="13">
        <f t="shared" si="22"/>
        <v>0.18169749900000001</v>
      </c>
    </row>
    <row r="34" spans="1:95" x14ac:dyDescent="0.3">
      <c r="A34">
        <v>16000</v>
      </c>
      <c r="B34">
        <v>6.0999999999999999E-2</v>
      </c>
      <c r="C34">
        <v>2.3079999999999998</v>
      </c>
      <c r="D34">
        <v>6.4000000000000001E-2</v>
      </c>
      <c r="E34">
        <v>0.58199999999999996</v>
      </c>
      <c r="F34">
        <v>0.76</v>
      </c>
      <c r="G34">
        <v>14300</v>
      </c>
      <c r="H34">
        <v>87677</v>
      </c>
      <c r="I34">
        <v>145806</v>
      </c>
      <c r="J34">
        <v>1547</v>
      </c>
      <c r="K34">
        <v>1735</v>
      </c>
      <c r="L34">
        <v>0</v>
      </c>
      <c r="M34">
        <v>4259</v>
      </c>
      <c r="N34">
        <v>11959</v>
      </c>
      <c r="O34">
        <v>64893</v>
      </c>
      <c r="P34">
        <v>1922</v>
      </c>
      <c r="Q34">
        <v>0</v>
      </c>
      <c r="R34">
        <v>0</v>
      </c>
      <c r="S34">
        <v>0</v>
      </c>
      <c r="T34">
        <v>8758</v>
      </c>
      <c r="U34">
        <v>1074</v>
      </c>
      <c r="V34">
        <v>16316</v>
      </c>
      <c r="W34">
        <v>1984</v>
      </c>
      <c r="X34">
        <v>56</v>
      </c>
      <c r="Y34">
        <v>1896</v>
      </c>
      <c r="Z34">
        <v>16339</v>
      </c>
      <c r="AA34">
        <v>16228</v>
      </c>
      <c r="AB34">
        <v>1</v>
      </c>
      <c r="AC34">
        <v>0</v>
      </c>
      <c r="AD34">
        <v>16339</v>
      </c>
      <c r="AE34">
        <v>11221</v>
      </c>
      <c r="AF34">
        <v>1922</v>
      </c>
      <c r="AG34">
        <v>0</v>
      </c>
      <c r="AH34">
        <v>0</v>
      </c>
      <c r="AI34">
        <v>0</v>
      </c>
      <c r="AJ34">
        <v>2516</v>
      </c>
      <c r="AK34">
        <v>1074</v>
      </c>
      <c r="AL34">
        <v>5056</v>
      </c>
      <c r="AM34">
        <v>3839</v>
      </c>
      <c r="AN34">
        <v>7</v>
      </c>
      <c r="AO34">
        <v>3770</v>
      </c>
      <c r="AP34">
        <v>16228</v>
      </c>
      <c r="AQ34">
        <v>16228</v>
      </c>
      <c r="AR34">
        <v>0</v>
      </c>
      <c r="AS34">
        <v>0</v>
      </c>
      <c r="AT34">
        <v>1885</v>
      </c>
      <c r="AU34">
        <f t="shared" si="23"/>
        <v>11221</v>
      </c>
      <c r="AV34">
        <f t="shared" si="23"/>
        <v>1922</v>
      </c>
      <c r="AW34">
        <f t="shared" si="23"/>
        <v>0</v>
      </c>
      <c r="AX34">
        <f t="shared" si="23"/>
        <v>0</v>
      </c>
      <c r="AY34">
        <f t="shared" si="23"/>
        <v>0</v>
      </c>
      <c r="AZ34">
        <f t="shared" si="23"/>
        <v>2516</v>
      </c>
      <c r="BA34">
        <f t="shared" si="23"/>
        <v>1074</v>
      </c>
      <c r="BB34">
        <f t="shared" si="23"/>
        <v>5056</v>
      </c>
      <c r="BC34">
        <f t="shared" si="23"/>
        <v>1984</v>
      </c>
      <c r="BD34">
        <f t="shared" si="23"/>
        <v>7</v>
      </c>
      <c r="BE34">
        <f t="shared" si="23"/>
        <v>1896</v>
      </c>
      <c r="BF34">
        <f t="shared" si="23"/>
        <v>16228</v>
      </c>
      <c r="BG34">
        <f t="shared" si="23"/>
        <v>16228</v>
      </c>
      <c r="BH34">
        <f t="shared" si="23"/>
        <v>0</v>
      </c>
      <c r="BI34">
        <f t="shared" si="23"/>
        <v>0</v>
      </c>
      <c r="BJ34">
        <f t="shared" ref="BJ34:BJ66" si="37">IF(AT34&gt;AD34,AD34,AT34)</f>
        <v>1885</v>
      </c>
      <c r="BK34">
        <v>3316</v>
      </c>
      <c r="BL34">
        <v>1320</v>
      </c>
      <c r="BM34">
        <v>0</v>
      </c>
      <c r="BN34">
        <v>0</v>
      </c>
      <c r="BO34">
        <v>0</v>
      </c>
      <c r="BP34">
        <v>8508</v>
      </c>
      <c r="BQ34">
        <v>1317</v>
      </c>
      <c r="BR34">
        <v>3837</v>
      </c>
      <c r="BS34">
        <v>5469</v>
      </c>
      <c r="BT34">
        <v>5509</v>
      </c>
      <c r="BU34">
        <v>2050</v>
      </c>
      <c r="BV34">
        <v>2921</v>
      </c>
      <c r="BW34">
        <v>3598</v>
      </c>
      <c r="BX34">
        <v>7111</v>
      </c>
      <c r="BY34">
        <v>0</v>
      </c>
      <c r="BZ34">
        <v>1472</v>
      </c>
      <c r="CA34">
        <f t="shared" si="24"/>
        <v>37208836</v>
      </c>
      <c r="CB34">
        <f t="shared" si="25"/>
        <v>2537040</v>
      </c>
      <c r="CC34">
        <f t="shared" si="26"/>
        <v>0</v>
      </c>
      <c r="CD34">
        <f t="shared" si="27"/>
        <v>0</v>
      </c>
      <c r="CE34">
        <f t="shared" si="28"/>
        <v>0</v>
      </c>
      <c r="CF34">
        <f t="shared" si="29"/>
        <v>21406128</v>
      </c>
      <c r="CG34">
        <f t="shared" si="30"/>
        <v>1414458</v>
      </c>
      <c r="CH34">
        <f t="shared" si="31"/>
        <v>19399872</v>
      </c>
      <c r="CI34">
        <f t="shared" si="32"/>
        <v>20995491</v>
      </c>
      <c r="CJ34">
        <f t="shared" si="33"/>
        <v>38563</v>
      </c>
      <c r="CK34">
        <f t="shared" si="34"/>
        <v>7728500</v>
      </c>
      <c r="CL34">
        <f t="shared" si="35"/>
        <v>47401988</v>
      </c>
      <c r="CM34">
        <f t="shared" si="36"/>
        <v>58388344</v>
      </c>
      <c r="CN34">
        <f t="shared" si="19"/>
        <v>0</v>
      </c>
      <c r="CO34">
        <f t="shared" si="20"/>
        <v>0</v>
      </c>
      <c r="CP34">
        <f t="shared" si="21"/>
        <v>2774720</v>
      </c>
      <c r="CQ34" s="13">
        <f t="shared" si="22"/>
        <v>0.21929393999999999</v>
      </c>
    </row>
    <row r="35" spans="1:95" x14ac:dyDescent="0.3">
      <c r="A35">
        <v>16500</v>
      </c>
      <c r="B35">
        <v>6.2E-2</v>
      </c>
      <c r="C35">
        <v>2.4420000000000002</v>
      </c>
      <c r="D35">
        <v>6.6000000000000003E-2</v>
      </c>
      <c r="E35">
        <v>0.61199999999999999</v>
      </c>
      <c r="F35">
        <v>0.72899999999999998</v>
      </c>
      <c r="G35">
        <v>14122</v>
      </c>
      <c r="H35">
        <v>85732</v>
      </c>
      <c r="I35">
        <v>152663</v>
      </c>
      <c r="J35">
        <v>1909</v>
      </c>
      <c r="K35">
        <v>1827</v>
      </c>
      <c r="L35">
        <v>0</v>
      </c>
      <c r="M35">
        <v>4377</v>
      </c>
      <c r="N35">
        <v>10774</v>
      </c>
      <c r="O35">
        <v>66941</v>
      </c>
      <c r="P35">
        <v>2023</v>
      </c>
      <c r="Q35">
        <v>0</v>
      </c>
      <c r="R35">
        <v>0</v>
      </c>
      <c r="S35">
        <v>0</v>
      </c>
      <c r="T35">
        <v>9024</v>
      </c>
      <c r="U35">
        <v>1665</v>
      </c>
      <c r="V35">
        <v>16896</v>
      </c>
      <c r="W35">
        <v>2839</v>
      </c>
      <c r="X35">
        <v>55</v>
      </c>
      <c r="Y35">
        <v>2708</v>
      </c>
      <c r="Z35">
        <v>16873</v>
      </c>
      <c r="AA35">
        <v>16765</v>
      </c>
      <c r="AB35">
        <v>1</v>
      </c>
      <c r="AC35">
        <v>0</v>
      </c>
      <c r="AD35">
        <v>16873</v>
      </c>
      <c r="AE35">
        <v>14237</v>
      </c>
      <c r="AF35">
        <v>2023</v>
      </c>
      <c r="AG35">
        <v>0</v>
      </c>
      <c r="AH35">
        <v>0</v>
      </c>
      <c r="AI35">
        <v>0</v>
      </c>
      <c r="AJ35">
        <v>2791</v>
      </c>
      <c r="AK35">
        <v>1665</v>
      </c>
      <c r="AL35">
        <v>7216</v>
      </c>
      <c r="AM35">
        <v>5508</v>
      </c>
      <c r="AN35">
        <v>7</v>
      </c>
      <c r="AO35">
        <v>5320</v>
      </c>
      <c r="AP35">
        <v>16765</v>
      </c>
      <c r="AQ35">
        <v>16765</v>
      </c>
      <c r="AR35">
        <v>0</v>
      </c>
      <c r="AS35">
        <v>0</v>
      </c>
      <c r="AT35">
        <v>2660</v>
      </c>
      <c r="AU35">
        <f t="shared" ref="AU35:BI51" si="38">IF(AE35&gt;O35,O35,AE35)</f>
        <v>14237</v>
      </c>
      <c r="AV35">
        <f t="shared" si="38"/>
        <v>2023</v>
      </c>
      <c r="AW35">
        <f t="shared" si="38"/>
        <v>0</v>
      </c>
      <c r="AX35">
        <f t="shared" si="38"/>
        <v>0</v>
      </c>
      <c r="AY35">
        <f t="shared" si="38"/>
        <v>0</v>
      </c>
      <c r="AZ35">
        <f t="shared" si="38"/>
        <v>2791</v>
      </c>
      <c r="BA35">
        <f t="shared" si="38"/>
        <v>1665</v>
      </c>
      <c r="BB35">
        <f t="shared" si="38"/>
        <v>7216</v>
      </c>
      <c r="BC35">
        <f t="shared" si="38"/>
        <v>2839</v>
      </c>
      <c r="BD35">
        <f t="shared" si="38"/>
        <v>7</v>
      </c>
      <c r="BE35">
        <f t="shared" si="38"/>
        <v>2708</v>
      </c>
      <c r="BF35">
        <f t="shared" si="38"/>
        <v>16765</v>
      </c>
      <c r="BG35">
        <f t="shared" si="38"/>
        <v>16765</v>
      </c>
      <c r="BH35">
        <f t="shared" si="38"/>
        <v>0</v>
      </c>
      <c r="BI35">
        <f t="shared" si="38"/>
        <v>0</v>
      </c>
      <c r="BJ35">
        <f t="shared" si="37"/>
        <v>2660</v>
      </c>
      <c r="BK35">
        <v>2229</v>
      </c>
      <c r="BL35">
        <v>1353</v>
      </c>
      <c r="BM35">
        <v>0</v>
      </c>
      <c r="BN35">
        <v>0</v>
      </c>
      <c r="BO35">
        <v>0</v>
      </c>
      <c r="BP35">
        <v>2640</v>
      </c>
      <c r="BQ35">
        <v>1385</v>
      </c>
      <c r="BR35">
        <v>3818</v>
      </c>
      <c r="BS35">
        <v>5799</v>
      </c>
      <c r="BT35">
        <v>6191</v>
      </c>
      <c r="BU35">
        <v>1962</v>
      </c>
      <c r="BV35">
        <v>2933</v>
      </c>
      <c r="BW35">
        <v>3195</v>
      </c>
      <c r="BX35">
        <v>7111</v>
      </c>
      <c r="BY35">
        <v>0</v>
      </c>
      <c r="BZ35">
        <v>1541</v>
      </c>
      <c r="CA35">
        <f t="shared" si="24"/>
        <v>31734273</v>
      </c>
      <c r="CB35">
        <f t="shared" si="25"/>
        <v>2737119</v>
      </c>
      <c r="CC35">
        <f t="shared" si="26"/>
        <v>0</v>
      </c>
      <c r="CD35">
        <f t="shared" si="27"/>
        <v>0</v>
      </c>
      <c r="CE35">
        <f t="shared" si="28"/>
        <v>0</v>
      </c>
      <c r="CF35">
        <f t="shared" si="29"/>
        <v>7368240</v>
      </c>
      <c r="CG35">
        <f t="shared" si="30"/>
        <v>2306025</v>
      </c>
      <c r="CH35">
        <f t="shared" si="31"/>
        <v>27550688</v>
      </c>
      <c r="CI35">
        <f t="shared" si="32"/>
        <v>31940892</v>
      </c>
      <c r="CJ35">
        <f t="shared" si="33"/>
        <v>43337</v>
      </c>
      <c r="CK35">
        <f t="shared" si="34"/>
        <v>10437840</v>
      </c>
      <c r="CL35">
        <f t="shared" si="35"/>
        <v>49171745</v>
      </c>
      <c r="CM35">
        <f t="shared" si="36"/>
        <v>53564175</v>
      </c>
      <c r="CN35">
        <f t="shared" si="19"/>
        <v>0</v>
      </c>
      <c r="CO35">
        <f t="shared" si="20"/>
        <v>0</v>
      </c>
      <c r="CP35">
        <f t="shared" si="21"/>
        <v>4099060</v>
      </c>
      <c r="CQ35" s="13">
        <f t="shared" si="22"/>
        <v>0.220953394</v>
      </c>
    </row>
    <row r="36" spans="1:95" x14ac:dyDescent="0.3">
      <c r="A36">
        <v>17000</v>
      </c>
      <c r="B36">
        <v>0.08</v>
      </c>
      <c r="C36">
        <v>2.3260000000000001</v>
      </c>
      <c r="D36">
        <v>8.2000000000000003E-2</v>
      </c>
      <c r="E36">
        <v>0.63900000000000001</v>
      </c>
      <c r="F36">
        <v>0.79900000000000004</v>
      </c>
      <c r="G36">
        <v>17179</v>
      </c>
      <c r="H36">
        <v>106921</v>
      </c>
      <c r="I36">
        <v>149447</v>
      </c>
      <c r="J36">
        <v>1560</v>
      </c>
      <c r="K36">
        <v>1645</v>
      </c>
      <c r="L36">
        <v>0</v>
      </c>
      <c r="M36">
        <v>2326</v>
      </c>
      <c r="N36">
        <v>12080</v>
      </c>
      <c r="O36">
        <v>68913</v>
      </c>
      <c r="P36">
        <v>2177</v>
      </c>
      <c r="Q36">
        <v>0</v>
      </c>
      <c r="R36">
        <v>0</v>
      </c>
      <c r="S36">
        <v>0</v>
      </c>
      <c r="T36">
        <v>9154</v>
      </c>
      <c r="U36">
        <v>461</v>
      </c>
      <c r="V36">
        <v>16903</v>
      </c>
      <c r="W36">
        <v>146</v>
      </c>
      <c r="X36">
        <v>57</v>
      </c>
      <c r="Y36">
        <v>71</v>
      </c>
      <c r="Z36">
        <v>17368</v>
      </c>
      <c r="AA36">
        <v>16828</v>
      </c>
      <c r="AB36">
        <v>1</v>
      </c>
      <c r="AC36">
        <v>0</v>
      </c>
      <c r="AD36">
        <v>17368</v>
      </c>
      <c r="AE36">
        <v>4714</v>
      </c>
      <c r="AF36">
        <v>2177</v>
      </c>
      <c r="AG36">
        <v>0</v>
      </c>
      <c r="AH36">
        <v>0</v>
      </c>
      <c r="AI36">
        <v>0</v>
      </c>
      <c r="AJ36">
        <v>517</v>
      </c>
      <c r="AK36">
        <v>461</v>
      </c>
      <c r="AL36">
        <v>744</v>
      </c>
      <c r="AM36">
        <v>165</v>
      </c>
      <c r="AN36">
        <v>0</v>
      </c>
      <c r="AO36">
        <v>142</v>
      </c>
      <c r="AP36">
        <v>16828</v>
      </c>
      <c r="AQ36">
        <v>16828</v>
      </c>
      <c r="AR36">
        <v>0</v>
      </c>
      <c r="AS36">
        <v>0</v>
      </c>
      <c r="AT36">
        <v>71</v>
      </c>
      <c r="AU36">
        <f t="shared" si="38"/>
        <v>4714</v>
      </c>
      <c r="AV36">
        <f t="shared" si="38"/>
        <v>2177</v>
      </c>
      <c r="AW36">
        <f t="shared" si="38"/>
        <v>0</v>
      </c>
      <c r="AX36">
        <f t="shared" si="38"/>
        <v>0</v>
      </c>
      <c r="AY36">
        <f t="shared" si="38"/>
        <v>0</v>
      </c>
      <c r="AZ36">
        <f t="shared" si="38"/>
        <v>517</v>
      </c>
      <c r="BA36">
        <f t="shared" si="38"/>
        <v>461</v>
      </c>
      <c r="BB36">
        <f t="shared" si="38"/>
        <v>744</v>
      </c>
      <c r="BC36">
        <f t="shared" si="38"/>
        <v>146</v>
      </c>
      <c r="BD36">
        <f t="shared" si="38"/>
        <v>0</v>
      </c>
      <c r="BE36">
        <f t="shared" si="38"/>
        <v>71</v>
      </c>
      <c r="BF36">
        <f t="shared" si="38"/>
        <v>16828</v>
      </c>
      <c r="BG36">
        <f t="shared" si="38"/>
        <v>16828</v>
      </c>
      <c r="BH36">
        <f t="shared" si="38"/>
        <v>0</v>
      </c>
      <c r="BI36">
        <f t="shared" si="38"/>
        <v>0</v>
      </c>
      <c r="BJ36">
        <f t="shared" si="37"/>
        <v>71</v>
      </c>
      <c r="BK36">
        <v>2258</v>
      </c>
      <c r="BL36">
        <v>1419</v>
      </c>
      <c r="BM36">
        <v>0</v>
      </c>
      <c r="BN36">
        <v>0</v>
      </c>
      <c r="BO36">
        <v>0</v>
      </c>
      <c r="BP36">
        <v>2641</v>
      </c>
      <c r="BQ36">
        <v>1433</v>
      </c>
      <c r="BR36">
        <v>3943</v>
      </c>
      <c r="BS36">
        <v>11421</v>
      </c>
      <c r="BT36">
        <v>5877</v>
      </c>
      <c r="BU36">
        <v>3716</v>
      </c>
      <c r="BV36">
        <v>2992</v>
      </c>
      <c r="BW36">
        <v>7953</v>
      </c>
      <c r="BX36">
        <v>7111</v>
      </c>
      <c r="BY36">
        <v>0</v>
      </c>
      <c r="BZ36">
        <v>1571</v>
      </c>
      <c r="CA36">
        <f t="shared" si="24"/>
        <v>10644212</v>
      </c>
      <c r="CB36">
        <f t="shared" si="25"/>
        <v>3089163</v>
      </c>
      <c r="CC36">
        <f t="shared" si="26"/>
        <v>0</v>
      </c>
      <c r="CD36">
        <f t="shared" si="27"/>
        <v>0</v>
      </c>
      <c r="CE36">
        <f t="shared" si="28"/>
        <v>0</v>
      </c>
      <c r="CF36">
        <f t="shared" si="29"/>
        <v>1365397</v>
      </c>
      <c r="CG36">
        <f t="shared" si="30"/>
        <v>660613</v>
      </c>
      <c r="CH36">
        <f t="shared" si="31"/>
        <v>2933592</v>
      </c>
      <c r="CI36">
        <f t="shared" si="32"/>
        <v>1884465</v>
      </c>
      <c r="CJ36">
        <f t="shared" si="33"/>
        <v>0</v>
      </c>
      <c r="CK36">
        <f t="shared" si="34"/>
        <v>527672</v>
      </c>
      <c r="CL36">
        <f t="shared" si="35"/>
        <v>50349376</v>
      </c>
      <c r="CM36">
        <f t="shared" si="36"/>
        <v>133833084</v>
      </c>
      <c r="CN36">
        <f t="shared" si="19"/>
        <v>0</v>
      </c>
      <c r="CO36">
        <f t="shared" si="20"/>
        <v>0</v>
      </c>
      <c r="CP36">
        <f t="shared" si="21"/>
        <v>111541</v>
      </c>
      <c r="CQ36" s="13">
        <f t="shared" si="22"/>
        <v>0.20539911499999999</v>
      </c>
    </row>
    <row r="37" spans="1:95" x14ac:dyDescent="0.3">
      <c r="A37">
        <v>17500</v>
      </c>
      <c r="B37">
        <v>8.1000000000000003E-2</v>
      </c>
      <c r="C37">
        <v>2.4220000000000002</v>
      </c>
      <c r="D37">
        <v>8.5000000000000006E-2</v>
      </c>
      <c r="E37">
        <v>0.72899999999999998</v>
      </c>
      <c r="F37">
        <v>0.80200000000000005</v>
      </c>
      <c r="G37">
        <v>17178</v>
      </c>
      <c r="H37">
        <v>106264</v>
      </c>
      <c r="I37">
        <v>155741</v>
      </c>
      <c r="J37">
        <v>1574</v>
      </c>
      <c r="K37">
        <v>1631</v>
      </c>
      <c r="L37">
        <v>0</v>
      </c>
      <c r="M37">
        <v>4310</v>
      </c>
      <c r="N37">
        <v>11388</v>
      </c>
      <c r="O37">
        <v>71073</v>
      </c>
      <c r="P37">
        <v>2153</v>
      </c>
      <c r="Q37">
        <v>0</v>
      </c>
      <c r="R37">
        <v>0</v>
      </c>
      <c r="S37">
        <v>0</v>
      </c>
      <c r="T37">
        <v>9607</v>
      </c>
      <c r="U37">
        <v>480</v>
      </c>
      <c r="V37">
        <v>17664</v>
      </c>
      <c r="W37">
        <v>726</v>
      </c>
      <c r="X37">
        <v>57</v>
      </c>
      <c r="Y37">
        <v>633</v>
      </c>
      <c r="Z37">
        <v>17888</v>
      </c>
      <c r="AA37">
        <v>17571</v>
      </c>
      <c r="AB37">
        <v>1</v>
      </c>
      <c r="AC37">
        <v>0</v>
      </c>
      <c r="AD37">
        <v>17888</v>
      </c>
      <c r="AE37">
        <v>6945</v>
      </c>
      <c r="AF37">
        <v>2153</v>
      </c>
      <c r="AG37">
        <v>0</v>
      </c>
      <c r="AH37">
        <v>0</v>
      </c>
      <c r="AI37">
        <v>0</v>
      </c>
      <c r="AJ37">
        <v>1500</v>
      </c>
      <c r="AK37">
        <v>480</v>
      </c>
      <c r="AL37">
        <v>1867</v>
      </c>
      <c r="AM37">
        <v>1310</v>
      </c>
      <c r="AN37">
        <v>4</v>
      </c>
      <c r="AO37">
        <v>1254</v>
      </c>
      <c r="AP37">
        <v>17571</v>
      </c>
      <c r="AQ37">
        <v>17571</v>
      </c>
      <c r="AR37">
        <v>0</v>
      </c>
      <c r="AS37">
        <v>0</v>
      </c>
      <c r="AT37">
        <v>627</v>
      </c>
      <c r="AU37">
        <f t="shared" si="38"/>
        <v>6945</v>
      </c>
      <c r="AV37">
        <f t="shared" si="38"/>
        <v>2153</v>
      </c>
      <c r="AW37">
        <f t="shared" si="38"/>
        <v>0</v>
      </c>
      <c r="AX37">
        <f t="shared" si="38"/>
        <v>0</v>
      </c>
      <c r="AY37">
        <f t="shared" si="38"/>
        <v>0</v>
      </c>
      <c r="AZ37">
        <f t="shared" si="38"/>
        <v>1500</v>
      </c>
      <c r="BA37">
        <f t="shared" si="38"/>
        <v>480</v>
      </c>
      <c r="BB37">
        <f t="shared" si="38"/>
        <v>1867</v>
      </c>
      <c r="BC37">
        <f t="shared" si="38"/>
        <v>726</v>
      </c>
      <c r="BD37">
        <f t="shared" si="38"/>
        <v>4</v>
      </c>
      <c r="BE37">
        <f t="shared" si="38"/>
        <v>633</v>
      </c>
      <c r="BF37">
        <f t="shared" si="38"/>
        <v>17571</v>
      </c>
      <c r="BG37">
        <f t="shared" si="38"/>
        <v>17571</v>
      </c>
      <c r="BH37">
        <f t="shared" si="38"/>
        <v>0</v>
      </c>
      <c r="BI37">
        <f t="shared" si="38"/>
        <v>0</v>
      </c>
      <c r="BJ37">
        <f t="shared" si="37"/>
        <v>627</v>
      </c>
      <c r="BK37">
        <v>2247</v>
      </c>
      <c r="BL37">
        <v>1375</v>
      </c>
      <c r="BM37">
        <v>0</v>
      </c>
      <c r="BN37">
        <v>0</v>
      </c>
      <c r="BO37">
        <v>0</v>
      </c>
      <c r="BP37">
        <v>2669</v>
      </c>
      <c r="BQ37">
        <v>1273</v>
      </c>
      <c r="BR37">
        <v>8379</v>
      </c>
      <c r="BS37">
        <v>5278</v>
      </c>
      <c r="BT37">
        <v>5627</v>
      </c>
      <c r="BU37">
        <v>2463</v>
      </c>
      <c r="BV37">
        <v>2928</v>
      </c>
      <c r="BW37">
        <v>5812</v>
      </c>
      <c r="BX37">
        <v>7111</v>
      </c>
      <c r="BY37">
        <v>0</v>
      </c>
      <c r="BZ37">
        <v>1589</v>
      </c>
      <c r="CA37">
        <f t="shared" si="24"/>
        <v>15605415</v>
      </c>
      <c r="CB37">
        <f t="shared" si="25"/>
        <v>2960375</v>
      </c>
      <c r="CC37">
        <f t="shared" si="26"/>
        <v>0</v>
      </c>
      <c r="CD37">
        <f t="shared" si="27"/>
        <v>0</v>
      </c>
      <c r="CE37">
        <f t="shared" si="28"/>
        <v>0</v>
      </c>
      <c r="CF37">
        <f t="shared" si="29"/>
        <v>4003500</v>
      </c>
      <c r="CG37">
        <f t="shared" si="30"/>
        <v>611040</v>
      </c>
      <c r="CH37">
        <f t="shared" si="31"/>
        <v>15643593</v>
      </c>
      <c r="CI37">
        <f t="shared" si="32"/>
        <v>6914180</v>
      </c>
      <c r="CJ37">
        <f t="shared" si="33"/>
        <v>22508</v>
      </c>
      <c r="CK37">
        <f t="shared" si="34"/>
        <v>3088602</v>
      </c>
      <c r="CL37">
        <f t="shared" si="35"/>
        <v>51447888</v>
      </c>
      <c r="CM37">
        <f t="shared" si="36"/>
        <v>102122652</v>
      </c>
      <c r="CN37">
        <f t="shared" si="19"/>
        <v>0</v>
      </c>
      <c r="CO37">
        <f t="shared" si="20"/>
        <v>0</v>
      </c>
      <c r="CP37">
        <f t="shared" si="21"/>
        <v>996303</v>
      </c>
      <c r="CQ37" s="13">
        <f t="shared" si="22"/>
        <v>0.20341605600000001</v>
      </c>
    </row>
    <row r="38" spans="1:95" x14ac:dyDescent="0.3">
      <c r="A38">
        <v>18000</v>
      </c>
      <c r="B38">
        <v>7.6999999999999999E-2</v>
      </c>
      <c r="C38">
        <v>2.5510000000000002</v>
      </c>
      <c r="D38">
        <v>0.08</v>
      </c>
      <c r="E38">
        <v>0.85599999999999998</v>
      </c>
      <c r="F38">
        <v>0.82799999999999996</v>
      </c>
      <c r="G38">
        <v>16615</v>
      </c>
      <c r="H38">
        <v>101836</v>
      </c>
      <c r="I38">
        <v>163130</v>
      </c>
      <c r="J38">
        <v>1542</v>
      </c>
      <c r="K38">
        <v>1844</v>
      </c>
      <c r="L38">
        <v>0</v>
      </c>
      <c r="M38">
        <v>4368</v>
      </c>
      <c r="N38">
        <v>11243</v>
      </c>
      <c r="O38">
        <v>73002</v>
      </c>
      <c r="P38">
        <v>2240</v>
      </c>
      <c r="Q38">
        <v>0</v>
      </c>
      <c r="R38">
        <v>0</v>
      </c>
      <c r="S38">
        <v>0</v>
      </c>
      <c r="T38">
        <v>9696</v>
      </c>
      <c r="U38">
        <v>1112</v>
      </c>
      <c r="V38">
        <v>18415</v>
      </c>
      <c r="W38">
        <v>1810</v>
      </c>
      <c r="X38">
        <v>53</v>
      </c>
      <c r="Y38">
        <v>1693</v>
      </c>
      <c r="Z38">
        <v>18405</v>
      </c>
      <c r="AA38">
        <v>18298</v>
      </c>
      <c r="AB38">
        <v>1</v>
      </c>
      <c r="AC38">
        <v>0</v>
      </c>
      <c r="AD38">
        <v>18405</v>
      </c>
      <c r="AE38">
        <v>10948</v>
      </c>
      <c r="AF38">
        <v>2240</v>
      </c>
      <c r="AG38">
        <v>0</v>
      </c>
      <c r="AH38">
        <v>0</v>
      </c>
      <c r="AI38">
        <v>0</v>
      </c>
      <c r="AJ38">
        <v>2194</v>
      </c>
      <c r="AK38">
        <v>1112</v>
      </c>
      <c r="AL38">
        <v>4681</v>
      </c>
      <c r="AM38">
        <v>3473</v>
      </c>
      <c r="AN38">
        <v>4</v>
      </c>
      <c r="AO38">
        <v>3370</v>
      </c>
      <c r="AP38">
        <v>18298</v>
      </c>
      <c r="AQ38">
        <v>18298</v>
      </c>
      <c r="AR38">
        <v>0</v>
      </c>
      <c r="AS38">
        <v>0</v>
      </c>
      <c r="AT38">
        <v>1685</v>
      </c>
      <c r="AU38">
        <f t="shared" si="38"/>
        <v>10948</v>
      </c>
      <c r="AV38">
        <f t="shared" si="38"/>
        <v>2240</v>
      </c>
      <c r="AW38">
        <f t="shared" si="38"/>
        <v>0</v>
      </c>
      <c r="AX38">
        <f t="shared" si="38"/>
        <v>0</v>
      </c>
      <c r="AY38">
        <f t="shared" si="38"/>
        <v>0</v>
      </c>
      <c r="AZ38">
        <f t="shared" si="38"/>
        <v>2194</v>
      </c>
      <c r="BA38">
        <f t="shared" si="38"/>
        <v>1112</v>
      </c>
      <c r="BB38">
        <f t="shared" si="38"/>
        <v>4681</v>
      </c>
      <c r="BC38">
        <f t="shared" si="38"/>
        <v>1810</v>
      </c>
      <c r="BD38">
        <f t="shared" si="38"/>
        <v>4</v>
      </c>
      <c r="BE38">
        <f t="shared" si="38"/>
        <v>1693</v>
      </c>
      <c r="BF38">
        <f t="shared" si="38"/>
        <v>18298</v>
      </c>
      <c r="BG38">
        <f t="shared" si="38"/>
        <v>18298</v>
      </c>
      <c r="BH38">
        <f t="shared" si="38"/>
        <v>0</v>
      </c>
      <c r="BI38">
        <f t="shared" si="38"/>
        <v>0</v>
      </c>
      <c r="BJ38">
        <f t="shared" si="37"/>
        <v>1685</v>
      </c>
      <c r="BK38">
        <v>3167</v>
      </c>
      <c r="BL38">
        <v>1346</v>
      </c>
      <c r="BM38">
        <v>0</v>
      </c>
      <c r="BN38">
        <v>0</v>
      </c>
      <c r="BO38">
        <v>0</v>
      </c>
      <c r="BP38">
        <v>2674</v>
      </c>
      <c r="BQ38">
        <v>1264</v>
      </c>
      <c r="BR38">
        <v>3906</v>
      </c>
      <c r="BS38">
        <v>5640</v>
      </c>
      <c r="BT38">
        <v>6164</v>
      </c>
      <c r="BU38">
        <v>2013</v>
      </c>
      <c r="BV38">
        <v>2953</v>
      </c>
      <c r="BW38">
        <v>3651</v>
      </c>
      <c r="BX38">
        <v>7111</v>
      </c>
      <c r="BY38">
        <v>0</v>
      </c>
      <c r="BZ38">
        <v>1547</v>
      </c>
      <c r="CA38">
        <f t="shared" si="24"/>
        <v>34672316</v>
      </c>
      <c r="CB38">
        <f t="shared" si="25"/>
        <v>3015040</v>
      </c>
      <c r="CC38">
        <f t="shared" si="26"/>
        <v>0</v>
      </c>
      <c r="CD38">
        <f t="shared" si="27"/>
        <v>0</v>
      </c>
      <c r="CE38">
        <f t="shared" si="28"/>
        <v>0</v>
      </c>
      <c r="CF38">
        <f t="shared" si="29"/>
        <v>5866756</v>
      </c>
      <c r="CG38">
        <f t="shared" si="30"/>
        <v>1405568</v>
      </c>
      <c r="CH38">
        <f t="shared" si="31"/>
        <v>18283986</v>
      </c>
      <c r="CI38">
        <f t="shared" si="32"/>
        <v>19587720</v>
      </c>
      <c r="CJ38">
        <f t="shared" si="33"/>
        <v>24656</v>
      </c>
      <c r="CK38">
        <f t="shared" si="34"/>
        <v>6783810</v>
      </c>
      <c r="CL38">
        <f t="shared" si="35"/>
        <v>54033994</v>
      </c>
      <c r="CM38">
        <f t="shared" si="36"/>
        <v>66805998</v>
      </c>
      <c r="CN38">
        <f t="shared" si="19"/>
        <v>0</v>
      </c>
      <c r="CO38">
        <f t="shared" si="20"/>
        <v>0</v>
      </c>
      <c r="CP38">
        <f t="shared" si="21"/>
        <v>2606695</v>
      </c>
      <c r="CQ38" s="13">
        <f t="shared" si="22"/>
        <v>0.21308653899999999</v>
      </c>
    </row>
    <row r="39" spans="1:95" x14ac:dyDescent="0.3">
      <c r="A39">
        <v>18500</v>
      </c>
      <c r="B39">
        <v>8.8999999999999996E-2</v>
      </c>
      <c r="C39">
        <v>2.5430000000000001</v>
      </c>
      <c r="D39">
        <v>9.0999999999999998E-2</v>
      </c>
      <c r="E39">
        <v>0.77100000000000002</v>
      </c>
      <c r="F39">
        <v>1.008</v>
      </c>
      <c r="G39">
        <v>18739</v>
      </c>
      <c r="H39">
        <v>116848</v>
      </c>
      <c r="I39">
        <v>163841</v>
      </c>
      <c r="J39">
        <v>1555</v>
      </c>
      <c r="K39">
        <v>1648</v>
      </c>
      <c r="L39">
        <v>0</v>
      </c>
      <c r="M39">
        <v>4153</v>
      </c>
      <c r="N39">
        <v>12110</v>
      </c>
      <c r="O39">
        <v>75201</v>
      </c>
      <c r="P39">
        <v>2287</v>
      </c>
      <c r="Q39">
        <v>0</v>
      </c>
      <c r="R39">
        <v>0</v>
      </c>
      <c r="S39">
        <v>0</v>
      </c>
      <c r="T39">
        <v>10164</v>
      </c>
      <c r="U39">
        <v>439</v>
      </c>
      <c r="V39">
        <v>18858</v>
      </c>
      <c r="W39">
        <v>195</v>
      </c>
      <c r="X39">
        <v>67</v>
      </c>
      <c r="Y39">
        <v>75</v>
      </c>
      <c r="Z39">
        <v>18908</v>
      </c>
      <c r="AA39">
        <v>18738</v>
      </c>
      <c r="AB39">
        <v>1</v>
      </c>
      <c r="AC39">
        <v>0</v>
      </c>
      <c r="AD39">
        <v>18908</v>
      </c>
      <c r="AE39">
        <v>5071</v>
      </c>
      <c r="AF39">
        <v>2287</v>
      </c>
      <c r="AG39">
        <v>0</v>
      </c>
      <c r="AH39">
        <v>0</v>
      </c>
      <c r="AI39">
        <v>0</v>
      </c>
      <c r="AJ39">
        <v>647</v>
      </c>
      <c r="AK39">
        <v>439</v>
      </c>
      <c r="AL39">
        <v>772</v>
      </c>
      <c r="AM39">
        <v>239</v>
      </c>
      <c r="AN39">
        <v>0</v>
      </c>
      <c r="AO39">
        <v>150</v>
      </c>
      <c r="AP39">
        <v>18738</v>
      </c>
      <c r="AQ39">
        <v>18738</v>
      </c>
      <c r="AR39">
        <v>0</v>
      </c>
      <c r="AS39">
        <v>0</v>
      </c>
      <c r="AT39">
        <v>75</v>
      </c>
      <c r="AU39">
        <f t="shared" si="38"/>
        <v>5071</v>
      </c>
      <c r="AV39">
        <f t="shared" si="38"/>
        <v>2287</v>
      </c>
      <c r="AW39">
        <f t="shared" si="38"/>
        <v>0</v>
      </c>
      <c r="AX39">
        <f t="shared" si="38"/>
        <v>0</v>
      </c>
      <c r="AY39">
        <f t="shared" si="38"/>
        <v>0</v>
      </c>
      <c r="AZ39">
        <f t="shared" si="38"/>
        <v>647</v>
      </c>
      <c r="BA39">
        <f t="shared" si="38"/>
        <v>439</v>
      </c>
      <c r="BB39">
        <f t="shared" si="38"/>
        <v>772</v>
      </c>
      <c r="BC39">
        <f t="shared" si="38"/>
        <v>195</v>
      </c>
      <c r="BD39">
        <f t="shared" si="38"/>
        <v>0</v>
      </c>
      <c r="BE39">
        <f t="shared" si="38"/>
        <v>75</v>
      </c>
      <c r="BF39">
        <f t="shared" si="38"/>
        <v>18738</v>
      </c>
      <c r="BG39">
        <f t="shared" si="38"/>
        <v>18738</v>
      </c>
      <c r="BH39">
        <f t="shared" si="38"/>
        <v>0</v>
      </c>
      <c r="BI39">
        <f t="shared" si="38"/>
        <v>0</v>
      </c>
      <c r="BJ39">
        <f t="shared" si="37"/>
        <v>75</v>
      </c>
      <c r="BK39">
        <v>2996</v>
      </c>
      <c r="BL39">
        <v>1415</v>
      </c>
      <c r="BM39">
        <v>0</v>
      </c>
      <c r="BN39">
        <v>0</v>
      </c>
      <c r="BO39">
        <v>0</v>
      </c>
      <c r="BP39">
        <v>2707</v>
      </c>
      <c r="BQ39">
        <v>1294</v>
      </c>
      <c r="BR39">
        <v>3959</v>
      </c>
      <c r="BS39">
        <v>8192</v>
      </c>
      <c r="BT39">
        <v>5695</v>
      </c>
      <c r="BU39">
        <v>3265</v>
      </c>
      <c r="BV39">
        <v>3009</v>
      </c>
      <c r="BW39">
        <v>4563</v>
      </c>
      <c r="BX39">
        <v>7507</v>
      </c>
      <c r="BY39">
        <v>0</v>
      </c>
      <c r="BZ39">
        <v>1554</v>
      </c>
      <c r="CA39">
        <f t="shared" si="24"/>
        <v>15192716</v>
      </c>
      <c r="CB39">
        <f t="shared" si="25"/>
        <v>3236105</v>
      </c>
      <c r="CC39">
        <f t="shared" si="26"/>
        <v>0</v>
      </c>
      <c r="CD39">
        <f t="shared" si="27"/>
        <v>0</v>
      </c>
      <c r="CE39">
        <f t="shared" si="28"/>
        <v>0</v>
      </c>
      <c r="CF39">
        <f t="shared" si="29"/>
        <v>1751429</v>
      </c>
      <c r="CG39">
        <f t="shared" si="30"/>
        <v>568066</v>
      </c>
      <c r="CH39">
        <f t="shared" si="31"/>
        <v>3056348</v>
      </c>
      <c r="CI39">
        <f t="shared" si="32"/>
        <v>1957888</v>
      </c>
      <c r="CJ39">
        <f t="shared" si="33"/>
        <v>0</v>
      </c>
      <c r="CK39">
        <f t="shared" si="34"/>
        <v>489750</v>
      </c>
      <c r="CL39">
        <f t="shared" si="35"/>
        <v>56382642</v>
      </c>
      <c r="CM39">
        <f t="shared" si="36"/>
        <v>85501494</v>
      </c>
      <c r="CN39">
        <f t="shared" si="19"/>
        <v>0</v>
      </c>
      <c r="CO39">
        <f t="shared" si="20"/>
        <v>0</v>
      </c>
      <c r="CP39">
        <f t="shared" si="21"/>
        <v>116550</v>
      </c>
      <c r="CQ39" s="13">
        <f t="shared" si="22"/>
        <v>0.16825298799999999</v>
      </c>
    </row>
    <row r="40" spans="1:95" x14ac:dyDescent="0.3">
      <c r="A40">
        <v>19000</v>
      </c>
      <c r="B40">
        <v>8.6999999999999994E-2</v>
      </c>
      <c r="C40">
        <v>2.673</v>
      </c>
      <c r="D40">
        <v>8.8999999999999996E-2</v>
      </c>
      <c r="E40">
        <v>0.69899999999999995</v>
      </c>
      <c r="F40">
        <v>1.016</v>
      </c>
      <c r="G40">
        <v>18766</v>
      </c>
      <c r="H40">
        <v>116145</v>
      </c>
      <c r="I40">
        <v>169269</v>
      </c>
      <c r="J40">
        <v>1566</v>
      </c>
      <c r="K40">
        <v>1667</v>
      </c>
      <c r="L40">
        <v>0</v>
      </c>
      <c r="M40">
        <v>4377</v>
      </c>
      <c r="N40">
        <v>11143</v>
      </c>
      <c r="O40">
        <v>77136</v>
      </c>
      <c r="P40">
        <v>2433</v>
      </c>
      <c r="Q40">
        <v>0</v>
      </c>
      <c r="R40">
        <v>0</v>
      </c>
      <c r="S40">
        <v>0</v>
      </c>
      <c r="T40">
        <v>10330</v>
      </c>
      <c r="U40">
        <v>599</v>
      </c>
      <c r="V40">
        <v>19387</v>
      </c>
      <c r="W40">
        <v>674</v>
      </c>
      <c r="X40">
        <v>56</v>
      </c>
      <c r="Y40">
        <v>561</v>
      </c>
      <c r="Z40">
        <v>19409</v>
      </c>
      <c r="AA40">
        <v>19274</v>
      </c>
      <c r="AB40">
        <v>1</v>
      </c>
      <c r="AC40">
        <v>0</v>
      </c>
      <c r="AD40">
        <v>19409</v>
      </c>
      <c r="AE40">
        <v>7069</v>
      </c>
      <c r="AF40">
        <v>2433</v>
      </c>
      <c r="AG40">
        <v>0</v>
      </c>
      <c r="AH40">
        <v>0</v>
      </c>
      <c r="AI40">
        <v>0</v>
      </c>
      <c r="AJ40">
        <v>1360</v>
      </c>
      <c r="AK40">
        <v>599</v>
      </c>
      <c r="AL40">
        <v>1838</v>
      </c>
      <c r="AM40">
        <v>1157</v>
      </c>
      <c r="AN40">
        <v>2</v>
      </c>
      <c r="AO40">
        <v>1086</v>
      </c>
      <c r="AP40">
        <v>19274</v>
      </c>
      <c r="AQ40">
        <v>19274</v>
      </c>
      <c r="AR40">
        <v>0</v>
      </c>
      <c r="AS40">
        <v>0</v>
      </c>
      <c r="AT40">
        <v>543</v>
      </c>
      <c r="AU40">
        <f t="shared" si="38"/>
        <v>7069</v>
      </c>
      <c r="AV40">
        <f t="shared" si="38"/>
        <v>2433</v>
      </c>
      <c r="AW40">
        <f t="shared" si="38"/>
        <v>0</v>
      </c>
      <c r="AX40">
        <f t="shared" si="38"/>
        <v>0</v>
      </c>
      <c r="AY40">
        <f t="shared" si="38"/>
        <v>0</v>
      </c>
      <c r="AZ40">
        <f t="shared" si="38"/>
        <v>1360</v>
      </c>
      <c r="BA40">
        <f t="shared" si="38"/>
        <v>599</v>
      </c>
      <c r="BB40">
        <f t="shared" si="38"/>
        <v>1838</v>
      </c>
      <c r="BC40">
        <f t="shared" si="38"/>
        <v>674</v>
      </c>
      <c r="BD40">
        <f t="shared" si="38"/>
        <v>2</v>
      </c>
      <c r="BE40">
        <f t="shared" si="38"/>
        <v>561</v>
      </c>
      <c r="BF40">
        <f t="shared" si="38"/>
        <v>19274</v>
      </c>
      <c r="BG40">
        <f t="shared" si="38"/>
        <v>19274</v>
      </c>
      <c r="BH40">
        <f t="shared" si="38"/>
        <v>0</v>
      </c>
      <c r="BI40">
        <f t="shared" si="38"/>
        <v>0</v>
      </c>
      <c r="BJ40">
        <f t="shared" si="37"/>
        <v>543</v>
      </c>
      <c r="BK40">
        <v>5555</v>
      </c>
      <c r="BL40">
        <v>1380</v>
      </c>
      <c r="BM40">
        <v>0</v>
      </c>
      <c r="BN40">
        <v>0</v>
      </c>
      <c r="BO40">
        <v>0</v>
      </c>
      <c r="BP40">
        <v>2693</v>
      </c>
      <c r="BQ40">
        <v>1311</v>
      </c>
      <c r="BR40">
        <v>3939</v>
      </c>
      <c r="BS40">
        <v>5686</v>
      </c>
      <c r="BT40">
        <v>6172</v>
      </c>
      <c r="BU40">
        <v>2493</v>
      </c>
      <c r="BV40">
        <v>2974</v>
      </c>
      <c r="BW40">
        <v>4234</v>
      </c>
      <c r="BX40">
        <v>7111</v>
      </c>
      <c r="BY40">
        <v>0</v>
      </c>
      <c r="BZ40">
        <v>1589</v>
      </c>
      <c r="CA40">
        <f t="shared" si="24"/>
        <v>39268295</v>
      </c>
      <c r="CB40">
        <f t="shared" si="25"/>
        <v>3357540</v>
      </c>
      <c r="CC40">
        <f t="shared" si="26"/>
        <v>0</v>
      </c>
      <c r="CD40">
        <f t="shared" si="27"/>
        <v>0</v>
      </c>
      <c r="CE40">
        <f t="shared" si="28"/>
        <v>0</v>
      </c>
      <c r="CF40">
        <f t="shared" si="29"/>
        <v>3662480</v>
      </c>
      <c r="CG40">
        <f t="shared" si="30"/>
        <v>785289</v>
      </c>
      <c r="CH40">
        <f t="shared" si="31"/>
        <v>7239882</v>
      </c>
      <c r="CI40">
        <f t="shared" si="32"/>
        <v>6578702</v>
      </c>
      <c r="CJ40">
        <f t="shared" si="33"/>
        <v>12344</v>
      </c>
      <c r="CK40">
        <f t="shared" si="34"/>
        <v>2707398</v>
      </c>
      <c r="CL40">
        <f t="shared" si="35"/>
        <v>57320876</v>
      </c>
      <c r="CM40">
        <f t="shared" si="36"/>
        <v>81606116</v>
      </c>
      <c r="CN40">
        <f t="shared" si="19"/>
        <v>0</v>
      </c>
      <c r="CO40">
        <f t="shared" si="20"/>
        <v>0</v>
      </c>
      <c r="CP40">
        <f t="shared" si="21"/>
        <v>862827</v>
      </c>
      <c r="CQ40" s="13">
        <f t="shared" si="22"/>
        <v>0.20340174899999999</v>
      </c>
    </row>
    <row r="41" spans="1:95" x14ac:dyDescent="0.3">
      <c r="A41">
        <v>19500</v>
      </c>
      <c r="B41">
        <v>9.2999999999999999E-2</v>
      </c>
      <c r="C41">
        <v>2.6909999999999998</v>
      </c>
      <c r="D41">
        <v>9.9000000000000005E-2</v>
      </c>
      <c r="E41">
        <v>0.70399999999999996</v>
      </c>
      <c r="F41">
        <v>1.1140000000000001</v>
      </c>
      <c r="G41">
        <v>19598</v>
      </c>
      <c r="H41">
        <v>121189</v>
      </c>
      <c r="I41">
        <v>172918</v>
      </c>
      <c r="J41">
        <v>1568</v>
      </c>
      <c r="K41">
        <v>1637</v>
      </c>
      <c r="L41">
        <v>0</v>
      </c>
      <c r="M41">
        <v>4316</v>
      </c>
      <c r="N41">
        <v>11555</v>
      </c>
      <c r="O41">
        <v>79217</v>
      </c>
      <c r="P41">
        <v>2506</v>
      </c>
      <c r="Q41">
        <v>0</v>
      </c>
      <c r="R41">
        <v>0</v>
      </c>
      <c r="S41">
        <v>0</v>
      </c>
      <c r="T41">
        <v>10614</v>
      </c>
      <c r="U41">
        <v>372</v>
      </c>
      <c r="V41">
        <v>19778</v>
      </c>
      <c r="W41">
        <v>448</v>
      </c>
      <c r="X41">
        <v>66</v>
      </c>
      <c r="Y41">
        <v>342</v>
      </c>
      <c r="Z41">
        <v>19951</v>
      </c>
      <c r="AA41">
        <v>19672</v>
      </c>
      <c r="AB41">
        <v>1</v>
      </c>
      <c r="AC41">
        <v>0</v>
      </c>
      <c r="AD41">
        <v>19951</v>
      </c>
      <c r="AE41">
        <v>6432</v>
      </c>
      <c r="AF41">
        <v>2506</v>
      </c>
      <c r="AG41">
        <v>0</v>
      </c>
      <c r="AH41">
        <v>0</v>
      </c>
      <c r="AI41">
        <v>0</v>
      </c>
      <c r="AJ41">
        <v>1112</v>
      </c>
      <c r="AK41">
        <v>372</v>
      </c>
      <c r="AL41">
        <v>1128</v>
      </c>
      <c r="AM41">
        <v>745</v>
      </c>
      <c r="AN41">
        <v>0</v>
      </c>
      <c r="AO41">
        <v>684</v>
      </c>
      <c r="AP41">
        <v>19672</v>
      </c>
      <c r="AQ41">
        <v>19672</v>
      </c>
      <c r="AR41">
        <v>0</v>
      </c>
      <c r="AS41">
        <v>0</v>
      </c>
      <c r="AT41">
        <v>342</v>
      </c>
      <c r="AU41">
        <f t="shared" si="38"/>
        <v>6432</v>
      </c>
      <c r="AV41">
        <f t="shared" si="38"/>
        <v>2506</v>
      </c>
      <c r="AW41">
        <f t="shared" si="38"/>
        <v>0</v>
      </c>
      <c r="AX41">
        <f t="shared" si="38"/>
        <v>0</v>
      </c>
      <c r="AY41">
        <f t="shared" si="38"/>
        <v>0</v>
      </c>
      <c r="AZ41">
        <f t="shared" si="38"/>
        <v>1112</v>
      </c>
      <c r="BA41">
        <f t="shared" si="38"/>
        <v>372</v>
      </c>
      <c r="BB41">
        <f t="shared" si="38"/>
        <v>1128</v>
      </c>
      <c r="BC41">
        <f t="shared" si="38"/>
        <v>448</v>
      </c>
      <c r="BD41">
        <f t="shared" si="38"/>
        <v>0</v>
      </c>
      <c r="BE41">
        <f t="shared" si="38"/>
        <v>342</v>
      </c>
      <c r="BF41">
        <f t="shared" si="38"/>
        <v>19672</v>
      </c>
      <c r="BG41">
        <f t="shared" si="38"/>
        <v>19672</v>
      </c>
      <c r="BH41">
        <f t="shared" si="38"/>
        <v>0</v>
      </c>
      <c r="BI41">
        <f t="shared" si="38"/>
        <v>0</v>
      </c>
      <c r="BJ41">
        <f t="shared" si="37"/>
        <v>342</v>
      </c>
      <c r="BK41">
        <v>5428</v>
      </c>
      <c r="BL41">
        <v>1476</v>
      </c>
      <c r="BM41">
        <v>0</v>
      </c>
      <c r="BN41">
        <v>0</v>
      </c>
      <c r="BO41">
        <v>0</v>
      </c>
      <c r="BP41">
        <v>2739</v>
      </c>
      <c r="BQ41">
        <v>1397</v>
      </c>
      <c r="BR41">
        <v>3951</v>
      </c>
      <c r="BS41">
        <v>6531</v>
      </c>
      <c r="BT41">
        <v>6997</v>
      </c>
      <c r="BU41">
        <v>2333</v>
      </c>
      <c r="BV41">
        <v>5699</v>
      </c>
      <c r="BW41">
        <v>5661</v>
      </c>
      <c r="BX41">
        <v>7112</v>
      </c>
      <c r="BY41">
        <v>0</v>
      </c>
      <c r="BZ41">
        <v>1602</v>
      </c>
      <c r="CA41">
        <f t="shared" si="24"/>
        <v>34912896</v>
      </c>
      <c r="CB41">
        <f t="shared" si="25"/>
        <v>3698856</v>
      </c>
      <c r="CC41">
        <f t="shared" si="26"/>
        <v>0</v>
      </c>
      <c r="CD41">
        <f t="shared" si="27"/>
        <v>0</v>
      </c>
      <c r="CE41">
        <f t="shared" si="28"/>
        <v>0</v>
      </c>
      <c r="CF41">
        <f t="shared" si="29"/>
        <v>3045768</v>
      </c>
      <c r="CG41">
        <f t="shared" si="30"/>
        <v>519684</v>
      </c>
      <c r="CH41">
        <f t="shared" si="31"/>
        <v>4456728</v>
      </c>
      <c r="CI41">
        <f t="shared" si="32"/>
        <v>4865595</v>
      </c>
      <c r="CJ41">
        <f t="shared" si="33"/>
        <v>0</v>
      </c>
      <c r="CK41">
        <f t="shared" si="34"/>
        <v>1595772</v>
      </c>
      <c r="CL41">
        <f t="shared" si="35"/>
        <v>112110728</v>
      </c>
      <c r="CM41">
        <f t="shared" si="36"/>
        <v>111363192</v>
      </c>
      <c r="CN41">
        <f t="shared" si="19"/>
        <v>0</v>
      </c>
      <c r="CO41">
        <f t="shared" si="20"/>
        <v>0</v>
      </c>
      <c r="CP41">
        <f t="shared" si="21"/>
        <v>547884</v>
      </c>
      <c r="CQ41" s="13">
        <f t="shared" si="22"/>
        <v>0.27711710299999998</v>
      </c>
    </row>
    <row r="42" spans="1:95" x14ac:dyDescent="0.3">
      <c r="A42">
        <v>20000</v>
      </c>
      <c r="B42">
        <v>9.2999999999999999E-2</v>
      </c>
      <c r="C42">
        <v>3.0739999999999998</v>
      </c>
      <c r="D42">
        <v>0.10299999999999999</v>
      </c>
      <c r="E42">
        <v>0.79200000000000004</v>
      </c>
      <c r="F42">
        <v>0.95</v>
      </c>
      <c r="G42">
        <v>19639</v>
      </c>
      <c r="H42">
        <v>121096</v>
      </c>
      <c r="I42">
        <v>177767</v>
      </c>
      <c r="J42">
        <v>1567</v>
      </c>
      <c r="K42">
        <v>1629</v>
      </c>
      <c r="L42">
        <v>0</v>
      </c>
      <c r="M42">
        <v>3556</v>
      </c>
      <c r="N42">
        <v>11551</v>
      </c>
      <c r="O42">
        <v>81083</v>
      </c>
      <c r="P42">
        <v>2469</v>
      </c>
      <c r="Q42">
        <v>0</v>
      </c>
      <c r="R42">
        <v>0</v>
      </c>
      <c r="S42">
        <v>0</v>
      </c>
      <c r="T42">
        <v>10923</v>
      </c>
      <c r="U42">
        <v>346</v>
      </c>
      <c r="V42">
        <v>20216</v>
      </c>
      <c r="W42">
        <v>848</v>
      </c>
      <c r="X42">
        <v>71</v>
      </c>
      <c r="Y42">
        <v>779</v>
      </c>
      <c r="Z42">
        <v>20442</v>
      </c>
      <c r="AA42">
        <v>20147</v>
      </c>
      <c r="AB42">
        <v>1</v>
      </c>
      <c r="AC42">
        <v>0</v>
      </c>
      <c r="AD42">
        <v>20442</v>
      </c>
      <c r="AE42">
        <v>8103</v>
      </c>
      <c r="AF42">
        <v>2469</v>
      </c>
      <c r="AG42">
        <v>0</v>
      </c>
      <c r="AH42">
        <v>0</v>
      </c>
      <c r="AI42">
        <v>0</v>
      </c>
      <c r="AJ42">
        <v>1857</v>
      </c>
      <c r="AK42">
        <v>346</v>
      </c>
      <c r="AL42">
        <v>1939</v>
      </c>
      <c r="AM42">
        <v>1570</v>
      </c>
      <c r="AN42">
        <v>1</v>
      </c>
      <c r="AO42">
        <v>1534</v>
      </c>
      <c r="AP42">
        <v>20147</v>
      </c>
      <c r="AQ42">
        <v>20147</v>
      </c>
      <c r="AR42">
        <v>0</v>
      </c>
      <c r="AS42">
        <v>0</v>
      </c>
      <c r="AT42">
        <v>767</v>
      </c>
      <c r="AU42">
        <f t="shared" si="38"/>
        <v>8103</v>
      </c>
      <c r="AV42">
        <f t="shared" si="38"/>
        <v>2469</v>
      </c>
      <c r="AW42">
        <f t="shared" si="38"/>
        <v>0</v>
      </c>
      <c r="AX42">
        <f t="shared" si="38"/>
        <v>0</v>
      </c>
      <c r="AY42">
        <f t="shared" si="38"/>
        <v>0</v>
      </c>
      <c r="AZ42">
        <f t="shared" si="38"/>
        <v>1857</v>
      </c>
      <c r="BA42">
        <f t="shared" si="38"/>
        <v>346</v>
      </c>
      <c r="BB42">
        <f t="shared" si="38"/>
        <v>1939</v>
      </c>
      <c r="BC42">
        <f t="shared" si="38"/>
        <v>848</v>
      </c>
      <c r="BD42">
        <f t="shared" si="38"/>
        <v>1</v>
      </c>
      <c r="BE42">
        <f t="shared" si="38"/>
        <v>779</v>
      </c>
      <c r="BF42">
        <f t="shared" si="38"/>
        <v>20147</v>
      </c>
      <c r="BG42">
        <f t="shared" si="38"/>
        <v>20147</v>
      </c>
      <c r="BH42">
        <f t="shared" si="38"/>
        <v>0</v>
      </c>
      <c r="BI42">
        <f t="shared" si="38"/>
        <v>0</v>
      </c>
      <c r="BJ42">
        <f t="shared" si="37"/>
        <v>767</v>
      </c>
      <c r="BK42">
        <v>3089</v>
      </c>
      <c r="BL42">
        <v>1400</v>
      </c>
      <c r="BM42">
        <v>0</v>
      </c>
      <c r="BN42">
        <v>0</v>
      </c>
      <c r="BO42">
        <v>0</v>
      </c>
      <c r="BP42">
        <v>2762</v>
      </c>
      <c r="BQ42">
        <v>1251</v>
      </c>
      <c r="BR42">
        <v>4017</v>
      </c>
      <c r="BS42">
        <v>4970</v>
      </c>
      <c r="BT42">
        <v>6148</v>
      </c>
      <c r="BU42">
        <v>2402</v>
      </c>
      <c r="BV42">
        <v>3006</v>
      </c>
      <c r="BW42">
        <v>8061</v>
      </c>
      <c r="BX42">
        <v>5135</v>
      </c>
      <c r="BY42">
        <v>0</v>
      </c>
      <c r="BZ42">
        <v>1608</v>
      </c>
      <c r="CA42">
        <f t="shared" si="24"/>
        <v>25030167</v>
      </c>
      <c r="CB42">
        <f t="shared" si="25"/>
        <v>3456600</v>
      </c>
      <c r="CC42">
        <f t="shared" si="26"/>
        <v>0</v>
      </c>
      <c r="CD42">
        <f t="shared" si="27"/>
        <v>0</v>
      </c>
      <c r="CE42">
        <f t="shared" si="28"/>
        <v>0</v>
      </c>
      <c r="CF42">
        <f t="shared" si="29"/>
        <v>5129034</v>
      </c>
      <c r="CG42">
        <f t="shared" si="30"/>
        <v>432846</v>
      </c>
      <c r="CH42">
        <f t="shared" si="31"/>
        <v>7788963</v>
      </c>
      <c r="CI42">
        <f t="shared" si="32"/>
        <v>7802900</v>
      </c>
      <c r="CJ42">
        <f t="shared" si="33"/>
        <v>6148</v>
      </c>
      <c r="CK42">
        <f t="shared" si="34"/>
        <v>3684668</v>
      </c>
      <c r="CL42">
        <f t="shared" si="35"/>
        <v>60561882</v>
      </c>
      <c r="CM42">
        <f t="shared" si="36"/>
        <v>162404967</v>
      </c>
      <c r="CN42">
        <f t="shared" si="19"/>
        <v>0</v>
      </c>
      <c r="CO42">
        <f t="shared" si="20"/>
        <v>0</v>
      </c>
      <c r="CP42">
        <f t="shared" si="21"/>
        <v>1233336</v>
      </c>
      <c r="CQ42" s="13">
        <f t="shared" si="22"/>
        <v>0.27753151100000001</v>
      </c>
    </row>
    <row r="43" spans="1:95" x14ac:dyDescent="0.3">
      <c r="A43">
        <v>20500</v>
      </c>
      <c r="B43">
        <v>0.08</v>
      </c>
      <c r="C43">
        <v>2.9369999999999998</v>
      </c>
      <c r="D43">
        <v>8.4000000000000005E-2</v>
      </c>
      <c r="E43">
        <v>0.80100000000000005</v>
      </c>
      <c r="F43">
        <v>1.19</v>
      </c>
      <c r="G43">
        <v>18488</v>
      </c>
      <c r="H43">
        <v>112741</v>
      </c>
      <c r="I43">
        <v>187000</v>
      </c>
      <c r="J43">
        <v>1550</v>
      </c>
      <c r="K43">
        <v>1763</v>
      </c>
      <c r="L43">
        <v>0</v>
      </c>
      <c r="M43">
        <v>4422</v>
      </c>
      <c r="N43">
        <v>10832</v>
      </c>
      <c r="O43">
        <v>83173</v>
      </c>
      <c r="P43">
        <v>2632</v>
      </c>
      <c r="Q43">
        <v>0</v>
      </c>
      <c r="R43">
        <v>0</v>
      </c>
      <c r="S43">
        <v>0</v>
      </c>
      <c r="T43">
        <v>11108</v>
      </c>
      <c r="U43">
        <v>1356</v>
      </c>
      <c r="V43">
        <v>20932</v>
      </c>
      <c r="W43">
        <v>2559</v>
      </c>
      <c r="X43">
        <v>74</v>
      </c>
      <c r="Y43">
        <v>2442</v>
      </c>
      <c r="Z43">
        <v>20954</v>
      </c>
      <c r="AA43">
        <v>20815</v>
      </c>
      <c r="AB43">
        <v>1</v>
      </c>
      <c r="AC43">
        <v>0</v>
      </c>
      <c r="AD43">
        <v>20954</v>
      </c>
      <c r="AE43">
        <v>14182</v>
      </c>
      <c r="AF43">
        <v>2632</v>
      </c>
      <c r="AG43">
        <v>0</v>
      </c>
      <c r="AH43">
        <v>0</v>
      </c>
      <c r="AI43">
        <v>0</v>
      </c>
      <c r="AJ43">
        <v>3247</v>
      </c>
      <c r="AK43">
        <v>1356</v>
      </c>
      <c r="AL43">
        <v>6244</v>
      </c>
      <c r="AM43">
        <v>4866</v>
      </c>
      <c r="AN43">
        <v>14</v>
      </c>
      <c r="AO43">
        <v>4700</v>
      </c>
      <c r="AP43">
        <v>20815</v>
      </c>
      <c r="AQ43">
        <v>20815</v>
      </c>
      <c r="AR43">
        <v>0</v>
      </c>
      <c r="AS43">
        <v>0</v>
      </c>
      <c r="AT43">
        <v>2350</v>
      </c>
      <c r="AU43">
        <f t="shared" si="38"/>
        <v>14182</v>
      </c>
      <c r="AV43">
        <f t="shared" si="38"/>
        <v>2632</v>
      </c>
      <c r="AW43">
        <f t="shared" si="38"/>
        <v>0</v>
      </c>
      <c r="AX43">
        <f t="shared" si="38"/>
        <v>0</v>
      </c>
      <c r="AY43">
        <f t="shared" si="38"/>
        <v>0</v>
      </c>
      <c r="AZ43">
        <f t="shared" si="38"/>
        <v>3247</v>
      </c>
      <c r="BA43">
        <f t="shared" si="38"/>
        <v>1356</v>
      </c>
      <c r="BB43">
        <f t="shared" si="38"/>
        <v>6244</v>
      </c>
      <c r="BC43">
        <f t="shared" si="38"/>
        <v>2559</v>
      </c>
      <c r="BD43">
        <f t="shared" si="38"/>
        <v>14</v>
      </c>
      <c r="BE43">
        <f t="shared" si="38"/>
        <v>2442</v>
      </c>
      <c r="BF43">
        <f t="shared" si="38"/>
        <v>20815</v>
      </c>
      <c r="BG43">
        <f t="shared" si="38"/>
        <v>20815</v>
      </c>
      <c r="BH43">
        <f t="shared" si="38"/>
        <v>0</v>
      </c>
      <c r="BI43">
        <f t="shared" si="38"/>
        <v>0</v>
      </c>
      <c r="BJ43">
        <f t="shared" si="37"/>
        <v>2350</v>
      </c>
      <c r="BK43">
        <v>5605</v>
      </c>
      <c r="BL43">
        <v>1427</v>
      </c>
      <c r="BM43">
        <v>0</v>
      </c>
      <c r="BN43">
        <v>0</v>
      </c>
      <c r="BO43">
        <v>0</v>
      </c>
      <c r="BP43">
        <v>2731</v>
      </c>
      <c r="BQ43">
        <v>1352</v>
      </c>
      <c r="BR43">
        <v>3987</v>
      </c>
      <c r="BS43">
        <v>5557</v>
      </c>
      <c r="BT43">
        <v>5856</v>
      </c>
      <c r="BU43">
        <v>2116</v>
      </c>
      <c r="BV43">
        <v>3058</v>
      </c>
      <c r="BW43">
        <v>7139</v>
      </c>
      <c r="BX43">
        <v>7111</v>
      </c>
      <c r="BY43">
        <v>0</v>
      </c>
      <c r="BZ43">
        <v>1549</v>
      </c>
      <c r="CA43">
        <f t="shared" si="24"/>
        <v>79490110</v>
      </c>
      <c r="CB43">
        <f t="shared" si="25"/>
        <v>3755864</v>
      </c>
      <c r="CC43">
        <f t="shared" si="26"/>
        <v>0</v>
      </c>
      <c r="CD43">
        <f t="shared" si="27"/>
        <v>0</v>
      </c>
      <c r="CE43">
        <f t="shared" si="28"/>
        <v>0</v>
      </c>
      <c r="CF43">
        <f t="shared" si="29"/>
        <v>8867557</v>
      </c>
      <c r="CG43">
        <f t="shared" si="30"/>
        <v>1833312</v>
      </c>
      <c r="CH43">
        <f t="shared" si="31"/>
        <v>24894828</v>
      </c>
      <c r="CI43">
        <f t="shared" si="32"/>
        <v>27040362</v>
      </c>
      <c r="CJ43">
        <f t="shared" si="33"/>
        <v>81984</v>
      </c>
      <c r="CK43">
        <f t="shared" si="34"/>
        <v>9945200</v>
      </c>
      <c r="CL43">
        <f t="shared" si="35"/>
        <v>63652270</v>
      </c>
      <c r="CM43">
        <f t="shared" si="36"/>
        <v>148598285</v>
      </c>
      <c r="CN43">
        <f t="shared" si="19"/>
        <v>0</v>
      </c>
      <c r="CO43">
        <f t="shared" si="20"/>
        <v>0</v>
      </c>
      <c r="CP43">
        <f t="shared" si="21"/>
        <v>3640150</v>
      </c>
      <c r="CQ43" s="13">
        <f t="shared" si="22"/>
        <v>0.371799922</v>
      </c>
    </row>
    <row r="44" spans="1:95" x14ac:dyDescent="0.3">
      <c r="A44">
        <v>21000</v>
      </c>
      <c r="B44">
        <v>8.6999999999999994E-2</v>
      </c>
      <c r="C44">
        <v>3.0089999999999999</v>
      </c>
      <c r="D44">
        <v>8.8999999999999996E-2</v>
      </c>
      <c r="E44">
        <v>0.85</v>
      </c>
      <c r="F44">
        <v>1.109</v>
      </c>
      <c r="G44">
        <v>18865</v>
      </c>
      <c r="H44">
        <v>115027</v>
      </c>
      <c r="I44">
        <v>191066</v>
      </c>
      <c r="J44">
        <v>1858</v>
      </c>
      <c r="K44">
        <v>1723</v>
      </c>
      <c r="L44">
        <v>0</v>
      </c>
      <c r="M44">
        <v>4327</v>
      </c>
      <c r="N44">
        <v>11407</v>
      </c>
      <c r="O44">
        <v>85103</v>
      </c>
      <c r="P44">
        <v>2531</v>
      </c>
      <c r="Q44">
        <v>0</v>
      </c>
      <c r="R44">
        <v>0</v>
      </c>
      <c r="S44">
        <v>0</v>
      </c>
      <c r="T44">
        <v>11341</v>
      </c>
      <c r="U44">
        <v>1206</v>
      </c>
      <c r="V44">
        <v>21462</v>
      </c>
      <c r="W44">
        <v>2660</v>
      </c>
      <c r="X44">
        <v>74</v>
      </c>
      <c r="Y44">
        <v>2506</v>
      </c>
      <c r="Z44">
        <v>21437</v>
      </c>
      <c r="AA44">
        <v>21308</v>
      </c>
      <c r="AB44">
        <v>1</v>
      </c>
      <c r="AC44">
        <v>0</v>
      </c>
      <c r="AD44">
        <v>21437</v>
      </c>
      <c r="AE44">
        <v>14756</v>
      </c>
      <c r="AF44">
        <v>2531</v>
      </c>
      <c r="AG44">
        <v>0</v>
      </c>
      <c r="AH44">
        <v>0</v>
      </c>
      <c r="AI44">
        <v>0</v>
      </c>
      <c r="AJ44">
        <v>3346</v>
      </c>
      <c r="AK44">
        <v>1206</v>
      </c>
      <c r="AL44">
        <v>6429</v>
      </c>
      <c r="AM44">
        <v>5158</v>
      </c>
      <c r="AN44">
        <v>3</v>
      </c>
      <c r="AO44">
        <v>5002</v>
      </c>
      <c r="AP44">
        <v>21308</v>
      </c>
      <c r="AQ44">
        <v>21308</v>
      </c>
      <c r="AR44">
        <v>0</v>
      </c>
      <c r="AS44">
        <v>0</v>
      </c>
      <c r="AT44">
        <v>2501</v>
      </c>
      <c r="AU44">
        <f t="shared" si="38"/>
        <v>14756</v>
      </c>
      <c r="AV44">
        <f t="shared" si="38"/>
        <v>2531</v>
      </c>
      <c r="AW44">
        <f t="shared" si="38"/>
        <v>0</v>
      </c>
      <c r="AX44">
        <f t="shared" si="38"/>
        <v>0</v>
      </c>
      <c r="AY44">
        <f t="shared" si="38"/>
        <v>0</v>
      </c>
      <c r="AZ44">
        <f t="shared" si="38"/>
        <v>3346</v>
      </c>
      <c r="BA44">
        <f t="shared" si="38"/>
        <v>1206</v>
      </c>
      <c r="BB44">
        <f t="shared" si="38"/>
        <v>6429</v>
      </c>
      <c r="BC44">
        <f t="shared" si="38"/>
        <v>2660</v>
      </c>
      <c r="BD44">
        <f t="shared" si="38"/>
        <v>3</v>
      </c>
      <c r="BE44">
        <f t="shared" si="38"/>
        <v>2506</v>
      </c>
      <c r="BF44">
        <f t="shared" si="38"/>
        <v>21308</v>
      </c>
      <c r="BG44">
        <f t="shared" si="38"/>
        <v>21308</v>
      </c>
      <c r="BH44">
        <f t="shared" si="38"/>
        <v>0</v>
      </c>
      <c r="BI44">
        <f t="shared" si="38"/>
        <v>0</v>
      </c>
      <c r="BJ44">
        <f t="shared" si="37"/>
        <v>2501</v>
      </c>
      <c r="BK44">
        <v>2261</v>
      </c>
      <c r="BL44">
        <v>1352</v>
      </c>
      <c r="BM44">
        <v>0</v>
      </c>
      <c r="BN44">
        <v>0</v>
      </c>
      <c r="BO44">
        <v>0</v>
      </c>
      <c r="BP44">
        <v>2664</v>
      </c>
      <c r="BQ44">
        <v>1321</v>
      </c>
      <c r="BR44">
        <v>3888</v>
      </c>
      <c r="BS44">
        <v>6291</v>
      </c>
      <c r="BT44">
        <v>5680</v>
      </c>
      <c r="BU44">
        <v>2076</v>
      </c>
      <c r="BV44">
        <v>2965</v>
      </c>
      <c r="BW44">
        <v>3517</v>
      </c>
      <c r="BX44">
        <v>6716</v>
      </c>
      <c r="BY44">
        <v>0</v>
      </c>
      <c r="BZ44">
        <v>11210</v>
      </c>
      <c r="CA44">
        <f t="shared" si="24"/>
        <v>33363316</v>
      </c>
      <c r="CB44">
        <f t="shared" si="25"/>
        <v>3421912</v>
      </c>
      <c r="CC44">
        <f t="shared" si="26"/>
        <v>0</v>
      </c>
      <c r="CD44">
        <f t="shared" si="27"/>
        <v>0</v>
      </c>
      <c r="CE44">
        <f t="shared" si="28"/>
        <v>0</v>
      </c>
      <c r="CF44">
        <f t="shared" si="29"/>
        <v>8913744</v>
      </c>
      <c r="CG44">
        <f t="shared" si="30"/>
        <v>1593126</v>
      </c>
      <c r="CH44">
        <f t="shared" si="31"/>
        <v>24995952</v>
      </c>
      <c r="CI44">
        <f t="shared" si="32"/>
        <v>32448978</v>
      </c>
      <c r="CJ44">
        <f t="shared" si="33"/>
        <v>17040</v>
      </c>
      <c r="CK44">
        <f t="shared" si="34"/>
        <v>10384152</v>
      </c>
      <c r="CL44">
        <f t="shared" si="35"/>
        <v>63178220</v>
      </c>
      <c r="CM44">
        <f t="shared" si="36"/>
        <v>74940236</v>
      </c>
      <c r="CN44">
        <f t="shared" si="19"/>
        <v>0</v>
      </c>
      <c r="CO44">
        <f t="shared" si="20"/>
        <v>0</v>
      </c>
      <c r="CP44">
        <f t="shared" si="21"/>
        <v>28036210</v>
      </c>
      <c r="CQ44" s="13">
        <f t="shared" si="22"/>
        <v>0.28129288600000002</v>
      </c>
    </row>
    <row r="45" spans="1:95" x14ac:dyDescent="0.3">
      <c r="A45">
        <v>21500</v>
      </c>
      <c r="B45">
        <v>8.8999999999999996E-2</v>
      </c>
      <c r="C45">
        <v>3.0910000000000002</v>
      </c>
      <c r="D45">
        <v>9.5000000000000001E-2</v>
      </c>
      <c r="E45">
        <v>0.95899999999999996</v>
      </c>
      <c r="F45">
        <v>1.1859999999999999</v>
      </c>
      <c r="G45">
        <v>20022</v>
      </c>
      <c r="H45">
        <v>122987</v>
      </c>
      <c r="I45">
        <v>194937</v>
      </c>
      <c r="J45">
        <v>1566</v>
      </c>
      <c r="K45">
        <v>1792</v>
      </c>
      <c r="L45">
        <v>0</v>
      </c>
      <c r="M45">
        <v>4356</v>
      </c>
      <c r="N45">
        <v>11634</v>
      </c>
      <c r="O45">
        <v>87295</v>
      </c>
      <c r="P45">
        <v>2671</v>
      </c>
      <c r="Q45">
        <v>0</v>
      </c>
      <c r="R45">
        <v>0</v>
      </c>
      <c r="S45">
        <v>0</v>
      </c>
      <c r="T45">
        <v>11744</v>
      </c>
      <c r="U45">
        <v>1611</v>
      </c>
      <c r="V45">
        <v>21967</v>
      </c>
      <c r="W45">
        <v>1939</v>
      </c>
      <c r="X45">
        <v>73</v>
      </c>
      <c r="Y45">
        <v>1829</v>
      </c>
      <c r="Z45">
        <v>21975</v>
      </c>
      <c r="AA45">
        <v>21857</v>
      </c>
      <c r="AB45">
        <v>1</v>
      </c>
      <c r="AC45">
        <v>0</v>
      </c>
      <c r="AD45">
        <v>21975</v>
      </c>
      <c r="AE45">
        <v>12505</v>
      </c>
      <c r="AF45">
        <v>2671</v>
      </c>
      <c r="AG45">
        <v>0</v>
      </c>
      <c r="AH45">
        <v>0</v>
      </c>
      <c r="AI45">
        <v>0</v>
      </c>
      <c r="AJ45">
        <v>2215</v>
      </c>
      <c r="AK45">
        <v>1611</v>
      </c>
      <c r="AL45">
        <v>5413</v>
      </c>
      <c r="AM45">
        <v>3705</v>
      </c>
      <c r="AN45">
        <v>4</v>
      </c>
      <c r="AO45">
        <v>3656</v>
      </c>
      <c r="AP45">
        <v>21857</v>
      </c>
      <c r="AQ45">
        <v>21857</v>
      </c>
      <c r="AR45">
        <v>0</v>
      </c>
      <c r="AS45">
        <v>0</v>
      </c>
      <c r="AT45">
        <v>1828</v>
      </c>
      <c r="AU45">
        <f t="shared" si="38"/>
        <v>12505</v>
      </c>
      <c r="AV45">
        <f t="shared" si="38"/>
        <v>2671</v>
      </c>
      <c r="AW45">
        <f t="shared" si="38"/>
        <v>0</v>
      </c>
      <c r="AX45">
        <f t="shared" si="38"/>
        <v>0</v>
      </c>
      <c r="AY45">
        <f t="shared" si="38"/>
        <v>0</v>
      </c>
      <c r="AZ45">
        <f t="shared" si="38"/>
        <v>2215</v>
      </c>
      <c r="BA45">
        <f t="shared" si="38"/>
        <v>1611</v>
      </c>
      <c r="BB45">
        <f t="shared" si="38"/>
        <v>5413</v>
      </c>
      <c r="BC45">
        <f t="shared" si="38"/>
        <v>1939</v>
      </c>
      <c r="BD45">
        <f t="shared" si="38"/>
        <v>4</v>
      </c>
      <c r="BE45">
        <f t="shared" si="38"/>
        <v>1829</v>
      </c>
      <c r="BF45">
        <f t="shared" si="38"/>
        <v>21857</v>
      </c>
      <c r="BG45">
        <f t="shared" si="38"/>
        <v>21857</v>
      </c>
      <c r="BH45">
        <f t="shared" si="38"/>
        <v>0</v>
      </c>
      <c r="BI45">
        <f t="shared" si="38"/>
        <v>0</v>
      </c>
      <c r="BJ45">
        <f t="shared" si="37"/>
        <v>1828</v>
      </c>
      <c r="BK45">
        <v>2289</v>
      </c>
      <c r="BL45">
        <v>1378</v>
      </c>
      <c r="BM45">
        <v>0</v>
      </c>
      <c r="BN45">
        <v>0</v>
      </c>
      <c r="BO45">
        <v>0</v>
      </c>
      <c r="BP45">
        <v>2757</v>
      </c>
      <c r="BQ45">
        <v>1336</v>
      </c>
      <c r="BR45">
        <v>3995</v>
      </c>
      <c r="BS45">
        <v>7177</v>
      </c>
      <c r="BT45">
        <v>6001</v>
      </c>
      <c r="BU45">
        <v>1969</v>
      </c>
      <c r="BV45">
        <v>3021</v>
      </c>
      <c r="BW45">
        <v>6541</v>
      </c>
      <c r="BX45">
        <v>7111</v>
      </c>
      <c r="BY45">
        <v>0</v>
      </c>
      <c r="BZ45">
        <v>1549</v>
      </c>
      <c r="CA45">
        <f t="shared" si="24"/>
        <v>28623945</v>
      </c>
      <c r="CB45">
        <f t="shared" si="25"/>
        <v>3680638</v>
      </c>
      <c r="CC45">
        <f t="shared" si="26"/>
        <v>0</v>
      </c>
      <c r="CD45">
        <f t="shared" si="27"/>
        <v>0</v>
      </c>
      <c r="CE45">
        <f t="shared" si="28"/>
        <v>0</v>
      </c>
      <c r="CF45">
        <f t="shared" si="29"/>
        <v>6106755</v>
      </c>
      <c r="CG45">
        <f t="shared" si="30"/>
        <v>2152296</v>
      </c>
      <c r="CH45">
        <f t="shared" si="31"/>
        <v>21624935</v>
      </c>
      <c r="CI45">
        <f t="shared" si="32"/>
        <v>26590785</v>
      </c>
      <c r="CJ45">
        <f t="shared" si="33"/>
        <v>24004</v>
      </c>
      <c r="CK45">
        <f t="shared" si="34"/>
        <v>7198664</v>
      </c>
      <c r="CL45">
        <f t="shared" si="35"/>
        <v>66029997</v>
      </c>
      <c r="CM45">
        <f t="shared" si="36"/>
        <v>142966637</v>
      </c>
      <c r="CN45">
        <f t="shared" si="19"/>
        <v>0</v>
      </c>
      <c r="CO45">
        <f t="shared" si="20"/>
        <v>0</v>
      </c>
      <c r="CP45">
        <f t="shared" si="21"/>
        <v>2831572</v>
      </c>
      <c r="CQ45" s="13">
        <f t="shared" si="22"/>
        <v>0.30783022799999998</v>
      </c>
    </row>
    <row r="46" spans="1:95" x14ac:dyDescent="0.3">
      <c r="A46">
        <v>22000</v>
      </c>
      <c r="B46">
        <v>0.10299999999999999</v>
      </c>
      <c r="C46">
        <v>3.093</v>
      </c>
      <c r="D46">
        <v>0.105</v>
      </c>
      <c r="E46">
        <v>0.878</v>
      </c>
      <c r="F46">
        <v>1.2849999999999999</v>
      </c>
      <c r="G46">
        <v>21503</v>
      </c>
      <c r="H46">
        <v>133158</v>
      </c>
      <c r="I46">
        <v>195421</v>
      </c>
      <c r="J46">
        <v>1571</v>
      </c>
      <c r="K46">
        <v>1684</v>
      </c>
      <c r="L46">
        <v>0</v>
      </c>
      <c r="M46">
        <v>4327</v>
      </c>
      <c r="N46">
        <v>13450</v>
      </c>
      <c r="O46">
        <v>89134</v>
      </c>
      <c r="P46">
        <v>2817</v>
      </c>
      <c r="Q46">
        <v>0</v>
      </c>
      <c r="R46">
        <v>0</v>
      </c>
      <c r="S46">
        <v>0</v>
      </c>
      <c r="T46">
        <v>11967</v>
      </c>
      <c r="U46">
        <v>617</v>
      </c>
      <c r="V46">
        <v>22208</v>
      </c>
      <c r="W46">
        <v>896</v>
      </c>
      <c r="X46">
        <v>69</v>
      </c>
      <c r="Y46">
        <v>766</v>
      </c>
      <c r="Z46">
        <v>22434</v>
      </c>
      <c r="AA46">
        <v>22078</v>
      </c>
      <c r="AB46">
        <v>1</v>
      </c>
      <c r="AC46">
        <v>0</v>
      </c>
      <c r="AD46">
        <v>22434</v>
      </c>
      <c r="AE46">
        <v>8723</v>
      </c>
      <c r="AF46">
        <v>2817</v>
      </c>
      <c r="AG46">
        <v>0</v>
      </c>
      <c r="AH46">
        <v>0</v>
      </c>
      <c r="AI46">
        <v>0</v>
      </c>
      <c r="AJ46">
        <v>1848</v>
      </c>
      <c r="AK46">
        <v>617</v>
      </c>
      <c r="AL46">
        <v>2387</v>
      </c>
      <c r="AM46">
        <v>1605</v>
      </c>
      <c r="AN46">
        <v>0</v>
      </c>
      <c r="AO46">
        <v>1532</v>
      </c>
      <c r="AP46">
        <v>22078</v>
      </c>
      <c r="AQ46">
        <v>22078</v>
      </c>
      <c r="AR46">
        <v>0</v>
      </c>
      <c r="AS46">
        <v>0</v>
      </c>
      <c r="AT46">
        <v>766</v>
      </c>
      <c r="AU46">
        <f t="shared" si="38"/>
        <v>8723</v>
      </c>
      <c r="AV46">
        <f t="shared" si="38"/>
        <v>2817</v>
      </c>
      <c r="AW46">
        <f t="shared" si="38"/>
        <v>0</v>
      </c>
      <c r="AX46">
        <f t="shared" si="38"/>
        <v>0</v>
      </c>
      <c r="AY46">
        <f t="shared" si="38"/>
        <v>0</v>
      </c>
      <c r="AZ46">
        <f t="shared" si="38"/>
        <v>1848</v>
      </c>
      <c r="BA46">
        <f t="shared" si="38"/>
        <v>617</v>
      </c>
      <c r="BB46">
        <f t="shared" si="38"/>
        <v>2387</v>
      </c>
      <c r="BC46">
        <f t="shared" si="38"/>
        <v>896</v>
      </c>
      <c r="BD46">
        <f t="shared" si="38"/>
        <v>0</v>
      </c>
      <c r="BE46">
        <f t="shared" si="38"/>
        <v>766</v>
      </c>
      <c r="BF46">
        <f t="shared" si="38"/>
        <v>22078</v>
      </c>
      <c r="BG46">
        <f t="shared" si="38"/>
        <v>22078</v>
      </c>
      <c r="BH46">
        <f t="shared" si="38"/>
        <v>0</v>
      </c>
      <c r="BI46">
        <f t="shared" si="38"/>
        <v>0</v>
      </c>
      <c r="BJ46">
        <f t="shared" si="37"/>
        <v>766</v>
      </c>
      <c r="BK46">
        <v>6357</v>
      </c>
      <c r="BL46">
        <v>1348</v>
      </c>
      <c r="BM46">
        <v>0</v>
      </c>
      <c r="BN46">
        <v>0</v>
      </c>
      <c r="BO46">
        <v>0</v>
      </c>
      <c r="BP46">
        <v>2658</v>
      </c>
      <c r="BQ46">
        <v>1219</v>
      </c>
      <c r="BR46">
        <v>3939</v>
      </c>
      <c r="BS46">
        <v>5434</v>
      </c>
      <c r="BT46">
        <v>6177</v>
      </c>
      <c r="BU46">
        <v>2467</v>
      </c>
      <c r="BV46">
        <v>2958</v>
      </c>
      <c r="BW46">
        <v>6384</v>
      </c>
      <c r="BX46">
        <v>6716</v>
      </c>
      <c r="BY46">
        <v>0</v>
      </c>
      <c r="BZ46">
        <v>1542</v>
      </c>
      <c r="CA46">
        <f t="shared" si="24"/>
        <v>55452111</v>
      </c>
      <c r="CB46">
        <f t="shared" si="25"/>
        <v>3797316</v>
      </c>
      <c r="CC46">
        <f t="shared" si="26"/>
        <v>0</v>
      </c>
      <c r="CD46">
        <f t="shared" si="27"/>
        <v>0</v>
      </c>
      <c r="CE46">
        <f t="shared" si="28"/>
        <v>0</v>
      </c>
      <c r="CF46">
        <f t="shared" si="29"/>
        <v>4911984</v>
      </c>
      <c r="CG46">
        <f t="shared" si="30"/>
        <v>752123</v>
      </c>
      <c r="CH46">
        <f t="shared" si="31"/>
        <v>9402393</v>
      </c>
      <c r="CI46">
        <f t="shared" si="32"/>
        <v>8721570</v>
      </c>
      <c r="CJ46">
        <f t="shared" si="33"/>
        <v>0</v>
      </c>
      <c r="CK46">
        <f t="shared" si="34"/>
        <v>3779444</v>
      </c>
      <c r="CL46">
        <f t="shared" si="35"/>
        <v>65306724</v>
      </c>
      <c r="CM46">
        <f t="shared" si="36"/>
        <v>140945952</v>
      </c>
      <c r="CN46">
        <f t="shared" si="19"/>
        <v>0</v>
      </c>
      <c r="CO46">
        <f t="shared" si="20"/>
        <v>0</v>
      </c>
      <c r="CP46">
        <f t="shared" si="21"/>
        <v>1181172</v>
      </c>
      <c r="CQ46" s="13">
        <f t="shared" si="22"/>
        <v>0.29425078900000001</v>
      </c>
    </row>
    <row r="47" spans="1:95" x14ac:dyDescent="0.3">
      <c r="A47">
        <v>22500</v>
      </c>
      <c r="B47">
        <v>8.5000000000000006E-2</v>
      </c>
      <c r="C47">
        <v>3.294</v>
      </c>
      <c r="D47">
        <v>0.09</v>
      </c>
      <c r="E47">
        <v>0.877</v>
      </c>
      <c r="F47">
        <v>1.4330000000000001</v>
      </c>
      <c r="G47">
        <v>19720</v>
      </c>
      <c r="H47">
        <v>119270</v>
      </c>
      <c r="I47">
        <v>206359</v>
      </c>
      <c r="J47">
        <v>1544</v>
      </c>
      <c r="K47">
        <v>1773</v>
      </c>
      <c r="L47">
        <v>0</v>
      </c>
      <c r="M47">
        <v>4274</v>
      </c>
      <c r="N47">
        <v>11569</v>
      </c>
      <c r="O47">
        <v>91281</v>
      </c>
      <c r="P47">
        <v>2672</v>
      </c>
      <c r="Q47">
        <v>0</v>
      </c>
      <c r="R47">
        <v>0</v>
      </c>
      <c r="S47">
        <v>0</v>
      </c>
      <c r="T47">
        <v>12211</v>
      </c>
      <c r="U47">
        <v>1543</v>
      </c>
      <c r="V47">
        <v>23024</v>
      </c>
      <c r="W47">
        <v>3435</v>
      </c>
      <c r="X47">
        <v>91</v>
      </c>
      <c r="Y47">
        <v>3268</v>
      </c>
      <c r="Z47">
        <v>22988</v>
      </c>
      <c r="AA47">
        <v>22857</v>
      </c>
      <c r="AB47">
        <v>1</v>
      </c>
      <c r="AC47">
        <v>0</v>
      </c>
      <c r="AD47">
        <v>22988</v>
      </c>
      <c r="AE47">
        <v>17968</v>
      </c>
      <c r="AF47">
        <v>2672</v>
      </c>
      <c r="AG47">
        <v>0</v>
      </c>
      <c r="AH47">
        <v>0</v>
      </c>
      <c r="AI47">
        <v>0</v>
      </c>
      <c r="AJ47">
        <v>4253</v>
      </c>
      <c r="AK47">
        <v>1543</v>
      </c>
      <c r="AL47">
        <v>8237</v>
      </c>
      <c r="AM47">
        <v>6696</v>
      </c>
      <c r="AN47">
        <v>2</v>
      </c>
      <c r="AO47">
        <v>6526</v>
      </c>
      <c r="AP47">
        <v>22857</v>
      </c>
      <c r="AQ47">
        <v>22857</v>
      </c>
      <c r="AR47">
        <v>0</v>
      </c>
      <c r="AS47">
        <v>0</v>
      </c>
      <c r="AT47">
        <v>3263</v>
      </c>
      <c r="AU47">
        <f t="shared" si="38"/>
        <v>17968</v>
      </c>
      <c r="AV47">
        <f t="shared" si="38"/>
        <v>2672</v>
      </c>
      <c r="AW47">
        <f t="shared" si="38"/>
        <v>0</v>
      </c>
      <c r="AX47">
        <f t="shared" si="38"/>
        <v>0</v>
      </c>
      <c r="AY47">
        <f t="shared" si="38"/>
        <v>0</v>
      </c>
      <c r="AZ47">
        <f t="shared" si="38"/>
        <v>4253</v>
      </c>
      <c r="BA47">
        <f t="shared" si="38"/>
        <v>1543</v>
      </c>
      <c r="BB47">
        <f t="shared" si="38"/>
        <v>8237</v>
      </c>
      <c r="BC47">
        <f t="shared" si="38"/>
        <v>3435</v>
      </c>
      <c r="BD47">
        <f t="shared" si="38"/>
        <v>2</v>
      </c>
      <c r="BE47">
        <f t="shared" si="38"/>
        <v>3268</v>
      </c>
      <c r="BF47">
        <f t="shared" si="38"/>
        <v>22857</v>
      </c>
      <c r="BG47">
        <f t="shared" si="38"/>
        <v>22857</v>
      </c>
      <c r="BH47">
        <f t="shared" si="38"/>
        <v>0</v>
      </c>
      <c r="BI47">
        <f t="shared" si="38"/>
        <v>0</v>
      </c>
      <c r="BJ47">
        <f t="shared" si="37"/>
        <v>3263</v>
      </c>
      <c r="BK47">
        <v>2284</v>
      </c>
      <c r="BL47">
        <v>1293</v>
      </c>
      <c r="BM47">
        <v>0</v>
      </c>
      <c r="BN47">
        <v>0</v>
      </c>
      <c r="BO47">
        <v>0</v>
      </c>
      <c r="BP47">
        <v>2700</v>
      </c>
      <c r="BQ47">
        <v>1224</v>
      </c>
      <c r="BR47">
        <v>3977</v>
      </c>
      <c r="BS47">
        <v>6300</v>
      </c>
      <c r="BT47">
        <v>5652</v>
      </c>
      <c r="BU47">
        <v>2012</v>
      </c>
      <c r="BV47">
        <v>2996</v>
      </c>
      <c r="BW47">
        <v>23501</v>
      </c>
      <c r="BX47">
        <v>7506</v>
      </c>
      <c r="BY47">
        <v>0</v>
      </c>
      <c r="BZ47">
        <v>1597</v>
      </c>
      <c r="CA47">
        <f t="shared" si="24"/>
        <v>41038912</v>
      </c>
      <c r="CB47">
        <f t="shared" si="25"/>
        <v>3454896</v>
      </c>
      <c r="CC47">
        <f t="shared" si="26"/>
        <v>0</v>
      </c>
      <c r="CD47">
        <f t="shared" si="27"/>
        <v>0</v>
      </c>
      <c r="CE47">
        <f t="shared" si="28"/>
        <v>0</v>
      </c>
      <c r="CF47">
        <f t="shared" si="29"/>
        <v>11483100</v>
      </c>
      <c r="CG47">
        <f t="shared" si="30"/>
        <v>1888632</v>
      </c>
      <c r="CH47">
        <f t="shared" si="31"/>
        <v>32758549</v>
      </c>
      <c r="CI47">
        <f t="shared" si="32"/>
        <v>42184800</v>
      </c>
      <c r="CJ47">
        <f t="shared" si="33"/>
        <v>11304</v>
      </c>
      <c r="CK47">
        <f t="shared" si="34"/>
        <v>13130312</v>
      </c>
      <c r="CL47">
        <f t="shared" si="35"/>
        <v>68479572</v>
      </c>
      <c r="CM47">
        <f t="shared" si="36"/>
        <v>537162357</v>
      </c>
      <c r="CN47">
        <f t="shared" si="19"/>
        <v>0</v>
      </c>
      <c r="CO47">
        <f t="shared" si="20"/>
        <v>0</v>
      </c>
      <c r="CP47">
        <f t="shared" si="21"/>
        <v>5211011</v>
      </c>
      <c r="CQ47" s="13">
        <f t="shared" si="22"/>
        <v>0.75680344499999996</v>
      </c>
    </row>
    <row r="48" spans="1:95" x14ac:dyDescent="0.3">
      <c r="A48">
        <v>23000</v>
      </c>
      <c r="B48">
        <v>0.11</v>
      </c>
      <c r="C48">
        <v>3.234</v>
      </c>
      <c r="D48">
        <v>0.111</v>
      </c>
      <c r="E48">
        <v>0.90500000000000003</v>
      </c>
      <c r="F48">
        <v>1.345</v>
      </c>
      <c r="G48">
        <v>22734</v>
      </c>
      <c r="H48">
        <v>141382</v>
      </c>
      <c r="I48">
        <v>204042</v>
      </c>
      <c r="J48">
        <v>1593</v>
      </c>
      <c r="K48">
        <v>1708</v>
      </c>
      <c r="L48">
        <v>0</v>
      </c>
      <c r="M48">
        <v>4296</v>
      </c>
      <c r="N48">
        <v>11101</v>
      </c>
      <c r="O48">
        <v>93242</v>
      </c>
      <c r="P48">
        <v>2877</v>
      </c>
      <c r="Q48">
        <v>0</v>
      </c>
      <c r="R48">
        <v>0</v>
      </c>
      <c r="S48">
        <v>0</v>
      </c>
      <c r="T48">
        <v>12554</v>
      </c>
      <c r="U48">
        <v>767</v>
      </c>
      <c r="V48">
        <v>23196</v>
      </c>
      <c r="W48">
        <v>655</v>
      </c>
      <c r="X48">
        <v>69</v>
      </c>
      <c r="Y48">
        <v>581</v>
      </c>
      <c r="Z48">
        <v>23489</v>
      </c>
      <c r="AA48">
        <v>23122</v>
      </c>
      <c r="AB48">
        <v>1</v>
      </c>
      <c r="AC48">
        <v>0</v>
      </c>
      <c r="AD48">
        <v>23489</v>
      </c>
      <c r="AE48">
        <v>8050</v>
      </c>
      <c r="AF48">
        <v>2877</v>
      </c>
      <c r="AG48">
        <v>0</v>
      </c>
      <c r="AH48">
        <v>0</v>
      </c>
      <c r="AI48">
        <v>0</v>
      </c>
      <c r="AJ48">
        <v>1408</v>
      </c>
      <c r="AK48">
        <v>767</v>
      </c>
      <c r="AL48">
        <v>2054</v>
      </c>
      <c r="AM48">
        <v>1113</v>
      </c>
      <c r="AN48">
        <v>7</v>
      </c>
      <c r="AO48">
        <v>1058</v>
      </c>
      <c r="AP48">
        <v>23122</v>
      </c>
      <c r="AQ48">
        <v>23122</v>
      </c>
      <c r="AR48">
        <v>0</v>
      </c>
      <c r="AS48">
        <v>0</v>
      </c>
      <c r="AT48">
        <v>529</v>
      </c>
      <c r="AU48">
        <f t="shared" si="38"/>
        <v>8050</v>
      </c>
      <c r="AV48">
        <f t="shared" si="38"/>
        <v>2877</v>
      </c>
      <c r="AW48">
        <f t="shared" si="38"/>
        <v>0</v>
      </c>
      <c r="AX48">
        <f t="shared" si="38"/>
        <v>0</v>
      </c>
      <c r="AY48">
        <f t="shared" si="38"/>
        <v>0</v>
      </c>
      <c r="AZ48">
        <f t="shared" si="38"/>
        <v>1408</v>
      </c>
      <c r="BA48">
        <f t="shared" si="38"/>
        <v>767</v>
      </c>
      <c r="BB48">
        <f t="shared" si="38"/>
        <v>2054</v>
      </c>
      <c r="BC48">
        <f t="shared" si="38"/>
        <v>655</v>
      </c>
      <c r="BD48">
        <f t="shared" si="38"/>
        <v>7</v>
      </c>
      <c r="BE48">
        <f t="shared" si="38"/>
        <v>581</v>
      </c>
      <c r="BF48">
        <f t="shared" si="38"/>
        <v>23122</v>
      </c>
      <c r="BG48">
        <f t="shared" si="38"/>
        <v>23122</v>
      </c>
      <c r="BH48">
        <f t="shared" si="38"/>
        <v>0</v>
      </c>
      <c r="BI48">
        <f t="shared" si="38"/>
        <v>0</v>
      </c>
      <c r="BJ48">
        <f t="shared" si="37"/>
        <v>529</v>
      </c>
      <c r="BK48">
        <v>2851</v>
      </c>
      <c r="BL48">
        <v>1291</v>
      </c>
      <c r="BM48">
        <v>0</v>
      </c>
      <c r="BN48">
        <v>0</v>
      </c>
      <c r="BO48">
        <v>0</v>
      </c>
      <c r="BP48">
        <v>2732</v>
      </c>
      <c r="BQ48">
        <v>1207</v>
      </c>
      <c r="BR48">
        <v>3992</v>
      </c>
      <c r="BS48">
        <v>5448</v>
      </c>
      <c r="BT48">
        <v>6029</v>
      </c>
      <c r="BU48">
        <v>2443</v>
      </c>
      <c r="BV48">
        <v>3017</v>
      </c>
      <c r="BW48">
        <v>6590</v>
      </c>
      <c r="BX48">
        <v>7111</v>
      </c>
      <c r="BY48">
        <v>0</v>
      </c>
      <c r="BZ48">
        <v>14940</v>
      </c>
      <c r="CA48">
        <f t="shared" si="24"/>
        <v>22950550</v>
      </c>
      <c r="CB48">
        <f t="shared" si="25"/>
        <v>3714207</v>
      </c>
      <c r="CC48">
        <f t="shared" si="26"/>
        <v>0</v>
      </c>
      <c r="CD48">
        <f t="shared" si="27"/>
        <v>0</v>
      </c>
      <c r="CE48">
        <f t="shared" si="28"/>
        <v>0</v>
      </c>
      <c r="CF48">
        <f t="shared" si="29"/>
        <v>3846656</v>
      </c>
      <c r="CG48">
        <f t="shared" si="30"/>
        <v>925769</v>
      </c>
      <c r="CH48">
        <f t="shared" si="31"/>
        <v>8199568</v>
      </c>
      <c r="CI48">
        <f t="shared" si="32"/>
        <v>6063624</v>
      </c>
      <c r="CJ48">
        <f t="shared" si="33"/>
        <v>42203</v>
      </c>
      <c r="CK48">
        <f t="shared" si="34"/>
        <v>2584694</v>
      </c>
      <c r="CL48">
        <f t="shared" si="35"/>
        <v>69759074</v>
      </c>
      <c r="CM48">
        <f t="shared" si="36"/>
        <v>152373980</v>
      </c>
      <c r="CN48">
        <f t="shared" si="19"/>
        <v>0</v>
      </c>
      <c r="CO48">
        <f t="shared" si="20"/>
        <v>0</v>
      </c>
      <c r="CP48">
        <f t="shared" si="21"/>
        <v>7903260</v>
      </c>
      <c r="CQ48" s="13">
        <f t="shared" si="22"/>
        <v>0.27836358500000002</v>
      </c>
    </row>
    <row r="49" spans="1:95" x14ac:dyDescent="0.3">
      <c r="A49">
        <v>23500</v>
      </c>
      <c r="B49">
        <v>0.112</v>
      </c>
      <c r="C49">
        <v>3.4729999999999999</v>
      </c>
      <c r="D49">
        <v>0.11600000000000001</v>
      </c>
      <c r="E49">
        <v>0.93</v>
      </c>
      <c r="F49">
        <v>1.107</v>
      </c>
      <c r="G49">
        <v>23527</v>
      </c>
      <c r="H49">
        <v>145408</v>
      </c>
      <c r="I49">
        <v>208832</v>
      </c>
      <c r="J49">
        <v>1555</v>
      </c>
      <c r="K49">
        <v>1674</v>
      </c>
      <c r="L49">
        <v>0</v>
      </c>
      <c r="M49">
        <v>18138</v>
      </c>
      <c r="N49">
        <v>14176</v>
      </c>
      <c r="O49">
        <v>95362</v>
      </c>
      <c r="P49">
        <v>2999</v>
      </c>
      <c r="Q49">
        <v>0</v>
      </c>
      <c r="R49">
        <v>0</v>
      </c>
      <c r="S49">
        <v>0</v>
      </c>
      <c r="T49">
        <v>12788</v>
      </c>
      <c r="U49">
        <v>758</v>
      </c>
      <c r="V49">
        <v>23962</v>
      </c>
      <c r="W49">
        <v>573</v>
      </c>
      <c r="X49">
        <v>78</v>
      </c>
      <c r="Y49">
        <v>439</v>
      </c>
      <c r="Z49">
        <v>24022</v>
      </c>
      <c r="AA49">
        <v>23828</v>
      </c>
      <c r="AB49">
        <v>1</v>
      </c>
      <c r="AC49">
        <v>0</v>
      </c>
      <c r="AD49">
        <v>24022</v>
      </c>
      <c r="AE49">
        <v>7821</v>
      </c>
      <c r="AF49">
        <v>2999</v>
      </c>
      <c r="AG49">
        <v>0</v>
      </c>
      <c r="AH49">
        <v>0</v>
      </c>
      <c r="AI49">
        <v>0</v>
      </c>
      <c r="AJ49">
        <v>1354</v>
      </c>
      <c r="AK49">
        <v>758</v>
      </c>
      <c r="AL49">
        <v>1770</v>
      </c>
      <c r="AM49">
        <v>956</v>
      </c>
      <c r="AN49">
        <v>2</v>
      </c>
      <c r="AO49">
        <v>874</v>
      </c>
      <c r="AP49">
        <v>23828</v>
      </c>
      <c r="AQ49">
        <v>23828</v>
      </c>
      <c r="AR49">
        <v>0</v>
      </c>
      <c r="AS49">
        <v>0</v>
      </c>
      <c r="AT49">
        <v>437</v>
      </c>
      <c r="AU49">
        <f t="shared" si="38"/>
        <v>7821</v>
      </c>
      <c r="AV49">
        <f t="shared" si="38"/>
        <v>2999</v>
      </c>
      <c r="AW49">
        <f t="shared" si="38"/>
        <v>0</v>
      </c>
      <c r="AX49">
        <f t="shared" si="38"/>
        <v>0</v>
      </c>
      <c r="AY49">
        <f t="shared" si="38"/>
        <v>0</v>
      </c>
      <c r="AZ49">
        <f t="shared" si="38"/>
        <v>1354</v>
      </c>
      <c r="BA49">
        <f t="shared" si="38"/>
        <v>758</v>
      </c>
      <c r="BB49">
        <f t="shared" si="38"/>
        <v>1770</v>
      </c>
      <c r="BC49">
        <f t="shared" si="38"/>
        <v>573</v>
      </c>
      <c r="BD49">
        <f t="shared" si="38"/>
        <v>2</v>
      </c>
      <c r="BE49">
        <f t="shared" si="38"/>
        <v>439</v>
      </c>
      <c r="BF49">
        <f t="shared" si="38"/>
        <v>23828</v>
      </c>
      <c r="BG49">
        <f t="shared" si="38"/>
        <v>23828</v>
      </c>
      <c r="BH49">
        <f t="shared" si="38"/>
        <v>0</v>
      </c>
      <c r="BI49">
        <f t="shared" si="38"/>
        <v>0</v>
      </c>
      <c r="BJ49">
        <f t="shared" si="37"/>
        <v>437</v>
      </c>
      <c r="BK49">
        <v>3179</v>
      </c>
      <c r="BL49">
        <v>1388</v>
      </c>
      <c r="BM49">
        <v>0</v>
      </c>
      <c r="BN49">
        <v>0</v>
      </c>
      <c r="BO49">
        <v>0</v>
      </c>
      <c r="BP49">
        <v>2675</v>
      </c>
      <c r="BQ49">
        <v>1150</v>
      </c>
      <c r="BR49">
        <v>7114</v>
      </c>
      <c r="BS49">
        <v>5275</v>
      </c>
      <c r="BT49">
        <v>5470</v>
      </c>
      <c r="BU49">
        <v>2173</v>
      </c>
      <c r="BV49">
        <v>2961</v>
      </c>
      <c r="BW49">
        <v>4672</v>
      </c>
      <c r="BX49">
        <v>5136</v>
      </c>
      <c r="BY49">
        <v>0</v>
      </c>
      <c r="BZ49">
        <v>1543</v>
      </c>
      <c r="CA49">
        <f t="shared" si="24"/>
        <v>24862959</v>
      </c>
      <c r="CB49">
        <f t="shared" si="25"/>
        <v>4162612</v>
      </c>
      <c r="CC49">
        <f t="shared" si="26"/>
        <v>0</v>
      </c>
      <c r="CD49">
        <f t="shared" si="27"/>
        <v>0</v>
      </c>
      <c r="CE49">
        <f t="shared" si="28"/>
        <v>0</v>
      </c>
      <c r="CF49">
        <f t="shared" si="29"/>
        <v>3621950</v>
      </c>
      <c r="CG49">
        <f t="shared" si="30"/>
        <v>871700</v>
      </c>
      <c r="CH49">
        <f t="shared" si="31"/>
        <v>12591780</v>
      </c>
      <c r="CI49">
        <f t="shared" si="32"/>
        <v>5042900</v>
      </c>
      <c r="CJ49">
        <f t="shared" si="33"/>
        <v>10940</v>
      </c>
      <c r="CK49">
        <f t="shared" si="34"/>
        <v>1899202</v>
      </c>
      <c r="CL49">
        <f t="shared" si="35"/>
        <v>70554708</v>
      </c>
      <c r="CM49">
        <f t="shared" si="36"/>
        <v>111324416</v>
      </c>
      <c r="CN49">
        <f t="shared" si="19"/>
        <v>0</v>
      </c>
      <c r="CO49">
        <f t="shared" si="20"/>
        <v>0</v>
      </c>
      <c r="CP49">
        <f t="shared" si="21"/>
        <v>674291</v>
      </c>
      <c r="CQ49" s="13">
        <f t="shared" si="22"/>
        <v>0.235617458</v>
      </c>
    </row>
    <row r="50" spans="1:95" x14ac:dyDescent="0.3">
      <c r="A50">
        <v>24000</v>
      </c>
      <c r="B50">
        <v>0.112</v>
      </c>
      <c r="C50">
        <v>3.706</v>
      </c>
      <c r="D50">
        <v>0.114</v>
      </c>
      <c r="E50">
        <v>0.96599999999999997</v>
      </c>
      <c r="F50">
        <v>1.127</v>
      </c>
      <c r="G50">
        <v>23835</v>
      </c>
      <c r="H50">
        <v>147669</v>
      </c>
      <c r="I50">
        <v>212754</v>
      </c>
      <c r="J50">
        <v>1552</v>
      </c>
      <c r="K50">
        <v>1752</v>
      </c>
      <c r="L50">
        <v>0</v>
      </c>
      <c r="M50">
        <v>4426</v>
      </c>
      <c r="N50">
        <v>11199</v>
      </c>
      <c r="O50">
        <v>97299</v>
      </c>
      <c r="P50">
        <v>2967</v>
      </c>
      <c r="Q50">
        <v>0</v>
      </c>
      <c r="R50">
        <v>0</v>
      </c>
      <c r="S50">
        <v>0</v>
      </c>
      <c r="T50">
        <v>13144</v>
      </c>
      <c r="U50">
        <v>830</v>
      </c>
      <c r="V50">
        <v>24175</v>
      </c>
      <c r="W50">
        <v>657</v>
      </c>
      <c r="X50">
        <v>67</v>
      </c>
      <c r="Y50">
        <v>553</v>
      </c>
      <c r="Z50">
        <v>24495</v>
      </c>
      <c r="AA50">
        <v>24071</v>
      </c>
      <c r="AB50">
        <v>1</v>
      </c>
      <c r="AC50">
        <v>0</v>
      </c>
      <c r="AD50">
        <v>24495</v>
      </c>
      <c r="AE50">
        <v>8380</v>
      </c>
      <c r="AF50">
        <v>2967</v>
      </c>
      <c r="AG50">
        <v>0</v>
      </c>
      <c r="AH50">
        <v>0</v>
      </c>
      <c r="AI50">
        <v>0</v>
      </c>
      <c r="AJ50">
        <v>1427</v>
      </c>
      <c r="AK50">
        <v>830</v>
      </c>
      <c r="AL50">
        <v>2056</v>
      </c>
      <c r="AM50">
        <v>1119</v>
      </c>
      <c r="AN50">
        <v>4</v>
      </c>
      <c r="AO50">
        <v>1084</v>
      </c>
      <c r="AP50">
        <v>24071</v>
      </c>
      <c r="AQ50">
        <v>24071</v>
      </c>
      <c r="AR50">
        <v>0</v>
      </c>
      <c r="AS50">
        <v>0</v>
      </c>
      <c r="AT50">
        <v>542</v>
      </c>
      <c r="AU50">
        <f t="shared" si="38"/>
        <v>8380</v>
      </c>
      <c r="AV50">
        <f t="shared" si="38"/>
        <v>2967</v>
      </c>
      <c r="AW50">
        <f t="shared" si="38"/>
        <v>0</v>
      </c>
      <c r="AX50">
        <f t="shared" si="38"/>
        <v>0</v>
      </c>
      <c r="AY50">
        <f t="shared" si="38"/>
        <v>0</v>
      </c>
      <c r="AZ50">
        <f t="shared" si="38"/>
        <v>1427</v>
      </c>
      <c r="BA50">
        <f t="shared" si="38"/>
        <v>830</v>
      </c>
      <c r="BB50">
        <f t="shared" si="38"/>
        <v>2056</v>
      </c>
      <c r="BC50">
        <f t="shared" si="38"/>
        <v>657</v>
      </c>
      <c r="BD50">
        <f t="shared" si="38"/>
        <v>4</v>
      </c>
      <c r="BE50">
        <f t="shared" si="38"/>
        <v>553</v>
      </c>
      <c r="BF50">
        <f t="shared" si="38"/>
        <v>24071</v>
      </c>
      <c r="BG50">
        <f t="shared" si="38"/>
        <v>24071</v>
      </c>
      <c r="BH50">
        <f t="shared" si="38"/>
        <v>0</v>
      </c>
      <c r="BI50">
        <f t="shared" si="38"/>
        <v>0</v>
      </c>
      <c r="BJ50">
        <f t="shared" si="37"/>
        <v>542</v>
      </c>
      <c r="BK50">
        <v>2588</v>
      </c>
      <c r="BL50">
        <v>1425</v>
      </c>
      <c r="BM50">
        <v>0</v>
      </c>
      <c r="BN50">
        <v>0</v>
      </c>
      <c r="BO50">
        <v>0</v>
      </c>
      <c r="BP50">
        <v>2734</v>
      </c>
      <c r="BQ50">
        <v>1314</v>
      </c>
      <c r="BR50">
        <v>3998</v>
      </c>
      <c r="BS50">
        <v>5311</v>
      </c>
      <c r="BT50">
        <v>5925</v>
      </c>
      <c r="BU50">
        <v>2315</v>
      </c>
      <c r="BV50">
        <v>3002</v>
      </c>
      <c r="BW50">
        <v>7183</v>
      </c>
      <c r="BX50">
        <v>5136</v>
      </c>
      <c r="BY50">
        <v>0</v>
      </c>
      <c r="BZ50">
        <v>1530</v>
      </c>
      <c r="CA50">
        <f t="shared" si="24"/>
        <v>21687440</v>
      </c>
      <c r="CB50">
        <f t="shared" si="25"/>
        <v>4227975</v>
      </c>
      <c r="CC50">
        <f t="shared" si="26"/>
        <v>0</v>
      </c>
      <c r="CD50">
        <f t="shared" si="27"/>
        <v>0</v>
      </c>
      <c r="CE50">
        <f t="shared" si="28"/>
        <v>0</v>
      </c>
      <c r="CF50">
        <f t="shared" si="29"/>
        <v>3901418</v>
      </c>
      <c r="CG50">
        <f t="shared" si="30"/>
        <v>1090620</v>
      </c>
      <c r="CH50">
        <f t="shared" si="31"/>
        <v>8219888</v>
      </c>
      <c r="CI50">
        <f t="shared" si="32"/>
        <v>5943009</v>
      </c>
      <c r="CJ50">
        <f t="shared" si="33"/>
        <v>23700</v>
      </c>
      <c r="CK50">
        <f t="shared" si="34"/>
        <v>2509460</v>
      </c>
      <c r="CL50">
        <f t="shared" si="35"/>
        <v>72261142</v>
      </c>
      <c r="CM50">
        <f t="shared" si="36"/>
        <v>172901993</v>
      </c>
      <c r="CN50">
        <f t="shared" si="19"/>
        <v>0</v>
      </c>
      <c r="CO50">
        <f t="shared" si="20"/>
        <v>0</v>
      </c>
      <c r="CP50">
        <f t="shared" si="21"/>
        <v>829260</v>
      </c>
      <c r="CQ50" s="13">
        <f t="shared" si="22"/>
        <v>0.29359590499999999</v>
      </c>
    </row>
    <row r="51" spans="1:95" x14ac:dyDescent="0.3">
      <c r="A51">
        <v>24500</v>
      </c>
      <c r="B51">
        <v>0.115</v>
      </c>
      <c r="C51">
        <v>3.8540000000000001</v>
      </c>
      <c r="D51">
        <v>0.11799999999999999</v>
      </c>
      <c r="E51">
        <v>0.97399999999999998</v>
      </c>
      <c r="F51">
        <v>1.2649999999999999</v>
      </c>
      <c r="G51">
        <v>24352</v>
      </c>
      <c r="H51">
        <v>151468</v>
      </c>
      <c r="I51">
        <v>217682</v>
      </c>
      <c r="J51">
        <v>1670</v>
      </c>
      <c r="K51">
        <v>1818</v>
      </c>
      <c r="L51">
        <v>0</v>
      </c>
      <c r="M51">
        <v>4740</v>
      </c>
      <c r="N51">
        <v>14019</v>
      </c>
      <c r="O51">
        <v>99623</v>
      </c>
      <c r="P51">
        <v>3035</v>
      </c>
      <c r="Q51">
        <v>0</v>
      </c>
      <c r="R51">
        <v>0</v>
      </c>
      <c r="S51">
        <v>0</v>
      </c>
      <c r="T51">
        <v>13452</v>
      </c>
      <c r="U51">
        <v>728</v>
      </c>
      <c r="V51">
        <v>24839</v>
      </c>
      <c r="W51">
        <v>619</v>
      </c>
      <c r="X51">
        <v>79</v>
      </c>
      <c r="Y51">
        <v>504</v>
      </c>
      <c r="Z51">
        <v>25039</v>
      </c>
      <c r="AA51">
        <v>24724</v>
      </c>
      <c r="AB51">
        <v>1</v>
      </c>
      <c r="AC51">
        <v>0</v>
      </c>
      <c r="AD51">
        <v>25039</v>
      </c>
      <c r="AE51">
        <v>8379</v>
      </c>
      <c r="AF51">
        <v>3035</v>
      </c>
      <c r="AG51">
        <v>0</v>
      </c>
      <c r="AH51">
        <v>0</v>
      </c>
      <c r="AI51">
        <v>0</v>
      </c>
      <c r="AJ51">
        <v>1465</v>
      </c>
      <c r="AK51">
        <v>728</v>
      </c>
      <c r="AL51">
        <v>1962</v>
      </c>
      <c r="AM51">
        <v>1051</v>
      </c>
      <c r="AN51">
        <v>4</v>
      </c>
      <c r="AO51">
        <v>1008</v>
      </c>
      <c r="AP51">
        <v>24724</v>
      </c>
      <c r="AQ51">
        <v>24724</v>
      </c>
      <c r="AR51">
        <v>0</v>
      </c>
      <c r="AS51">
        <v>0</v>
      </c>
      <c r="AT51">
        <v>504</v>
      </c>
      <c r="AU51">
        <f t="shared" si="38"/>
        <v>8379</v>
      </c>
      <c r="AV51">
        <f t="shared" si="38"/>
        <v>3035</v>
      </c>
      <c r="AW51">
        <f t="shared" si="38"/>
        <v>0</v>
      </c>
      <c r="AX51">
        <f t="shared" si="38"/>
        <v>0</v>
      </c>
      <c r="AY51">
        <f t="shared" si="38"/>
        <v>0</v>
      </c>
      <c r="AZ51">
        <f t="shared" si="38"/>
        <v>1465</v>
      </c>
      <c r="BA51">
        <f t="shared" si="38"/>
        <v>728</v>
      </c>
      <c r="BB51">
        <f t="shared" si="38"/>
        <v>1962</v>
      </c>
      <c r="BC51">
        <f t="shared" si="38"/>
        <v>619</v>
      </c>
      <c r="BD51">
        <f t="shared" si="38"/>
        <v>4</v>
      </c>
      <c r="BE51">
        <f t="shared" si="38"/>
        <v>504</v>
      </c>
      <c r="BF51">
        <f t="shared" si="38"/>
        <v>24724</v>
      </c>
      <c r="BG51">
        <f t="shared" si="38"/>
        <v>24724</v>
      </c>
      <c r="BH51">
        <f t="shared" si="38"/>
        <v>0</v>
      </c>
      <c r="BI51">
        <f t="shared" si="38"/>
        <v>0</v>
      </c>
      <c r="BJ51">
        <f t="shared" si="37"/>
        <v>504</v>
      </c>
      <c r="BK51">
        <v>2414</v>
      </c>
      <c r="BL51">
        <v>1409</v>
      </c>
      <c r="BM51">
        <v>0</v>
      </c>
      <c r="BN51">
        <v>0</v>
      </c>
      <c r="BO51">
        <v>0</v>
      </c>
      <c r="BP51">
        <v>2920</v>
      </c>
      <c r="BQ51">
        <v>1188</v>
      </c>
      <c r="BR51">
        <v>8164</v>
      </c>
      <c r="BS51">
        <v>5241</v>
      </c>
      <c r="BT51">
        <v>6005</v>
      </c>
      <c r="BU51">
        <v>2436</v>
      </c>
      <c r="BV51">
        <v>3212</v>
      </c>
      <c r="BW51">
        <v>6378</v>
      </c>
      <c r="BX51">
        <v>5530</v>
      </c>
      <c r="BY51">
        <v>0</v>
      </c>
      <c r="BZ51">
        <v>1782</v>
      </c>
      <c r="CA51">
        <f t="shared" si="24"/>
        <v>20226906</v>
      </c>
      <c r="CB51">
        <f t="shared" si="25"/>
        <v>4276315</v>
      </c>
      <c r="CC51">
        <f t="shared" si="26"/>
        <v>0</v>
      </c>
      <c r="CD51">
        <f t="shared" si="27"/>
        <v>0</v>
      </c>
      <c r="CE51">
        <f t="shared" si="28"/>
        <v>0</v>
      </c>
      <c r="CF51">
        <f t="shared" si="29"/>
        <v>4277800</v>
      </c>
      <c r="CG51">
        <f t="shared" si="30"/>
        <v>864864</v>
      </c>
      <c r="CH51">
        <f t="shared" si="31"/>
        <v>16017768</v>
      </c>
      <c r="CI51">
        <f t="shared" si="32"/>
        <v>5508291</v>
      </c>
      <c r="CJ51">
        <f t="shared" si="33"/>
        <v>24020</v>
      </c>
      <c r="CK51">
        <f t="shared" si="34"/>
        <v>2455488</v>
      </c>
      <c r="CL51">
        <f t="shared" si="35"/>
        <v>79413488</v>
      </c>
      <c r="CM51">
        <f t="shared" si="36"/>
        <v>157689672</v>
      </c>
      <c r="CN51">
        <f t="shared" si="19"/>
        <v>0</v>
      </c>
      <c r="CO51">
        <f t="shared" si="20"/>
        <v>0</v>
      </c>
      <c r="CP51">
        <f t="shared" si="21"/>
        <v>898128</v>
      </c>
      <c r="CQ51" s="13">
        <f t="shared" si="22"/>
        <v>0.29165274000000002</v>
      </c>
    </row>
    <row r="52" spans="1:95" x14ac:dyDescent="0.3">
      <c r="A52">
        <v>25000</v>
      </c>
      <c r="B52">
        <v>0.1</v>
      </c>
      <c r="C52">
        <v>3.851</v>
      </c>
      <c r="D52">
        <v>0.105</v>
      </c>
      <c r="E52">
        <v>0.98599999999999999</v>
      </c>
      <c r="F52">
        <v>1.19</v>
      </c>
      <c r="G52">
        <v>22830</v>
      </c>
      <c r="H52">
        <v>140198</v>
      </c>
      <c r="I52">
        <v>227443</v>
      </c>
      <c r="J52">
        <v>1547</v>
      </c>
      <c r="K52">
        <v>1748</v>
      </c>
      <c r="L52">
        <v>0</v>
      </c>
      <c r="M52">
        <v>4489</v>
      </c>
      <c r="N52">
        <v>11127</v>
      </c>
      <c r="O52">
        <v>101599</v>
      </c>
      <c r="P52">
        <v>3043</v>
      </c>
      <c r="Q52">
        <v>0</v>
      </c>
      <c r="R52">
        <v>0</v>
      </c>
      <c r="S52">
        <v>0</v>
      </c>
      <c r="T52">
        <v>13713</v>
      </c>
      <c r="U52">
        <v>1601</v>
      </c>
      <c r="V52">
        <v>25599</v>
      </c>
      <c r="W52">
        <v>2760</v>
      </c>
      <c r="X52">
        <v>76</v>
      </c>
      <c r="Y52">
        <v>2559</v>
      </c>
      <c r="Z52">
        <v>25547</v>
      </c>
      <c r="AA52">
        <v>25398</v>
      </c>
      <c r="AB52">
        <v>1</v>
      </c>
      <c r="AC52">
        <v>0</v>
      </c>
      <c r="AD52">
        <v>25547</v>
      </c>
      <c r="AE52">
        <v>15980</v>
      </c>
      <c r="AF52">
        <v>3043</v>
      </c>
      <c r="AG52">
        <v>0</v>
      </c>
      <c r="AH52">
        <v>0</v>
      </c>
      <c r="AI52">
        <v>0</v>
      </c>
      <c r="AJ52">
        <v>3489</v>
      </c>
      <c r="AK52">
        <v>1601</v>
      </c>
      <c r="AL52">
        <v>7058</v>
      </c>
      <c r="AM52">
        <v>5299</v>
      </c>
      <c r="AN52">
        <v>5</v>
      </c>
      <c r="AO52">
        <v>5052</v>
      </c>
      <c r="AP52">
        <v>25398</v>
      </c>
      <c r="AQ52">
        <v>25398</v>
      </c>
      <c r="AR52">
        <v>0</v>
      </c>
      <c r="AS52">
        <v>0</v>
      </c>
      <c r="AT52">
        <v>2526</v>
      </c>
      <c r="AU52">
        <f t="shared" ref="AU52:BI66" si="39">IF(AE52&gt;O52,O52,AE52)</f>
        <v>15980</v>
      </c>
      <c r="AV52">
        <f t="shared" si="39"/>
        <v>3043</v>
      </c>
      <c r="AW52">
        <f t="shared" si="39"/>
        <v>0</v>
      </c>
      <c r="AX52">
        <f t="shared" si="39"/>
        <v>0</v>
      </c>
      <c r="AY52">
        <f t="shared" si="39"/>
        <v>0</v>
      </c>
      <c r="AZ52">
        <f t="shared" si="39"/>
        <v>3489</v>
      </c>
      <c r="BA52">
        <f t="shared" si="39"/>
        <v>1601</v>
      </c>
      <c r="BB52">
        <f t="shared" si="39"/>
        <v>7058</v>
      </c>
      <c r="BC52">
        <f t="shared" si="39"/>
        <v>2760</v>
      </c>
      <c r="BD52">
        <f t="shared" si="39"/>
        <v>5</v>
      </c>
      <c r="BE52">
        <f t="shared" si="39"/>
        <v>2559</v>
      </c>
      <c r="BF52">
        <f t="shared" si="39"/>
        <v>25398</v>
      </c>
      <c r="BG52">
        <f t="shared" si="39"/>
        <v>25398</v>
      </c>
      <c r="BH52">
        <f t="shared" si="39"/>
        <v>0</v>
      </c>
      <c r="BI52">
        <f t="shared" si="39"/>
        <v>0</v>
      </c>
      <c r="BJ52">
        <f t="shared" si="37"/>
        <v>2526</v>
      </c>
      <c r="BK52">
        <v>3048</v>
      </c>
      <c r="BL52">
        <v>1400</v>
      </c>
      <c r="BM52">
        <v>0</v>
      </c>
      <c r="BN52">
        <v>0</v>
      </c>
      <c r="BO52">
        <v>0</v>
      </c>
      <c r="BP52">
        <v>2704</v>
      </c>
      <c r="BQ52">
        <v>1411</v>
      </c>
      <c r="BR52">
        <v>3984</v>
      </c>
      <c r="BS52">
        <v>6604</v>
      </c>
      <c r="BT52">
        <v>6918</v>
      </c>
      <c r="BU52">
        <v>2151</v>
      </c>
      <c r="BV52">
        <v>2985</v>
      </c>
      <c r="BW52">
        <v>3697</v>
      </c>
      <c r="BX52">
        <v>5531</v>
      </c>
      <c r="BY52">
        <v>0</v>
      </c>
      <c r="BZ52">
        <v>1564</v>
      </c>
      <c r="CA52">
        <f t="shared" ref="CA52:CA65" si="40">AE52*BK52</f>
        <v>48707040</v>
      </c>
      <c r="CB52">
        <f t="shared" ref="CB52:CB66" si="41">AF52*BL52</f>
        <v>4260200</v>
      </c>
      <c r="CC52">
        <f t="shared" ref="CC52:CC66" si="42">AG52*BM52</f>
        <v>0</v>
      </c>
      <c r="CD52">
        <f t="shared" ref="CD52:CD66" si="43">AH52*BN52</f>
        <v>0</v>
      </c>
      <c r="CE52">
        <f t="shared" ref="CE52:CE66" si="44">AI52*BO52</f>
        <v>0</v>
      </c>
      <c r="CF52">
        <f t="shared" ref="CF52:CF66" si="45">AJ52*BP52</f>
        <v>9434256</v>
      </c>
      <c r="CG52">
        <f t="shared" ref="CG52:CG66" si="46">AK52*BQ52</f>
        <v>2259011</v>
      </c>
      <c r="CH52">
        <f t="shared" ref="CH52:CH66" si="47">AL52*BR52</f>
        <v>28119072</v>
      </c>
      <c r="CI52">
        <f t="shared" ref="CI52:CI66" si="48">AM52*BS52</f>
        <v>34994596</v>
      </c>
      <c r="CJ52">
        <f t="shared" ref="CJ52:CJ66" si="49">AN52*BT52</f>
        <v>34590</v>
      </c>
      <c r="CK52">
        <f t="shared" ref="CK52:CK66" si="50">AO52*BU52</f>
        <v>10866852</v>
      </c>
      <c r="CL52">
        <f t="shared" ref="CL52:CL66" si="51">AP52*BV52</f>
        <v>75813030</v>
      </c>
      <c r="CM52">
        <f t="shared" ref="CM52:CM66" si="52">AQ52*BW52</f>
        <v>93896406</v>
      </c>
      <c r="CN52">
        <f t="shared" si="19"/>
        <v>0</v>
      </c>
      <c r="CO52">
        <f t="shared" si="20"/>
        <v>0</v>
      </c>
      <c r="CP52">
        <f t="shared" si="21"/>
        <v>3950664</v>
      </c>
      <c r="CQ52" s="13">
        <f t="shared" si="22"/>
        <v>0.31233571700000001</v>
      </c>
    </row>
    <row r="53" spans="1:95" x14ac:dyDescent="0.3">
      <c r="A53">
        <v>25500</v>
      </c>
      <c r="B53">
        <v>0.11700000000000001</v>
      </c>
      <c r="C53">
        <v>3.8690000000000002</v>
      </c>
      <c r="D53">
        <v>0.121</v>
      </c>
      <c r="E53">
        <v>1.004</v>
      </c>
      <c r="F53">
        <v>1.2529999999999999</v>
      </c>
      <c r="G53">
        <v>24952</v>
      </c>
      <c r="H53">
        <v>154548</v>
      </c>
      <c r="I53">
        <v>226810</v>
      </c>
      <c r="J53">
        <v>1574</v>
      </c>
      <c r="K53">
        <v>1693</v>
      </c>
      <c r="L53">
        <v>0</v>
      </c>
      <c r="M53">
        <v>4428</v>
      </c>
      <c r="N53">
        <v>11311</v>
      </c>
      <c r="O53">
        <v>103378</v>
      </c>
      <c r="P53">
        <v>3142</v>
      </c>
      <c r="Q53">
        <v>0</v>
      </c>
      <c r="R53">
        <v>0</v>
      </c>
      <c r="S53">
        <v>0</v>
      </c>
      <c r="T53">
        <v>13928</v>
      </c>
      <c r="U53">
        <v>752</v>
      </c>
      <c r="V53">
        <v>25812</v>
      </c>
      <c r="W53">
        <v>1085</v>
      </c>
      <c r="X53">
        <v>85</v>
      </c>
      <c r="Y53">
        <v>924</v>
      </c>
      <c r="Z53">
        <v>26026</v>
      </c>
      <c r="AA53">
        <v>25651</v>
      </c>
      <c r="AB53">
        <v>1</v>
      </c>
      <c r="AC53">
        <v>0</v>
      </c>
      <c r="AD53">
        <v>26026</v>
      </c>
      <c r="AE53">
        <v>10036</v>
      </c>
      <c r="AF53">
        <v>3142</v>
      </c>
      <c r="AG53">
        <v>0</v>
      </c>
      <c r="AH53">
        <v>0</v>
      </c>
      <c r="AI53">
        <v>0</v>
      </c>
      <c r="AJ53">
        <v>2147</v>
      </c>
      <c r="AK53">
        <v>752</v>
      </c>
      <c r="AL53">
        <v>2846</v>
      </c>
      <c r="AM53">
        <v>1945</v>
      </c>
      <c r="AN53">
        <v>2</v>
      </c>
      <c r="AO53">
        <v>1812</v>
      </c>
      <c r="AP53">
        <v>25651</v>
      </c>
      <c r="AQ53">
        <v>25651</v>
      </c>
      <c r="AR53">
        <v>0</v>
      </c>
      <c r="AS53">
        <v>0</v>
      </c>
      <c r="AT53">
        <v>906</v>
      </c>
      <c r="AU53">
        <f t="shared" si="39"/>
        <v>10036</v>
      </c>
      <c r="AV53">
        <f t="shared" si="39"/>
        <v>3142</v>
      </c>
      <c r="AW53">
        <f t="shared" si="39"/>
        <v>0</v>
      </c>
      <c r="AX53">
        <f t="shared" si="39"/>
        <v>0</v>
      </c>
      <c r="AY53">
        <f t="shared" si="39"/>
        <v>0</v>
      </c>
      <c r="AZ53">
        <f t="shared" si="39"/>
        <v>2147</v>
      </c>
      <c r="BA53">
        <f t="shared" si="39"/>
        <v>752</v>
      </c>
      <c r="BB53">
        <f t="shared" si="39"/>
        <v>2846</v>
      </c>
      <c r="BC53">
        <f t="shared" si="39"/>
        <v>1085</v>
      </c>
      <c r="BD53">
        <f t="shared" si="39"/>
        <v>2</v>
      </c>
      <c r="BE53">
        <f t="shared" si="39"/>
        <v>924</v>
      </c>
      <c r="BF53">
        <f t="shared" si="39"/>
        <v>25651</v>
      </c>
      <c r="BG53">
        <f t="shared" si="39"/>
        <v>25651</v>
      </c>
      <c r="BH53">
        <f t="shared" si="39"/>
        <v>0</v>
      </c>
      <c r="BI53">
        <f t="shared" si="39"/>
        <v>0</v>
      </c>
      <c r="BJ53">
        <f t="shared" si="37"/>
        <v>906</v>
      </c>
      <c r="BK53">
        <v>2996</v>
      </c>
      <c r="BL53">
        <v>1375</v>
      </c>
      <c r="BM53">
        <v>0</v>
      </c>
      <c r="BN53">
        <v>0</v>
      </c>
      <c r="BO53">
        <v>0</v>
      </c>
      <c r="BP53">
        <v>2757</v>
      </c>
      <c r="BQ53">
        <v>1190</v>
      </c>
      <c r="BR53">
        <v>4040</v>
      </c>
      <c r="BS53">
        <v>4870</v>
      </c>
      <c r="BT53">
        <v>5786</v>
      </c>
      <c r="BU53">
        <v>2317</v>
      </c>
      <c r="BV53">
        <v>3043</v>
      </c>
      <c r="BW53">
        <v>6586</v>
      </c>
      <c r="BX53">
        <v>5135</v>
      </c>
      <c r="BY53">
        <v>0</v>
      </c>
      <c r="BZ53">
        <v>1578</v>
      </c>
      <c r="CA53">
        <f t="shared" si="40"/>
        <v>30067856</v>
      </c>
      <c r="CB53">
        <f t="shared" si="41"/>
        <v>4320250</v>
      </c>
      <c r="CC53">
        <f t="shared" si="42"/>
        <v>0</v>
      </c>
      <c r="CD53">
        <f t="shared" si="43"/>
        <v>0</v>
      </c>
      <c r="CE53">
        <f t="shared" si="44"/>
        <v>0</v>
      </c>
      <c r="CF53">
        <f t="shared" si="45"/>
        <v>5919279</v>
      </c>
      <c r="CG53">
        <f t="shared" si="46"/>
        <v>894880</v>
      </c>
      <c r="CH53">
        <f t="shared" si="47"/>
        <v>11497840</v>
      </c>
      <c r="CI53">
        <f t="shared" si="48"/>
        <v>9472150</v>
      </c>
      <c r="CJ53">
        <f t="shared" si="49"/>
        <v>11572</v>
      </c>
      <c r="CK53">
        <f t="shared" si="50"/>
        <v>4198404</v>
      </c>
      <c r="CL53">
        <f t="shared" si="51"/>
        <v>78055993</v>
      </c>
      <c r="CM53">
        <f t="shared" si="52"/>
        <v>168937486</v>
      </c>
      <c r="CN53">
        <f t="shared" si="19"/>
        <v>0</v>
      </c>
      <c r="CO53">
        <f t="shared" si="20"/>
        <v>0</v>
      </c>
      <c r="CP53">
        <f t="shared" si="21"/>
        <v>1429668</v>
      </c>
      <c r="CQ53" s="13">
        <f t="shared" si="22"/>
        <v>0.31480537800000002</v>
      </c>
    </row>
    <row r="54" spans="1:95" x14ac:dyDescent="0.3">
      <c r="A54">
        <v>26000</v>
      </c>
      <c r="B54">
        <v>0.123</v>
      </c>
      <c r="C54">
        <v>3.9670000000000001</v>
      </c>
      <c r="D54">
        <v>0.129</v>
      </c>
      <c r="E54">
        <v>1.03</v>
      </c>
      <c r="F54">
        <v>1.234</v>
      </c>
      <c r="G54">
        <v>26001</v>
      </c>
      <c r="H54">
        <v>160406</v>
      </c>
      <c r="I54">
        <v>230889</v>
      </c>
      <c r="J54">
        <v>1582</v>
      </c>
      <c r="K54">
        <v>1706</v>
      </c>
      <c r="L54">
        <v>0</v>
      </c>
      <c r="M54">
        <v>4336</v>
      </c>
      <c r="N54">
        <v>11526</v>
      </c>
      <c r="O54">
        <v>105347</v>
      </c>
      <c r="P54">
        <v>3282</v>
      </c>
      <c r="Q54">
        <v>0</v>
      </c>
      <c r="R54">
        <v>0</v>
      </c>
      <c r="S54">
        <v>0</v>
      </c>
      <c r="T54">
        <v>14210</v>
      </c>
      <c r="U54">
        <v>978</v>
      </c>
      <c r="V54">
        <v>26412</v>
      </c>
      <c r="W54">
        <v>688</v>
      </c>
      <c r="X54">
        <v>101</v>
      </c>
      <c r="Y54">
        <v>527</v>
      </c>
      <c r="Z54">
        <v>26546</v>
      </c>
      <c r="AA54">
        <v>26251</v>
      </c>
      <c r="AB54">
        <v>1</v>
      </c>
      <c r="AC54">
        <v>0</v>
      </c>
      <c r="AD54">
        <v>26546</v>
      </c>
      <c r="AE54">
        <v>8739</v>
      </c>
      <c r="AF54">
        <v>3282</v>
      </c>
      <c r="AG54">
        <v>0</v>
      </c>
      <c r="AH54">
        <v>0</v>
      </c>
      <c r="AI54">
        <v>0</v>
      </c>
      <c r="AJ54">
        <v>1564</v>
      </c>
      <c r="AK54">
        <v>978</v>
      </c>
      <c r="AL54">
        <v>2140</v>
      </c>
      <c r="AM54">
        <v>1144</v>
      </c>
      <c r="AN54">
        <v>0</v>
      </c>
      <c r="AO54">
        <v>1054</v>
      </c>
      <c r="AP54">
        <v>26251</v>
      </c>
      <c r="AQ54">
        <v>26251</v>
      </c>
      <c r="AR54">
        <v>0</v>
      </c>
      <c r="AS54">
        <v>0</v>
      </c>
      <c r="AT54">
        <v>527</v>
      </c>
      <c r="AU54">
        <f t="shared" si="39"/>
        <v>8739</v>
      </c>
      <c r="AV54">
        <f t="shared" si="39"/>
        <v>3282</v>
      </c>
      <c r="AW54">
        <f t="shared" si="39"/>
        <v>0</v>
      </c>
      <c r="AX54">
        <f t="shared" si="39"/>
        <v>0</v>
      </c>
      <c r="AY54">
        <f t="shared" si="39"/>
        <v>0</v>
      </c>
      <c r="AZ54">
        <f t="shared" si="39"/>
        <v>1564</v>
      </c>
      <c r="BA54">
        <f t="shared" si="39"/>
        <v>978</v>
      </c>
      <c r="BB54">
        <f t="shared" si="39"/>
        <v>2140</v>
      </c>
      <c r="BC54">
        <f t="shared" si="39"/>
        <v>688</v>
      </c>
      <c r="BD54">
        <f t="shared" si="39"/>
        <v>0</v>
      </c>
      <c r="BE54">
        <f t="shared" si="39"/>
        <v>527</v>
      </c>
      <c r="BF54">
        <f t="shared" si="39"/>
        <v>26251</v>
      </c>
      <c r="BG54">
        <f t="shared" si="39"/>
        <v>26251</v>
      </c>
      <c r="BH54">
        <f t="shared" si="39"/>
        <v>0</v>
      </c>
      <c r="BI54">
        <f t="shared" si="39"/>
        <v>0</v>
      </c>
      <c r="BJ54">
        <f t="shared" si="37"/>
        <v>527</v>
      </c>
      <c r="BK54">
        <v>3112</v>
      </c>
      <c r="BL54">
        <v>1407</v>
      </c>
      <c r="BM54">
        <v>0</v>
      </c>
      <c r="BN54">
        <v>0</v>
      </c>
      <c r="BO54">
        <v>0</v>
      </c>
      <c r="BP54">
        <v>2673</v>
      </c>
      <c r="BQ54">
        <v>1322</v>
      </c>
      <c r="BR54">
        <v>3883</v>
      </c>
      <c r="BS54">
        <v>5682</v>
      </c>
      <c r="BT54">
        <v>5691</v>
      </c>
      <c r="BU54">
        <v>2319</v>
      </c>
      <c r="BV54">
        <v>2916</v>
      </c>
      <c r="BW54">
        <v>5756</v>
      </c>
      <c r="BX54">
        <v>4740</v>
      </c>
      <c r="BY54">
        <v>0</v>
      </c>
      <c r="BZ54">
        <v>1533</v>
      </c>
      <c r="CA54">
        <f t="shared" si="40"/>
        <v>27195768</v>
      </c>
      <c r="CB54">
        <f t="shared" si="41"/>
        <v>4617774</v>
      </c>
      <c r="CC54">
        <f t="shared" si="42"/>
        <v>0</v>
      </c>
      <c r="CD54">
        <f t="shared" si="43"/>
        <v>0</v>
      </c>
      <c r="CE54">
        <f t="shared" si="44"/>
        <v>0</v>
      </c>
      <c r="CF54">
        <f t="shared" si="45"/>
        <v>4180572</v>
      </c>
      <c r="CG54">
        <f t="shared" si="46"/>
        <v>1292916</v>
      </c>
      <c r="CH54">
        <f t="shared" si="47"/>
        <v>8309620</v>
      </c>
      <c r="CI54">
        <f t="shared" si="48"/>
        <v>6500208</v>
      </c>
      <c r="CJ54">
        <f t="shared" si="49"/>
        <v>0</v>
      </c>
      <c r="CK54">
        <f t="shared" si="50"/>
        <v>2444226</v>
      </c>
      <c r="CL54">
        <f t="shared" si="51"/>
        <v>76547916</v>
      </c>
      <c r="CM54">
        <f t="shared" si="52"/>
        <v>151100756</v>
      </c>
      <c r="CN54">
        <f t="shared" si="19"/>
        <v>0</v>
      </c>
      <c r="CO54">
        <f t="shared" si="20"/>
        <v>0</v>
      </c>
      <c r="CP54">
        <f t="shared" si="21"/>
        <v>807891</v>
      </c>
      <c r="CQ54" s="13">
        <f t="shared" si="22"/>
        <v>0.28299764700000002</v>
      </c>
    </row>
    <row r="55" spans="1:95" x14ac:dyDescent="0.3">
      <c r="A55">
        <v>26500</v>
      </c>
      <c r="B55">
        <v>0.13</v>
      </c>
      <c r="C55">
        <v>4.0350000000000001</v>
      </c>
      <c r="D55">
        <v>0.13600000000000001</v>
      </c>
      <c r="E55">
        <v>1.0760000000000001</v>
      </c>
      <c r="F55">
        <v>1.3340000000000001</v>
      </c>
      <c r="G55">
        <v>26607</v>
      </c>
      <c r="H55">
        <v>165076</v>
      </c>
      <c r="I55">
        <v>235329</v>
      </c>
      <c r="J55">
        <v>1562</v>
      </c>
      <c r="K55">
        <v>1692</v>
      </c>
      <c r="L55">
        <v>0</v>
      </c>
      <c r="M55">
        <v>4409</v>
      </c>
      <c r="N55">
        <v>11230</v>
      </c>
      <c r="O55">
        <v>107707</v>
      </c>
      <c r="P55">
        <v>3364</v>
      </c>
      <c r="Q55">
        <v>0</v>
      </c>
      <c r="R55">
        <v>0</v>
      </c>
      <c r="S55">
        <v>0</v>
      </c>
      <c r="T55">
        <v>14535</v>
      </c>
      <c r="U55">
        <v>1100</v>
      </c>
      <c r="V55">
        <v>26843</v>
      </c>
      <c r="W55">
        <v>447</v>
      </c>
      <c r="X55">
        <v>78</v>
      </c>
      <c r="Y55">
        <v>340</v>
      </c>
      <c r="Z55">
        <v>27089</v>
      </c>
      <c r="AA55">
        <v>26736</v>
      </c>
      <c r="AB55">
        <v>1</v>
      </c>
      <c r="AC55">
        <v>0</v>
      </c>
      <c r="AD55">
        <v>27089</v>
      </c>
      <c r="AE55">
        <v>8329</v>
      </c>
      <c r="AF55">
        <v>3364</v>
      </c>
      <c r="AG55">
        <v>0</v>
      </c>
      <c r="AH55">
        <v>0</v>
      </c>
      <c r="AI55">
        <v>0</v>
      </c>
      <c r="AJ55">
        <v>1189</v>
      </c>
      <c r="AK55">
        <v>1100</v>
      </c>
      <c r="AL55">
        <v>1935</v>
      </c>
      <c r="AM55">
        <v>693</v>
      </c>
      <c r="AN55">
        <v>1</v>
      </c>
      <c r="AO55">
        <v>670</v>
      </c>
      <c r="AP55">
        <v>26736</v>
      </c>
      <c r="AQ55">
        <v>26736</v>
      </c>
      <c r="AR55">
        <v>0</v>
      </c>
      <c r="AS55">
        <v>0</v>
      </c>
      <c r="AT55">
        <v>335</v>
      </c>
      <c r="AU55">
        <f t="shared" si="39"/>
        <v>8329</v>
      </c>
      <c r="AV55">
        <f t="shared" si="39"/>
        <v>3364</v>
      </c>
      <c r="AW55">
        <f t="shared" si="39"/>
        <v>0</v>
      </c>
      <c r="AX55">
        <f t="shared" si="39"/>
        <v>0</v>
      </c>
      <c r="AY55">
        <f t="shared" si="39"/>
        <v>0</v>
      </c>
      <c r="AZ55">
        <f t="shared" si="39"/>
        <v>1189</v>
      </c>
      <c r="BA55">
        <f t="shared" si="39"/>
        <v>1100</v>
      </c>
      <c r="BB55">
        <f t="shared" si="39"/>
        <v>1935</v>
      </c>
      <c r="BC55">
        <f t="shared" si="39"/>
        <v>447</v>
      </c>
      <c r="BD55">
        <f t="shared" si="39"/>
        <v>1</v>
      </c>
      <c r="BE55">
        <f t="shared" si="39"/>
        <v>340</v>
      </c>
      <c r="BF55">
        <f t="shared" si="39"/>
        <v>26736</v>
      </c>
      <c r="BG55">
        <f t="shared" si="39"/>
        <v>26736</v>
      </c>
      <c r="BH55">
        <f t="shared" si="39"/>
        <v>0</v>
      </c>
      <c r="BI55">
        <f t="shared" si="39"/>
        <v>0</v>
      </c>
      <c r="BJ55">
        <f t="shared" si="37"/>
        <v>335</v>
      </c>
      <c r="BK55">
        <v>2272</v>
      </c>
      <c r="BL55">
        <v>1407</v>
      </c>
      <c r="BM55">
        <v>0</v>
      </c>
      <c r="BN55">
        <v>0</v>
      </c>
      <c r="BO55">
        <v>0</v>
      </c>
      <c r="BP55">
        <v>2724</v>
      </c>
      <c r="BQ55">
        <v>1257</v>
      </c>
      <c r="BR55">
        <v>3954</v>
      </c>
      <c r="BS55">
        <v>6633</v>
      </c>
      <c r="BT55">
        <v>6609</v>
      </c>
      <c r="BU55">
        <v>2536</v>
      </c>
      <c r="BV55">
        <v>4778</v>
      </c>
      <c r="BW55">
        <v>6492</v>
      </c>
      <c r="BX55">
        <v>5531</v>
      </c>
      <c r="BY55">
        <v>0</v>
      </c>
      <c r="BZ55">
        <v>1530</v>
      </c>
      <c r="CA55">
        <f t="shared" si="40"/>
        <v>18923488</v>
      </c>
      <c r="CB55">
        <f t="shared" si="41"/>
        <v>4733148</v>
      </c>
      <c r="CC55">
        <f t="shared" si="42"/>
        <v>0</v>
      </c>
      <c r="CD55">
        <f t="shared" si="43"/>
        <v>0</v>
      </c>
      <c r="CE55">
        <f t="shared" si="44"/>
        <v>0</v>
      </c>
      <c r="CF55">
        <f t="shared" si="45"/>
        <v>3238836</v>
      </c>
      <c r="CG55">
        <f t="shared" si="46"/>
        <v>1382700</v>
      </c>
      <c r="CH55">
        <f t="shared" si="47"/>
        <v>7650990</v>
      </c>
      <c r="CI55">
        <f t="shared" si="48"/>
        <v>4596669</v>
      </c>
      <c r="CJ55">
        <f t="shared" si="49"/>
        <v>6609</v>
      </c>
      <c r="CK55">
        <f t="shared" si="50"/>
        <v>1699120</v>
      </c>
      <c r="CL55">
        <f t="shared" si="51"/>
        <v>127744608</v>
      </c>
      <c r="CM55">
        <f t="shared" si="52"/>
        <v>173570112</v>
      </c>
      <c r="CN55">
        <f t="shared" si="19"/>
        <v>0</v>
      </c>
      <c r="CO55">
        <f t="shared" si="20"/>
        <v>0</v>
      </c>
      <c r="CP55">
        <f t="shared" si="21"/>
        <v>512550</v>
      </c>
      <c r="CQ55" s="13">
        <f t="shared" si="22"/>
        <v>0.34405882999999998</v>
      </c>
    </row>
    <row r="56" spans="1:95" x14ac:dyDescent="0.3">
      <c r="A56">
        <v>27000</v>
      </c>
      <c r="B56">
        <v>0.125</v>
      </c>
      <c r="C56">
        <v>4.0949999999999998</v>
      </c>
      <c r="D56">
        <v>0.128</v>
      </c>
      <c r="E56">
        <v>1.071</v>
      </c>
      <c r="F56">
        <v>1.4059999999999999</v>
      </c>
      <c r="G56">
        <v>26669</v>
      </c>
      <c r="H56">
        <v>165335</v>
      </c>
      <c r="I56">
        <v>239021</v>
      </c>
      <c r="J56">
        <v>1559</v>
      </c>
      <c r="K56">
        <v>1658</v>
      </c>
      <c r="L56">
        <v>0</v>
      </c>
      <c r="M56">
        <v>2852</v>
      </c>
      <c r="N56">
        <v>11701</v>
      </c>
      <c r="O56">
        <v>109398</v>
      </c>
      <c r="P56">
        <v>3375</v>
      </c>
      <c r="Q56">
        <v>0</v>
      </c>
      <c r="R56">
        <v>0</v>
      </c>
      <c r="S56">
        <v>0</v>
      </c>
      <c r="T56">
        <v>14567</v>
      </c>
      <c r="U56">
        <v>628</v>
      </c>
      <c r="V56">
        <v>27200</v>
      </c>
      <c r="W56">
        <v>831</v>
      </c>
      <c r="X56">
        <v>76</v>
      </c>
      <c r="Y56">
        <v>734</v>
      </c>
      <c r="Z56">
        <v>27554</v>
      </c>
      <c r="AA56">
        <v>27103</v>
      </c>
      <c r="AB56">
        <v>1</v>
      </c>
      <c r="AC56">
        <v>0</v>
      </c>
      <c r="AD56">
        <v>27554</v>
      </c>
      <c r="AE56">
        <v>9751</v>
      </c>
      <c r="AF56">
        <v>3375</v>
      </c>
      <c r="AG56">
        <v>0</v>
      </c>
      <c r="AH56">
        <v>0</v>
      </c>
      <c r="AI56">
        <v>0</v>
      </c>
      <c r="AJ56">
        <v>1820</v>
      </c>
      <c r="AK56">
        <v>628</v>
      </c>
      <c r="AL56">
        <v>2257</v>
      </c>
      <c r="AM56">
        <v>1478</v>
      </c>
      <c r="AN56">
        <v>5</v>
      </c>
      <c r="AO56">
        <v>1460</v>
      </c>
      <c r="AP56">
        <v>27103</v>
      </c>
      <c r="AQ56">
        <v>27103</v>
      </c>
      <c r="AR56">
        <v>0</v>
      </c>
      <c r="AS56">
        <v>0</v>
      </c>
      <c r="AT56">
        <v>730</v>
      </c>
      <c r="AU56">
        <f t="shared" si="39"/>
        <v>9751</v>
      </c>
      <c r="AV56">
        <f t="shared" si="39"/>
        <v>3375</v>
      </c>
      <c r="AW56">
        <f t="shared" si="39"/>
        <v>0</v>
      </c>
      <c r="AX56">
        <f t="shared" si="39"/>
        <v>0</v>
      </c>
      <c r="AY56">
        <f t="shared" si="39"/>
        <v>0</v>
      </c>
      <c r="AZ56">
        <f t="shared" si="39"/>
        <v>1820</v>
      </c>
      <c r="BA56">
        <f t="shared" si="39"/>
        <v>628</v>
      </c>
      <c r="BB56">
        <f t="shared" si="39"/>
        <v>2257</v>
      </c>
      <c r="BC56">
        <f t="shared" si="39"/>
        <v>831</v>
      </c>
      <c r="BD56">
        <f t="shared" si="39"/>
        <v>5</v>
      </c>
      <c r="BE56">
        <f t="shared" si="39"/>
        <v>734</v>
      </c>
      <c r="BF56">
        <f t="shared" si="39"/>
        <v>27103</v>
      </c>
      <c r="BG56">
        <f t="shared" si="39"/>
        <v>27103</v>
      </c>
      <c r="BH56">
        <f t="shared" si="39"/>
        <v>0</v>
      </c>
      <c r="BI56">
        <f t="shared" si="39"/>
        <v>0</v>
      </c>
      <c r="BJ56">
        <f t="shared" si="37"/>
        <v>730</v>
      </c>
      <c r="BK56">
        <v>2334</v>
      </c>
      <c r="BL56">
        <v>1400</v>
      </c>
      <c r="BM56">
        <v>0</v>
      </c>
      <c r="BN56">
        <v>0</v>
      </c>
      <c r="BO56">
        <v>0</v>
      </c>
      <c r="BP56">
        <v>2810</v>
      </c>
      <c r="BQ56">
        <v>1284</v>
      </c>
      <c r="BR56">
        <v>7056</v>
      </c>
      <c r="BS56">
        <v>5194</v>
      </c>
      <c r="BT56">
        <v>6352</v>
      </c>
      <c r="BU56">
        <v>2376</v>
      </c>
      <c r="BV56">
        <v>3060</v>
      </c>
      <c r="BW56">
        <v>7566</v>
      </c>
      <c r="BX56">
        <v>5136</v>
      </c>
      <c r="BY56">
        <v>0</v>
      </c>
      <c r="BZ56">
        <v>1548</v>
      </c>
      <c r="CA56">
        <f t="shared" si="40"/>
        <v>22758834</v>
      </c>
      <c r="CB56">
        <f t="shared" si="41"/>
        <v>4725000</v>
      </c>
      <c r="CC56">
        <f t="shared" si="42"/>
        <v>0</v>
      </c>
      <c r="CD56">
        <f t="shared" si="43"/>
        <v>0</v>
      </c>
      <c r="CE56">
        <f t="shared" si="44"/>
        <v>0</v>
      </c>
      <c r="CF56">
        <f t="shared" si="45"/>
        <v>5114200</v>
      </c>
      <c r="CG56">
        <f t="shared" si="46"/>
        <v>806352</v>
      </c>
      <c r="CH56">
        <f t="shared" si="47"/>
        <v>15925392</v>
      </c>
      <c r="CI56">
        <f t="shared" si="48"/>
        <v>7676732</v>
      </c>
      <c r="CJ56">
        <f t="shared" si="49"/>
        <v>31760</v>
      </c>
      <c r="CK56">
        <f t="shared" si="50"/>
        <v>3468960</v>
      </c>
      <c r="CL56">
        <f t="shared" si="51"/>
        <v>82935180</v>
      </c>
      <c r="CM56">
        <f t="shared" si="52"/>
        <v>205061298</v>
      </c>
      <c r="CN56">
        <f t="shared" si="19"/>
        <v>0</v>
      </c>
      <c r="CO56">
        <f t="shared" si="20"/>
        <v>0</v>
      </c>
      <c r="CP56">
        <f t="shared" si="21"/>
        <v>1130040</v>
      </c>
      <c r="CQ56" s="13">
        <f t="shared" si="22"/>
        <v>0.34963374800000002</v>
      </c>
    </row>
    <row r="57" spans="1:95" x14ac:dyDescent="0.3">
      <c r="A57">
        <v>27500</v>
      </c>
      <c r="B57">
        <v>0.12</v>
      </c>
      <c r="C57">
        <v>4.2949999999999999</v>
      </c>
      <c r="D57">
        <v>0.124</v>
      </c>
      <c r="E57">
        <v>1.087</v>
      </c>
      <c r="F57">
        <v>1.3160000000000001</v>
      </c>
      <c r="G57">
        <v>25445</v>
      </c>
      <c r="H57">
        <v>156901</v>
      </c>
      <c r="I57">
        <v>249936</v>
      </c>
      <c r="J57">
        <v>1574</v>
      </c>
      <c r="K57">
        <v>1787</v>
      </c>
      <c r="L57">
        <v>0</v>
      </c>
      <c r="M57">
        <v>4460</v>
      </c>
      <c r="N57">
        <v>10857</v>
      </c>
      <c r="O57">
        <v>111642</v>
      </c>
      <c r="P57">
        <v>3409</v>
      </c>
      <c r="Q57">
        <v>0</v>
      </c>
      <c r="R57">
        <v>0</v>
      </c>
      <c r="S57">
        <v>0</v>
      </c>
      <c r="T57">
        <v>15154</v>
      </c>
      <c r="U57">
        <v>2134</v>
      </c>
      <c r="V57">
        <v>28151</v>
      </c>
      <c r="W57">
        <v>2713</v>
      </c>
      <c r="X57">
        <v>90</v>
      </c>
      <c r="Y57">
        <v>2497</v>
      </c>
      <c r="Z57">
        <v>28105</v>
      </c>
      <c r="AA57">
        <v>27935</v>
      </c>
      <c r="AB57">
        <v>1</v>
      </c>
      <c r="AC57">
        <v>0</v>
      </c>
      <c r="AD57">
        <v>28105</v>
      </c>
      <c r="AE57">
        <v>16383</v>
      </c>
      <c r="AF57">
        <v>3409</v>
      </c>
      <c r="AG57">
        <v>0</v>
      </c>
      <c r="AH57">
        <v>0</v>
      </c>
      <c r="AI57">
        <v>0</v>
      </c>
      <c r="AJ57">
        <v>2656</v>
      </c>
      <c r="AK57">
        <v>2134</v>
      </c>
      <c r="AL57">
        <v>7432</v>
      </c>
      <c r="AM57">
        <v>5135</v>
      </c>
      <c r="AN57">
        <v>11</v>
      </c>
      <c r="AO57">
        <v>4852</v>
      </c>
      <c r="AP57">
        <v>27935</v>
      </c>
      <c r="AQ57">
        <v>27935</v>
      </c>
      <c r="AR57">
        <v>0</v>
      </c>
      <c r="AS57">
        <v>0</v>
      </c>
      <c r="AT57">
        <v>2426</v>
      </c>
      <c r="AU57">
        <f t="shared" si="39"/>
        <v>16383</v>
      </c>
      <c r="AV57">
        <f t="shared" si="39"/>
        <v>3409</v>
      </c>
      <c r="AW57">
        <f t="shared" si="39"/>
        <v>0</v>
      </c>
      <c r="AX57">
        <f t="shared" si="39"/>
        <v>0</v>
      </c>
      <c r="AY57">
        <f t="shared" si="39"/>
        <v>0</v>
      </c>
      <c r="AZ57">
        <f t="shared" si="39"/>
        <v>2656</v>
      </c>
      <c r="BA57">
        <f t="shared" si="39"/>
        <v>2134</v>
      </c>
      <c r="BB57">
        <f t="shared" si="39"/>
        <v>7432</v>
      </c>
      <c r="BC57">
        <f t="shared" si="39"/>
        <v>2713</v>
      </c>
      <c r="BD57">
        <f t="shared" si="39"/>
        <v>11</v>
      </c>
      <c r="BE57">
        <f t="shared" si="39"/>
        <v>2497</v>
      </c>
      <c r="BF57">
        <f t="shared" si="39"/>
        <v>27935</v>
      </c>
      <c r="BG57">
        <f t="shared" si="39"/>
        <v>27935</v>
      </c>
      <c r="BH57">
        <f t="shared" si="39"/>
        <v>0</v>
      </c>
      <c r="BI57">
        <f t="shared" si="39"/>
        <v>0</v>
      </c>
      <c r="BJ57">
        <f t="shared" si="37"/>
        <v>2426</v>
      </c>
      <c r="BK57">
        <v>3076</v>
      </c>
      <c r="BL57">
        <v>1387</v>
      </c>
      <c r="BM57">
        <v>0</v>
      </c>
      <c r="BN57">
        <v>0</v>
      </c>
      <c r="BO57">
        <v>0</v>
      </c>
      <c r="BP57">
        <v>2718</v>
      </c>
      <c r="BQ57">
        <v>1345</v>
      </c>
      <c r="BR57">
        <v>4021</v>
      </c>
      <c r="BS57">
        <v>6210</v>
      </c>
      <c r="BT57">
        <v>5969</v>
      </c>
      <c r="BU57">
        <v>1943</v>
      </c>
      <c r="BV57">
        <v>3021</v>
      </c>
      <c r="BW57">
        <v>3875</v>
      </c>
      <c r="BX57">
        <v>5530</v>
      </c>
      <c r="BY57">
        <v>0</v>
      </c>
      <c r="BZ57">
        <v>1576</v>
      </c>
      <c r="CA57">
        <f t="shared" si="40"/>
        <v>50394108</v>
      </c>
      <c r="CB57">
        <f t="shared" si="41"/>
        <v>4728283</v>
      </c>
      <c r="CC57">
        <f t="shared" si="42"/>
        <v>0</v>
      </c>
      <c r="CD57">
        <f t="shared" si="43"/>
        <v>0</v>
      </c>
      <c r="CE57">
        <f t="shared" si="44"/>
        <v>0</v>
      </c>
      <c r="CF57">
        <f t="shared" si="45"/>
        <v>7219008</v>
      </c>
      <c r="CG57">
        <f t="shared" si="46"/>
        <v>2870230</v>
      </c>
      <c r="CH57">
        <f t="shared" si="47"/>
        <v>29884072</v>
      </c>
      <c r="CI57">
        <f t="shared" si="48"/>
        <v>31888350</v>
      </c>
      <c r="CJ57">
        <f t="shared" si="49"/>
        <v>65659</v>
      </c>
      <c r="CK57">
        <f t="shared" si="50"/>
        <v>9427436</v>
      </c>
      <c r="CL57">
        <f t="shared" si="51"/>
        <v>84391635</v>
      </c>
      <c r="CM57">
        <f t="shared" si="52"/>
        <v>108248125</v>
      </c>
      <c r="CN57">
        <f t="shared" si="19"/>
        <v>0</v>
      </c>
      <c r="CO57">
        <f t="shared" si="20"/>
        <v>0</v>
      </c>
      <c r="CP57">
        <f t="shared" si="21"/>
        <v>3823376</v>
      </c>
      <c r="CQ57" s="13">
        <f t="shared" si="22"/>
        <v>0.33294028199999998</v>
      </c>
    </row>
    <row r="58" spans="1:95" x14ac:dyDescent="0.3">
      <c r="A58">
        <v>28000</v>
      </c>
      <c r="B58">
        <v>0.13500000000000001</v>
      </c>
      <c r="C58">
        <v>4.1769999999999996</v>
      </c>
      <c r="D58">
        <v>0.13600000000000001</v>
      </c>
      <c r="E58">
        <v>1.111</v>
      </c>
      <c r="F58">
        <v>1.371</v>
      </c>
      <c r="G58">
        <v>27549</v>
      </c>
      <c r="H58">
        <v>170756</v>
      </c>
      <c r="I58">
        <v>248606</v>
      </c>
      <c r="J58">
        <v>1574</v>
      </c>
      <c r="K58">
        <v>1656</v>
      </c>
      <c r="L58">
        <v>0</v>
      </c>
      <c r="M58">
        <v>4450</v>
      </c>
      <c r="N58">
        <v>11412</v>
      </c>
      <c r="O58">
        <v>113498</v>
      </c>
      <c r="P58">
        <v>3494</v>
      </c>
      <c r="Q58">
        <v>0</v>
      </c>
      <c r="R58">
        <v>0</v>
      </c>
      <c r="S58">
        <v>0</v>
      </c>
      <c r="T58">
        <v>15229</v>
      </c>
      <c r="U58">
        <v>590</v>
      </c>
      <c r="V58">
        <v>28446</v>
      </c>
      <c r="W58">
        <v>1013</v>
      </c>
      <c r="X58">
        <v>80</v>
      </c>
      <c r="Y58">
        <v>854</v>
      </c>
      <c r="Z58">
        <v>28557</v>
      </c>
      <c r="AA58">
        <v>28287</v>
      </c>
      <c r="AB58">
        <v>1</v>
      </c>
      <c r="AC58">
        <v>0</v>
      </c>
      <c r="AD58">
        <v>28557</v>
      </c>
      <c r="AE58">
        <v>10552</v>
      </c>
      <c r="AF58">
        <v>3494</v>
      </c>
      <c r="AG58">
        <v>0</v>
      </c>
      <c r="AH58">
        <v>0</v>
      </c>
      <c r="AI58">
        <v>0</v>
      </c>
      <c r="AJ58">
        <v>2185</v>
      </c>
      <c r="AK58">
        <v>590</v>
      </c>
      <c r="AL58">
        <v>2525</v>
      </c>
      <c r="AM58">
        <v>1798</v>
      </c>
      <c r="AN58">
        <v>2</v>
      </c>
      <c r="AO58">
        <v>1702</v>
      </c>
      <c r="AP58">
        <v>28287</v>
      </c>
      <c r="AQ58">
        <v>28287</v>
      </c>
      <c r="AR58">
        <v>0</v>
      </c>
      <c r="AS58">
        <v>0</v>
      </c>
      <c r="AT58">
        <v>851</v>
      </c>
      <c r="AU58">
        <f t="shared" si="39"/>
        <v>10552</v>
      </c>
      <c r="AV58">
        <f t="shared" si="39"/>
        <v>3494</v>
      </c>
      <c r="AW58">
        <f t="shared" si="39"/>
        <v>0</v>
      </c>
      <c r="AX58">
        <f t="shared" si="39"/>
        <v>0</v>
      </c>
      <c r="AY58">
        <f t="shared" si="39"/>
        <v>0</v>
      </c>
      <c r="AZ58">
        <f t="shared" si="39"/>
        <v>2185</v>
      </c>
      <c r="BA58">
        <f t="shared" si="39"/>
        <v>590</v>
      </c>
      <c r="BB58">
        <f t="shared" si="39"/>
        <v>2525</v>
      </c>
      <c r="BC58">
        <f t="shared" si="39"/>
        <v>1013</v>
      </c>
      <c r="BD58">
        <f t="shared" si="39"/>
        <v>2</v>
      </c>
      <c r="BE58">
        <f t="shared" si="39"/>
        <v>854</v>
      </c>
      <c r="BF58">
        <f t="shared" si="39"/>
        <v>28287</v>
      </c>
      <c r="BG58">
        <f t="shared" si="39"/>
        <v>28287</v>
      </c>
      <c r="BH58">
        <f t="shared" si="39"/>
        <v>0</v>
      </c>
      <c r="BI58">
        <f t="shared" si="39"/>
        <v>0</v>
      </c>
      <c r="BJ58">
        <f t="shared" si="37"/>
        <v>851</v>
      </c>
      <c r="BK58">
        <v>2266</v>
      </c>
      <c r="BL58">
        <v>1428</v>
      </c>
      <c r="BM58">
        <v>0</v>
      </c>
      <c r="BN58">
        <v>0</v>
      </c>
      <c r="BO58">
        <v>0</v>
      </c>
      <c r="BP58">
        <v>2729</v>
      </c>
      <c r="BQ58">
        <v>1432</v>
      </c>
      <c r="BR58">
        <v>3954</v>
      </c>
      <c r="BS58">
        <v>5495</v>
      </c>
      <c r="BT58">
        <v>5916</v>
      </c>
      <c r="BU58">
        <v>2507</v>
      </c>
      <c r="BV58">
        <v>2993</v>
      </c>
      <c r="BW58">
        <v>8381</v>
      </c>
      <c r="BX58">
        <v>5136</v>
      </c>
      <c r="BY58">
        <v>0</v>
      </c>
      <c r="BZ58">
        <v>1518</v>
      </c>
      <c r="CA58">
        <f t="shared" si="40"/>
        <v>23910832</v>
      </c>
      <c r="CB58">
        <f t="shared" si="41"/>
        <v>4989432</v>
      </c>
      <c r="CC58">
        <f t="shared" si="42"/>
        <v>0</v>
      </c>
      <c r="CD58">
        <f t="shared" si="43"/>
        <v>0</v>
      </c>
      <c r="CE58">
        <f t="shared" si="44"/>
        <v>0</v>
      </c>
      <c r="CF58">
        <f t="shared" si="45"/>
        <v>5962865</v>
      </c>
      <c r="CG58">
        <f t="shared" si="46"/>
        <v>844880</v>
      </c>
      <c r="CH58">
        <f t="shared" si="47"/>
        <v>9983850</v>
      </c>
      <c r="CI58">
        <f t="shared" si="48"/>
        <v>9880010</v>
      </c>
      <c r="CJ58">
        <f t="shared" si="49"/>
        <v>11832</v>
      </c>
      <c r="CK58">
        <f t="shared" si="50"/>
        <v>4266914</v>
      </c>
      <c r="CL58">
        <f t="shared" si="51"/>
        <v>84662991</v>
      </c>
      <c r="CM58">
        <f t="shared" si="52"/>
        <v>237073347</v>
      </c>
      <c r="CN58">
        <f t="shared" si="19"/>
        <v>0</v>
      </c>
      <c r="CO58">
        <f t="shared" si="20"/>
        <v>0</v>
      </c>
      <c r="CP58">
        <f t="shared" si="21"/>
        <v>1291818</v>
      </c>
      <c r="CQ58" s="13">
        <f t="shared" si="22"/>
        <v>0.38287877100000001</v>
      </c>
    </row>
    <row r="59" spans="1:95" x14ac:dyDescent="0.3">
      <c r="A59">
        <v>28500</v>
      </c>
      <c r="B59">
        <v>0.129</v>
      </c>
      <c r="C59">
        <v>4.3970000000000002</v>
      </c>
      <c r="D59">
        <v>0.128</v>
      </c>
      <c r="E59">
        <v>1.1200000000000001</v>
      </c>
      <c r="F59">
        <v>1.365</v>
      </c>
      <c r="G59">
        <v>27138</v>
      </c>
      <c r="H59">
        <v>166495</v>
      </c>
      <c r="I59">
        <v>256927</v>
      </c>
      <c r="J59">
        <v>1571</v>
      </c>
      <c r="K59">
        <v>1734</v>
      </c>
      <c r="L59">
        <v>0</v>
      </c>
      <c r="M59">
        <v>4454</v>
      </c>
      <c r="N59">
        <v>11151</v>
      </c>
      <c r="O59">
        <v>115724</v>
      </c>
      <c r="P59">
        <v>3509</v>
      </c>
      <c r="Q59">
        <v>0</v>
      </c>
      <c r="R59">
        <v>0</v>
      </c>
      <c r="S59">
        <v>0</v>
      </c>
      <c r="T59">
        <v>15505</v>
      </c>
      <c r="U59">
        <v>1388</v>
      </c>
      <c r="V59">
        <v>29250</v>
      </c>
      <c r="W59">
        <v>2221</v>
      </c>
      <c r="X59">
        <v>104</v>
      </c>
      <c r="Y59">
        <v>1961</v>
      </c>
      <c r="Z59">
        <v>29137</v>
      </c>
      <c r="AA59">
        <v>28990</v>
      </c>
      <c r="AB59">
        <v>1</v>
      </c>
      <c r="AC59">
        <v>0</v>
      </c>
      <c r="AD59">
        <v>29137</v>
      </c>
      <c r="AE59">
        <v>14788</v>
      </c>
      <c r="AF59">
        <v>3509</v>
      </c>
      <c r="AG59">
        <v>0</v>
      </c>
      <c r="AH59">
        <v>0</v>
      </c>
      <c r="AI59">
        <v>0</v>
      </c>
      <c r="AJ59">
        <v>3007</v>
      </c>
      <c r="AK59">
        <v>1388</v>
      </c>
      <c r="AL59">
        <v>5622</v>
      </c>
      <c r="AM59">
        <v>4197</v>
      </c>
      <c r="AN59">
        <v>1</v>
      </c>
      <c r="AO59">
        <v>3918</v>
      </c>
      <c r="AP59">
        <v>28990</v>
      </c>
      <c r="AQ59">
        <v>28990</v>
      </c>
      <c r="AR59">
        <v>0</v>
      </c>
      <c r="AS59">
        <v>0</v>
      </c>
      <c r="AT59">
        <v>1959</v>
      </c>
      <c r="AU59">
        <f t="shared" si="39"/>
        <v>14788</v>
      </c>
      <c r="AV59">
        <f t="shared" si="39"/>
        <v>3509</v>
      </c>
      <c r="AW59">
        <f t="shared" si="39"/>
        <v>0</v>
      </c>
      <c r="AX59">
        <f t="shared" si="39"/>
        <v>0</v>
      </c>
      <c r="AY59">
        <f t="shared" si="39"/>
        <v>0</v>
      </c>
      <c r="AZ59">
        <f t="shared" si="39"/>
        <v>3007</v>
      </c>
      <c r="BA59">
        <f t="shared" si="39"/>
        <v>1388</v>
      </c>
      <c r="BB59">
        <f t="shared" si="39"/>
        <v>5622</v>
      </c>
      <c r="BC59">
        <f t="shared" si="39"/>
        <v>2221</v>
      </c>
      <c r="BD59">
        <f t="shared" si="39"/>
        <v>1</v>
      </c>
      <c r="BE59">
        <f t="shared" si="39"/>
        <v>1961</v>
      </c>
      <c r="BF59">
        <f t="shared" si="39"/>
        <v>28990</v>
      </c>
      <c r="BG59">
        <f t="shared" si="39"/>
        <v>28990</v>
      </c>
      <c r="BH59">
        <f t="shared" si="39"/>
        <v>0</v>
      </c>
      <c r="BI59">
        <f t="shared" si="39"/>
        <v>0</v>
      </c>
      <c r="BJ59">
        <f t="shared" si="37"/>
        <v>1959</v>
      </c>
      <c r="BK59">
        <v>4241</v>
      </c>
      <c r="BL59">
        <v>1356</v>
      </c>
      <c r="BM59">
        <v>0</v>
      </c>
      <c r="BN59">
        <v>0</v>
      </c>
      <c r="BO59">
        <v>0</v>
      </c>
      <c r="BP59">
        <v>2692</v>
      </c>
      <c r="BQ59">
        <v>1320</v>
      </c>
      <c r="BR59">
        <v>3989</v>
      </c>
      <c r="BS59">
        <v>5904</v>
      </c>
      <c r="BT59">
        <v>5679</v>
      </c>
      <c r="BU59">
        <v>2073</v>
      </c>
      <c r="BV59">
        <v>2969</v>
      </c>
      <c r="BW59">
        <v>3505</v>
      </c>
      <c r="BX59">
        <v>5531</v>
      </c>
      <c r="BY59">
        <v>0</v>
      </c>
      <c r="BZ59">
        <v>1504</v>
      </c>
      <c r="CA59">
        <f t="shared" si="40"/>
        <v>62715908</v>
      </c>
      <c r="CB59">
        <f t="shared" si="41"/>
        <v>4758204</v>
      </c>
      <c r="CC59">
        <f t="shared" si="42"/>
        <v>0</v>
      </c>
      <c r="CD59">
        <f t="shared" si="43"/>
        <v>0</v>
      </c>
      <c r="CE59">
        <f t="shared" si="44"/>
        <v>0</v>
      </c>
      <c r="CF59">
        <f t="shared" si="45"/>
        <v>8094844</v>
      </c>
      <c r="CG59">
        <f t="shared" si="46"/>
        <v>1832160</v>
      </c>
      <c r="CH59">
        <f t="shared" si="47"/>
        <v>22426158</v>
      </c>
      <c r="CI59">
        <f t="shared" si="48"/>
        <v>24779088</v>
      </c>
      <c r="CJ59">
        <f t="shared" si="49"/>
        <v>5679</v>
      </c>
      <c r="CK59">
        <f t="shared" si="50"/>
        <v>8122014</v>
      </c>
      <c r="CL59">
        <f t="shared" si="51"/>
        <v>86071310</v>
      </c>
      <c r="CM59">
        <f t="shared" si="52"/>
        <v>101609950</v>
      </c>
      <c r="CN59">
        <f t="shared" si="19"/>
        <v>0</v>
      </c>
      <c r="CO59">
        <f t="shared" si="20"/>
        <v>0</v>
      </c>
      <c r="CP59">
        <f t="shared" si="21"/>
        <v>2946336</v>
      </c>
      <c r="CQ59" s="13">
        <f t="shared" si="22"/>
        <v>0.32336165100000003</v>
      </c>
    </row>
    <row r="60" spans="1:95" x14ac:dyDescent="0.3">
      <c r="A60">
        <v>29000</v>
      </c>
      <c r="B60">
        <v>0.11600000000000001</v>
      </c>
      <c r="C60">
        <v>4.5369999999999999</v>
      </c>
      <c r="D60">
        <v>0.11700000000000001</v>
      </c>
      <c r="E60">
        <v>1.171</v>
      </c>
      <c r="F60">
        <v>1.373</v>
      </c>
      <c r="G60">
        <v>25786</v>
      </c>
      <c r="H60">
        <v>157336</v>
      </c>
      <c r="I60">
        <v>265151</v>
      </c>
      <c r="J60">
        <v>1579</v>
      </c>
      <c r="K60">
        <v>1907</v>
      </c>
      <c r="L60">
        <v>0</v>
      </c>
      <c r="M60">
        <v>3358</v>
      </c>
      <c r="N60">
        <v>11122</v>
      </c>
      <c r="O60">
        <v>117631</v>
      </c>
      <c r="P60">
        <v>3605</v>
      </c>
      <c r="Q60">
        <v>0</v>
      </c>
      <c r="R60">
        <v>0</v>
      </c>
      <c r="S60">
        <v>0</v>
      </c>
      <c r="T60">
        <v>15561</v>
      </c>
      <c r="U60">
        <v>2135</v>
      </c>
      <c r="V60">
        <v>29714</v>
      </c>
      <c r="W60">
        <v>3933</v>
      </c>
      <c r="X60">
        <v>90</v>
      </c>
      <c r="Y60">
        <v>3702</v>
      </c>
      <c r="Z60">
        <v>29648</v>
      </c>
      <c r="AA60">
        <v>29483</v>
      </c>
      <c r="AB60">
        <v>1</v>
      </c>
      <c r="AC60">
        <v>0</v>
      </c>
      <c r="AD60">
        <v>29648</v>
      </c>
      <c r="AE60">
        <v>21075</v>
      </c>
      <c r="AF60">
        <v>3605</v>
      </c>
      <c r="AG60">
        <v>0</v>
      </c>
      <c r="AH60">
        <v>0</v>
      </c>
      <c r="AI60">
        <v>0</v>
      </c>
      <c r="AJ60">
        <v>4568</v>
      </c>
      <c r="AK60">
        <v>2135</v>
      </c>
      <c r="AL60">
        <v>9903</v>
      </c>
      <c r="AM60">
        <v>7608</v>
      </c>
      <c r="AN60">
        <v>7</v>
      </c>
      <c r="AO60">
        <v>7310</v>
      </c>
      <c r="AP60">
        <v>29483</v>
      </c>
      <c r="AQ60">
        <v>29483</v>
      </c>
      <c r="AR60">
        <v>0</v>
      </c>
      <c r="AS60">
        <v>0</v>
      </c>
      <c r="AT60">
        <v>3655</v>
      </c>
      <c r="AU60">
        <f t="shared" si="39"/>
        <v>21075</v>
      </c>
      <c r="AV60">
        <f t="shared" si="39"/>
        <v>3605</v>
      </c>
      <c r="AW60">
        <f t="shared" si="39"/>
        <v>0</v>
      </c>
      <c r="AX60">
        <f t="shared" si="39"/>
        <v>0</v>
      </c>
      <c r="AY60">
        <f t="shared" si="39"/>
        <v>0</v>
      </c>
      <c r="AZ60">
        <f t="shared" si="39"/>
        <v>4568</v>
      </c>
      <c r="BA60">
        <f t="shared" si="39"/>
        <v>2135</v>
      </c>
      <c r="BB60">
        <f t="shared" si="39"/>
        <v>9903</v>
      </c>
      <c r="BC60">
        <f t="shared" si="39"/>
        <v>3933</v>
      </c>
      <c r="BD60">
        <f t="shared" si="39"/>
        <v>7</v>
      </c>
      <c r="BE60">
        <f t="shared" si="39"/>
        <v>3702</v>
      </c>
      <c r="BF60">
        <f t="shared" si="39"/>
        <v>29483</v>
      </c>
      <c r="BG60">
        <f t="shared" si="39"/>
        <v>29483</v>
      </c>
      <c r="BH60">
        <f t="shared" si="39"/>
        <v>0</v>
      </c>
      <c r="BI60">
        <f t="shared" si="39"/>
        <v>0</v>
      </c>
      <c r="BJ60">
        <f t="shared" si="37"/>
        <v>3655</v>
      </c>
      <c r="BK60">
        <v>2276</v>
      </c>
      <c r="BL60">
        <v>1397</v>
      </c>
      <c r="BM60">
        <v>0</v>
      </c>
      <c r="BN60">
        <v>0</v>
      </c>
      <c r="BO60">
        <v>0</v>
      </c>
      <c r="BP60">
        <v>2692</v>
      </c>
      <c r="BQ60">
        <v>1383</v>
      </c>
      <c r="BR60">
        <v>3942</v>
      </c>
      <c r="BS60">
        <v>6182</v>
      </c>
      <c r="BT60">
        <v>6040</v>
      </c>
      <c r="BU60">
        <v>2084</v>
      </c>
      <c r="BV60">
        <v>6328</v>
      </c>
      <c r="BW60">
        <v>3674</v>
      </c>
      <c r="BX60">
        <v>4741</v>
      </c>
      <c r="BY60">
        <v>0</v>
      </c>
      <c r="BZ60">
        <v>1552</v>
      </c>
      <c r="CA60">
        <f t="shared" si="40"/>
        <v>47966700</v>
      </c>
      <c r="CB60">
        <f t="shared" si="41"/>
        <v>5036185</v>
      </c>
      <c r="CC60">
        <f t="shared" si="42"/>
        <v>0</v>
      </c>
      <c r="CD60">
        <f t="shared" si="43"/>
        <v>0</v>
      </c>
      <c r="CE60">
        <f t="shared" si="44"/>
        <v>0</v>
      </c>
      <c r="CF60">
        <f t="shared" si="45"/>
        <v>12297056</v>
      </c>
      <c r="CG60">
        <f t="shared" si="46"/>
        <v>2952705</v>
      </c>
      <c r="CH60">
        <f t="shared" si="47"/>
        <v>39037626</v>
      </c>
      <c r="CI60">
        <f t="shared" si="48"/>
        <v>47032656</v>
      </c>
      <c r="CJ60">
        <f t="shared" si="49"/>
        <v>42280</v>
      </c>
      <c r="CK60">
        <f t="shared" si="50"/>
        <v>15234040</v>
      </c>
      <c r="CL60">
        <f t="shared" si="51"/>
        <v>186568424</v>
      </c>
      <c r="CM60">
        <f t="shared" si="52"/>
        <v>108320542</v>
      </c>
      <c r="CN60">
        <f t="shared" si="19"/>
        <v>0</v>
      </c>
      <c r="CO60">
        <f t="shared" si="20"/>
        <v>0</v>
      </c>
      <c r="CP60">
        <f t="shared" si="21"/>
        <v>5672560</v>
      </c>
      <c r="CQ60" s="13">
        <f t="shared" si="22"/>
        <v>0.470160774</v>
      </c>
    </row>
    <row r="61" spans="1:95" x14ac:dyDescent="0.3">
      <c r="A61">
        <v>29500</v>
      </c>
      <c r="B61">
        <v>0.13200000000000001</v>
      </c>
      <c r="C61">
        <v>4.5010000000000003</v>
      </c>
      <c r="D61">
        <v>0.13200000000000001</v>
      </c>
      <c r="E61">
        <v>1.145</v>
      </c>
      <c r="F61">
        <v>1.407</v>
      </c>
      <c r="G61">
        <v>28028</v>
      </c>
      <c r="H61">
        <v>171577</v>
      </c>
      <c r="I61">
        <v>265666</v>
      </c>
      <c r="J61">
        <v>1562</v>
      </c>
      <c r="K61">
        <v>1737</v>
      </c>
      <c r="L61">
        <v>0</v>
      </c>
      <c r="M61">
        <v>5576</v>
      </c>
      <c r="N61">
        <v>11150</v>
      </c>
      <c r="O61">
        <v>119669</v>
      </c>
      <c r="P61">
        <v>3612</v>
      </c>
      <c r="Q61">
        <v>0</v>
      </c>
      <c r="R61">
        <v>0</v>
      </c>
      <c r="S61">
        <v>0</v>
      </c>
      <c r="T61">
        <v>16053</v>
      </c>
      <c r="U61">
        <v>1699</v>
      </c>
      <c r="V61">
        <v>30072</v>
      </c>
      <c r="W61">
        <v>2174</v>
      </c>
      <c r="X61">
        <v>106</v>
      </c>
      <c r="Y61">
        <v>2059</v>
      </c>
      <c r="Z61">
        <v>30132</v>
      </c>
      <c r="AA61">
        <v>29957</v>
      </c>
      <c r="AB61">
        <v>1</v>
      </c>
      <c r="AC61">
        <v>0</v>
      </c>
      <c r="AD61">
        <v>30132</v>
      </c>
      <c r="AE61">
        <v>15393</v>
      </c>
      <c r="AF61">
        <v>3612</v>
      </c>
      <c r="AG61">
        <v>0</v>
      </c>
      <c r="AH61">
        <v>0</v>
      </c>
      <c r="AI61">
        <v>0</v>
      </c>
      <c r="AJ61">
        <v>3266</v>
      </c>
      <c r="AK61">
        <v>1699</v>
      </c>
      <c r="AL61">
        <v>5887</v>
      </c>
      <c r="AM61">
        <v>4143</v>
      </c>
      <c r="AN61">
        <v>3</v>
      </c>
      <c r="AO61">
        <v>4112</v>
      </c>
      <c r="AP61">
        <v>29957</v>
      </c>
      <c r="AQ61">
        <v>29957</v>
      </c>
      <c r="AR61">
        <v>0</v>
      </c>
      <c r="AS61">
        <v>0</v>
      </c>
      <c r="AT61">
        <v>2056</v>
      </c>
      <c r="AU61">
        <f t="shared" si="39"/>
        <v>15393</v>
      </c>
      <c r="AV61">
        <f t="shared" si="39"/>
        <v>3612</v>
      </c>
      <c r="AW61">
        <f t="shared" si="39"/>
        <v>0</v>
      </c>
      <c r="AX61">
        <f t="shared" si="39"/>
        <v>0</v>
      </c>
      <c r="AY61">
        <f t="shared" si="39"/>
        <v>0</v>
      </c>
      <c r="AZ61">
        <f t="shared" si="39"/>
        <v>3266</v>
      </c>
      <c r="BA61">
        <f t="shared" si="39"/>
        <v>1699</v>
      </c>
      <c r="BB61">
        <f t="shared" si="39"/>
        <v>5887</v>
      </c>
      <c r="BC61">
        <f t="shared" si="39"/>
        <v>2174</v>
      </c>
      <c r="BD61">
        <f t="shared" si="39"/>
        <v>3</v>
      </c>
      <c r="BE61">
        <f t="shared" si="39"/>
        <v>2059</v>
      </c>
      <c r="BF61">
        <f t="shared" si="39"/>
        <v>29957</v>
      </c>
      <c r="BG61">
        <f t="shared" si="39"/>
        <v>29957</v>
      </c>
      <c r="BH61">
        <f t="shared" si="39"/>
        <v>0</v>
      </c>
      <c r="BI61">
        <f t="shared" si="39"/>
        <v>0</v>
      </c>
      <c r="BJ61">
        <f t="shared" si="37"/>
        <v>2056</v>
      </c>
      <c r="BK61">
        <v>2957</v>
      </c>
      <c r="BL61">
        <v>1356</v>
      </c>
      <c r="BM61">
        <v>0</v>
      </c>
      <c r="BN61">
        <v>0</v>
      </c>
      <c r="BO61">
        <v>0</v>
      </c>
      <c r="BP61">
        <v>2679</v>
      </c>
      <c r="BQ61">
        <v>1291</v>
      </c>
      <c r="BR61">
        <v>3898</v>
      </c>
      <c r="BS61">
        <v>5333</v>
      </c>
      <c r="BT61">
        <v>5698</v>
      </c>
      <c r="BU61">
        <v>2072</v>
      </c>
      <c r="BV61">
        <v>2967</v>
      </c>
      <c r="BW61">
        <v>4580</v>
      </c>
      <c r="BX61">
        <v>5531</v>
      </c>
      <c r="BY61">
        <v>0</v>
      </c>
      <c r="BZ61">
        <v>1536</v>
      </c>
      <c r="CA61">
        <f t="shared" si="40"/>
        <v>45517101</v>
      </c>
      <c r="CB61">
        <f t="shared" si="41"/>
        <v>4897872</v>
      </c>
      <c r="CC61">
        <f t="shared" si="42"/>
        <v>0</v>
      </c>
      <c r="CD61">
        <f t="shared" si="43"/>
        <v>0</v>
      </c>
      <c r="CE61">
        <f t="shared" si="44"/>
        <v>0</v>
      </c>
      <c r="CF61">
        <f t="shared" si="45"/>
        <v>8749614</v>
      </c>
      <c r="CG61">
        <f t="shared" si="46"/>
        <v>2193409</v>
      </c>
      <c r="CH61">
        <f t="shared" si="47"/>
        <v>22947526</v>
      </c>
      <c r="CI61">
        <f t="shared" si="48"/>
        <v>22094619</v>
      </c>
      <c r="CJ61">
        <f t="shared" si="49"/>
        <v>17094</v>
      </c>
      <c r="CK61">
        <f t="shared" si="50"/>
        <v>8520064</v>
      </c>
      <c r="CL61">
        <f t="shared" si="51"/>
        <v>88882419</v>
      </c>
      <c r="CM61">
        <f t="shared" si="52"/>
        <v>137203060</v>
      </c>
      <c r="CN61">
        <f t="shared" si="19"/>
        <v>0</v>
      </c>
      <c r="CO61">
        <f t="shared" si="20"/>
        <v>0</v>
      </c>
      <c r="CP61">
        <f t="shared" si="21"/>
        <v>3158016</v>
      </c>
      <c r="CQ61" s="13">
        <f t="shared" si="22"/>
        <v>0.34418079400000001</v>
      </c>
    </row>
    <row r="62" spans="1:95" x14ac:dyDescent="0.3">
      <c r="A62">
        <v>30000</v>
      </c>
      <c r="B62">
        <v>0.153</v>
      </c>
      <c r="C62">
        <v>4.6890000000000001</v>
      </c>
      <c r="D62">
        <v>0.221</v>
      </c>
      <c r="E62">
        <v>1.1679999999999999</v>
      </c>
      <c r="F62">
        <v>1.464</v>
      </c>
      <c r="G62">
        <v>27404</v>
      </c>
      <c r="H62">
        <v>167487</v>
      </c>
      <c r="I62">
        <v>272259</v>
      </c>
      <c r="J62">
        <v>1665</v>
      </c>
      <c r="K62">
        <v>1700</v>
      </c>
      <c r="L62">
        <v>0</v>
      </c>
      <c r="M62">
        <v>4376</v>
      </c>
      <c r="N62">
        <v>21885</v>
      </c>
      <c r="O62">
        <v>121773</v>
      </c>
      <c r="P62">
        <v>3625</v>
      </c>
      <c r="Q62">
        <v>0</v>
      </c>
      <c r="R62">
        <v>0</v>
      </c>
      <c r="S62">
        <v>0</v>
      </c>
      <c r="T62">
        <v>16436</v>
      </c>
      <c r="U62">
        <v>1096</v>
      </c>
      <c r="V62">
        <v>30729</v>
      </c>
      <c r="W62">
        <v>3453</v>
      </c>
      <c r="X62">
        <v>100</v>
      </c>
      <c r="Y62">
        <v>3222</v>
      </c>
      <c r="Z62">
        <v>30663</v>
      </c>
      <c r="AA62">
        <v>30498</v>
      </c>
      <c r="AB62">
        <v>1</v>
      </c>
      <c r="AC62">
        <v>0</v>
      </c>
      <c r="AD62">
        <v>30663</v>
      </c>
      <c r="AE62">
        <v>19687</v>
      </c>
      <c r="AF62">
        <v>3625</v>
      </c>
      <c r="AG62">
        <v>0</v>
      </c>
      <c r="AH62">
        <v>0</v>
      </c>
      <c r="AI62">
        <v>0</v>
      </c>
      <c r="AJ62">
        <v>5013</v>
      </c>
      <c r="AK62">
        <v>1096</v>
      </c>
      <c r="AL62">
        <v>7738</v>
      </c>
      <c r="AM62">
        <v>6631</v>
      </c>
      <c r="AN62">
        <v>2</v>
      </c>
      <c r="AO62">
        <v>6404</v>
      </c>
      <c r="AP62">
        <v>30498</v>
      </c>
      <c r="AQ62">
        <v>30498</v>
      </c>
      <c r="AR62">
        <v>0</v>
      </c>
      <c r="AS62">
        <v>0</v>
      </c>
      <c r="AT62">
        <v>3202</v>
      </c>
      <c r="AU62">
        <f t="shared" si="39"/>
        <v>19687</v>
      </c>
      <c r="AV62">
        <f t="shared" si="39"/>
        <v>3625</v>
      </c>
      <c r="AW62">
        <f t="shared" si="39"/>
        <v>0</v>
      </c>
      <c r="AX62">
        <f t="shared" si="39"/>
        <v>0</v>
      </c>
      <c r="AY62">
        <f t="shared" si="39"/>
        <v>0</v>
      </c>
      <c r="AZ62">
        <f t="shared" si="39"/>
        <v>5013</v>
      </c>
      <c r="BA62">
        <f t="shared" si="39"/>
        <v>1096</v>
      </c>
      <c r="BB62">
        <f t="shared" si="39"/>
        <v>7738</v>
      </c>
      <c r="BC62">
        <f t="shared" si="39"/>
        <v>3453</v>
      </c>
      <c r="BD62">
        <f t="shared" si="39"/>
        <v>2</v>
      </c>
      <c r="BE62">
        <f t="shared" si="39"/>
        <v>3222</v>
      </c>
      <c r="BF62">
        <f t="shared" si="39"/>
        <v>30498</v>
      </c>
      <c r="BG62">
        <f t="shared" si="39"/>
        <v>30498</v>
      </c>
      <c r="BH62">
        <f t="shared" si="39"/>
        <v>0</v>
      </c>
      <c r="BI62">
        <f t="shared" si="39"/>
        <v>0</v>
      </c>
      <c r="BJ62">
        <f t="shared" si="37"/>
        <v>3202</v>
      </c>
      <c r="BK62">
        <v>2277</v>
      </c>
      <c r="BL62">
        <v>1367</v>
      </c>
      <c r="BM62">
        <v>0</v>
      </c>
      <c r="BN62">
        <v>0</v>
      </c>
      <c r="BO62">
        <v>0</v>
      </c>
      <c r="BP62">
        <v>2745</v>
      </c>
      <c r="BQ62">
        <v>1344</v>
      </c>
      <c r="BR62">
        <v>4024</v>
      </c>
      <c r="BS62">
        <v>5657</v>
      </c>
      <c r="BT62">
        <v>6001</v>
      </c>
      <c r="BU62">
        <v>2184</v>
      </c>
      <c r="BV62">
        <v>5899</v>
      </c>
      <c r="BW62">
        <v>3805</v>
      </c>
      <c r="BX62">
        <v>15013</v>
      </c>
      <c r="BY62">
        <v>0</v>
      </c>
      <c r="BZ62">
        <v>1608</v>
      </c>
      <c r="CA62">
        <f t="shared" si="40"/>
        <v>44827299</v>
      </c>
      <c r="CB62">
        <f t="shared" si="41"/>
        <v>4955375</v>
      </c>
      <c r="CC62">
        <f t="shared" si="42"/>
        <v>0</v>
      </c>
      <c r="CD62">
        <f t="shared" si="43"/>
        <v>0</v>
      </c>
      <c r="CE62">
        <f t="shared" si="44"/>
        <v>0</v>
      </c>
      <c r="CF62">
        <f t="shared" si="45"/>
        <v>13760685</v>
      </c>
      <c r="CG62">
        <f t="shared" si="46"/>
        <v>1473024</v>
      </c>
      <c r="CH62">
        <f t="shared" si="47"/>
        <v>31137712</v>
      </c>
      <c r="CI62">
        <f t="shared" si="48"/>
        <v>37511567</v>
      </c>
      <c r="CJ62">
        <f t="shared" si="49"/>
        <v>12002</v>
      </c>
      <c r="CK62">
        <f t="shared" si="50"/>
        <v>13986336</v>
      </c>
      <c r="CL62">
        <f t="shared" si="51"/>
        <v>179907702</v>
      </c>
      <c r="CM62">
        <f t="shared" si="52"/>
        <v>116044890</v>
      </c>
      <c r="CN62">
        <f t="shared" si="19"/>
        <v>0</v>
      </c>
      <c r="CO62">
        <f t="shared" si="20"/>
        <v>0</v>
      </c>
      <c r="CP62">
        <f t="shared" si="21"/>
        <v>5148816</v>
      </c>
      <c r="CQ62" s="13">
        <f t="shared" si="22"/>
        <v>0.44876540799999998</v>
      </c>
    </row>
    <row r="63" spans="1:95" x14ac:dyDescent="0.3">
      <c r="A63">
        <v>30500</v>
      </c>
      <c r="B63">
        <v>0.151</v>
      </c>
      <c r="C63">
        <v>4.5519999999999996</v>
      </c>
      <c r="D63">
        <v>0.14899999999999999</v>
      </c>
      <c r="E63">
        <v>1.1850000000000001</v>
      </c>
      <c r="F63">
        <v>1.4850000000000001</v>
      </c>
      <c r="G63">
        <v>30758</v>
      </c>
      <c r="H63">
        <v>191939</v>
      </c>
      <c r="I63">
        <v>270537</v>
      </c>
      <c r="J63">
        <v>1569</v>
      </c>
      <c r="K63">
        <v>1703</v>
      </c>
      <c r="L63">
        <v>0</v>
      </c>
      <c r="M63">
        <v>4198</v>
      </c>
      <c r="N63">
        <v>11028</v>
      </c>
      <c r="O63">
        <v>124014</v>
      </c>
      <c r="P63">
        <v>3860</v>
      </c>
      <c r="Q63">
        <v>0</v>
      </c>
      <c r="R63">
        <v>0</v>
      </c>
      <c r="S63">
        <v>0</v>
      </c>
      <c r="T63">
        <v>16660</v>
      </c>
      <c r="U63">
        <v>1049</v>
      </c>
      <c r="V63">
        <v>31125</v>
      </c>
      <c r="W63">
        <v>292</v>
      </c>
      <c r="X63">
        <v>115</v>
      </c>
      <c r="Y63">
        <v>139</v>
      </c>
      <c r="Z63">
        <v>31155</v>
      </c>
      <c r="AA63">
        <v>30972</v>
      </c>
      <c r="AB63">
        <v>1</v>
      </c>
      <c r="AC63">
        <v>0</v>
      </c>
      <c r="AD63">
        <v>31155</v>
      </c>
      <c r="AE63">
        <v>8545</v>
      </c>
      <c r="AF63">
        <v>3860</v>
      </c>
      <c r="AG63">
        <v>0</v>
      </c>
      <c r="AH63">
        <v>0</v>
      </c>
      <c r="AI63">
        <v>0</v>
      </c>
      <c r="AJ63">
        <v>1031</v>
      </c>
      <c r="AK63">
        <v>1049</v>
      </c>
      <c r="AL63">
        <v>1646</v>
      </c>
      <c r="AM63">
        <v>339</v>
      </c>
      <c r="AN63">
        <v>0</v>
      </c>
      <c r="AO63">
        <v>278</v>
      </c>
      <c r="AP63">
        <v>30972</v>
      </c>
      <c r="AQ63">
        <v>30972</v>
      </c>
      <c r="AR63">
        <v>0</v>
      </c>
      <c r="AS63">
        <v>0</v>
      </c>
      <c r="AT63">
        <v>139</v>
      </c>
      <c r="AU63">
        <f t="shared" si="39"/>
        <v>8545</v>
      </c>
      <c r="AV63">
        <f t="shared" si="39"/>
        <v>3860</v>
      </c>
      <c r="AW63">
        <f t="shared" si="39"/>
        <v>0</v>
      </c>
      <c r="AX63">
        <f t="shared" si="39"/>
        <v>0</v>
      </c>
      <c r="AY63">
        <f t="shared" si="39"/>
        <v>0</v>
      </c>
      <c r="AZ63">
        <f t="shared" si="39"/>
        <v>1031</v>
      </c>
      <c r="BA63">
        <f t="shared" si="39"/>
        <v>1049</v>
      </c>
      <c r="BB63">
        <f t="shared" si="39"/>
        <v>1646</v>
      </c>
      <c r="BC63">
        <f t="shared" si="39"/>
        <v>292</v>
      </c>
      <c r="BD63">
        <f t="shared" si="39"/>
        <v>0</v>
      </c>
      <c r="BE63">
        <f t="shared" si="39"/>
        <v>139</v>
      </c>
      <c r="BF63">
        <f t="shared" si="39"/>
        <v>30972</v>
      </c>
      <c r="BG63">
        <f t="shared" si="39"/>
        <v>30972</v>
      </c>
      <c r="BH63">
        <f t="shared" si="39"/>
        <v>0</v>
      </c>
      <c r="BI63">
        <f t="shared" si="39"/>
        <v>0</v>
      </c>
      <c r="BJ63">
        <f t="shared" si="37"/>
        <v>139</v>
      </c>
      <c r="BK63">
        <v>2293</v>
      </c>
      <c r="BL63">
        <v>1359</v>
      </c>
      <c r="BM63">
        <v>0</v>
      </c>
      <c r="BN63">
        <v>0</v>
      </c>
      <c r="BO63">
        <v>0</v>
      </c>
      <c r="BP63">
        <v>6668</v>
      </c>
      <c r="BQ63">
        <v>1212</v>
      </c>
      <c r="BR63">
        <v>6837</v>
      </c>
      <c r="BS63">
        <v>8392</v>
      </c>
      <c r="BT63">
        <v>5609</v>
      </c>
      <c r="BU63">
        <v>3811</v>
      </c>
      <c r="BV63">
        <v>3028</v>
      </c>
      <c r="BW63">
        <v>4961</v>
      </c>
      <c r="BX63">
        <v>5136</v>
      </c>
      <c r="BY63">
        <v>0</v>
      </c>
      <c r="BZ63">
        <v>1569</v>
      </c>
      <c r="CA63">
        <f t="shared" si="40"/>
        <v>19593685</v>
      </c>
      <c r="CB63">
        <f t="shared" si="41"/>
        <v>5245740</v>
      </c>
      <c r="CC63">
        <f t="shared" si="42"/>
        <v>0</v>
      </c>
      <c r="CD63">
        <f t="shared" si="43"/>
        <v>0</v>
      </c>
      <c r="CE63">
        <f t="shared" si="44"/>
        <v>0</v>
      </c>
      <c r="CF63">
        <f t="shared" si="45"/>
        <v>6874708</v>
      </c>
      <c r="CG63">
        <f t="shared" si="46"/>
        <v>1271388</v>
      </c>
      <c r="CH63">
        <f t="shared" si="47"/>
        <v>11253702</v>
      </c>
      <c r="CI63">
        <f t="shared" si="48"/>
        <v>2844888</v>
      </c>
      <c r="CJ63">
        <f t="shared" si="49"/>
        <v>0</v>
      </c>
      <c r="CK63">
        <f t="shared" si="50"/>
        <v>1059458</v>
      </c>
      <c r="CL63">
        <f t="shared" si="51"/>
        <v>93783216</v>
      </c>
      <c r="CM63">
        <f t="shared" si="52"/>
        <v>153652092</v>
      </c>
      <c r="CN63">
        <f t="shared" si="19"/>
        <v>0</v>
      </c>
      <c r="CO63">
        <f t="shared" si="20"/>
        <v>0</v>
      </c>
      <c r="CP63">
        <f t="shared" si="21"/>
        <v>218091</v>
      </c>
      <c r="CQ63" s="13">
        <f t="shared" si="22"/>
        <v>0.29579696799999999</v>
      </c>
    </row>
    <row r="64" spans="1:95" x14ac:dyDescent="0.3">
      <c r="A64">
        <v>31000</v>
      </c>
      <c r="B64">
        <v>0.19600000000000001</v>
      </c>
      <c r="C64">
        <v>4.6440000000000001</v>
      </c>
      <c r="D64">
        <v>0.503</v>
      </c>
      <c r="E64">
        <v>1.2949999999999999</v>
      </c>
      <c r="F64">
        <v>1.5429999999999999</v>
      </c>
      <c r="G64">
        <v>31361</v>
      </c>
      <c r="H64">
        <v>194964</v>
      </c>
      <c r="I64">
        <v>273888</v>
      </c>
      <c r="J64">
        <v>1584</v>
      </c>
      <c r="K64">
        <v>1698</v>
      </c>
      <c r="L64">
        <v>0</v>
      </c>
      <c r="M64">
        <v>4379</v>
      </c>
      <c r="N64">
        <v>11207</v>
      </c>
      <c r="O64">
        <v>125536</v>
      </c>
      <c r="P64">
        <v>3895</v>
      </c>
      <c r="Q64">
        <v>0</v>
      </c>
      <c r="R64">
        <v>0</v>
      </c>
      <c r="S64">
        <v>0</v>
      </c>
      <c r="T64">
        <v>17041</v>
      </c>
      <c r="U64">
        <v>1018</v>
      </c>
      <c r="V64">
        <v>31339</v>
      </c>
      <c r="W64">
        <v>297</v>
      </c>
      <c r="X64">
        <v>111</v>
      </c>
      <c r="Y64">
        <v>147</v>
      </c>
      <c r="Z64">
        <v>31657</v>
      </c>
      <c r="AA64">
        <v>31189</v>
      </c>
      <c r="AB64">
        <v>1</v>
      </c>
      <c r="AC64">
        <v>0</v>
      </c>
      <c r="AD64">
        <v>31657</v>
      </c>
      <c r="AE64">
        <v>8572</v>
      </c>
      <c r="AF64">
        <v>3895</v>
      </c>
      <c r="AG64">
        <v>0</v>
      </c>
      <c r="AH64">
        <v>0</v>
      </c>
      <c r="AI64">
        <v>0</v>
      </c>
      <c r="AJ64">
        <v>1007</v>
      </c>
      <c r="AK64">
        <v>1018</v>
      </c>
      <c r="AL64">
        <v>1524</v>
      </c>
      <c r="AM64">
        <v>357</v>
      </c>
      <c r="AN64">
        <v>1</v>
      </c>
      <c r="AO64">
        <v>292</v>
      </c>
      <c r="AP64">
        <v>31189</v>
      </c>
      <c r="AQ64">
        <v>31189</v>
      </c>
      <c r="AR64">
        <v>0</v>
      </c>
      <c r="AS64">
        <v>0</v>
      </c>
      <c r="AT64">
        <v>146</v>
      </c>
      <c r="AU64">
        <f t="shared" si="39"/>
        <v>8572</v>
      </c>
      <c r="AV64">
        <f t="shared" si="39"/>
        <v>3895</v>
      </c>
      <c r="AW64">
        <f t="shared" si="39"/>
        <v>0</v>
      </c>
      <c r="AX64">
        <f t="shared" si="39"/>
        <v>0</v>
      </c>
      <c r="AY64">
        <f t="shared" si="39"/>
        <v>0</v>
      </c>
      <c r="AZ64">
        <f t="shared" si="39"/>
        <v>1007</v>
      </c>
      <c r="BA64">
        <f t="shared" si="39"/>
        <v>1018</v>
      </c>
      <c r="BB64">
        <f t="shared" si="39"/>
        <v>1524</v>
      </c>
      <c r="BC64">
        <f t="shared" si="39"/>
        <v>297</v>
      </c>
      <c r="BD64">
        <f t="shared" si="39"/>
        <v>1</v>
      </c>
      <c r="BE64">
        <f t="shared" si="39"/>
        <v>147</v>
      </c>
      <c r="BF64">
        <f t="shared" si="39"/>
        <v>31189</v>
      </c>
      <c r="BG64">
        <f t="shared" si="39"/>
        <v>31189</v>
      </c>
      <c r="BH64">
        <f t="shared" si="39"/>
        <v>0</v>
      </c>
      <c r="BI64">
        <f t="shared" si="39"/>
        <v>0</v>
      </c>
      <c r="BJ64">
        <f t="shared" si="37"/>
        <v>146</v>
      </c>
      <c r="BK64">
        <v>2246</v>
      </c>
      <c r="BL64">
        <v>1382</v>
      </c>
      <c r="BM64">
        <v>0</v>
      </c>
      <c r="BN64">
        <v>0</v>
      </c>
      <c r="BO64">
        <v>0</v>
      </c>
      <c r="BP64">
        <v>2713</v>
      </c>
      <c r="BQ64">
        <v>1345</v>
      </c>
      <c r="BR64">
        <v>4011</v>
      </c>
      <c r="BS64">
        <v>9637</v>
      </c>
      <c r="BT64">
        <v>5936</v>
      </c>
      <c r="BU64">
        <v>3179</v>
      </c>
      <c r="BV64">
        <v>2985</v>
      </c>
      <c r="BW64">
        <v>7537</v>
      </c>
      <c r="BX64">
        <v>5531</v>
      </c>
      <c r="BY64">
        <v>0</v>
      </c>
      <c r="BZ64">
        <v>1505</v>
      </c>
      <c r="CA64">
        <f t="shared" si="40"/>
        <v>19252712</v>
      </c>
      <c r="CB64">
        <f t="shared" si="41"/>
        <v>5382890</v>
      </c>
      <c r="CC64">
        <f t="shared" si="42"/>
        <v>0</v>
      </c>
      <c r="CD64">
        <f t="shared" si="43"/>
        <v>0</v>
      </c>
      <c r="CE64">
        <f t="shared" si="44"/>
        <v>0</v>
      </c>
      <c r="CF64">
        <f t="shared" si="45"/>
        <v>2731991</v>
      </c>
      <c r="CG64">
        <f t="shared" si="46"/>
        <v>1369210</v>
      </c>
      <c r="CH64">
        <f t="shared" si="47"/>
        <v>6112764</v>
      </c>
      <c r="CI64">
        <f t="shared" si="48"/>
        <v>3440409</v>
      </c>
      <c r="CJ64">
        <f t="shared" si="49"/>
        <v>5936</v>
      </c>
      <c r="CK64">
        <f t="shared" si="50"/>
        <v>928268</v>
      </c>
      <c r="CL64">
        <f t="shared" si="51"/>
        <v>93099165</v>
      </c>
      <c r="CM64">
        <f t="shared" si="52"/>
        <v>235071493</v>
      </c>
      <c r="CN64">
        <f t="shared" si="19"/>
        <v>0</v>
      </c>
      <c r="CO64">
        <f t="shared" si="20"/>
        <v>0</v>
      </c>
      <c r="CP64">
        <f t="shared" si="21"/>
        <v>219730</v>
      </c>
      <c r="CQ64" s="13">
        <f t="shared" si="22"/>
        <v>0.36761456799999997</v>
      </c>
    </row>
    <row r="65" spans="1:95" x14ac:dyDescent="0.3">
      <c r="A65">
        <v>31500</v>
      </c>
      <c r="B65">
        <v>0.16600000000000001</v>
      </c>
      <c r="C65">
        <v>4.851</v>
      </c>
      <c r="D65">
        <v>0.39200000000000002</v>
      </c>
      <c r="E65">
        <v>1.2829999999999999</v>
      </c>
      <c r="F65">
        <v>1.5269999999999999</v>
      </c>
      <c r="G65">
        <v>29538</v>
      </c>
      <c r="H65">
        <v>181812</v>
      </c>
      <c r="I65">
        <v>284190</v>
      </c>
      <c r="J65">
        <v>1567</v>
      </c>
      <c r="K65">
        <v>1748</v>
      </c>
      <c r="L65">
        <v>0</v>
      </c>
      <c r="M65">
        <v>4537</v>
      </c>
      <c r="N65">
        <v>10980</v>
      </c>
      <c r="O65">
        <v>127826</v>
      </c>
      <c r="P65">
        <v>3805</v>
      </c>
      <c r="Q65">
        <v>0</v>
      </c>
      <c r="R65">
        <v>0</v>
      </c>
      <c r="S65">
        <v>0</v>
      </c>
      <c r="T65">
        <v>17140</v>
      </c>
      <c r="U65">
        <v>1641</v>
      </c>
      <c r="V65">
        <v>32176</v>
      </c>
      <c r="W65">
        <v>2652</v>
      </c>
      <c r="X65">
        <v>95</v>
      </c>
      <c r="Y65">
        <v>2468</v>
      </c>
      <c r="Z65">
        <v>32197</v>
      </c>
      <c r="AA65">
        <v>31992</v>
      </c>
      <c r="AB65">
        <v>1</v>
      </c>
      <c r="AC65">
        <v>0</v>
      </c>
      <c r="AD65">
        <v>32197</v>
      </c>
      <c r="AE65">
        <v>17156</v>
      </c>
      <c r="AF65">
        <v>3805</v>
      </c>
      <c r="AG65">
        <v>0</v>
      </c>
      <c r="AH65">
        <v>0</v>
      </c>
      <c r="AI65">
        <v>0</v>
      </c>
      <c r="AJ65">
        <v>3839</v>
      </c>
      <c r="AK65">
        <v>1641</v>
      </c>
      <c r="AL65">
        <v>6848</v>
      </c>
      <c r="AM65">
        <v>5046</v>
      </c>
      <c r="AN65">
        <v>5</v>
      </c>
      <c r="AO65">
        <v>4848</v>
      </c>
      <c r="AP65">
        <v>31992</v>
      </c>
      <c r="AQ65">
        <v>31992</v>
      </c>
      <c r="AR65">
        <v>0</v>
      </c>
      <c r="AS65">
        <v>0</v>
      </c>
      <c r="AT65">
        <v>2424</v>
      </c>
      <c r="AU65">
        <f t="shared" si="39"/>
        <v>17156</v>
      </c>
      <c r="AV65">
        <f t="shared" si="39"/>
        <v>3805</v>
      </c>
      <c r="AW65">
        <f t="shared" si="39"/>
        <v>0</v>
      </c>
      <c r="AX65">
        <f t="shared" si="39"/>
        <v>0</v>
      </c>
      <c r="AY65">
        <f t="shared" si="39"/>
        <v>0</v>
      </c>
      <c r="AZ65">
        <f t="shared" si="39"/>
        <v>3839</v>
      </c>
      <c r="BA65">
        <f t="shared" si="39"/>
        <v>1641</v>
      </c>
      <c r="BB65">
        <f t="shared" si="39"/>
        <v>6848</v>
      </c>
      <c r="BC65">
        <f t="shared" si="39"/>
        <v>2652</v>
      </c>
      <c r="BD65">
        <f t="shared" si="39"/>
        <v>5</v>
      </c>
      <c r="BE65">
        <f t="shared" si="39"/>
        <v>2468</v>
      </c>
      <c r="BF65">
        <f t="shared" si="39"/>
        <v>31992</v>
      </c>
      <c r="BG65">
        <f t="shared" si="39"/>
        <v>31992</v>
      </c>
      <c r="BH65">
        <f t="shared" si="39"/>
        <v>0</v>
      </c>
      <c r="BI65">
        <f t="shared" si="39"/>
        <v>0</v>
      </c>
      <c r="BJ65">
        <f t="shared" si="37"/>
        <v>2424</v>
      </c>
      <c r="BK65">
        <v>2958</v>
      </c>
      <c r="BL65">
        <v>1415</v>
      </c>
      <c r="BM65">
        <v>0</v>
      </c>
      <c r="BN65">
        <v>0</v>
      </c>
      <c r="BO65">
        <v>0</v>
      </c>
      <c r="BP65">
        <v>2730</v>
      </c>
      <c r="BQ65">
        <v>1391</v>
      </c>
      <c r="BR65">
        <v>4058</v>
      </c>
      <c r="BS65">
        <v>5765</v>
      </c>
      <c r="BT65">
        <v>6404</v>
      </c>
      <c r="BU65">
        <v>2336</v>
      </c>
      <c r="BV65">
        <v>3002</v>
      </c>
      <c r="BW65">
        <v>6213</v>
      </c>
      <c r="BX65">
        <v>5531</v>
      </c>
      <c r="BY65">
        <v>0</v>
      </c>
      <c r="BZ65">
        <v>1536</v>
      </c>
      <c r="CA65">
        <f t="shared" si="40"/>
        <v>50747448</v>
      </c>
      <c r="CB65">
        <f t="shared" si="41"/>
        <v>5384075</v>
      </c>
      <c r="CC65">
        <f t="shared" si="42"/>
        <v>0</v>
      </c>
      <c r="CD65">
        <f t="shared" si="43"/>
        <v>0</v>
      </c>
      <c r="CE65">
        <f t="shared" si="44"/>
        <v>0</v>
      </c>
      <c r="CF65">
        <f t="shared" si="45"/>
        <v>10480470</v>
      </c>
      <c r="CG65">
        <f t="shared" si="46"/>
        <v>2282631</v>
      </c>
      <c r="CH65">
        <f t="shared" si="47"/>
        <v>27789184</v>
      </c>
      <c r="CI65">
        <f t="shared" si="48"/>
        <v>29090190</v>
      </c>
      <c r="CJ65">
        <f t="shared" si="49"/>
        <v>32020</v>
      </c>
      <c r="CK65">
        <f t="shared" si="50"/>
        <v>11324928</v>
      </c>
      <c r="CL65">
        <f t="shared" si="51"/>
        <v>96039984</v>
      </c>
      <c r="CM65">
        <f t="shared" si="52"/>
        <v>198766296</v>
      </c>
      <c r="CN65">
        <f t="shared" si="19"/>
        <v>0</v>
      </c>
      <c r="CO65">
        <f t="shared" si="20"/>
        <v>0</v>
      </c>
      <c r="CP65">
        <f t="shared" si="21"/>
        <v>3723264</v>
      </c>
      <c r="CQ65" s="13">
        <f t="shared" si="22"/>
        <v>0.43566049000000001</v>
      </c>
    </row>
    <row r="66" spans="1:95" x14ac:dyDescent="0.3">
      <c r="A66">
        <v>32000</v>
      </c>
      <c r="B66">
        <v>0.38500000000000001</v>
      </c>
      <c r="C66">
        <v>4.9119999999999999</v>
      </c>
      <c r="D66">
        <v>0.161</v>
      </c>
      <c r="E66">
        <v>1.3149999999999999</v>
      </c>
      <c r="F66">
        <v>1.5549999999999999</v>
      </c>
      <c r="G66">
        <v>31801</v>
      </c>
      <c r="H66">
        <v>196689</v>
      </c>
      <c r="I66">
        <v>284979</v>
      </c>
      <c r="J66">
        <v>1575</v>
      </c>
      <c r="K66">
        <v>1722</v>
      </c>
      <c r="L66">
        <v>0</v>
      </c>
      <c r="M66">
        <v>4534</v>
      </c>
      <c r="N66">
        <v>11561</v>
      </c>
      <c r="O66">
        <v>129962</v>
      </c>
      <c r="P66">
        <v>3986</v>
      </c>
      <c r="Q66">
        <v>0</v>
      </c>
      <c r="R66">
        <v>0</v>
      </c>
      <c r="S66">
        <v>0</v>
      </c>
      <c r="T66">
        <v>17534</v>
      </c>
      <c r="U66">
        <v>1282</v>
      </c>
      <c r="V66">
        <v>32578</v>
      </c>
      <c r="W66">
        <v>933</v>
      </c>
      <c r="X66">
        <v>106</v>
      </c>
      <c r="Y66">
        <v>774</v>
      </c>
      <c r="Z66">
        <v>32702</v>
      </c>
      <c r="AA66">
        <v>32419</v>
      </c>
      <c r="AB66">
        <v>1</v>
      </c>
      <c r="AC66">
        <v>0</v>
      </c>
      <c r="AD66">
        <v>32702</v>
      </c>
      <c r="AE66">
        <v>11251</v>
      </c>
      <c r="AF66">
        <v>3986</v>
      </c>
      <c r="AG66">
        <v>0</v>
      </c>
      <c r="AH66">
        <v>0</v>
      </c>
      <c r="AI66">
        <v>0</v>
      </c>
      <c r="AJ66">
        <v>2127</v>
      </c>
      <c r="AK66">
        <v>1282</v>
      </c>
      <c r="AL66">
        <v>3033</v>
      </c>
      <c r="AM66">
        <v>1624</v>
      </c>
      <c r="AN66">
        <v>3</v>
      </c>
      <c r="AO66">
        <v>1528</v>
      </c>
      <c r="AP66">
        <v>32419</v>
      </c>
      <c r="AQ66">
        <v>32419</v>
      </c>
      <c r="AR66">
        <v>0</v>
      </c>
      <c r="AS66">
        <v>0</v>
      </c>
      <c r="AT66">
        <v>764</v>
      </c>
      <c r="AU66">
        <f t="shared" si="39"/>
        <v>11251</v>
      </c>
      <c r="AV66">
        <f t="shared" si="39"/>
        <v>3986</v>
      </c>
      <c r="AW66">
        <f t="shared" si="39"/>
        <v>0</v>
      </c>
      <c r="AX66">
        <f t="shared" si="39"/>
        <v>0</v>
      </c>
      <c r="AY66">
        <f t="shared" si="39"/>
        <v>0</v>
      </c>
      <c r="AZ66">
        <f t="shared" si="39"/>
        <v>2127</v>
      </c>
      <c r="BA66">
        <f t="shared" si="39"/>
        <v>1282</v>
      </c>
      <c r="BB66">
        <f t="shared" si="39"/>
        <v>3033</v>
      </c>
      <c r="BC66">
        <f t="shared" si="39"/>
        <v>933</v>
      </c>
      <c r="BD66">
        <f t="shared" si="39"/>
        <v>3</v>
      </c>
      <c r="BE66">
        <f t="shared" si="39"/>
        <v>774</v>
      </c>
      <c r="BF66">
        <f t="shared" si="39"/>
        <v>32419</v>
      </c>
      <c r="BG66">
        <f t="shared" si="39"/>
        <v>32419</v>
      </c>
      <c r="BH66">
        <f t="shared" si="39"/>
        <v>0</v>
      </c>
      <c r="BI66">
        <f t="shared" si="39"/>
        <v>0</v>
      </c>
      <c r="BJ66">
        <f t="shared" si="37"/>
        <v>764</v>
      </c>
      <c r="BK66">
        <v>3658</v>
      </c>
      <c r="BL66">
        <v>1515</v>
      </c>
      <c r="BM66">
        <v>0</v>
      </c>
      <c r="BN66">
        <v>0</v>
      </c>
      <c r="BO66">
        <v>0</v>
      </c>
      <c r="BP66">
        <v>2735</v>
      </c>
      <c r="BQ66">
        <v>1323</v>
      </c>
      <c r="BR66">
        <v>4013</v>
      </c>
      <c r="BS66">
        <v>5748</v>
      </c>
      <c r="BT66">
        <v>5840</v>
      </c>
      <c r="BU66">
        <v>2392</v>
      </c>
      <c r="BV66">
        <v>3011</v>
      </c>
      <c r="BW66">
        <v>5766</v>
      </c>
      <c r="BX66">
        <v>15012</v>
      </c>
      <c r="BY66">
        <v>0</v>
      </c>
      <c r="BZ66">
        <v>1570</v>
      </c>
      <c r="CA66">
        <f>AE66*BK66</f>
        <v>41156158</v>
      </c>
      <c r="CB66">
        <f t="shared" si="41"/>
        <v>6038790</v>
      </c>
      <c r="CC66">
        <f t="shared" si="42"/>
        <v>0</v>
      </c>
      <c r="CD66">
        <f t="shared" si="43"/>
        <v>0</v>
      </c>
      <c r="CE66">
        <f t="shared" si="44"/>
        <v>0</v>
      </c>
      <c r="CF66">
        <f t="shared" si="45"/>
        <v>5817345</v>
      </c>
      <c r="CG66">
        <f t="shared" si="46"/>
        <v>1696086</v>
      </c>
      <c r="CH66">
        <f t="shared" si="47"/>
        <v>12171429</v>
      </c>
      <c r="CI66">
        <f t="shared" si="48"/>
        <v>9334752</v>
      </c>
      <c r="CJ66">
        <f t="shared" si="49"/>
        <v>17520</v>
      </c>
      <c r="CK66">
        <f t="shared" si="50"/>
        <v>3654976</v>
      </c>
      <c r="CL66">
        <f t="shared" si="51"/>
        <v>97613609</v>
      </c>
      <c r="CM66">
        <f t="shared" si="52"/>
        <v>186927954</v>
      </c>
      <c r="CN66">
        <f t="shared" si="19"/>
        <v>0</v>
      </c>
      <c r="CO66">
        <f t="shared" si="20"/>
        <v>0</v>
      </c>
      <c r="CP66">
        <f t="shared" si="21"/>
        <v>1199480</v>
      </c>
      <c r="CQ66" s="13">
        <f t="shared" si="22"/>
        <v>0.36562809899999998</v>
      </c>
    </row>
    <row r="67" spans="1:95" x14ac:dyDescent="0.3"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2">
        <f>AVERAGEIFS(BK3:BK66,BK3:BK66,"&lt;8000",BK3:BK66, "&gt;0" )</f>
        <v>2836.6666666666665</v>
      </c>
      <c r="BL67" s="2">
        <f>AVERAGEIFS(BL3:BL66,BL3:BL66,"&lt;2000",BL3:BL66, "&gt;0" )</f>
        <v>1412.8571428571429</v>
      </c>
      <c r="BM67" s="2"/>
      <c r="BN67" s="2"/>
      <c r="BO67" s="2"/>
      <c r="BP67" s="2">
        <f>AVERAGEIFS(BP3:BP66,BP3:BP66,"&lt;8000",BP3:BP66, "&gt;0" )</f>
        <v>2839.3898305084745</v>
      </c>
      <c r="BQ67" s="2">
        <f>AVERAGEIFS(BQ3:BQ66,BQ3:BQ66,"&lt;2000",BQ3:BQ66, "&gt;0" )</f>
        <v>1324.258064516129</v>
      </c>
      <c r="BR67" s="2">
        <f>AVERAGEIFS(BR3:BR66,BR3:BR66,"&lt;7000",BR3:BR66, "&gt;0" )</f>
        <v>4003.6346153846152</v>
      </c>
      <c r="BS67" s="2">
        <f>AVERAGEIFS(BS3:BS66,BS3:BS66,"&lt;8000",BS3:BS66, "&gt;0" )</f>
        <v>5655.1875</v>
      </c>
      <c r="BT67" s="2">
        <f>AVERAGEIFS(BT3:BT66,BT3:BT66,"&lt;7000",BT3:BT66, "&gt;0" )</f>
        <v>6078.2241379310344</v>
      </c>
      <c r="BU67" s="2">
        <f>AVERAGEIFS(BU3:BU66,BU3:BU66,"&lt;8000",BU3:BU66, "&gt;0" )</f>
        <v>2788.0819672131147</v>
      </c>
      <c r="BV67" s="2">
        <f>AVERAGEIFS(BV3:BV66,BV3:BV66,"&lt;16000",BV3:BV66, "&gt;0" )</f>
        <v>3261.016129032258</v>
      </c>
      <c r="BW67" s="2">
        <f>AVERAGEIFS(BW3:BW66,BW3:BW66,"&lt;13000",BW3:BW66, "&gt;0" )</f>
        <v>5166.5245901639346</v>
      </c>
      <c r="BX67" s="2">
        <f>AVERAGEIFS(BX3:BX66,BX3:BX66,"&lt;15000",BX3:BX66, "&gt;0" )</f>
        <v>5886.416666666667</v>
      </c>
      <c r="BY67" s="2"/>
      <c r="BZ67" s="2">
        <f t="shared" ref="BZ67" si="53">AVERAGEIFS(BZ3:BZ66,BZ3:BZ66,"&lt;10000",BZ3:BZ66, "&gt;0" )</f>
        <v>1650.7868852459017</v>
      </c>
    </row>
    <row r="69" spans="1:95" x14ac:dyDescent="0.3">
      <c r="BK69">
        <f>AVERAGEIF(BK3:BK66,"&gt;0")</f>
        <v>2918.28125</v>
      </c>
      <c r="BL69">
        <f t="shared" ref="BL69:BZ69" si="54">AVERAGEIF(BL3:BL66,"&gt;0")</f>
        <v>1434.5625</v>
      </c>
      <c r="BP69">
        <f t="shared" si="54"/>
        <v>3348.390625</v>
      </c>
      <c r="BQ69">
        <f t="shared" si="54"/>
        <v>1355.421875</v>
      </c>
      <c r="BR69">
        <f t="shared" si="54"/>
        <v>5145.5625</v>
      </c>
      <c r="BS69">
        <f t="shared" si="54"/>
        <v>7377.703125</v>
      </c>
      <c r="BT69">
        <f t="shared" si="54"/>
        <v>7104.53125</v>
      </c>
      <c r="BU69">
        <f t="shared" si="54"/>
        <v>3527.90625</v>
      </c>
      <c r="BV69">
        <f t="shared" si="54"/>
        <v>3779.484375</v>
      </c>
      <c r="BW69">
        <f t="shared" si="54"/>
        <v>5796.21875</v>
      </c>
      <c r="BX69">
        <f t="shared" si="54"/>
        <v>7666.65625</v>
      </c>
      <c r="BZ69">
        <f t="shared" si="54"/>
        <v>2163.140625</v>
      </c>
    </row>
    <row r="71" spans="1:95" x14ac:dyDescent="0.3">
      <c r="BK71" s="5" t="s">
        <v>55</v>
      </c>
      <c r="BL71" s="6">
        <v>6078.2241379310344</v>
      </c>
      <c r="BN71" s="5" t="s">
        <v>54</v>
      </c>
      <c r="BO71" s="6">
        <v>7377.703125</v>
      </c>
    </row>
    <row r="72" spans="1:95" x14ac:dyDescent="0.3">
      <c r="BJ72" s="1"/>
      <c r="BK72" s="5" t="s">
        <v>54</v>
      </c>
      <c r="BL72" s="6">
        <v>5655.1875</v>
      </c>
      <c r="BN72" s="5" t="s">
        <v>55</v>
      </c>
      <c r="BO72" s="6">
        <v>7104.53125</v>
      </c>
    </row>
    <row r="73" spans="1:95" x14ac:dyDescent="0.3">
      <c r="BJ73" s="18"/>
      <c r="BK73" s="5" t="s">
        <v>58</v>
      </c>
      <c r="BL73" s="6">
        <v>5166.5245901639346</v>
      </c>
      <c r="BN73" s="5" t="s">
        <v>58</v>
      </c>
      <c r="BO73" s="6">
        <v>5796.21875</v>
      </c>
    </row>
    <row r="74" spans="1:95" x14ac:dyDescent="0.3">
      <c r="BJ74" s="18"/>
      <c r="BK74" s="5" t="s">
        <v>53</v>
      </c>
      <c r="BL74" s="6">
        <v>4003.6346153846152</v>
      </c>
      <c r="BN74" s="5" t="s">
        <v>53</v>
      </c>
      <c r="BO74" s="6">
        <v>5145.5625</v>
      </c>
    </row>
    <row r="75" spans="1:95" x14ac:dyDescent="0.3">
      <c r="BJ75" s="18"/>
      <c r="BK75" s="5" t="s">
        <v>57</v>
      </c>
      <c r="BL75" s="6">
        <v>3261.016129032258</v>
      </c>
      <c r="BN75" s="5" t="s">
        <v>57</v>
      </c>
      <c r="BO75" s="6">
        <v>3779.484375</v>
      </c>
    </row>
    <row r="76" spans="1:95" x14ac:dyDescent="0.3">
      <c r="BJ76" s="18"/>
      <c r="BK76" s="7" t="s">
        <v>51</v>
      </c>
      <c r="BL76" s="8">
        <v>2839.3898305084745</v>
      </c>
      <c r="BN76" s="7" t="s">
        <v>56</v>
      </c>
      <c r="BO76" s="8">
        <v>3527.90625</v>
      </c>
    </row>
    <row r="77" spans="1:95" x14ac:dyDescent="0.3">
      <c r="BJ77" s="18"/>
      <c r="BK77" s="7" t="s">
        <v>46</v>
      </c>
      <c r="BL77" s="8">
        <v>2836.6666666666665</v>
      </c>
      <c r="BN77" s="7" t="s">
        <v>51</v>
      </c>
      <c r="BO77" s="8">
        <v>3348.390625</v>
      </c>
    </row>
    <row r="78" spans="1:95" x14ac:dyDescent="0.3">
      <c r="BJ78" s="18"/>
      <c r="BK78" s="7" t="s">
        <v>56</v>
      </c>
      <c r="BL78" s="8">
        <v>2788.0819672131147</v>
      </c>
      <c r="BN78" s="7" t="s">
        <v>46</v>
      </c>
      <c r="BO78" s="8">
        <v>2918.28125</v>
      </c>
    </row>
    <row r="79" spans="1:95" x14ac:dyDescent="0.3">
      <c r="BJ79" s="18"/>
      <c r="BK79" s="7" t="s">
        <v>61</v>
      </c>
      <c r="BL79" s="8">
        <v>1650.7868852459017</v>
      </c>
      <c r="BN79" s="7" t="s">
        <v>61</v>
      </c>
      <c r="BO79" s="8">
        <v>2163.140625</v>
      </c>
    </row>
    <row r="80" spans="1:95" x14ac:dyDescent="0.3">
      <c r="BJ80" s="18"/>
      <c r="BK80" s="7" t="s">
        <v>47</v>
      </c>
      <c r="BL80" s="8">
        <v>1412.8571428571429</v>
      </c>
      <c r="BN80" s="7" t="s">
        <v>47</v>
      </c>
      <c r="BO80" s="8">
        <v>1434.5625</v>
      </c>
    </row>
    <row r="81" spans="62:67" x14ac:dyDescent="0.3">
      <c r="BJ81" s="18"/>
      <c r="BK81" s="9" t="s">
        <v>52</v>
      </c>
      <c r="BL81" s="10">
        <v>1324.258064516129</v>
      </c>
      <c r="BN81" s="9" t="s">
        <v>52</v>
      </c>
      <c r="BO81" s="10">
        <v>1355.421875</v>
      </c>
    </row>
    <row r="82" spans="62:67" x14ac:dyDescent="0.3">
      <c r="BJ82" s="18"/>
      <c r="BK82" s="9" t="s">
        <v>48</v>
      </c>
      <c r="BL82" s="10"/>
      <c r="BN82" s="9" t="s">
        <v>48</v>
      </c>
      <c r="BO82" s="10"/>
    </row>
    <row r="83" spans="62:67" x14ac:dyDescent="0.3">
      <c r="BJ83" s="18"/>
      <c r="BK83" s="9" t="s">
        <v>49</v>
      </c>
      <c r="BL83" s="10"/>
      <c r="BN83" s="9" t="s">
        <v>49</v>
      </c>
      <c r="BO83" s="10"/>
    </row>
    <row r="84" spans="62:67" x14ac:dyDescent="0.3">
      <c r="BJ84" s="18"/>
      <c r="BK84" s="9" t="s">
        <v>50</v>
      </c>
      <c r="BL84" s="10"/>
      <c r="BN84" s="9" t="s">
        <v>50</v>
      </c>
      <c r="BO84" s="10"/>
    </row>
    <row r="85" spans="62:67" x14ac:dyDescent="0.3">
      <c r="BJ85" s="18"/>
      <c r="BK85" s="9" t="s">
        <v>60</v>
      </c>
      <c r="BL85" s="10"/>
      <c r="BN85" s="9" t="s">
        <v>60</v>
      </c>
      <c r="BO85" s="10"/>
    </row>
    <row r="86" spans="62:67" x14ac:dyDescent="0.3">
      <c r="BJ86" s="18"/>
    </row>
    <row r="87" spans="62:67" x14ac:dyDescent="0.3">
      <c r="BJ87" s="18"/>
    </row>
  </sheetData>
  <sortState ref="BN67:BO73">
    <sortCondition descending="1" ref="BO71:BO7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"/>
  <sheetViews>
    <sheetView topLeftCell="A61" workbookViewId="0">
      <selection activeCell="A2" sqref="A2:A225"/>
    </sheetView>
  </sheetViews>
  <sheetFormatPr defaultRowHeight="14.4" x14ac:dyDescent="0.3"/>
  <sheetData>
    <row r="1" spans="1:5" x14ac:dyDescent="0.3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5" x14ac:dyDescent="0.3">
      <c r="A2">
        <v>1</v>
      </c>
      <c r="B2">
        <v>1</v>
      </c>
      <c r="C2">
        <v>81.876154999999997</v>
      </c>
      <c r="D2">
        <v>2.3841049999999999</v>
      </c>
      <c r="E2">
        <v>74.349671999999998</v>
      </c>
    </row>
    <row r="3" spans="1:5" x14ac:dyDescent="0.3">
      <c r="A3">
        <v>237</v>
      </c>
      <c r="B3">
        <v>100</v>
      </c>
      <c r="C3">
        <v>1.7317610000000001</v>
      </c>
      <c r="D3">
        <v>1.308101</v>
      </c>
      <c r="E3">
        <v>0.51410999999999996</v>
      </c>
    </row>
    <row r="4" spans="1:5" x14ac:dyDescent="0.3">
      <c r="A4">
        <v>429</v>
      </c>
      <c r="B4">
        <v>200</v>
      </c>
      <c r="C4">
        <v>1.2628760000000001</v>
      </c>
      <c r="D4">
        <v>1.266289</v>
      </c>
      <c r="E4">
        <v>0.68263600000000002</v>
      </c>
    </row>
    <row r="5" spans="1:5" x14ac:dyDescent="0.3">
      <c r="A5">
        <v>610</v>
      </c>
      <c r="B5">
        <v>300</v>
      </c>
      <c r="C5">
        <v>1.7684530000000001</v>
      </c>
      <c r="D5">
        <v>1.4151879999999999</v>
      </c>
      <c r="E5">
        <v>0.81062900000000004</v>
      </c>
    </row>
    <row r="6" spans="1:5" x14ac:dyDescent="0.3">
      <c r="A6">
        <v>804</v>
      </c>
      <c r="B6">
        <v>400</v>
      </c>
      <c r="C6">
        <v>0.95270299999999997</v>
      </c>
      <c r="D6">
        <v>0.96507600000000004</v>
      </c>
      <c r="E6">
        <v>0.73041999999999996</v>
      </c>
    </row>
    <row r="7" spans="1:5" x14ac:dyDescent="0.3">
      <c r="A7">
        <v>1008</v>
      </c>
      <c r="B7">
        <v>500</v>
      </c>
      <c r="C7">
        <v>1.055952</v>
      </c>
      <c r="D7">
        <v>0.87803900000000001</v>
      </c>
      <c r="E7">
        <v>0.72914000000000001</v>
      </c>
    </row>
    <row r="8" spans="1:5" x14ac:dyDescent="0.3">
      <c r="A8">
        <v>1219</v>
      </c>
      <c r="B8">
        <v>600</v>
      </c>
      <c r="C8">
        <v>1.3145</v>
      </c>
      <c r="D8">
        <v>1.340525</v>
      </c>
      <c r="E8">
        <v>1.211678</v>
      </c>
    </row>
    <row r="9" spans="1:5" x14ac:dyDescent="0.3">
      <c r="A9">
        <v>1426</v>
      </c>
      <c r="B9">
        <v>700</v>
      </c>
      <c r="C9">
        <v>0.94801000000000002</v>
      </c>
      <c r="D9">
        <v>0.75772600000000001</v>
      </c>
      <c r="E9">
        <v>0.97104900000000005</v>
      </c>
    </row>
    <row r="10" spans="1:5" x14ac:dyDescent="0.3">
      <c r="A10">
        <v>1657</v>
      </c>
      <c r="B10">
        <v>800</v>
      </c>
      <c r="C10">
        <v>1.1348819999999999</v>
      </c>
      <c r="D10">
        <v>0.90278599999999998</v>
      </c>
      <c r="E10">
        <v>1.4070819999999999</v>
      </c>
    </row>
    <row r="11" spans="1:5" x14ac:dyDescent="0.3">
      <c r="A11">
        <v>1860</v>
      </c>
      <c r="B11">
        <v>900</v>
      </c>
      <c r="C11">
        <v>1.447187</v>
      </c>
      <c r="D11">
        <v>1.08667</v>
      </c>
      <c r="E11">
        <v>1.621259</v>
      </c>
    </row>
    <row r="12" spans="1:5" x14ac:dyDescent="0.3">
      <c r="A12">
        <v>2054</v>
      </c>
      <c r="B12">
        <v>1000</v>
      </c>
      <c r="C12">
        <v>1.056805</v>
      </c>
      <c r="D12">
        <v>0.89212000000000002</v>
      </c>
      <c r="E12">
        <v>1.4698</v>
      </c>
    </row>
    <row r="13" spans="1:5" x14ac:dyDescent="0.3">
      <c r="A13">
        <v>2255</v>
      </c>
      <c r="B13">
        <v>1100</v>
      </c>
      <c r="C13">
        <v>2.1451820000000001</v>
      </c>
      <c r="D13">
        <v>1.9655640000000001</v>
      </c>
      <c r="E13">
        <v>2.2544040000000001</v>
      </c>
    </row>
    <row r="14" spans="1:5" x14ac:dyDescent="0.3">
      <c r="A14">
        <v>2474</v>
      </c>
      <c r="B14">
        <v>1200</v>
      </c>
      <c r="C14">
        <v>1.0717369999999999</v>
      </c>
      <c r="D14">
        <v>0.82086899999999996</v>
      </c>
      <c r="E14">
        <v>1.529104</v>
      </c>
    </row>
    <row r="15" spans="1:5" x14ac:dyDescent="0.3">
      <c r="A15">
        <v>2671</v>
      </c>
      <c r="B15">
        <v>1300</v>
      </c>
      <c r="C15">
        <v>1.217225</v>
      </c>
      <c r="D15">
        <v>1.1749860000000001</v>
      </c>
      <c r="E15">
        <v>3.5334919999999999</v>
      </c>
    </row>
    <row r="16" spans="1:5" x14ac:dyDescent="0.3">
      <c r="A16">
        <v>2867</v>
      </c>
      <c r="B16">
        <v>1400</v>
      </c>
      <c r="C16">
        <v>0.91942500000000005</v>
      </c>
      <c r="D16">
        <v>0.67196900000000004</v>
      </c>
      <c r="E16">
        <v>1.794478</v>
      </c>
    </row>
    <row r="17" spans="1:5" x14ac:dyDescent="0.3">
      <c r="A17">
        <v>3072</v>
      </c>
      <c r="B17">
        <v>1500</v>
      </c>
      <c r="C17">
        <v>0.92027800000000004</v>
      </c>
      <c r="D17">
        <v>0.93606400000000001</v>
      </c>
      <c r="E17">
        <v>2.7817400000000001</v>
      </c>
    </row>
    <row r="18" spans="1:5" x14ac:dyDescent="0.3">
      <c r="A18">
        <v>3294</v>
      </c>
      <c r="B18">
        <v>1600</v>
      </c>
      <c r="C18">
        <v>1.1024560000000001</v>
      </c>
      <c r="D18">
        <v>0.94801000000000002</v>
      </c>
      <c r="E18">
        <v>3.2664110000000002</v>
      </c>
    </row>
    <row r="19" spans="1:5" x14ac:dyDescent="0.3">
      <c r="A19">
        <v>3460</v>
      </c>
      <c r="B19">
        <v>1700</v>
      </c>
      <c r="C19">
        <v>1.2445299999999999</v>
      </c>
      <c r="D19">
        <v>1.027366</v>
      </c>
      <c r="E19">
        <v>2.697263</v>
      </c>
    </row>
    <row r="20" spans="1:5" x14ac:dyDescent="0.3">
      <c r="A20">
        <v>3693</v>
      </c>
      <c r="B20">
        <v>1800</v>
      </c>
      <c r="C20">
        <v>1.577315</v>
      </c>
      <c r="D20">
        <v>0.91899799999999998</v>
      </c>
      <c r="E20">
        <v>3.6759919999999999</v>
      </c>
    </row>
    <row r="21" spans="1:5" x14ac:dyDescent="0.3">
      <c r="A21">
        <v>3915</v>
      </c>
      <c r="B21">
        <v>1900</v>
      </c>
      <c r="C21">
        <v>0.94459700000000002</v>
      </c>
      <c r="D21">
        <v>0.89382600000000001</v>
      </c>
      <c r="E21">
        <v>2.8325100000000001</v>
      </c>
    </row>
    <row r="22" spans="1:5" x14ac:dyDescent="0.3">
      <c r="A22">
        <v>4110</v>
      </c>
      <c r="B22">
        <v>2000</v>
      </c>
      <c r="C22">
        <v>0.97744900000000001</v>
      </c>
      <c r="D22">
        <v>0.79100400000000004</v>
      </c>
      <c r="E22">
        <v>2.9609320000000001</v>
      </c>
    </row>
    <row r="23" spans="1:5" x14ac:dyDescent="0.3">
      <c r="A23">
        <v>4308</v>
      </c>
      <c r="B23">
        <v>2100</v>
      </c>
      <c r="C23">
        <v>1.08795</v>
      </c>
      <c r="D23">
        <v>0.91643799999999997</v>
      </c>
      <c r="E23">
        <v>3.44347</v>
      </c>
    </row>
    <row r="24" spans="1:5" x14ac:dyDescent="0.3">
      <c r="A24">
        <v>4503</v>
      </c>
      <c r="B24">
        <v>2200</v>
      </c>
      <c r="C24">
        <v>1.16944</v>
      </c>
      <c r="D24">
        <v>0.88913299999999995</v>
      </c>
      <c r="E24">
        <v>3.9806180000000002</v>
      </c>
    </row>
    <row r="25" spans="1:5" x14ac:dyDescent="0.3">
      <c r="A25">
        <v>4709</v>
      </c>
      <c r="B25">
        <v>2300</v>
      </c>
      <c r="C25">
        <v>0.97318199999999999</v>
      </c>
      <c r="D25">
        <v>0.76796500000000001</v>
      </c>
      <c r="E25">
        <v>3.2519049999999998</v>
      </c>
    </row>
    <row r="26" spans="1:5" x14ac:dyDescent="0.3">
      <c r="A26">
        <v>4880</v>
      </c>
      <c r="B26">
        <v>2400</v>
      </c>
      <c r="C26">
        <v>1.272262</v>
      </c>
      <c r="D26">
        <v>0.923265</v>
      </c>
      <c r="E26">
        <v>4.5079549999999999</v>
      </c>
    </row>
    <row r="27" spans="1:5" x14ac:dyDescent="0.3">
      <c r="A27">
        <v>5079</v>
      </c>
      <c r="B27">
        <v>2500</v>
      </c>
      <c r="C27">
        <v>0.82214900000000002</v>
      </c>
      <c r="D27">
        <v>0.69799500000000003</v>
      </c>
      <c r="E27">
        <v>3.5313590000000001</v>
      </c>
    </row>
    <row r="28" spans="1:5" x14ac:dyDescent="0.3">
      <c r="A28">
        <v>5294</v>
      </c>
      <c r="B28">
        <v>2600</v>
      </c>
      <c r="C28">
        <v>1.6673370000000001</v>
      </c>
      <c r="D28">
        <v>1.2475160000000001</v>
      </c>
      <c r="E28">
        <v>5.2793320000000001</v>
      </c>
    </row>
    <row r="29" spans="1:5" x14ac:dyDescent="0.3">
      <c r="A29">
        <v>5503</v>
      </c>
      <c r="B29">
        <v>2700</v>
      </c>
      <c r="C29">
        <v>0.87163999999999997</v>
      </c>
      <c r="D29">
        <v>0.791431</v>
      </c>
      <c r="E29">
        <v>3.7728410000000001</v>
      </c>
    </row>
    <row r="30" spans="1:5" x14ac:dyDescent="0.3">
      <c r="A30">
        <v>5727</v>
      </c>
      <c r="B30">
        <v>2800</v>
      </c>
      <c r="C30">
        <v>0.972329</v>
      </c>
      <c r="D30">
        <v>0.78289799999999998</v>
      </c>
      <c r="E30">
        <v>4.7707689999999996</v>
      </c>
    </row>
    <row r="31" spans="1:5" x14ac:dyDescent="0.3">
      <c r="A31">
        <v>5904</v>
      </c>
      <c r="B31">
        <v>2900</v>
      </c>
      <c r="C31">
        <v>1.127202</v>
      </c>
      <c r="D31">
        <v>0.72146100000000002</v>
      </c>
      <c r="E31">
        <v>4.1243980000000002</v>
      </c>
    </row>
    <row r="32" spans="1:5" x14ac:dyDescent="0.3">
      <c r="A32">
        <v>6102</v>
      </c>
      <c r="B32">
        <v>3000</v>
      </c>
      <c r="C32">
        <v>0.82598899999999997</v>
      </c>
      <c r="D32">
        <v>0.86993299999999996</v>
      </c>
      <c r="E32">
        <v>4.3185229999999999</v>
      </c>
    </row>
    <row r="33" spans="1:5" x14ac:dyDescent="0.3">
      <c r="A33">
        <v>6322</v>
      </c>
      <c r="B33">
        <v>3100</v>
      </c>
      <c r="C33">
        <v>0.98470199999999997</v>
      </c>
      <c r="D33">
        <v>0.78161800000000003</v>
      </c>
      <c r="E33">
        <v>4.4913150000000002</v>
      </c>
    </row>
    <row r="34" spans="1:5" x14ac:dyDescent="0.3">
      <c r="A34">
        <v>6501</v>
      </c>
      <c r="B34">
        <v>3200</v>
      </c>
      <c r="C34">
        <v>0.98342200000000002</v>
      </c>
      <c r="D34">
        <v>0.94971700000000003</v>
      </c>
      <c r="E34">
        <v>7.0012800000000004</v>
      </c>
    </row>
    <row r="35" spans="1:5" x14ac:dyDescent="0.3">
      <c r="A35">
        <v>6696</v>
      </c>
      <c r="B35">
        <v>3300</v>
      </c>
      <c r="C35">
        <v>0.96635499999999996</v>
      </c>
      <c r="D35">
        <v>0.72743400000000003</v>
      </c>
      <c r="E35">
        <v>4.6380819999999998</v>
      </c>
    </row>
    <row r="36" spans="1:5" x14ac:dyDescent="0.3">
      <c r="A36">
        <v>6888</v>
      </c>
      <c r="B36">
        <v>3400</v>
      </c>
      <c r="C36">
        <v>0.99067499999999997</v>
      </c>
      <c r="D36">
        <v>0.768818</v>
      </c>
      <c r="E36">
        <v>5.0020119999999997</v>
      </c>
    </row>
    <row r="37" spans="1:5" x14ac:dyDescent="0.3">
      <c r="A37">
        <v>7088</v>
      </c>
      <c r="B37">
        <v>3500</v>
      </c>
      <c r="C37">
        <v>1.002621</v>
      </c>
      <c r="D37">
        <v>0.74407299999999998</v>
      </c>
      <c r="E37">
        <v>5.749924</v>
      </c>
    </row>
    <row r="38" spans="1:5" x14ac:dyDescent="0.3">
      <c r="A38">
        <v>7277</v>
      </c>
      <c r="B38">
        <v>3600</v>
      </c>
      <c r="C38">
        <v>1.0188330000000001</v>
      </c>
      <c r="D38">
        <v>0.76839100000000005</v>
      </c>
      <c r="E38">
        <v>5.1969890000000003</v>
      </c>
    </row>
    <row r="39" spans="1:5" x14ac:dyDescent="0.3">
      <c r="A39">
        <v>7492</v>
      </c>
      <c r="B39">
        <v>3700</v>
      </c>
      <c r="C39">
        <v>0.95227700000000004</v>
      </c>
      <c r="D39">
        <v>0.88827900000000004</v>
      </c>
      <c r="E39">
        <v>5.7247519999999996</v>
      </c>
    </row>
    <row r="40" spans="1:5" x14ac:dyDescent="0.3">
      <c r="A40">
        <v>7707</v>
      </c>
      <c r="B40">
        <v>3800</v>
      </c>
      <c r="C40">
        <v>1.5640879999999999</v>
      </c>
      <c r="D40">
        <v>1.004327</v>
      </c>
      <c r="E40">
        <v>6.7056129999999996</v>
      </c>
    </row>
    <row r="41" spans="1:5" x14ac:dyDescent="0.3">
      <c r="A41">
        <v>7912</v>
      </c>
      <c r="B41">
        <v>3900</v>
      </c>
      <c r="C41">
        <v>1.0295000000000001</v>
      </c>
      <c r="D41">
        <v>0.76625900000000002</v>
      </c>
      <c r="E41">
        <v>5.6936070000000001</v>
      </c>
    </row>
    <row r="42" spans="1:5" x14ac:dyDescent="0.3">
      <c r="A42">
        <v>8069</v>
      </c>
      <c r="B42">
        <v>4000</v>
      </c>
      <c r="C42">
        <v>1.3183400000000001</v>
      </c>
      <c r="D42">
        <v>1.0303530000000001</v>
      </c>
      <c r="E42">
        <v>8.116536</v>
      </c>
    </row>
    <row r="43" spans="1:5" x14ac:dyDescent="0.3">
      <c r="A43">
        <v>8249</v>
      </c>
      <c r="B43">
        <v>4100</v>
      </c>
      <c r="C43">
        <v>0.99579399999999996</v>
      </c>
      <c r="D43">
        <v>1.112269</v>
      </c>
      <c r="E43">
        <v>8.2978609999999993</v>
      </c>
    </row>
    <row r="44" spans="1:5" x14ac:dyDescent="0.3">
      <c r="A44">
        <v>8458</v>
      </c>
      <c r="B44">
        <v>4200</v>
      </c>
      <c r="C44">
        <v>1.001341</v>
      </c>
      <c r="D44">
        <v>0.99707400000000002</v>
      </c>
      <c r="E44">
        <v>5.9709269999999997</v>
      </c>
    </row>
    <row r="45" spans="1:5" x14ac:dyDescent="0.3">
      <c r="A45">
        <v>8667</v>
      </c>
      <c r="B45">
        <v>4300</v>
      </c>
      <c r="C45">
        <v>0.87249299999999996</v>
      </c>
      <c r="D45">
        <v>0.84518800000000005</v>
      </c>
      <c r="E45">
        <v>6.3229110000000004</v>
      </c>
    </row>
    <row r="46" spans="1:5" x14ac:dyDescent="0.3">
      <c r="A46">
        <v>8872</v>
      </c>
      <c r="B46">
        <v>4400</v>
      </c>
      <c r="C46">
        <v>1.013287</v>
      </c>
      <c r="D46">
        <v>0.95867599999999997</v>
      </c>
      <c r="E46">
        <v>9.7732069999999993</v>
      </c>
    </row>
    <row r="47" spans="1:5" x14ac:dyDescent="0.3">
      <c r="A47">
        <v>9065</v>
      </c>
      <c r="B47">
        <v>4500</v>
      </c>
      <c r="C47">
        <v>1.0184070000000001</v>
      </c>
      <c r="D47">
        <v>0.75047299999999995</v>
      </c>
      <c r="E47">
        <v>8.1634670000000007</v>
      </c>
    </row>
    <row r="48" spans="1:5" x14ac:dyDescent="0.3">
      <c r="A48">
        <v>9271</v>
      </c>
      <c r="B48">
        <v>4600</v>
      </c>
      <c r="C48">
        <v>1.0047539999999999</v>
      </c>
      <c r="D48">
        <v>0.85116099999999995</v>
      </c>
      <c r="E48">
        <v>7.2764680000000004</v>
      </c>
    </row>
    <row r="49" spans="1:5" x14ac:dyDescent="0.3">
      <c r="A49">
        <v>9481</v>
      </c>
      <c r="B49">
        <v>4700</v>
      </c>
      <c r="C49">
        <v>0.83878900000000001</v>
      </c>
      <c r="D49">
        <v>0.793991</v>
      </c>
      <c r="E49">
        <v>7.1143419999999997</v>
      </c>
    </row>
    <row r="50" spans="1:5" x14ac:dyDescent="0.3">
      <c r="A50">
        <v>9689</v>
      </c>
      <c r="B50">
        <v>4800</v>
      </c>
      <c r="C50">
        <v>0.98896799999999996</v>
      </c>
      <c r="D50">
        <v>0.85158800000000001</v>
      </c>
      <c r="E50">
        <v>7.485951</v>
      </c>
    </row>
    <row r="51" spans="1:5" x14ac:dyDescent="0.3">
      <c r="A51">
        <v>9869</v>
      </c>
      <c r="B51">
        <v>4900</v>
      </c>
      <c r="C51">
        <v>1.0546709999999999</v>
      </c>
      <c r="D51">
        <v>0.881027</v>
      </c>
      <c r="E51">
        <v>7.5789609999999996</v>
      </c>
    </row>
    <row r="52" spans="1:5" x14ac:dyDescent="0.3">
      <c r="A52">
        <v>10079</v>
      </c>
      <c r="B52">
        <v>5000</v>
      </c>
      <c r="C52">
        <v>1.041873</v>
      </c>
      <c r="D52">
        <v>0.95184999999999997</v>
      </c>
      <c r="E52">
        <v>8.288475</v>
      </c>
    </row>
    <row r="53" spans="1:5" x14ac:dyDescent="0.3">
      <c r="A53">
        <v>10273</v>
      </c>
      <c r="B53">
        <v>5100</v>
      </c>
      <c r="C53">
        <v>1.0585119999999999</v>
      </c>
      <c r="D53">
        <v>1.0039009999999999</v>
      </c>
      <c r="E53">
        <v>9.2066199999999991</v>
      </c>
    </row>
    <row r="54" spans="1:5" x14ac:dyDescent="0.3">
      <c r="A54">
        <v>10468</v>
      </c>
      <c r="B54">
        <v>5200</v>
      </c>
      <c r="C54">
        <v>0.95142300000000002</v>
      </c>
      <c r="D54">
        <v>0.85926800000000003</v>
      </c>
      <c r="E54">
        <v>10.874810999999999</v>
      </c>
    </row>
    <row r="55" spans="1:5" x14ac:dyDescent="0.3">
      <c r="A55">
        <v>10651</v>
      </c>
      <c r="B55">
        <v>5300</v>
      </c>
      <c r="C55">
        <v>0.94801000000000002</v>
      </c>
      <c r="D55">
        <v>0.95184899999999995</v>
      </c>
      <c r="E55">
        <v>8.4258550000000003</v>
      </c>
    </row>
    <row r="56" spans="1:5" x14ac:dyDescent="0.3">
      <c r="A56">
        <v>10828</v>
      </c>
      <c r="B56">
        <v>5400</v>
      </c>
      <c r="C56">
        <v>0.99750099999999997</v>
      </c>
      <c r="D56">
        <v>0.87889300000000004</v>
      </c>
      <c r="E56">
        <v>7.9352109999999998</v>
      </c>
    </row>
    <row r="57" spans="1:5" x14ac:dyDescent="0.3">
      <c r="A57">
        <v>11042</v>
      </c>
      <c r="B57">
        <v>5500</v>
      </c>
      <c r="C57">
        <v>0.95142400000000005</v>
      </c>
      <c r="D57">
        <v>0.83068200000000003</v>
      </c>
      <c r="E57">
        <v>8.4800400000000007</v>
      </c>
    </row>
    <row r="58" spans="1:5" x14ac:dyDescent="0.3">
      <c r="A58">
        <v>11243</v>
      </c>
      <c r="B58">
        <v>5600</v>
      </c>
      <c r="C58">
        <v>1.070031</v>
      </c>
      <c r="D58">
        <v>0.73980599999999996</v>
      </c>
      <c r="E58">
        <v>8.7044560000000004</v>
      </c>
    </row>
    <row r="59" spans="1:5" x14ac:dyDescent="0.3">
      <c r="A59">
        <v>11470</v>
      </c>
      <c r="B59">
        <v>5700</v>
      </c>
      <c r="C59">
        <v>1.02694</v>
      </c>
      <c r="D59">
        <v>0.99110100000000001</v>
      </c>
      <c r="E59">
        <v>9.603828</v>
      </c>
    </row>
    <row r="60" spans="1:5" x14ac:dyDescent="0.3">
      <c r="A60">
        <v>11680</v>
      </c>
      <c r="B60">
        <v>5800</v>
      </c>
      <c r="C60">
        <v>1.124215</v>
      </c>
      <c r="D60">
        <v>0.85969399999999996</v>
      </c>
      <c r="E60">
        <v>8.3866040000000002</v>
      </c>
    </row>
    <row r="61" spans="1:5" x14ac:dyDescent="0.3">
      <c r="A61">
        <v>11861</v>
      </c>
      <c r="B61">
        <v>5900</v>
      </c>
      <c r="C61">
        <v>0.96806300000000001</v>
      </c>
      <c r="D61">
        <v>0.88529199999999997</v>
      </c>
      <c r="E61">
        <v>9.9169879999999999</v>
      </c>
    </row>
    <row r="62" spans="1:5" x14ac:dyDescent="0.3">
      <c r="A62">
        <v>12070</v>
      </c>
      <c r="B62">
        <v>6000</v>
      </c>
      <c r="C62">
        <v>1.0610710000000001</v>
      </c>
      <c r="D62">
        <v>0.81745599999999996</v>
      </c>
      <c r="E62">
        <v>9.7006770000000007</v>
      </c>
    </row>
    <row r="63" spans="1:5" x14ac:dyDescent="0.3">
      <c r="A63">
        <v>12258</v>
      </c>
      <c r="B63">
        <v>6100</v>
      </c>
      <c r="C63">
        <v>1.475346</v>
      </c>
      <c r="D63">
        <v>1.0358989999999999</v>
      </c>
      <c r="E63">
        <v>11.249833000000001</v>
      </c>
    </row>
    <row r="64" spans="1:5" x14ac:dyDescent="0.3">
      <c r="A64">
        <v>12450</v>
      </c>
      <c r="B64">
        <v>6200</v>
      </c>
      <c r="C64">
        <v>0.95526299999999997</v>
      </c>
      <c r="D64">
        <v>0.86097400000000002</v>
      </c>
      <c r="E64">
        <v>9.5910290000000007</v>
      </c>
    </row>
    <row r="65" spans="1:5" x14ac:dyDescent="0.3">
      <c r="A65">
        <v>12641</v>
      </c>
      <c r="B65">
        <v>6300</v>
      </c>
      <c r="C65">
        <v>0.95739600000000002</v>
      </c>
      <c r="D65">
        <v>0.84817399999999998</v>
      </c>
      <c r="E65">
        <v>9.7373689999999993</v>
      </c>
    </row>
    <row r="66" spans="1:5" x14ac:dyDescent="0.3">
      <c r="A66">
        <v>12873</v>
      </c>
      <c r="B66">
        <v>6400</v>
      </c>
      <c r="C66">
        <v>0.94459700000000002</v>
      </c>
      <c r="D66">
        <v>0.95099599999999995</v>
      </c>
      <c r="E66">
        <v>10.22204</v>
      </c>
    </row>
    <row r="67" spans="1:5" x14ac:dyDescent="0.3">
      <c r="A67">
        <v>13101</v>
      </c>
      <c r="B67">
        <v>6500</v>
      </c>
      <c r="C67">
        <v>0.96080900000000002</v>
      </c>
      <c r="D67">
        <v>0.87931999999999999</v>
      </c>
      <c r="E67">
        <v>10.704578</v>
      </c>
    </row>
    <row r="68" spans="1:5" x14ac:dyDescent="0.3">
      <c r="A68">
        <v>13281</v>
      </c>
      <c r="B68">
        <v>6600</v>
      </c>
      <c r="C68">
        <v>1.0184070000000001</v>
      </c>
      <c r="D68">
        <v>0.95014299999999996</v>
      </c>
      <c r="E68">
        <v>11.002803999999999</v>
      </c>
    </row>
    <row r="69" spans="1:5" x14ac:dyDescent="0.3">
      <c r="A69">
        <v>13499</v>
      </c>
      <c r="B69">
        <v>6700</v>
      </c>
      <c r="C69">
        <v>1.043579</v>
      </c>
      <c r="D69">
        <v>0.839642</v>
      </c>
      <c r="E69">
        <v>10.646979999999999</v>
      </c>
    </row>
    <row r="70" spans="1:5" x14ac:dyDescent="0.3">
      <c r="A70">
        <v>13698</v>
      </c>
      <c r="B70">
        <v>6800</v>
      </c>
      <c r="C70">
        <v>0.89041300000000001</v>
      </c>
      <c r="D70">
        <v>0.988541</v>
      </c>
      <c r="E70">
        <v>11.606083</v>
      </c>
    </row>
    <row r="71" spans="1:5" x14ac:dyDescent="0.3">
      <c r="A71">
        <v>13927</v>
      </c>
      <c r="B71">
        <v>6900</v>
      </c>
      <c r="C71">
        <v>0.95483600000000002</v>
      </c>
      <c r="D71">
        <v>0.83793499999999999</v>
      </c>
      <c r="E71">
        <v>11.135065000000001</v>
      </c>
    </row>
    <row r="72" spans="1:5" x14ac:dyDescent="0.3">
      <c r="A72">
        <v>14130</v>
      </c>
      <c r="B72">
        <v>7000</v>
      </c>
      <c r="C72">
        <v>1.1144019999999999</v>
      </c>
      <c r="D72">
        <v>1.0265139999999999</v>
      </c>
      <c r="E72">
        <v>13.778570999999999</v>
      </c>
    </row>
    <row r="73" spans="1:5" x14ac:dyDescent="0.3">
      <c r="A73">
        <v>14326</v>
      </c>
      <c r="B73">
        <v>7100</v>
      </c>
      <c r="C73">
        <v>1.0465660000000001</v>
      </c>
      <c r="D73">
        <v>0.95569000000000004</v>
      </c>
      <c r="E73">
        <v>13.169318000000001</v>
      </c>
    </row>
    <row r="74" spans="1:5" x14ac:dyDescent="0.3">
      <c r="A74">
        <v>14496</v>
      </c>
      <c r="B74">
        <v>7200</v>
      </c>
      <c r="C74">
        <v>1.027793</v>
      </c>
      <c r="D74">
        <v>1.0107269999999999</v>
      </c>
      <c r="E74">
        <v>14.36905</v>
      </c>
    </row>
    <row r="75" spans="1:5" x14ac:dyDescent="0.3">
      <c r="A75">
        <v>14691</v>
      </c>
      <c r="B75">
        <v>7300</v>
      </c>
      <c r="C75">
        <v>0.99152799999999996</v>
      </c>
      <c r="D75">
        <v>0.86012</v>
      </c>
      <c r="E75">
        <v>12.193576</v>
      </c>
    </row>
    <row r="76" spans="1:5" x14ac:dyDescent="0.3">
      <c r="A76">
        <v>14870</v>
      </c>
      <c r="B76">
        <v>7400</v>
      </c>
      <c r="C76">
        <v>1.1365879999999999</v>
      </c>
      <c r="D76">
        <v>1.4531609999999999</v>
      </c>
      <c r="E76">
        <v>14.173646</v>
      </c>
    </row>
    <row r="77" spans="1:5" x14ac:dyDescent="0.3">
      <c r="A77">
        <v>15068</v>
      </c>
      <c r="B77">
        <v>7500</v>
      </c>
      <c r="C77">
        <v>1.1604810000000001</v>
      </c>
      <c r="D77">
        <v>1.063205</v>
      </c>
      <c r="E77">
        <v>12.930823</v>
      </c>
    </row>
    <row r="78" spans="1:5" x14ac:dyDescent="0.3">
      <c r="A78">
        <v>15285</v>
      </c>
      <c r="B78">
        <v>7600</v>
      </c>
      <c r="C78">
        <v>1.1519470000000001</v>
      </c>
      <c r="D78">
        <v>0.97616899999999995</v>
      </c>
      <c r="E78">
        <v>13.927044</v>
      </c>
    </row>
    <row r="79" spans="1:5" x14ac:dyDescent="0.3">
      <c r="A79">
        <v>15483</v>
      </c>
      <c r="B79">
        <v>7700</v>
      </c>
      <c r="C79">
        <v>0.985128</v>
      </c>
      <c r="D79">
        <v>0.91387799999999997</v>
      </c>
      <c r="E79">
        <v>13.50381</v>
      </c>
    </row>
    <row r="80" spans="1:5" x14ac:dyDescent="0.3">
      <c r="A80">
        <v>15713</v>
      </c>
      <c r="B80">
        <v>7800</v>
      </c>
      <c r="C80">
        <v>0.97531500000000004</v>
      </c>
      <c r="D80">
        <v>0.86566699999999996</v>
      </c>
      <c r="E80">
        <v>12.42098</v>
      </c>
    </row>
    <row r="81" spans="1:5" x14ac:dyDescent="0.3">
      <c r="A81">
        <v>15922</v>
      </c>
      <c r="B81">
        <v>7900</v>
      </c>
      <c r="C81">
        <v>1.265862</v>
      </c>
      <c r="D81">
        <v>1.0414460000000001</v>
      </c>
      <c r="E81">
        <v>16.401171999999999</v>
      </c>
    </row>
    <row r="82" spans="1:5" x14ac:dyDescent="0.3">
      <c r="A82">
        <v>16118</v>
      </c>
      <c r="B82">
        <v>8000</v>
      </c>
      <c r="C82">
        <v>1.1131219999999999</v>
      </c>
      <c r="D82">
        <v>1.0478449999999999</v>
      </c>
      <c r="E82">
        <v>16.006095999999999</v>
      </c>
    </row>
    <row r="83" spans="1:5" x14ac:dyDescent="0.3">
      <c r="A83">
        <v>16326</v>
      </c>
      <c r="B83">
        <v>8100</v>
      </c>
      <c r="C83">
        <v>1.2185049999999999</v>
      </c>
      <c r="D83">
        <v>1.0550980000000001</v>
      </c>
      <c r="E83">
        <v>13.158652999999999</v>
      </c>
    </row>
    <row r="84" spans="1:5" x14ac:dyDescent="0.3">
      <c r="A84">
        <v>16547</v>
      </c>
      <c r="B84">
        <v>8200</v>
      </c>
      <c r="C84">
        <v>1.0913630000000001</v>
      </c>
      <c r="D84">
        <v>0.95526299999999997</v>
      </c>
      <c r="E84">
        <v>15.057232000000001</v>
      </c>
    </row>
    <row r="85" spans="1:5" x14ac:dyDescent="0.3">
      <c r="A85">
        <v>16753</v>
      </c>
      <c r="B85">
        <v>8300</v>
      </c>
      <c r="C85">
        <v>1.044859</v>
      </c>
      <c r="D85">
        <v>0.96251600000000004</v>
      </c>
      <c r="E85">
        <v>13.911685</v>
      </c>
    </row>
    <row r="86" spans="1:5" x14ac:dyDescent="0.3">
      <c r="A86">
        <v>16973</v>
      </c>
      <c r="B86">
        <v>8400</v>
      </c>
      <c r="C86">
        <v>0.97702199999999995</v>
      </c>
      <c r="D86">
        <v>0.87121300000000002</v>
      </c>
      <c r="E86">
        <v>13.099774999999999</v>
      </c>
    </row>
    <row r="87" spans="1:5" x14ac:dyDescent="0.3">
      <c r="A87">
        <v>17182</v>
      </c>
      <c r="B87">
        <v>8500</v>
      </c>
      <c r="C87">
        <v>0.95483600000000002</v>
      </c>
      <c r="D87">
        <v>0.98086200000000001</v>
      </c>
      <c r="E87">
        <v>13.800330000000001</v>
      </c>
    </row>
    <row r="88" spans="1:5" x14ac:dyDescent="0.3">
      <c r="A88">
        <v>17391</v>
      </c>
      <c r="B88">
        <v>8600</v>
      </c>
      <c r="C88">
        <v>1.032913</v>
      </c>
      <c r="D88">
        <v>0.96763600000000005</v>
      </c>
      <c r="E88">
        <v>16.430610000000001</v>
      </c>
    </row>
    <row r="89" spans="1:5" x14ac:dyDescent="0.3">
      <c r="A89">
        <v>17585</v>
      </c>
      <c r="B89">
        <v>8700</v>
      </c>
      <c r="C89">
        <v>0.97275500000000004</v>
      </c>
      <c r="D89">
        <v>0.979155</v>
      </c>
      <c r="E89">
        <v>14.436033999999999</v>
      </c>
    </row>
    <row r="90" spans="1:5" x14ac:dyDescent="0.3">
      <c r="A90">
        <v>17765</v>
      </c>
      <c r="B90">
        <v>8800</v>
      </c>
      <c r="C90">
        <v>1.2944469999999999</v>
      </c>
      <c r="D90">
        <v>0.89937199999999995</v>
      </c>
      <c r="E90">
        <v>14.406169</v>
      </c>
    </row>
    <row r="91" spans="1:5" x14ac:dyDescent="0.3">
      <c r="A91">
        <v>17973</v>
      </c>
      <c r="B91">
        <v>8900</v>
      </c>
      <c r="C91">
        <v>1.0696049999999999</v>
      </c>
      <c r="D91">
        <v>0.852441</v>
      </c>
      <c r="E91">
        <v>14.448834</v>
      </c>
    </row>
    <row r="92" spans="1:5" x14ac:dyDescent="0.3">
      <c r="A92">
        <v>18162</v>
      </c>
      <c r="B92">
        <v>9000</v>
      </c>
      <c r="C92">
        <v>1.049979</v>
      </c>
      <c r="D92">
        <v>1.03206</v>
      </c>
      <c r="E92">
        <v>16.457915</v>
      </c>
    </row>
    <row r="93" spans="1:5" x14ac:dyDescent="0.3">
      <c r="A93">
        <v>18338</v>
      </c>
      <c r="B93">
        <v>9100</v>
      </c>
      <c r="C93">
        <v>0.94246300000000005</v>
      </c>
      <c r="D93">
        <v>0.87377300000000002</v>
      </c>
      <c r="E93">
        <v>15.91778</v>
      </c>
    </row>
    <row r="94" spans="1:5" x14ac:dyDescent="0.3">
      <c r="A94">
        <v>18533</v>
      </c>
      <c r="B94">
        <v>9200</v>
      </c>
      <c r="C94">
        <v>0.93435699999999999</v>
      </c>
      <c r="D94">
        <v>0.86865300000000001</v>
      </c>
      <c r="E94">
        <v>17.163589999999999</v>
      </c>
    </row>
    <row r="95" spans="1:5" x14ac:dyDescent="0.3">
      <c r="A95">
        <v>18730</v>
      </c>
      <c r="B95">
        <v>9300</v>
      </c>
      <c r="C95">
        <v>1.0883769999999999</v>
      </c>
      <c r="D95">
        <v>0.98043599999999997</v>
      </c>
      <c r="E95">
        <v>15.811972000000001</v>
      </c>
    </row>
    <row r="96" spans="1:5" x14ac:dyDescent="0.3">
      <c r="A96">
        <v>18943</v>
      </c>
      <c r="B96">
        <v>9400</v>
      </c>
      <c r="C96">
        <v>0.99024800000000002</v>
      </c>
      <c r="D96">
        <v>0.94630300000000001</v>
      </c>
      <c r="E96">
        <v>16.810752999999998</v>
      </c>
    </row>
    <row r="97" spans="1:5" x14ac:dyDescent="0.3">
      <c r="A97">
        <v>19150</v>
      </c>
      <c r="B97">
        <v>9500</v>
      </c>
      <c r="C97">
        <v>0.94886400000000004</v>
      </c>
      <c r="D97">
        <v>0.93606400000000001</v>
      </c>
      <c r="E97">
        <v>15.437374999999999</v>
      </c>
    </row>
    <row r="98" spans="1:5" x14ac:dyDescent="0.3">
      <c r="A98">
        <v>19334</v>
      </c>
      <c r="B98">
        <v>9600</v>
      </c>
      <c r="C98">
        <v>1.033339</v>
      </c>
      <c r="D98">
        <v>0.88913299999999995</v>
      </c>
      <c r="E98">
        <v>15.664778</v>
      </c>
    </row>
    <row r="99" spans="1:5" x14ac:dyDescent="0.3">
      <c r="A99">
        <v>19523</v>
      </c>
      <c r="B99">
        <v>9700</v>
      </c>
      <c r="C99">
        <v>1.1805330000000001</v>
      </c>
      <c r="D99">
        <v>1.0905100000000001</v>
      </c>
      <c r="E99">
        <v>22.055099999999999</v>
      </c>
    </row>
    <row r="100" spans="1:5" x14ac:dyDescent="0.3">
      <c r="A100">
        <v>19729</v>
      </c>
      <c r="B100">
        <v>9800</v>
      </c>
      <c r="C100">
        <v>0.86097400000000002</v>
      </c>
      <c r="D100">
        <v>0.95270299999999997</v>
      </c>
      <c r="E100">
        <v>16.262937000000001</v>
      </c>
    </row>
    <row r="101" spans="1:5" x14ac:dyDescent="0.3">
      <c r="A101">
        <v>19934</v>
      </c>
      <c r="B101">
        <v>9900</v>
      </c>
      <c r="C101">
        <v>1.3319920000000001</v>
      </c>
      <c r="D101">
        <v>1.0866709999999999</v>
      </c>
      <c r="E101">
        <v>20.761505</v>
      </c>
    </row>
    <row r="102" spans="1:5" x14ac:dyDescent="0.3">
      <c r="A102">
        <v>20150</v>
      </c>
      <c r="B102">
        <v>10000</v>
      </c>
      <c r="C102">
        <v>1.1993050000000001</v>
      </c>
      <c r="D102">
        <v>0.94203700000000001</v>
      </c>
      <c r="E102">
        <v>17.883769999999998</v>
      </c>
    </row>
    <row r="103" spans="1:5" x14ac:dyDescent="0.3">
      <c r="A103">
        <v>20336</v>
      </c>
      <c r="B103">
        <v>10100</v>
      </c>
      <c r="C103">
        <v>1.0832569999999999</v>
      </c>
      <c r="D103">
        <v>1.014567</v>
      </c>
      <c r="E103">
        <v>18.696960000000001</v>
      </c>
    </row>
    <row r="104" spans="1:5" x14ac:dyDescent="0.3">
      <c r="A104">
        <v>20513</v>
      </c>
      <c r="B104">
        <v>10200</v>
      </c>
      <c r="C104">
        <v>0.92625100000000005</v>
      </c>
      <c r="D104">
        <v>0.90449199999999996</v>
      </c>
      <c r="E104">
        <v>18.309564000000002</v>
      </c>
    </row>
    <row r="105" spans="1:5" x14ac:dyDescent="0.3">
      <c r="A105">
        <v>20712</v>
      </c>
      <c r="B105">
        <v>10300</v>
      </c>
      <c r="C105">
        <v>0.94502299999999995</v>
      </c>
      <c r="D105">
        <v>0.87334699999999998</v>
      </c>
      <c r="E105">
        <v>16.802219000000001</v>
      </c>
    </row>
    <row r="106" spans="1:5" x14ac:dyDescent="0.3">
      <c r="A106">
        <v>20909</v>
      </c>
      <c r="B106">
        <v>10400</v>
      </c>
      <c r="C106">
        <v>0.94587600000000005</v>
      </c>
      <c r="D106">
        <v>0.92454400000000003</v>
      </c>
      <c r="E106">
        <v>17.596209999999999</v>
      </c>
    </row>
    <row r="107" spans="1:5" x14ac:dyDescent="0.3">
      <c r="A107">
        <v>21082</v>
      </c>
      <c r="B107">
        <v>10500</v>
      </c>
      <c r="C107">
        <v>1.0115799999999999</v>
      </c>
      <c r="D107">
        <v>0.99792800000000004</v>
      </c>
      <c r="E107">
        <v>18.877005</v>
      </c>
    </row>
    <row r="108" spans="1:5" x14ac:dyDescent="0.3">
      <c r="A108">
        <v>21314</v>
      </c>
      <c r="B108">
        <v>10600</v>
      </c>
      <c r="C108">
        <v>0.94587699999999997</v>
      </c>
      <c r="D108">
        <v>0.87377400000000005</v>
      </c>
      <c r="E108">
        <v>18.427745000000002</v>
      </c>
    </row>
    <row r="109" spans="1:5" x14ac:dyDescent="0.3">
      <c r="A109">
        <v>21521</v>
      </c>
      <c r="B109">
        <v>10700</v>
      </c>
      <c r="C109">
        <v>0.95568900000000001</v>
      </c>
      <c r="D109">
        <v>0.94502299999999995</v>
      </c>
      <c r="E109">
        <v>18.263059999999999</v>
      </c>
    </row>
    <row r="110" spans="1:5" x14ac:dyDescent="0.3">
      <c r="A110">
        <v>21698</v>
      </c>
      <c r="B110">
        <v>10800</v>
      </c>
      <c r="C110">
        <v>1.4762</v>
      </c>
      <c r="D110">
        <v>0.97318199999999999</v>
      </c>
      <c r="E110">
        <v>18.192236999999999</v>
      </c>
    </row>
    <row r="111" spans="1:5" x14ac:dyDescent="0.3">
      <c r="A111">
        <v>21897</v>
      </c>
      <c r="B111">
        <v>10900</v>
      </c>
      <c r="C111">
        <v>1.047418</v>
      </c>
      <c r="D111">
        <v>0.90193199999999996</v>
      </c>
      <c r="E111">
        <v>18.733651999999999</v>
      </c>
    </row>
    <row r="112" spans="1:5" x14ac:dyDescent="0.3">
      <c r="A112">
        <v>22080</v>
      </c>
      <c r="B112">
        <v>11000</v>
      </c>
      <c r="C112">
        <v>1.1737059999999999</v>
      </c>
      <c r="D112">
        <v>1.1621870000000001</v>
      </c>
      <c r="E112">
        <v>24.387153000000001</v>
      </c>
    </row>
    <row r="113" spans="1:5" x14ac:dyDescent="0.3">
      <c r="A113">
        <v>22259</v>
      </c>
      <c r="B113">
        <v>11100</v>
      </c>
      <c r="C113">
        <v>0.99579399999999996</v>
      </c>
      <c r="D113">
        <v>0.88827999999999996</v>
      </c>
      <c r="E113">
        <v>18.735358000000002</v>
      </c>
    </row>
    <row r="114" spans="1:5" x14ac:dyDescent="0.3">
      <c r="A114">
        <v>22448</v>
      </c>
      <c r="B114">
        <v>11200</v>
      </c>
      <c r="C114">
        <v>1.0056069999999999</v>
      </c>
      <c r="D114">
        <v>1.1493880000000001</v>
      </c>
      <c r="E114">
        <v>19.932956000000001</v>
      </c>
    </row>
    <row r="115" spans="1:5" x14ac:dyDescent="0.3">
      <c r="A115">
        <v>22659</v>
      </c>
      <c r="B115">
        <v>11300</v>
      </c>
      <c r="C115">
        <v>0.96806300000000001</v>
      </c>
      <c r="D115">
        <v>1.2581819999999999</v>
      </c>
      <c r="E115">
        <v>18.677759999999999</v>
      </c>
    </row>
    <row r="116" spans="1:5" x14ac:dyDescent="0.3">
      <c r="A116">
        <v>22830</v>
      </c>
      <c r="B116">
        <v>11400</v>
      </c>
      <c r="C116">
        <v>0.83324200000000004</v>
      </c>
      <c r="D116">
        <v>0.90406500000000001</v>
      </c>
      <c r="E116">
        <v>21.916013</v>
      </c>
    </row>
    <row r="117" spans="1:5" x14ac:dyDescent="0.3">
      <c r="A117">
        <v>23022</v>
      </c>
      <c r="B117">
        <v>11500</v>
      </c>
      <c r="C117">
        <v>1.1199479999999999</v>
      </c>
      <c r="D117">
        <v>1.110562</v>
      </c>
      <c r="E117">
        <v>19.450419</v>
      </c>
    </row>
    <row r="118" spans="1:5" x14ac:dyDescent="0.3">
      <c r="A118">
        <v>23226</v>
      </c>
      <c r="B118">
        <v>11600</v>
      </c>
      <c r="C118">
        <v>1.2347170000000001</v>
      </c>
      <c r="D118">
        <v>0.97787599999999997</v>
      </c>
      <c r="E118">
        <v>20.914245000000001</v>
      </c>
    </row>
    <row r="119" spans="1:5" x14ac:dyDescent="0.3">
      <c r="A119">
        <v>23397</v>
      </c>
      <c r="B119">
        <v>11700</v>
      </c>
      <c r="C119">
        <v>1.0128600000000001</v>
      </c>
      <c r="D119">
        <v>0.93691800000000003</v>
      </c>
      <c r="E119">
        <v>19.656915999999999</v>
      </c>
    </row>
    <row r="120" spans="1:5" x14ac:dyDescent="0.3">
      <c r="A120">
        <v>23589</v>
      </c>
      <c r="B120">
        <v>11800</v>
      </c>
      <c r="C120">
        <v>0.95440999999999998</v>
      </c>
      <c r="D120">
        <v>0.90449199999999996</v>
      </c>
      <c r="E120">
        <v>19.643688999999998</v>
      </c>
    </row>
    <row r="121" spans="1:5" x14ac:dyDescent="0.3">
      <c r="A121">
        <v>23787</v>
      </c>
      <c r="B121">
        <v>11900</v>
      </c>
      <c r="C121">
        <v>1.116109</v>
      </c>
      <c r="D121">
        <v>1.087097</v>
      </c>
      <c r="E121">
        <v>22.945512999999998</v>
      </c>
    </row>
    <row r="122" spans="1:5" x14ac:dyDescent="0.3">
      <c r="A122">
        <v>23998</v>
      </c>
      <c r="B122">
        <v>12000</v>
      </c>
      <c r="C122">
        <v>1.026513</v>
      </c>
      <c r="D122">
        <v>0.90577200000000002</v>
      </c>
      <c r="E122">
        <v>23.495460999999999</v>
      </c>
    </row>
    <row r="123" spans="1:5" x14ac:dyDescent="0.3">
      <c r="A123">
        <v>24200</v>
      </c>
      <c r="B123">
        <v>12100</v>
      </c>
      <c r="C123">
        <v>0.97446200000000005</v>
      </c>
      <c r="D123">
        <v>0.91601100000000002</v>
      </c>
      <c r="E123">
        <v>20.8703</v>
      </c>
    </row>
    <row r="124" spans="1:5" x14ac:dyDescent="0.3">
      <c r="A124">
        <v>24380</v>
      </c>
      <c r="B124">
        <v>12200</v>
      </c>
      <c r="C124">
        <v>0.95142300000000002</v>
      </c>
      <c r="D124">
        <v>1.1489609999999999</v>
      </c>
      <c r="E124">
        <v>21.489364999999999</v>
      </c>
    </row>
    <row r="125" spans="1:5" x14ac:dyDescent="0.3">
      <c r="A125">
        <v>24582</v>
      </c>
      <c r="B125">
        <v>12300</v>
      </c>
      <c r="C125">
        <v>1.007314</v>
      </c>
      <c r="D125">
        <v>0.87675999999999998</v>
      </c>
      <c r="E125">
        <v>21.198391999999998</v>
      </c>
    </row>
    <row r="126" spans="1:5" x14ac:dyDescent="0.3">
      <c r="A126">
        <v>24805</v>
      </c>
      <c r="B126">
        <v>12400</v>
      </c>
      <c r="C126">
        <v>0.85713399999999995</v>
      </c>
      <c r="D126">
        <v>0.88358599999999998</v>
      </c>
      <c r="E126">
        <v>21.916439</v>
      </c>
    </row>
    <row r="127" spans="1:5" x14ac:dyDescent="0.3">
      <c r="A127">
        <v>24987</v>
      </c>
      <c r="B127">
        <v>12500</v>
      </c>
      <c r="C127">
        <v>1.0546720000000001</v>
      </c>
      <c r="D127">
        <v>0.87548000000000004</v>
      </c>
      <c r="E127">
        <v>21.346865999999999</v>
      </c>
    </row>
    <row r="128" spans="1:5" x14ac:dyDescent="0.3">
      <c r="A128">
        <v>25191</v>
      </c>
      <c r="B128">
        <v>12600</v>
      </c>
      <c r="C128">
        <v>1.2445299999999999</v>
      </c>
      <c r="D128">
        <v>0.96635599999999999</v>
      </c>
      <c r="E128">
        <v>21.146342000000001</v>
      </c>
    </row>
    <row r="129" spans="1:5" x14ac:dyDescent="0.3">
      <c r="A129">
        <v>25413</v>
      </c>
      <c r="B129">
        <v>12700</v>
      </c>
      <c r="C129">
        <v>0.96294199999999996</v>
      </c>
      <c r="D129">
        <v>0.95440899999999995</v>
      </c>
      <c r="E129">
        <v>22.560676999999998</v>
      </c>
    </row>
    <row r="130" spans="1:5" x14ac:dyDescent="0.3">
      <c r="A130">
        <v>25602</v>
      </c>
      <c r="B130">
        <v>12800</v>
      </c>
      <c r="C130">
        <v>1.3921490000000001</v>
      </c>
      <c r="D130">
        <v>0.96038299999999999</v>
      </c>
      <c r="E130">
        <v>21.998781999999999</v>
      </c>
    </row>
    <row r="131" spans="1:5" x14ac:dyDescent="0.3">
      <c r="A131">
        <v>25814</v>
      </c>
      <c r="B131">
        <v>12900</v>
      </c>
      <c r="C131">
        <v>0.96720899999999999</v>
      </c>
      <c r="D131">
        <v>1.287622</v>
      </c>
      <c r="E131">
        <v>22.741575000000001</v>
      </c>
    </row>
    <row r="132" spans="1:5" x14ac:dyDescent="0.3">
      <c r="A132">
        <v>26011</v>
      </c>
      <c r="B132">
        <v>13000</v>
      </c>
      <c r="C132">
        <v>1.172426</v>
      </c>
      <c r="D132">
        <v>1.121229</v>
      </c>
      <c r="E132">
        <v>23.525753000000002</v>
      </c>
    </row>
    <row r="133" spans="1:5" x14ac:dyDescent="0.3">
      <c r="A133">
        <v>26186</v>
      </c>
      <c r="B133">
        <v>13100</v>
      </c>
      <c r="C133">
        <v>1.0388850000000001</v>
      </c>
      <c r="D133">
        <v>0.93649099999999996</v>
      </c>
      <c r="E133">
        <v>23.336321000000002</v>
      </c>
    </row>
    <row r="134" spans="1:5" x14ac:dyDescent="0.3">
      <c r="A134">
        <v>26379</v>
      </c>
      <c r="B134">
        <v>13200</v>
      </c>
      <c r="C134">
        <v>0.95995600000000003</v>
      </c>
      <c r="D134">
        <v>0.95355599999999996</v>
      </c>
      <c r="E134">
        <v>25.795515000000002</v>
      </c>
    </row>
    <row r="135" spans="1:5" x14ac:dyDescent="0.3">
      <c r="A135">
        <v>26567</v>
      </c>
      <c r="B135">
        <v>13300</v>
      </c>
      <c r="C135">
        <v>0.95440999999999998</v>
      </c>
      <c r="D135">
        <v>0.93947700000000001</v>
      </c>
      <c r="E135">
        <v>22.386603999999998</v>
      </c>
    </row>
    <row r="136" spans="1:5" x14ac:dyDescent="0.3">
      <c r="A136">
        <v>26755</v>
      </c>
      <c r="B136">
        <v>13400</v>
      </c>
      <c r="C136">
        <v>0.92753099999999999</v>
      </c>
      <c r="D136">
        <v>1.0107269999999999</v>
      </c>
      <c r="E136">
        <v>25.582191999999999</v>
      </c>
    </row>
    <row r="137" spans="1:5" x14ac:dyDescent="0.3">
      <c r="A137">
        <v>26947</v>
      </c>
      <c r="B137">
        <v>13500</v>
      </c>
      <c r="C137">
        <v>1.1549339999999999</v>
      </c>
      <c r="D137">
        <v>1.2278899999999999</v>
      </c>
      <c r="E137">
        <v>23.437010000000001</v>
      </c>
    </row>
    <row r="138" spans="1:5" x14ac:dyDescent="0.3">
      <c r="A138">
        <v>27139</v>
      </c>
      <c r="B138">
        <v>13600</v>
      </c>
      <c r="C138">
        <v>0.96379599999999999</v>
      </c>
      <c r="D138">
        <v>1.392577</v>
      </c>
      <c r="E138">
        <v>28.978303</v>
      </c>
    </row>
    <row r="139" spans="1:5" x14ac:dyDescent="0.3">
      <c r="A139">
        <v>27304</v>
      </c>
      <c r="B139">
        <v>13700</v>
      </c>
      <c r="C139">
        <v>0.96635599999999999</v>
      </c>
      <c r="D139">
        <v>0.88444</v>
      </c>
      <c r="E139">
        <v>24.112818999999998</v>
      </c>
    </row>
    <row r="140" spans="1:5" x14ac:dyDescent="0.3">
      <c r="A140">
        <v>27503</v>
      </c>
      <c r="B140">
        <v>13800</v>
      </c>
      <c r="C140">
        <v>0.96166300000000005</v>
      </c>
      <c r="D140">
        <v>0.98427600000000004</v>
      </c>
      <c r="E140">
        <v>24.746390000000002</v>
      </c>
    </row>
    <row r="141" spans="1:5" x14ac:dyDescent="0.3">
      <c r="A141">
        <v>27703</v>
      </c>
      <c r="B141">
        <v>13900</v>
      </c>
      <c r="C141">
        <v>1.037606</v>
      </c>
      <c r="D141">
        <v>0.98726100000000006</v>
      </c>
      <c r="E141">
        <v>24.507467999999999</v>
      </c>
    </row>
    <row r="142" spans="1:5" x14ac:dyDescent="0.3">
      <c r="A142">
        <v>27902</v>
      </c>
      <c r="B142">
        <v>14000</v>
      </c>
      <c r="C142">
        <v>1.2940210000000001</v>
      </c>
      <c r="D142">
        <v>0.94630400000000003</v>
      </c>
      <c r="E142">
        <v>25.872738999999999</v>
      </c>
    </row>
    <row r="143" spans="1:5" x14ac:dyDescent="0.3">
      <c r="A143">
        <v>28091</v>
      </c>
      <c r="B143">
        <v>14100</v>
      </c>
      <c r="C143">
        <v>1.1847989999999999</v>
      </c>
      <c r="D143">
        <v>0.98683500000000002</v>
      </c>
      <c r="E143">
        <v>25.584752000000002</v>
      </c>
    </row>
    <row r="144" spans="1:5" x14ac:dyDescent="0.3">
      <c r="A144">
        <v>28286</v>
      </c>
      <c r="B144">
        <v>14200</v>
      </c>
      <c r="C144">
        <v>1.063631</v>
      </c>
      <c r="D144">
        <v>0.96251600000000004</v>
      </c>
      <c r="E144">
        <v>24.941368000000001</v>
      </c>
    </row>
    <row r="145" spans="1:5" x14ac:dyDescent="0.3">
      <c r="A145">
        <v>28493</v>
      </c>
      <c r="B145">
        <v>14300</v>
      </c>
      <c r="C145">
        <v>1.3537509999999999</v>
      </c>
      <c r="D145">
        <v>0.84006899999999995</v>
      </c>
      <c r="E145">
        <v>30.176328999999999</v>
      </c>
    </row>
    <row r="146" spans="1:5" x14ac:dyDescent="0.3">
      <c r="A146">
        <v>28698</v>
      </c>
      <c r="B146">
        <v>14400</v>
      </c>
      <c r="C146">
        <v>1.1382939999999999</v>
      </c>
      <c r="D146">
        <v>1.02054</v>
      </c>
      <c r="E146">
        <v>28.764552999999999</v>
      </c>
    </row>
    <row r="147" spans="1:5" x14ac:dyDescent="0.3">
      <c r="A147">
        <v>28900</v>
      </c>
      <c r="B147">
        <v>14500</v>
      </c>
      <c r="C147">
        <v>1.0474190000000001</v>
      </c>
      <c r="D147">
        <v>1.0853900000000001</v>
      </c>
      <c r="E147">
        <v>30.634121</v>
      </c>
    </row>
    <row r="148" spans="1:5" x14ac:dyDescent="0.3">
      <c r="A148">
        <v>29119</v>
      </c>
      <c r="B148">
        <v>14600</v>
      </c>
      <c r="C148">
        <v>1.1694389999999999</v>
      </c>
      <c r="D148">
        <v>1.0610710000000001</v>
      </c>
      <c r="E148">
        <v>27.426587999999999</v>
      </c>
    </row>
    <row r="149" spans="1:5" x14ac:dyDescent="0.3">
      <c r="A149">
        <v>29290</v>
      </c>
      <c r="B149">
        <v>14700</v>
      </c>
      <c r="C149">
        <v>1.1843729999999999</v>
      </c>
      <c r="D149">
        <v>1.1250690000000001</v>
      </c>
      <c r="E149">
        <v>29.962152</v>
      </c>
    </row>
    <row r="150" spans="1:5" x14ac:dyDescent="0.3">
      <c r="A150">
        <v>29465</v>
      </c>
      <c r="B150">
        <v>14800</v>
      </c>
      <c r="C150">
        <v>1.099043</v>
      </c>
      <c r="D150">
        <v>0.979155</v>
      </c>
      <c r="E150">
        <v>28.46462</v>
      </c>
    </row>
    <row r="151" spans="1:5" x14ac:dyDescent="0.3">
      <c r="A151">
        <v>29654</v>
      </c>
      <c r="B151">
        <v>14900</v>
      </c>
      <c r="C151">
        <v>1.1745589999999999</v>
      </c>
      <c r="D151">
        <v>0.87377400000000005</v>
      </c>
      <c r="E151">
        <v>30.101239</v>
      </c>
    </row>
    <row r="152" spans="1:5" x14ac:dyDescent="0.3">
      <c r="A152">
        <v>29820</v>
      </c>
      <c r="B152">
        <v>15000</v>
      </c>
      <c r="C152">
        <v>1.1566399999999999</v>
      </c>
      <c r="D152">
        <v>0.94545000000000001</v>
      </c>
      <c r="E152">
        <v>27.932165000000001</v>
      </c>
    </row>
    <row r="153" spans="1:5" x14ac:dyDescent="0.3">
      <c r="A153">
        <v>30009</v>
      </c>
      <c r="B153">
        <v>15100</v>
      </c>
      <c r="C153">
        <v>1.00518</v>
      </c>
      <c r="D153">
        <v>0.90491900000000003</v>
      </c>
      <c r="E153">
        <v>26.918451000000001</v>
      </c>
    </row>
    <row r="154" spans="1:5" x14ac:dyDescent="0.3">
      <c r="A154">
        <v>30185</v>
      </c>
      <c r="B154">
        <v>15200</v>
      </c>
      <c r="C154">
        <v>1.3588709999999999</v>
      </c>
      <c r="D154">
        <v>1.0521119999999999</v>
      </c>
      <c r="E154">
        <v>34.462000000000003</v>
      </c>
    </row>
    <row r="155" spans="1:5" x14ac:dyDescent="0.3">
      <c r="A155">
        <v>30377</v>
      </c>
      <c r="B155">
        <v>15300</v>
      </c>
      <c r="C155">
        <v>0.97531500000000004</v>
      </c>
      <c r="D155">
        <v>0.92369100000000004</v>
      </c>
      <c r="E155">
        <v>30.471568999999999</v>
      </c>
    </row>
    <row r="156" spans="1:5" x14ac:dyDescent="0.3">
      <c r="A156">
        <v>30577</v>
      </c>
      <c r="B156">
        <v>15400</v>
      </c>
      <c r="C156">
        <v>0.93691800000000003</v>
      </c>
      <c r="D156">
        <v>1.0047550000000001</v>
      </c>
      <c r="E156">
        <v>29.334554000000001</v>
      </c>
    </row>
    <row r="157" spans="1:5" x14ac:dyDescent="0.3">
      <c r="A157">
        <v>30747</v>
      </c>
      <c r="B157">
        <v>15500</v>
      </c>
      <c r="C157">
        <v>1.0546720000000001</v>
      </c>
      <c r="D157">
        <v>0.99664699999999995</v>
      </c>
      <c r="E157">
        <v>28.290975</v>
      </c>
    </row>
    <row r="158" spans="1:5" x14ac:dyDescent="0.3">
      <c r="A158">
        <v>30978</v>
      </c>
      <c r="B158">
        <v>15600</v>
      </c>
      <c r="C158">
        <v>1.0000610000000001</v>
      </c>
      <c r="D158">
        <v>0.98555499999999996</v>
      </c>
      <c r="E158">
        <v>30.483515000000001</v>
      </c>
    </row>
    <row r="159" spans="1:5" x14ac:dyDescent="0.3">
      <c r="A159">
        <v>31173</v>
      </c>
      <c r="B159">
        <v>15700</v>
      </c>
      <c r="C159">
        <v>1.0538190000000001</v>
      </c>
      <c r="D159">
        <v>1.4698</v>
      </c>
      <c r="E159">
        <v>32.674348000000002</v>
      </c>
    </row>
    <row r="160" spans="1:5" x14ac:dyDescent="0.3">
      <c r="A160">
        <v>31390</v>
      </c>
      <c r="B160">
        <v>15800</v>
      </c>
      <c r="C160">
        <v>1.2910349999999999</v>
      </c>
      <c r="D160">
        <v>1.320473</v>
      </c>
      <c r="E160">
        <v>32.950814999999999</v>
      </c>
    </row>
    <row r="161" spans="1:5" x14ac:dyDescent="0.3">
      <c r="A161">
        <v>31586</v>
      </c>
      <c r="B161">
        <v>15900</v>
      </c>
      <c r="C161">
        <v>0.99408799999999997</v>
      </c>
      <c r="D161">
        <v>0.94502399999999998</v>
      </c>
      <c r="E161">
        <v>34.395870000000002</v>
      </c>
    </row>
    <row r="162" spans="1:5" x14ac:dyDescent="0.3">
      <c r="A162">
        <v>31782</v>
      </c>
      <c r="B162">
        <v>16000</v>
      </c>
      <c r="C162">
        <v>0.99835499999999999</v>
      </c>
      <c r="D162">
        <v>0.91217099999999995</v>
      </c>
      <c r="E162">
        <v>31.660634999999999</v>
      </c>
    </row>
    <row r="163" spans="1:5" x14ac:dyDescent="0.3">
      <c r="A163">
        <v>31984</v>
      </c>
      <c r="B163">
        <v>16100</v>
      </c>
      <c r="C163">
        <v>1.038459</v>
      </c>
      <c r="D163">
        <v>0.97958199999999995</v>
      </c>
      <c r="E163">
        <v>31.475469</v>
      </c>
    </row>
    <row r="164" spans="1:5" x14ac:dyDescent="0.3">
      <c r="A164">
        <v>32182</v>
      </c>
      <c r="B164">
        <v>16200</v>
      </c>
      <c r="C164">
        <v>0.93606400000000001</v>
      </c>
      <c r="D164">
        <v>0.90278499999999995</v>
      </c>
      <c r="E164">
        <v>28.673251</v>
      </c>
    </row>
    <row r="165" spans="1:5" x14ac:dyDescent="0.3">
      <c r="A165">
        <v>32369</v>
      </c>
      <c r="B165">
        <v>16300</v>
      </c>
      <c r="C165">
        <v>0.95569000000000004</v>
      </c>
      <c r="D165">
        <v>0.91089200000000003</v>
      </c>
      <c r="E165">
        <v>29.856344</v>
      </c>
    </row>
    <row r="166" spans="1:5" x14ac:dyDescent="0.3">
      <c r="A166">
        <v>32565</v>
      </c>
      <c r="B166">
        <v>16400</v>
      </c>
      <c r="C166">
        <v>1.4139090000000001</v>
      </c>
      <c r="D166">
        <v>1.014993</v>
      </c>
      <c r="E166">
        <v>38.256599999999999</v>
      </c>
    </row>
    <row r="167" spans="1:5" x14ac:dyDescent="0.3">
      <c r="A167">
        <v>32763</v>
      </c>
      <c r="B167">
        <v>16500</v>
      </c>
      <c r="C167">
        <v>1.0068870000000001</v>
      </c>
      <c r="D167">
        <v>0.99920699999999996</v>
      </c>
      <c r="E167">
        <v>30.461756000000001</v>
      </c>
    </row>
    <row r="168" spans="1:5" x14ac:dyDescent="0.3">
      <c r="A168">
        <v>32981</v>
      </c>
      <c r="B168">
        <v>16600</v>
      </c>
      <c r="C168">
        <v>0.94160999999999995</v>
      </c>
      <c r="D168">
        <v>1.3844700000000001</v>
      </c>
      <c r="E168">
        <v>32.563845999999998</v>
      </c>
    </row>
    <row r="169" spans="1:5" x14ac:dyDescent="0.3">
      <c r="A169">
        <v>33155</v>
      </c>
      <c r="B169">
        <v>16700</v>
      </c>
      <c r="C169">
        <v>0.99152799999999996</v>
      </c>
      <c r="D169">
        <v>0.95952899999999997</v>
      </c>
      <c r="E169">
        <v>30.786007000000001</v>
      </c>
    </row>
    <row r="170" spans="1:5" x14ac:dyDescent="0.3">
      <c r="A170">
        <v>33368</v>
      </c>
      <c r="B170">
        <v>16800</v>
      </c>
      <c r="C170">
        <v>1.0047539999999999</v>
      </c>
      <c r="D170">
        <v>1.0060340000000001</v>
      </c>
      <c r="E170">
        <v>34.213690999999997</v>
      </c>
    </row>
    <row r="171" spans="1:5" x14ac:dyDescent="0.3">
      <c r="A171">
        <v>33575</v>
      </c>
      <c r="B171">
        <v>16900</v>
      </c>
      <c r="C171">
        <v>1.1852259999999999</v>
      </c>
      <c r="D171">
        <v>0.88913299999999995</v>
      </c>
      <c r="E171">
        <v>32.553607999999997</v>
      </c>
    </row>
    <row r="172" spans="1:5" x14ac:dyDescent="0.3">
      <c r="A172">
        <v>33746</v>
      </c>
      <c r="B172">
        <v>17000</v>
      </c>
      <c r="C172">
        <v>0.94630300000000001</v>
      </c>
      <c r="D172">
        <v>0.95739700000000005</v>
      </c>
      <c r="E172">
        <v>31.247212999999999</v>
      </c>
    </row>
    <row r="173" spans="1:5" x14ac:dyDescent="0.3">
      <c r="A173">
        <v>33931</v>
      </c>
      <c r="B173">
        <v>17100</v>
      </c>
      <c r="C173">
        <v>1.0533920000000001</v>
      </c>
      <c r="D173">
        <v>1.096484</v>
      </c>
      <c r="E173">
        <v>35.257697</v>
      </c>
    </row>
    <row r="174" spans="1:5" x14ac:dyDescent="0.3">
      <c r="A174">
        <v>34124</v>
      </c>
      <c r="B174">
        <v>17200</v>
      </c>
      <c r="C174">
        <v>1.3554580000000001</v>
      </c>
      <c r="D174">
        <v>0.91771800000000003</v>
      </c>
      <c r="E174">
        <v>37.561591</v>
      </c>
    </row>
    <row r="175" spans="1:5" x14ac:dyDescent="0.3">
      <c r="A175">
        <v>34326</v>
      </c>
      <c r="B175">
        <v>17300</v>
      </c>
      <c r="C175">
        <v>0.88742600000000005</v>
      </c>
      <c r="D175">
        <v>0.97147600000000001</v>
      </c>
      <c r="E175">
        <v>36.067900000000002</v>
      </c>
    </row>
    <row r="176" spans="1:5" x14ac:dyDescent="0.3">
      <c r="A176">
        <v>34517</v>
      </c>
      <c r="B176">
        <v>17400</v>
      </c>
      <c r="C176">
        <v>1.0179800000000001</v>
      </c>
      <c r="D176">
        <v>0.88956000000000002</v>
      </c>
      <c r="E176">
        <v>31.200282999999999</v>
      </c>
    </row>
    <row r="177" spans="1:5" x14ac:dyDescent="0.3">
      <c r="A177">
        <v>34720</v>
      </c>
      <c r="B177">
        <v>17500</v>
      </c>
      <c r="C177">
        <v>1.0363260000000001</v>
      </c>
      <c r="D177">
        <v>1.0068870000000001</v>
      </c>
      <c r="E177">
        <v>33.591213000000003</v>
      </c>
    </row>
    <row r="178" spans="1:5" x14ac:dyDescent="0.3">
      <c r="A178">
        <v>34924</v>
      </c>
      <c r="B178">
        <v>17600</v>
      </c>
      <c r="C178">
        <v>1.337539</v>
      </c>
      <c r="D178">
        <v>0.96464899999999998</v>
      </c>
      <c r="E178">
        <v>38.172123999999997</v>
      </c>
    </row>
    <row r="179" spans="1:5" x14ac:dyDescent="0.3">
      <c r="A179">
        <v>35113</v>
      </c>
      <c r="B179">
        <v>17700</v>
      </c>
      <c r="C179">
        <v>1.0414460000000001</v>
      </c>
      <c r="D179">
        <v>1.018834</v>
      </c>
      <c r="E179">
        <v>33.646250000000002</v>
      </c>
    </row>
    <row r="180" spans="1:5" x14ac:dyDescent="0.3">
      <c r="A180">
        <v>35316</v>
      </c>
      <c r="B180">
        <v>17800</v>
      </c>
      <c r="C180">
        <v>1.356738</v>
      </c>
      <c r="D180">
        <v>1.0521119999999999</v>
      </c>
      <c r="E180">
        <v>37.311577</v>
      </c>
    </row>
    <row r="181" spans="1:5" x14ac:dyDescent="0.3">
      <c r="A181">
        <v>35494</v>
      </c>
      <c r="B181">
        <v>17900</v>
      </c>
      <c r="C181">
        <v>1.4770529999999999</v>
      </c>
      <c r="D181">
        <v>1.6259520000000001</v>
      </c>
      <c r="E181">
        <v>59.935822999999999</v>
      </c>
    </row>
    <row r="182" spans="1:5" x14ac:dyDescent="0.3">
      <c r="A182">
        <v>35682</v>
      </c>
      <c r="B182">
        <v>18000</v>
      </c>
      <c r="C182">
        <v>0.93862400000000001</v>
      </c>
      <c r="D182">
        <v>0.91558399999999995</v>
      </c>
      <c r="E182">
        <v>36.580303000000001</v>
      </c>
    </row>
    <row r="183" spans="1:5" x14ac:dyDescent="0.3">
      <c r="A183">
        <v>35885</v>
      </c>
      <c r="B183">
        <v>18100</v>
      </c>
      <c r="C183">
        <v>1.007314</v>
      </c>
      <c r="D183">
        <v>0.94246399999999997</v>
      </c>
      <c r="E183">
        <v>36.956606000000001</v>
      </c>
    </row>
    <row r="184" spans="1:5" x14ac:dyDescent="0.3">
      <c r="A184">
        <v>36090</v>
      </c>
      <c r="B184">
        <v>18200</v>
      </c>
      <c r="C184">
        <v>1.328579</v>
      </c>
      <c r="D184">
        <v>1.150668</v>
      </c>
      <c r="E184">
        <v>36.393431999999997</v>
      </c>
    </row>
    <row r="185" spans="1:5" x14ac:dyDescent="0.3">
      <c r="A185">
        <v>36296</v>
      </c>
      <c r="B185">
        <v>18300</v>
      </c>
      <c r="C185">
        <v>0.98555499999999996</v>
      </c>
      <c r="D185">
        <v>1.144695</v>
      </c>
      <c r="E185">
        <v>34.983362999999997</v>
      </c>
    </row>
    <row r="186" spans="1:5" x14ac:dyDescent="0.3">
      <c r="A186">
        <v>36487</v>
      </c>
      <c r="B186">
        <v>18400</v>
      </c>
      <c r="C186">
        <v>1.0422990000000001</v>
      </c>
      <c r="D186">
        <v>0.94630400000000003</v>
      </c>
      <c r="E186">
        <v>36.842692</v>
      </c>
    </row>
    <row r="187" spans="1:5" x14ac:dyDescent="0.3">
      <c r="A187">
        <v>36666</v>
      </c>
      <c r="B187">
        <v>18500</v>
      </c>
      <c r="C187">
        <v>1.1007499999999999</v>
      </c>
      <c r="D187">
        <v>1.183519</v>
      </c>
      <c r="E187">
        <v>42.610962000000001</v>
      </c>
    </row>
    <row r="188" spans="1:5" x14ac:dyDescent="0.3">
      <c r="A188">
        <v>36834</v>
      </c>
      <c r="B188">
        <v>18600</v>
      </c>
      <c r="C188">
        <v>1.1843729999999999</v>
      </c>
      <c r="D188">
        <v>1.1323209999999999</v>
      </c>
      <c r="E188">
        <v>45.742125000000001</v>
      </c>
    </row>
    <row r="189" spans="1:5" x14ac:dyDescent="0.3">
      <c r="A189">
        <v>36994</v>
      </c>
      <c r="B189">
        <v>18700</v>
      </c>
      <c r="C189">
        <v>1.553423</v>
      </c>
      <c r="D189">
        <v>0.91302499999999998</v>
      </c>
      <c r="E189">
        <v>35.864389000000003</v>
      </c>
    </row>
    <row r="190" spans="1:5" x14ac:dyDescent="0.3">
      <c r="A190">
        <v>37183</v>
      </c>
      <c r="B190">
        <v>18800</v>
      </c>
      <c r="C190">
        <v>1.0068870000000001</v>
      </c>
      <c r="D190">
        <v>1.4151879999999999</v>
      </c>
      <c r="E190">
        <v>36.049126999999999</v>
      </c>
    </row>
    <row r="191" spans="1:5" x14ac:dyDescent="0.3">
      <c r="A191">
        <v>37354</v>
      </c>
      <c r="B191">
        <v>18900</v>
      </c>
      <c r="C191">
        <v>0.98512900000000003</v>
      </c>
      <c r="D191">
        <v>0.87889300000000004</v>
      </c>
      <c r="E191">
        <v>35.708236999999997</v>
      </c>
    </row>
    <row r="192" spans="1:5" x14ac:dyDescent="0.3">
      <c r="A192">
        <v>37588</v>
      </c>
      <c r="B192">
        <v>19000</v>
      </c>
      <c r="C192">
        <v>0.979155</v>
      </c>
      <c r="D192">
        <v>1.079844</v>
      </c>
      <c r="E192">
        <v>40.738407000000002</v>
      </c>
    </row>
    <row r="193" spans="1:5" x14ac:dyDescent="0.3">
      <c r="A193">
        <v>37785</v>
      </c>
      <c r="B193">
        <v>19100</v>
      </c>
      <c r="C193">
        <v>0.95825000000000005</v>
      </c>
      <c r="D193">
        <v>1.014994</v>
      </c>
      <c r="E193">
        <v>37.653320999999998</v>
      </c>
    </row>
    <row r="194" spans="1:5" x14ac:dyDescent="0.3">
      <c r="A194">
        <v>37975</v>
      </c>
      <c r="B194">
        <v>19200</v>
      </c>
      <c r="C194">
        <v>1.062778</v>
      </c>
      <c r="D194">
        <v>1.007741</v>
      </c>
      <c r="E194">
        <v>41.805450999999998</v>
      </c>
    </row>
    <row r="195" spans="1:5" x14ac:dyDescent="0.3">
      <c r="A195">
        <v>38169</v>
      </c>
      <c r="B195">
        <v>19300</v>
      </c>
      <c r="C195">
        <v>0.97446200000000005</v>
      </c>
      <c r="D195">
        <v>1.0670440000000001</v>
      </c>
      <c r="E195">
        <v>39.533982000000002</v>
      </c>
    </row>
    <row r="196" spans="1:5" x14ac:dyDescent="0.3">
      <c r="A196">
        <v>38357</v>
      </c>
      <c r="B196">
        <v>19400</v>
      </c>
      <c r="C196">
        <v>1.008168</v>
      </c>
      <c r="D196">
        <v>0.95569000000000004</v>
      </c>
      <c r="E196">
        <v>38.053516000000002</v>
      </c>
    </row>
    <row r="197" spans="1:5" x14ac:dyDescent="0.3">
      <c r="A197">
        <v>38554</v>
      </c>
      <c r="B197">
        <v>19500</v>
      </c>
      <c r="C197">
        <v>1.038886</v>
      </c>
      <c r="D197">
        <v>1.069178</v>
      </c>
      <c r="E197">
        <v>45.583838999999998</v>
      </c>
    </row>
    <row r="198" spans="1:5" x14ac:dyDescent="0.3">
      <c r="A198">
        <v>38743</v>
      </c>
      <c r="B198">
        <v>19600</v>
      </c>
      <c r="C198">
        <v>1.050832</v>
      </c>
      <c r="D198">
        <v>0.96678200000000003</v>
      </c>
      <c r="E198">
        <v>39.295485999999997</v>
      </c>
    </row>
    <row r="199" spans="1:5" x14ac:dyDescent="0.3">
      <c r="A199">
        <v>38952</v>
      </c>
      <c r="B199">
        <v>19700</v>
      </c>
      <c r="C199">
        <v>1.103737</v>
      </c>
      <c r="D199">
        <v>0.96080900000000002</v>
      </c>
      <c r="E199">
        <v>42.233804999999997</v>
      </c>
    </row>
    <row r="200" spans="1:5" x14ac:dyDescent="0.3">
      <c r="A200">
        <v>39141</v>
      </c>
      <c r="B200">
        <v>19800</v>
      </c>
      <c r="C200">
        <v>1.2820750000000001</v>
      </c>
      <c r="D200">
        <v>1.105016</v>
      </c>
      <c r="E200">
        <v>48.980376999999997</v>
      </c>
    </row>
    <row r="201" spans="1:5" x14ac:dyDescent="0.3">
      <c r="A201">
        <v>39335</v>
      </c>
      <c r="B201">
        <v>19900</v>
      </c>
      <c r="C201">
        <v>1.043579</v>
      </c>
      <c r="D201">
        <v>1.0478449999999999</v>
      </c>
      <c r="E201">
        <v>42.558056999999998</v>
      </c>
    </row>
    <row r="202" spans="1:5" x14ac:dyDescent="0.3">
      <c r="A202">
        <v>39519</v>
      </c>
      <c r="B202">
        <v>20000</v>
      </c>
      <c r="C202">
        <v>1.4139090000000001</v>
      </c>
      <c r="D202">
        <v>1.0243800000000001</v>
      </c>
      <c r="E202">
        <v>43.315356000000001</v>
      </c>
    </row>
    <row r="203" spans="1:5" x14ac:dyDescent="0.3">
      <c r="A203">
        <v>39713</v>
      </c>
      <c r="B203">
        <v>20100</v>
      </c>
      <c r="C203">
        <v>0.95654300000000003</v>
      </c>
      <c r="D203">
        <v>1.0469919999999999</v>
      </c>
      <c r="E203">
        <v>40.455539999999999</v>
      </c>
    </row>
    <row r="204" spans="1:5" x14ac:dyDescent="0.3">
      <c r="A204">
        <v>39905</v>
      </c>
      <c r="B204">
        <v>20200</v>
      </c>
      <c r="C204">
        <v>0.97915600000000003</v>
      </c>
      <c r="D204">
        <v>1.02182</v>
      </c>
      <c r="E204">
        <v>40.912052000000003</v>
      </c>
    </row>
    <row r="205" spans="1:5" x14ac:dyDescent="0.3">
      <c r="A205">
        <v>40120</v>
      </c>
      <c r="B205">
        <v>20300</v>
      </c>
      <c r="C205">
        <v>0.94672999999999996</v>
      </c>
      <c r="D205">
        <v>0.91430500000000003</v>
      </c>
      <c r="E205">
        <v>52.812949000000003</v>
      </c>
    </row>
    <row r="206" spans="1:5" x14ac:dyDescent="0.3">
      <c r="A206">
        <v>40323</v>
      </c>
      <c r="B206">
        <v>20400</v>
      </c>
      <c r="C206">
        <v>1.0922160000000001</v>
      </c>
      <c r="D206">
        <v>0.89766500000000005</v>
      </c>
      <c r="E206">
        <v>41.608767</v>
      </c>
    </row>
    <row r="207" spans="1:5" x14ac:dyDescent="0.3">
      <c r="A207">
        <v>40510</v>
      </c>
      <c r="B207">
        <v>20500</v>
      </c>
      <c r="C207">
        <v>1.0521119999999999</v>
      </c>
      <c r="D207">
        <v>0.97019500000000003</v>
      </c>
      <c r="E207">
        <v>2033.6628900000001</v>
      </c>
    </row>
    <row r="208" spans="1:5" x14ac:dyDescent="0.3">
      <c r="A208">
        <v>40723</v>
      </c>
      <c r="B208">
        <v>20600</v>
      </c>
      <c r="C208">
        <v>1.0653379999999999</v>
      </c>
      <c r="D208">
        <v>1.306821</v>
      </c>
      <c r="E208">
        <v>49.412143999999998</v>
      </c>
    </row>
    <row r="209" spans="1:5" x14ac:dyDescent="0.3">
      <c r="A209">
        <v>40907</v>
      </c>
      <c r="B209">
        <v>20700</v>
      </c>
      <c r="C209">
        <v>1.0068870000000001</v>
      </c>
      <c r="D209">
        <v>0.91430500000000003</v>
      </c>
      <c r="E209">
        <v>40.452126</v>
      </c>
    </row>
    <row r="210" spans="1:5" x14ac:dyDescent="0.3">
      <c r="A210">
        <v>41074</v>
      </c>
      <c r="B210">
        <v>20800</v>
      </c>
      <c r="C210">
        <v>0.96080900000000002</v>
      </c>
      <c r="D210">
        <v>0.94545000000000001</v>
      </c>
      <c r="E210">
        <v>40.207231</v>
      </c>
    </row>
    <row r="211" spans="1:5" x14ac:dyDescent="0.3">
      <c r="A211">
        <v>41256</v>
      </c>
      <c r="B211">
        <v>20900</v>
      </c>
      <c r="C211">
        <v>0.98811499999999997</v>
      </c>
      <c r="D211">
        <v>0.94801000000000002</v>
      </c>
      <c r="E211">
        <v>46.554461000000003</v>
      </c>
    </row>
    <row r="212" spans="1:5" x14ac:dyDescent="0.3">
      <c r="A212">
        <v>41433</v>
      </c>
      <c r="B212">
        <v>21000</v>
      </c>
      <c r="C212">
        <v>1.055099</v>
      </c>
      <c r="D212">
        <v>1.0320590000000001</v>
      </c>
      <c r="E212">
        <v>47.203391000000003</v>
      </c>
    </row>
    <row r="213" spans="1:5" x14ac:dyDescent="0.3">
      <c r="A213">
        <v>41622</v>
      </c>
      <c r="B213">
        <v>21100</v>
      </c>
      <c r="C213">
        <v>1.1472549999999999</v>
      </c>
      <c r="D213">
        <v>1.01542</v>
      </c>
      <c r="E213">
        <v>43.547452</v>
      </c>
    </row>
    <row r="214" spans="1:5" x14ac:dyDescent="0.3">
      <c r="A214">
        <v>41808</v>
      </c>
      <c r="B214">
        <v>21200</v>
      </c>
      <c r="C214">
        <v>0.94545000000000001</v>
      </c>
      <c r="D214">
        <v>0.89851899999999996</v>
      </c>
      <c r="E214">
        <v>42.384838000000002</v>
      </c>
    </row>
    <row r="215" spans="1:5" x14ac:dyDescent="0.3">
      <c r="A215">
        <v>41989</v>
      </c>
      <c r="B215">
        <v>21300</v>
      </c>
      <c r="C215">
        <v>0.97488900000000001</v>
      </c>
      <c r="D215">
        <v>1.0410200000000001</v>
      </c>
      <c r="E215">
        <v>46.745171999999997</v>
      </c>
    </row>
    <row r="216" spans="1:5" x14ac:dyDescent="0.3">
      <c r="A216">
        <v>42181</v>
      </c>
      <c r="B216">
        <v>21400</v>
      </c>
      <c r="C216">
        <v>0.93776999999999999</v>
      </c>
      <c r="D216">
        <v>0.99494099999999996</v>
      </c>
      <c r="E216">
        <v>42.017494999999997</v>
      </c>
    </row>
    <row r="217" spans="1:5" x14ac:dyDescent="0.3">
      <c r="A217">
        <v>42399</v>
      </c>
      <c r="B217">
        <v>21500</v>
      </c>
      <c r="C217">
        <v>0.95099599999999995</v>
      </c>
      <c r="D217">
        <v>0.97787500000000005</v>
      </c>
      <c r="E217">
        <v>42.592188999999998</v>
      </c>
    </row>
    <row r="218" spans="1:5" x14ac:dyDescent="0.3">
      <c r="A218">
        <v>42625</v>
      </c>
      <c r="B218">
        <v>21600</v>
      </c>
      <c r="C218">
        <v>0.97702199999999995</v>
      </c>
      <c r="D218">
        <v>1.0107269999999999</v>
      </c>
      <c r="E218">
        <v>43.327302000000003</v>
      </c>
    </row>
    <row r="219" spans="1:5" x14ac:dyDescent="0.3">
      <c r="A219">
        <v>42812</v>
      </c>
      <c r="B219">
        <v>21700</v>
      </c>
      <c r="C219">
        <v>1.4019630000000001</v>
      </c>
      <c r="D219">
        <v>0.90022599999999997</v>
      </c>
      <c r="E219">
        <v>41.225211999999999</v>
      </c>
    </row>
    <row r="220" spans="1:5" x14ac:dyDescent="0.3">
      <c r="A220">
        <v>43036</v>
      </c>
      <c r="B220">
        <v>21800</v>
      </c>
      <c r="C220">
        <v>0.96806300000000001</v>
      </c>
      <c r="D220">
        <v>0.92923800000000001</v>
      </c>
      <c r="E220">
        <v>44.611510000000003</v>
      </c>
    </row>
    <row r="221" spans="1:5" x14ac:dyDescent="0.3">
      <c r="A221">
        <v>43233</v>
      </c>
      <c r="B221">
        <v>21900</v>
      </c>
      <c r="C221">
        <v>1.1208020000000001</v>
      </c>
      <c r="D221">
        <v>1.026087</v>
      </c>
      <c r="E221">
        <v>48.085698000000001</v>
      </c>
    </row>
    <row r="222" spans="1:5" x14ac:dyDescent="0.3">
      <c r="A222">
        <v>43436</v>
      </c>
      <c r="B222">
        <v>22000</v>
      </c>
      <c r="C222">
        <v>0.95142300000000002</v>
      </c>
      <c r="D222">
        <v>1.1289089999999999</v>
      </c>
      <c r="E222">
        <v>47.100143000000003</v>
      </c>
    </row>
    <row r="223" spans="1:5" x14ac:dyDescent="0.3">
      <c r="A223">
        <v>43629</v>
      </c>
      <c r="B223">
        <v>22100</v>
      </c>
      <c r="C223">
        <v>1.0179800000000001</v>
      </c>
      <c r="D223">
        <v>0.98512900000000003</v>
      </c>
      <c r="E223">
        <v>54.336078999999998</v>
      </c>
    </row>
    <row r="224" spans="1:5" x14ac:dyDescent="0.3">
      <c r="A224">
        <v>43797</v>
      </c>
      <c r="B224">
        <v>22200</v>
      </c>
      <c r="C224">
        <v>1.1626129999999999</v>
      </c>
      <c r="D224">
        <v>1.097337</v>
      </c>
      <c r="E224">
        <v>57.719817999999997</v>
      </c>
    </row>
    <row r="225" spans="1:5" x14ac:dyDescent="0.3">
      <c r="A225">
        <v>43987</v>
      </c>
      <c r="B225">
        <v>22300</v>
      </c>
      <c r="C225">
        <v>1.0768580000000001</v>
      </c>
      <c r="D225">
        <v>0.95099699999999998</v>
      </c>
      <c r="E225">
        <v>1583.254439</v>
      </c>
    </row>
    <row r="226" spans="1:5" x14ac:dyDescent="0.3">
      <c r="C226">
        <f>AVERAGE(C3:C225)</f>
        <v>1.0780168565022414</v>
      </c>
      <c r="D226">
        <f>AVERAGE(D3:D225)</f>
        <v>0.98252829147982035</v>
      </c>
    </row>
    <row r="227" spans="1:5" x14ac:dyDescent="0.3">
      <c r="C227">
        <f>C226-D226</f>
        <v>9.548856502242109E-2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4"/>
  <sheetViews>
    <sheetView workbookViewId="0">
      <selection sqref="A1:BJ94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">
      <c r="A2">
        <v>1</v>
      </c>
      <c r="B2">
        <v>7.8E-2</v>
      </c>
      <c r="C2">
        <v>7.8E-2</v>
      </c>
      <c r="D2">
        <v>6.3E-2</v>
      </c>
      <c r="E2">
        <v>1.4999999999999999E-2</v>
      </c>
      <c r="F2">
        <v>1.6E-2</v>
      </c>
      <c r="G2">
        <v>7</v>
      </c>
      <c r="H2">
        <v>29</v>
      </c>
      <c r="I2">
        <v>29</v>
      </c>
      <c r="J2">
        <v>124640</v>
      </c>
      <c r="K2">
        <v>0</v>
      </c>
      <c r="L2">
        <v>0</v>
      </c>
      <c r="M2">
        <v>0</v>
      </c>
      <c r="N2">
        <v>0</v>
      </c>
      <c r="O2">
        <v>14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7</v>
      </c>
      <c r="AA2">
        <v>0</v>
      </c>
      <c r="AB2">
        <v>1</v>
      </c>
      <c r="AC2">
        <v>0</v>
      </c>
      <c r="AD2">
        <v>7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140273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322052</v>
      </c>
      <c r="BG2">
        <v>0</v>
      </c>
      <c r="BH2">
        <v>479970</v>
      </c>
      <c r="BI2">
        <v>0</v>
      </c>
      <c r="BJ2">
        <v>54366</v>
      </c>
    </row>
    <row r="3" spans="1:62" x14ac:dyDescent="0.3">
      <c r="A3">
        <v>500</v>
      </c>
      <c r="B3">
        <v>4.7E-2</v>
      </c>
      <c r="C3">
        <v>0.437</v>
      </c>
      <c r="D3">
        <v>6.2E-2</v>
      </c>
      <c r="E3">
        <v>9.4E-2</v>
      </c>
      <c r="F3">
        <v>0.20200000000000001</v>
      </c>
      <c r="G3">
        <v>494</v>
      </c>
      <c r="H3">
        <v>3174</v>
      </c>
      <c r="I3">
        <v>4241</v>
      </c>
      <c r="J3">
        <v>11585</v>
      </c>
      <c r="K3">
        <v>17681</v>
      </c>
      <c r="L3">
        <v>0</v>
      </c>
      <c r="M3">
        <v>29753</v>
      </c>
      <c r="N3">
        <v>137805</v>
      </c>
      <c r="O3">
        <v>2043</v>
      </c>
      <c r="P3">
        <v>55</v>
      </c>
      <c r="Q3">
        <v>0</v>
      </c>
      <c r="R3">
        <v>0</v>
      </c>
      <c r="S3">
        <v>0</v>
      </c>
      <c r="T3">
        <v>270</v>
      </c>
      <c r="U3">
        <v>4</v>
      </c>
      <c r="V3">
        <v>416</v>
      </c>
      <c r="W3">
        <v>4</v>
      </c>
      <c r="X3">
        <v>2</v>
      </c>
      <c r="Y3">
        <v>2</v>
      </c>
      <c r="Z3">
        <v>515</v>
      </c>
      <c r="AA3">
        <v>414</v>
      </c>
      <c r="AB3">
        <v>1</v>
      </c>
      <c r="AC3">
        <v>0</v>
      </c>
      <c r="AD3">
        <v>515</v>
      </c>
      <c r="AE3">
        <v>136</v>
      </c>
      <c r="AF3">
        <v>55</v>
      </c>
      <c r="AG3">
        <v>0</v>
      </c>
      <c r="AH3">
        <v>0</v>
      </c>
      <c r="AI3">
        <v>0</v>
      </c>
      <c r="AJ3">
        <v>9</v>
      </c>
      <c r="AK3">
        <v>4</v>
      </c>
      <c r="AL3">
        <v>27</v>
      </c>
      <c r="AM3">
        <v>4</v>
      </c>
      <c r="AN3">
        <v>0</v>
      </c>
      <c r="AO3">
        <v>4</v>
      </c>
      <c r="AP3">
        <v>414</v>
      </c>
      <c r="AQ3">
        <v>414</v>
      </c>
      <c r="AR3">
        <v>0</v>
      </c>
      <c r="AS3">
        <v>0</v>
      </c>
      <c r="AT3">
        <v>2</v>
      </c>
      <c r="AU3">
        <v>29229</v>
      </c>
      <c r="AV3">
        <v>12977</v>
      </c>
      <c r="AW3">
        <v>0</v>
      </c>
      <c r="AX3">
        <v>0</v>
      </c>
      <c r="AY3">
        <v>0</v>
      </c>
      <c r="AZ3">
        <v>29313</v>
      </c>
      <c r="BA3">
        <v>18239</v>
      </c>
      <c r="BB3">
        <v>49296</v>
      </c>
      <c r="BC3">
        <v>104527</v>
      </c>
      <c r="BD3">
        <v>90447</v>
      </c>
      <c r="BE3">
        <v>136951</v>
      </c>
      <c r="BF3">
        <v>43006</v>
      </c>
      <c r="BG3">
        <v>47760</v>
      </c>
      <c r="BH3">
        <v>136952</v>
      </c>
      <c r="BI3">
        <v>0</v>
      </c>
      <c r="BJ3">
        <v>20478</v>
      </c>
    </row>
    <row r="4" spans="1:62" x14ac:dyDescent="0.3">
      <c r="A4">
        <v>1000</v>
      </c>
      <c r="B4">
        <v>3.1E-2</v>
      </c>
      <c r="C4">
        <v>0.32700000000000001</v>
      </c>
      <c r="D4">
        <v>7.8E-2</v>
      </c>
      <c r="E4">
        <v>9.2999999999999999E-2</v>
      </c>
      <c r="F4">
        <v>0.187</v>
      </c>
      <c r="G4">
        <v>1013</v>
      </c>
      <c r="H4">
        <v>6242</v>
      </c>
      <c r="I4">
        <v>8253</v>
      </c>
      <c r="J4">
        <v>4663</v>
      </c>
      <c r="K4">
        <v>6223</v>
      </c>
      <c r="L4">
        <v>0</v>
      </c>
      <c r="M4">
        <v>11934</v>
      </c>
      <c r="N4">
        <v>73951</v>
      </c>
      <c r="O4">
        <v>4048</v>
      </c>
      <c r="P4">
        <v>141</v>
      </c>
      <c r="Q4">
        <v>0</v>
      </c>
      <c r="R4">
        <v>0</v>
      </c>
      <c r="S4">
        <v>0</v>
      </c>
      <c r="T4">
        <v>524</v>
      </c>
      <c r="U4">
        <v>51</v>
      </c>
      <c r="V4">
        <v>708</v>
      </c>
      <c r="W4">
        <v>2</v>
      </c>
      <c r="X4">
        <v>2</v>
      </c>
      <c r="Y4">
        <v>6</v>
      </c>
      <c r="Z4">
        <v>1029</v>
      </c>
      <c r="AA4">
        <v>712</v>
      </c>
      <c r="AB4">
        <v>1</v>
      </c>
      <c r="AC4">
        <v>0</v>
      </c>
      <c r="AD4">
        <v>1029</v>
      </c>
      <c r="AE4">
        <v>291</v>
      </c>
      <c r="AF4">
        <v>141</v>
      </c>
      <c r="AG4">
        <v>0</v>
      </c>
      <c r="AH4">
        <v>0</v>
      </c>
      <c r="AI4">
        <v>0</v>
      </c>
      <c r="AJ4">
        <v>27</v>
      </c>
      <c r="AK4">
        <v>51</v>
      </c>
      <c r="AL4">
        <v>63</v>
      </c>
      <c r="AM4">
        <v>2</v>
      </c>
      <c r="AN4">
        <v>0</v>
      </c>
      <c r="AO4">
        <v>12</v>
      </c>
      <c r="AP4">
        <v>712</v>
      </c>
      <c r="AQ4">
        <v>712</v>
      </c>
      <c r="AR4">
        <v>0</v>
      </c>
      <c r="AS4">
        <v>0</v>
      </c>
      <c r="AT4">
        <v>6</v>
      </c>
      <c r="AU4">
        <v>11942</v>
      </c>
      <c r="AV4">
        <v>13126</v>
      </c>
      <c r="AW4">
        <v>0</v>
      </c>
      <c r="AX4">
        <v>0</v>
      </c>
      <c r="AY4">
        <v>0</v>
      </c>
      <c r="AZ4">
        <v>12843</v>
      </c>
      <c r="BA4">
        <v>5144</v>
      </c>
      <c r="BB4">
        <v>28539</v>
      </c>
      <c r="BC4">
        <v>375870</v>
      </c>
      <c r="BD4">
        <v>338326</v>
      </c>
      <c r="BE4">
        <v>76155</v>
      </c>
      <c r="BF4">
        <v>22493</v>
      </c>
      <c r="BG4">
        <v>14506</v>
      </c>
      <c r="BH4">
        <v>34558</v>
      </c>
      <c r="BI4">
        <v>0</v>
      </c>
      <c r="BJ4">
        <v>11948</v>
      </c>
    </row>
    <row r="5" spans="1:62" x14ac:dyDescent="0.3">
      <c r="A5">
        <v>1500</v>
      </c>
      <c r="B5">
        <v>3.1E-2</v>
      </c>
      <c r="C5">
        <v>0.374</v>
      </c>
      <c r="D5">
        <v>4.7E-2</v>
      </c>
      <c r="E5">
        <v>0.156</v>
      </c>
      <c r="F5">
        <v>0.156</v>
      </c>
      <c r="G5">
        <v>1487</v>
      </c>
      <c r="H5">
        <v>9416</v>
      </c>
      <c r="I5">
        <v>13176</v>
      </c>
      <c r="J5">
        <v>2753</v>
      </c>
      <c r="K5">
        <v>4317</v>
      </c>
      <c r="L5">
        <v>0</v>
      </c>
      <c r="M5">
        <v>8884</v>
      </c>
      <c r="N5">
        <v>90704</v>
      </c>
      <c r="O5">
        <v>6049</v>
      </c>
      <c r="P5">
        <v>182</v>
      </c>
      <c r="Q5">
        <v>0</v>
      </c>
      <c r="R5">
        <v>0</v>
      </c>
      <c r="S5">
        <v>0</v>
      </c>
      <c r="T5">
        <v>868</v>
      </c>
      <c r="U5">
        <v>30</v>
      </c>
      <c r="V5">
        <v>1481</v>
      </c>
      <c r="W5">
        <v>12</v>
      </c>
      <c r="X5">
        <v>2</v>
      </c>
      <c r="Y5">
        <v>10</v>
      </c>
      <c r="Z5">
        <v>1531</v>
      </c>
      <c r="AA5">
        <v>1479</v>
      </c>
      <c r="AB5">
        <v>1</v>
      </c>
      <c r="AC5">
        <v>0</v>
      </c>
      <c r="AD5">
        <v>1531</v>
      </c>
      <c r="AE5">
        <v>425</v>
      </c>
      <c r="AF5">
        <v>182</v>
      </c>
      <c r="AG5">
        <v>0</v>
      </c>
      <c r="AH5">
        <v>0</v>
      </c>
      <c r="AI5">
        <v>0</v>
      </c>
      <c r="AJ5">
        <v>57</v>
      </c>
      <c r="AK5">
        <v>30</v>
      </c>
      <c r="AL5">
        <v>81</v>
      </c>
      <c r="AM5">
        <v>17</v>
      </c>
      <c r="AN5">
        <v>0</v>
      </c>
      <c r="AO5">
        <v>20</v>
      </c>
      <c r="AP5">
        <v>1479</v>
      </c>
      <c r="AQ5">
        <v>1479</v>
      </c>
      <c r="AR5">
        <v>0</v>
      </c>
      <c r="AS5">
        <v>0</v>
      </c>
      <c r="AT5">
        <v>10</v>
      </c>
      <c r="AU5">
        <v>5675</v>
      </c>
      <c r="AV5">
        <v>4003</v>
      </c>
      <c r="AW5">
        <v>0</v>
      </c>
      <c r="AX5">
        <v>0</v>
      </c>
      <c r="AY5">
        <v>0</v>
      </c>
      <c r="AZ5">
        <v>6347</v>
      </c>
      <c r="BA5">
        <v>3057</v>
      </c>
      <c r="BB5">
        <v>14614</v>
      </c>
      <c r="BC5">
        <v>62929</v>
      </c>
      <c r="BD5">
        <v>181322</v>
      </c>
      <c r="BE5">
        <v>28755</v>
      </c>
      <c r="BF5">
        <v>11724</v>
      </c>
      <c r="BG5">
        <v>7147</v>
      </c>
      <c r="BH5">
        <v>20906</v>
      </c>
      <c r="BI5">
        <v>0</v>
      </c>
      <c r="BJ5">
        <v>4963</v>
      </c>
    </row>
    <row r="6" spans="1:62" x14ac:dyDescent="0.3">
      <c r="A6">
        <v>2000</v>
      </c>
      <c r="B6">
        <v>1.6E-2</v>
      </c>
      <c r="C6">
        <v>0.47</v>
      </c>
      <c r="D6">
        <v>4.5999999999999999E-2</v>
      </c>
      <c r="E6">
        <v>0.124</v>
      </c>
      <c r="F6">
        <v>0.20300000000000001</v>
      </c>
      <c r="G6">
        <v>1933</v>
      </c>
      <c r="H6">
        <v>11832</v>
      </c>
      <c r="I6">
        <v>17665</v>
      </c>
      <c r="J6">
        <v>2561</v>
      </c>
      <c r="K6">
        <v>4077</v>
      </c>
      <c r="L6">
        <v>0</v>
      </c>
      <c r="M6">
        <v>8590</v>
      </c>
      <c r="N6">
        <v>47221</v>
      </c>
      <c r="O6">
        <v>8110</v>
      </c>
      <c r="P6">
        <v>242</v>
      </c>
      <c r="Q6">
        <v>0</v>
      </c>
      <c r="R6">
        <v>0</v>
      </c>
      <c r="S6">
        <v>0</v>
      </c>
      <c r="T6">
        <v>1069</v>
      </c>
      <c r="U6">
        <v>46</v>
      </c>
      <c r="V6">
        <v>1924</v>
      </c>
      <c r="W6">
        <v>120</v>
      </c>
      <c r="X6">
        <v>7</v>
      </c>
      <c r="Y6">
        <v>119</v>
      </c>
      <c r="Z6">
        <v>2052</v>
      </c>
      <c r="AA6">
        <v>1923</v>
      </c>
      <c r="AB6">
        <v>1</v>
      </c>
      <c r="AC6">
        <v>0</v>
      </c>
      <c r="AD6">
        <v>2052</v>
      </c>
      <c r="AE6">
        <v>947</v>
      </c>
      <c r="AF6">
        <v>242</v>
      </c>
      <c r="AG6">
        <v>0</v>
      </c>
      <c r="AH6">
        <v>0</v>
      </c>
      <c r="AI6">
        <v>0</v>
      </c>
      <c r="AJ6">
        <v>228</v>
      </c>
      <c r="AK6">
        <v>46</v>
      </c>
      <c r="AL6">
        <v>272</v>
      </c>
      <c r="AM6">
        <v>226</v>
      </c>
      <c r="AN6">
        <v>0</v>
      </c>
      <c r="AO6">
        <v>238</v>
      </c>
      <c r="AP6">
        <v>1923</v>
      </c>
      <c r="AQ6">
        <v>1923</v>
      </c>
      <c r="AR6">
        <v>0</v>
      </c>
      <c r="AS6">
        <v>0</v>
      </c>
      <c r="AT6">
        <v>119</v>
      </c>
      <c r="AU6">
        <v>5607</v>
      </c>
      <c r="AV6">
        <v>3111</v>
      </c>
      <c r="AW6">
        <v>0</v>
      </c>
      <c r="AX6">
        <v>0</v>
      </c>
      <c r="AY6">
        <v>0</v>
      </c>
      <c r="AZ6">
        <v>6674</v>
      </c>
      <c r="BA6">
        <v>3431</v>
      </c>
      <c r="BB6">
        <v>11639</v>
      </c>
      <c r="BC6">
        <v>12184</v>
      </c>
      <c r="BD6">
        <v>93251</v>
      </c>
      <c r="BE6">
        <v>7475</v>
      </c>
      <c r="BF6">
        <v>8617</v>
      </c>
      <c r="BG6">
        <v>20875</v>
      </c>
      <c r="BH6">
        <v>206921</v>
      </c>
      <c r="BI6">
        <v>0</v>
      </c>
      <c r="BJ6">
        <v>6190</v>
      </c>
    </row>
    <row r="7" spans="1:62" x14ac:dyDescent="0.3">
      <c r="A7">
        <v>2500</v>
      </c>
      <c r="B7">
        <v>3.1E-2</v>
      </c>
      <c r="C7">
        <v>0.76600000000000001</v>
      </c>
      <c r="D7">
        <v>4.7E-2</v>
      </c>
      <c r="E7">
        <v>0.156</v>
      </c>
      <c r="F7">
        <v>0.17100000000000001</v>
      </c>
      <c r="G7">
        <v>2535</v>
      </c>
      <c r="H7">
        <v>15772</v>
      </c>
      <c r="I7">
        <v>20731</v>
      </c>
      <c r="J7">
        <v>2705</v>
      </c>
      <c r="K7">
        <v>4217</v>
      </c>
      <c r="L7">
        <v>0</v>
      </c>
      <c r="M7">
        <v>9105</v>
      </c>
      <c r="N7">
        <v>54055</v>
      </c>
      <c r="O7">
        <v>10160</v>
      </c>
      <c r="P7">
        <v>303</v>
      </c>
      <c r="Q7">
        <v>0</v>
      </c>
      <c r="R7">
        <v>0</v>
      </c>
      <c r="S7">
        <v>0</v>
      </c>
      <c r="T7">
        <v>1337</v>
      </c>
      <c r="U7">
        <v>58</v>
      </c>
      <c r="V7">
        <v>1866</v>
      </c>
      <c r="W7">
        <v>19</v>
      </c>
      <c r="X7">
        <v>8</v>
      </c>
      <c r="Y7">
        <v>10</v>
      </c>
      <c r="Z7">
        <v>2556</v>
      </c>
      <c r="AA7">
        <v>1857</v>
      </c>
      <c r="AB7">
        <v>1</v>
      </c>
      <c r="AC7">
        <v>0</v>
      </c>
      <c r="AD7">
        <v>2556</v>
      </c>
      <c r="AE7">
        <v>678</v>
      </c>
      <c r="AF7">
        <v>303</v>
      </c>
      <c r="AG7">
        <v>0</v>
      </c>
      <c r="AH7">
        <v>0</v>
      </c>
      <c r="AI7">
        <v>0</v>
      </c>
      <c r="AJ7">
        <v>79</v>
      </c>
      <c r="AK7">
        <v>58</v>
      </c>
      <c r="AL7">
        <v>90</v>
      </c>
      <c r="AM7">
        <v>21</v>
      </c>
      <c r="AN7">
        <v>0</v>
      </c>
      <c r="AO7">
        <v>20</v>
      </c>
      <c r="AP7">
        <v>1857</v>
      </c>
      <c r="AQ7">
        <v>1857</v>
      </c>
      <c r="AR7">
        <v>0</v>
      </c>
      <c r="AS7">
        <v>0</v>
      </c>
      <c r="AT7">
        <v>10</v>
      </c>
      <c r="AU7">
        <v>4426</v>
      </c>
      <c r="AV7">
        <v>3065</v>
      </c>
      <c r="AW7">
        <v>0</v>
      </c>
      <c r="AX7">
        <v>0</v>
      </c>
      <c r="AY7">
        <v>0</v>
      </c>
      <c r="AZ7">
        <v>5104</v>
      </c>
      <c r="BA7">
        <v>2846</v>
      </c>
      <c r="BB7">
        <v>8121</v>
      </c>
      <c r="BC7">
        <v>12170</v>
      </c>
      <c r="BD7">
        <v>16159</v>
      </c>
      <c r="BE7">
        <v>14335</v>
      </c>
      <c r="BF7">
        <v>5421</v>
      </c>
      <c r="BG7">
        <v>12950</v>
      </c>
      <c r="BH7">
        <v>11946</v>
      </c>
      <c r="BI7">
        <v>0</v>
      </c>
      <c r="BJ7">
        <v>3232</v>
      </c>
    </row>
    <row r="8" spans="1:62" x14ac:dyDescent="0.3">
      <c r="A8">
        <v>3000</v>
      </c>
      <c r="B8">
        <v>1.4999999999999999E-2</v>
      </c>
      <c r="C8">
        <v>0.63900000000000001</v>
      </c>
      <c r="D8">
        <v>4.7E-2</v>
      </c>
      <c r="E8">
        <v>0.219</v>
      </c>
      <c r="F8">
        <v>0.23400000000000001</v>
      </c>
      <c r="G8">
        <v>2735</v>
      </c>
      <c r="H8">
        <v>16695</v>
      </c>
      <c r="I8">
        <v>27230</v>
      </c>
      <c r="J8">
        <v>2380</v>
      </c>
      <c r="K8">
        <v>4497</v>
      </c>
      <c r="L8">
        <v>0</v>
      </c>
      <c r="M8">
        <v>6821</v>
      </c>
      <c r="N8">
        <v>25671</v>
      </c>
      <c r="O8">
        <v>12097</v>
      </c>
      <c r="P8">
        <v>353</v>
      </c>
      <c r="Q8">
        <v>0</v>
      </c>
      <c r="R8">
        <v>0</v>
      </c>
      <c r="S8">
        <v>0</v>
      </c>
      <c r="T8">
        <v>1556</v>
      </c>
      <c r="U8">
        <v>452</v>
      </c>
      <c r="V8">
        <v>3021</v>
      </c>
      <c r="W8">
        <v>314</v>
      </c>
      <c r="X8">
        <v>11</v>
      </c>
      <c r="Y8">
        <v>305</v>
      </c>
      <c r="Z8">
        <v>3054</v>
      </c>
      <c r="AA8">
        <v>3012</v>
      </c>
      <c r="AB8">
        <v>1</v>
      </c>
      <c r="AC8">
        <v>0</v>
      </c>
      <c r="AD8">
        <v>3054</v>
      </c>
      <c r="AE8">
        <v>1905</v>
      </c>
      <c r="AF8">
        <v>353</v>
      </c>
      <c r="AG8">
        <v>0</v>
      </c>
      <c r="AH8">
        <v>0</v>
      </c>
      <c r="AI8">
        <v>0</v>
      </c>
      <c r="AJ8">
        <v>96</v>
      </c>
      <c r="AK8">
        <v>452</v>
      </c>
      <c r="AL8">
        <v>1081</v>
      </c>
      <c r="AM8">
        <v>615</v>
      </c>
      <c r="AN8">
        <v>1</v>
      </c>
      <c r="AO8">
        <v>610</v>
      </c>
      <c r="AP8">
        <v>3012</v>
      </c>
      <c r="AQ8">
        <v>3012</v>
      </c>
      <c r="AR8">
        <v>0</v>
      </c>
      <c r="AS8">
        <v>0</v>
      </c>
      <c r="AT8">
        <v>305</v>
      </c>
      <c r="AU8">
        <v>5183</v>
      </c>
      <c r="AV8">
        <v>3709</v>
      </c>
      <c r="AW8">
        <v>0</v>
      </c>
      <c r="AX8">
        <v>0</v>
      </c>
      <c r="AY8">
        <v>0</v>
      </c>
      <c r="AZ8">
        <v>5483</v>
      </c>
      <c r="BA8">
        <v>3906</v>
      </c>
      <c r="BB8">
        <v>8986</v>
      </c>
      <c r="BC8">
        <v>14363</v>
      </c>
      <c r="BD8">
        <v>19160</v>
      </c>
      <c r="BE8">
        <v>6750</v>
      </c>
      <c r="BF8">
        <v>6277</v>
      </c>
      <c r="BG8">
        <v>5958</v>
      </c>
      <c r="BH8">
        <v>11519</v>
      </c>
      <c r="BI8">
        <v>0</v>
      </c>
      <c r="BJ8">
        <v>3964</v>
      </c>
    </row>
    <row r="9" spans="1:62" x14ac:dyDescent="0.3">
      <c r="A9">
        <v>3500</v>
      </c>
      <c r="B9">
        <v>3.1E-2</v>
      </c>
      <c r="C9">
        <v>0.68700000000000006</v>
      </c>
      <c r="D9">
        <v>1.6E-2</v>
      </c>
      <c r="E9">
        <v>0.219</v>
      </c>
      <c r="F9">
        <v>0.29599999999999999</v>
      </c>
      <c r="G9">
        <v>3559</v>
      </c>
      <c r="H9">
        <v>22030</v>
      </c>
      <c r="I9">
        <v>30486</v>
      </c>
      <c r="J9">
        <v>3411</v>
      </c>
      <c r="K9">
        <v>2670</v>
      </c>
      <c r="L9">
        <v>0</v>
      </c>
      <c r="M9">
        <v>15050</v>
      </c>
      <c r="N9">
        <v>20985</v>
      </c>
      <c r="O9">
        <v>14198</v>
      </c>
      <c r="P9">
        <v>437</v>
      </c>
      <c r="Q9">
        <v>0</v>
      </c>
      <c r="R9">
        <v>0</v>
      </c>
      <c r="S9">
        <v>0</v>
      </c>
      <c r="T9">
        <v>1892</v>
      </c>
      <c r="U9">
        <v>92</v>
      </c>
      <c r="V9">
        <v>3337</v>
      </c>
      <c r="W9">
        <v>32</v>
      </c>
      <c r="X9">
        <v>10</v>
      </c>
      <c r="Y9">
        <v>16</v>
      </c>
      <c r="Z9">
        <v>3575</v>
      </c>
      <c r="AA9">
        <v>3321</v>
      </c>
      <c r="AB9">
        <v>1</v>
      </c>
      <c r="AC9">
        <v>0</v>
      </c>
      <c r="AD9">
        <v>3575</v>
      </c>
      <c r="AE9">
        <v>975</v>
      </c>
      <c r="AF9">
        <v>437</v>
      </c>
      <c r="AG9">
        <v>0</v>
      </c>
      <c r="AH9">
        <v>0</v>
      </c>
      <c r="AI9">
        <v>0</v>
      </c>
      <c r="AJ9">
        <v>122</v>
      </c>
      <c r="AK9">
        <v>92</v>
      </c>
      <c r="AL9">
        <v>128</v>
      </c>
      <c r="AM9">
        <v>36</v>
      </c>
      <c r="AN9">
        <v>0</v>
      </c>
      <c r="AO9">
        <v>32</v>
      </c>
      <c r="AP9">
        <v>3321</v>
      </c>
      <c r="AQ9">
        <v>3321</v>
      </c>
      <c r="AR9">
        <v>0</v>
      </c>
      <c r="AS9">
        <v>0</v>
      </c>
      <c r="AT9">
        <v>16</v>
      </c>
      <c r="AU9">
        <v>5702</v>
      </c>
      <c r="AV9">
        <v>3742</v>
      </c>
      <c r="AW9">
        <v>0</v>
      </c>
      <c r="AX9">
        <v>0</v>
      </c>
      <c r="AY9">
        <v>0</v>
      </c>
      <c r="AZ9">
        <v>5962</v>
      </c>
      <c r="BA9">
        <v>2722</v>
      </c>
      <c r="BB9">
        <v>9821</v>
      </c>
      <c r="BC9">
        <v>17385</v>
      </c>
      <c r="BD9">
        <v>19326</v>
      </c>
      <c r="BE9">
        <v>10905</v>
      </c>
      <c r="BF9">
        <v>6826</v>
      </c>
      <c r="BG9">
        <v>9563</v>
      </c>
      <c r="BH9">
        <v>10239</v>
      </c>
      <c r="BI9">
        <v>0</v>
      </c>
      <c r="BJ9">
        <v>4294</v>
      </c>
    </row>
    <row r="10" spans="1:62" x14ac:dyDescent="0.3">
      <c r="A10">
        <v>4000</v>
      </c>
      <c r="B10">
        <v>3.1E-2</v>
      </c>
      <c r="C10">
        <v>0.71799999999999997</v>
      </c>
      <c r="D10">
        <v>3.1E-2</v>
      </c>
      <c r="E10">
        <v>0.26500000000000001</v>
      </c>
      <c r="F10">
        <v>0.29599999999999999</v>
      </c>
      <c r="G10">
        <v>4041</v>
      </c>
      <c r="H10">
        <v>24920</v>
      </c>
      <c r="I10">
        <v>35013</v>
      </c>
      <c r="J10">
        <v>2796</v>
      </c>
      <c r="K10">
        <v>2399</v>
      </c>
      <c r="L10">
        <v>0</v>
      </c>
      <c r="M10">
        <v>6193</v>
      </c>
      <c r="N10">
        <v>14891</v>
      </c>
      <c r="O10">
        <v>16082</v>
      </c>
      <c r="P10">
        <v>477</v>
      </c>
      <c r="Q10">
        <v>0</v>
      </c>
      <c r="R10">
        <v>0</v>
      </c>
      <c r="S10">
        <v>0</v>
      </c>
      <c r="T10">
        <v>2138</v>
      </c>
      <c r="U10">
        <v>167</v>
      </c>
      <c r="V10">
        <v>3963</v>
      </c>
      <c r="W10">
        <v>39</v>
      </c>
      <c r="X10">
        <v>16</v>
      </c>
      <c r="Y10">
        <v>31</v>
      </c>
      <c r="Z10">
        <v>4072</v>
      </c>
      <c r="AA10">
        <v>3955</v>
      </c>
      <c r="AB10">
        <v>1</v>
      </c>
      <c r="AC10">
        <v>0</v>
      </c>
      <c r="AD10">
        <v>4072</v>
      </c>
      <c r="AE10">
        <v>1099</v>
      </c>
      <c r="AF10">
        <v>477</v>
      </c>
      <c r="AG10">
        <v>0</v>
      </c>
      <c r="AH10">
        <v>0</v>
      </c>
      <c r="AI10">
        <v>0</v>
      </c>
      <c r="AJ10">
        <v>133</v>
      </c>
      <c r="AK10">
        <v>167</v>
      </c>
      <c r="AL10">
        <v>211</v>
      </c>
      <c r="AM10">
        <v>44</v>
      </c>
      <c r="AN10">
        <v>0</v>
      </c>
      <c r="AO10">
        <v>62</v>
      </c>
      <c r="AP10">
        <v>3955</v>
      </c>
      <c r="AQ10">
        <v>3955</v>
      </c>
      <c r="AR10">
        <v>0</v>
      </c>
      <c r="AS10">
        <v>0</v>
      </c>
      <c r="AT10">
        <v>31</v>
      </c>
      <c r="AU10">
        <v>4950</v>
      </c>
      <c r="AV10">
        <v>3838</v>
      </c>
      <c r="AW10">
        <v>0</v>
      </c>
      <c r="AX10">
        <v>0</v>
      </c>
      <c r="AY10">
        <v>0</v>
      </c>
      <c r="AZ10">
        <v>5597</v>
      </c>
      <c r="BA10">
        <v>3236</v>
      </c>
      <c r="BB10">
        <v>8457</v>
      </c>
      <c r="BC10">
        <v>19220</v>
      </c>
      <c r="BD10">
        <v>18052</v>
      </c>
      <c r="BE10">
        <v>9743</v>
      </c>
      <c r="BF10">
        <v>5966</v>
      </c>
      <c r="BG10">
        <v>6669</v>
      </c>
      <c r="BH10">
        <v>7679</v>
      </c>
      <c r="BI10">
        <v>0</v>
      </c>
      <c r="BJ10">
        <v>3767</v>
      </c>
    </row>
    <row r="11" spans="1:62" x14ac:dyDescent="0.3">
      <c r="A11">
        <v>4500</v>
      </c>
      <c r="B11">
        <v>3.1E-2</v>
      </c>
      <c r="C11">
        <v>0.88900000000000001</v>
      </c>
      <c r="D11">
        <v>3.1E-2</v>
      </c>
      <c r="E11">
        <v>0.28000000000000003</v>
      </c>
      <c r="F11">
        <v>0.35899999999999999</v>
      </c>
      <c r="G11">
        <v>4316</v>
      </c>
      <c r="H11">
        <v>26517</v>
      </c>
      <c r="I11">
        <v>40169</v>
      </c>
      <c r="J11">
        <v>2306</v>
      </c>
      <c r="K11">
        <v>2668</v>
      </c>
      <c r="L11">
        <v>0</v>
      </c>
      <c r="M11">
        <v>6878</v>
      </c>
      <c r="N11">
        <v>19331</v>
      </c>
      <c r="O11">
        <v>18285</v>
      </c>
      <c r="P11">
        <v>534</v>
      </c>
      <c r="Q11">
        <v>0</v>
      </c>
      <c r="R11">
        <v>0</v>
      </c>
      <c r="S11">
        <v>0</v>
      </c>
      <c r="T11">
        <v>2433</v>
      </c>
      <c r="U11">
        <v>49</v>
      </c>
      <c r="V11">
        <v>4529</v>
      </c>
      <c r="W11">
        <v>304</v>
      </c>
      <c r="X11">
        <v>13</v>
      </c>
      <c r="Y11">
        <v>291</v>
      </c>
      <c r="Z11">
        <v>4607</v>
      </c>
      <c r="AA11">
        <v>4516</v>
      </c>
      <c r="AB11">
        <v>1</v>
      </c>
      <c r="AC11">
        <v>0</v>
      </c>
      <c r="AD11">
        <v>4607</v>
      </c>
      <c r="AE11">
        <v>2241</v>
      </c>
      <c r="AF11">
        <v>534</v>
      </c>
      <c r="AG11">
        <v>0</v>
      </c>
      <c r="AH11">
        <v>0</v>
      </c>
      <c r="AI11">
        <v>0</v>
      </c>
      <c r="AJ11">
        <v>574</v>
      </c>
      <c r="AK11">
        <v>49</v>
      </c>
      <c r="AL11">
        <v>618</v>
      </c>
      <c r="AM11">
        <v>569</v>
      </c>
      <c r="AN11">
        <v>1</v>
      </c>
      <c r="AO11">
        <v>564</v>
      </c>
      <c r="AP11">
        <v>4516</v>
      </c>
      <c r="AQ11">
        <v>4516</v>
      </c>
      <c r="AR11">
        <v>0</v>
      </c>
      <c r="AS11">
        <v>0</v>
      </c>
      <c r="AT11">
        <v>282</v>
      </c>
      <c r="AU11">
        <v>5306</v>
      </c>
      <c r="AV11">
        <v>4210</v>
      </c>
      <c r="AW11">
        <v>0</v>
      </c>
      <c r="AX11">
        <v>0</v>
      </c>
      <c r="AY11">
        <v>0</v>
      </c>
      <c r="AZ11">
        <v>5652</v>
      </c>
      <c r="BA11">
        <v>3134</v>
      </c>
      <c r="BB11">
        <v>8944</v>
      </c>
      <c r="BC11">
        <v>9859</v>
      </c>
      <c r="BD11">
        <v>17262</v>
      </c>
      <c r="BE11">
        <v>6406</v>
      </c>
      <c r="BF11">
        <v>6367</v>
      </c>
      <c r="BG11">
        <v>6910</v>
      </c>
      <c r="BH11">
        <v>8533</v>
      </c>
      <c r="BI11">
        <v>0</v>
      </c>
      <c r="BJ11">
        <v>4134</v>
      </c>
    </row>
    <row r="12" spans="1:62" x14ac:dyDescent="0.3">
      <c r="A12">
        <v>5000</v>
      </c>
      <c r="B12">
        <v>3.1E-2</v>
      </c>
      <c r="C12">
        <v>0.96699999999999997</v>
      </c>
      <c r="D12">
        <v>3.1E-2</v>
      </c>
      <c r="E12">
        <v>0.32800000000000001</v>
      </c>
      <c r="F12">
        <v>0.39100000000000001</v>
      </c>
      <c r="G12">
        <v>5035</v>
      </c>
      <c r="H12">
        <v>31568</v>
      </c>
      <c r="I12">
        <v>44135</v>
      </c>
      <c r="J12">
        <v>2288</v>
      </c>
      <c r="K12">
        <v>2898</v>
      </c>
      <c r="L12">
        <v>0</v>
      </c>
      <c r="M12">
        <v>6758</v>
      </c>
      <c r="N12">
        <v>20280</v>
      </c>
      <c r="O12">
        <v>20321</v>
      </c>
      <c r="P12">
        <v>626</v>
      </c>
      <c r="Q12">
        <v>0</v>
      </c>
      <c r="R12">
        <v>0</v>
      </c>
      <c r="S12">
        <v>0</v>
      </c>
      <c r="T12">
        <v>2786</v>
      </c>
      <c r="U12">
        <v>104</v>
      </c>
      <c r="V12">
        <v>4984</v>
      </c>
      <c r="W12">
        <v>46</v>
      </c>
      <c r="X12">
        <v>17</v>
      </c>
      <c r="Y12">
        <v>30</v>
      </c>
      <c r="Z12">
        <v>5126</v>
      </c>
      <c r="AA12">
        <v>4968</v>
      </c>
      <c r="AB12">
        <v>1</v>
      </c>
      <c r="AC12">
        <v>0</v>
      </c>
      <c r="AD12">
        <v>5126</v>
      </c>
      <c r="AE12">
        <v>1414</v>
      </c>
      <c r="AF12">
        <v>626</v>
      </c>
      <c r="AG12">
        <v>0</v>
      </c>
      <c r="AH12">
        <v>0</v>
      </c>
      <c r="AI12">
        <v>0</v>
      </c>
      <c r="AJ12">
        <v>170</v>
      </c>
      <c r="AK12">
        <v>104</v>
      </c>
      <c r="AL12">
        <v>215</v>
      </c>
      <c r="AM12">
        <v>50</v>
      </c>
      <c r="AN12">
        <v>0</v>
      </c>
      <c r="AO12">
        <v>60</v>
      </c>
      <c r="AP12">
        <v>4968</v>
      </c>
      <c r="AQ12">
        <v>4968</v>
      </c>
      <c r="AR12">
        <v>0</v>
      </c>
      <c r="AS12">
        <v>0</v>
      </c>
      <c r="AT12">
        <v>30</v>
      </c>
      <c r="AU12">
        <v>5434</v>
      </c>
      <c r="AV12">
        <v>3488</v>
      </c>
      <c r="AW12">
        <v>0</v>
      </c>
      <c r="AX12">
        <v>0</v>
      </c>
      <c r="AY12">
        <v>0</v>
      </c>
      <c r="AZ12">
        <v>5649</v>
      </c>
      <c r="BA12">
        <v>2949</v>
      </c>
      <c r="BB12">
        <v>9354</v>
      </c>
      <c r="BC12">
        <v>27379</v>
      </c>
      <c r="BD12">
        <v>14530</v>
      </c>
      <c r="BE12">
        <v>11519</v>
      </c>
      <c r="BF12">
        <v>6465</v>
      </c>
      <c r="BG12">
        <v>8085</v>
      </c>
      <c r="BH12">
        <v>8532</v>
      </c>
      <c r="BI12">
        <v>0</v>
      </c>
      <c r="BJ12">
        <v>4263</v>
      </c>
    </row>
    <row r="13" spans="1:62" x14ac:dyDescent="0.3">
      <c r="A13">
        <v>5500</v>
      </c>
      <c r="B13">
        <v>4.5999999999999999E-2</v>
      </c>
      <c r="C13">
        <v>1.0760000000000001</v>
      </c>
      <c r="D13">
        <v>3.2000000000000001E-2</v>
      </c>
      <c r="E13">
        <v>0.35899999999999999</v>
      </c>
      <c r="F13">
        <v>0.44</v>
      </c>
      <c r="G13">
        <v>5559</v>
      </c>
      <c r="H13">
        <v>34836</v>
      </c>
      <c r="I13">
        <v>48531</v>
      </c>
      <c r="J13">
        <v>2288</v>
      </c>
      <c r="K13">
        <v>2697</v>
      </c>
      <c r="L13">
        <v>0</v>
      </c>
      <c r="M13">
        <v>6837</v>
      </c>
      <c r="N13">
        <v>21519</v>
      </c>
      <c r="O13">
        <v>22406</v>
      </c>
      <c r="P13">
        <v>638</v>
      </c>
      <c r="Q13">
        <v>0</v>
      </c>
      <c r="R13">
        <v>0</v>
      </c>
      <c r="S13">
        <v>0</v>
      </c>
      <c r="T13">
        <v>2941</v>
      </c>
      <c r="U13">
        <v>27</v>
      </c>
      <c r="V13">
        <v>5614</v>
      </c>
      <c r="W13">
        <v>51</v>
      </c>
      <c r="X13">
        <v>10</v>
      </c>
      <c r="Y13">
        <v>16</v>
      </c>
      <c r="Z13">
        <v>5624</v>
      </c>
      <c r="AA13">
        <v>5579</v>
      </c>
      <c r="AB13">
        <v>1</v>
      </c>
      <c r="AC13">
        <v>0</v>
      </c>
      <c r="AD13">
        <v>5624</v>
      </c>
      <c r="AE13">
        <v>1491</v>
      </c>
      <c r="AF13">
        <v>638</v>
      </c>
      <c r="AG13">
        <v>0</v>
      </c>
      <c r="AH13">
        <v>0</v>
      </c>
      <c r="AI13">
        <v>0</v>
      </c>
      <c r="AJ13">
        <v>171</v>
      </c>
      <c r="AK13">
        <v>27</v>
      </c>
      <c r="AL13">
        <v>135</v>
      </c>
      <c r="AM13">
        <v>59</v>
      </c>
      <c r="AN13">
        <v>0</v>
      </c>
      <c r="AO13">
        <v>32</v>
      </c>
      <c r="AP13">
        <v>5579</v>
      </c>
      <c r="AQ13">
        <v>5579</v>
      </c>
      <c r="AR13">
        <v>0</v>
      </c>
      <c r="AS13">
        <v>0</v>
      </c>
      <c r="AT13">
        <v>16</v>
      </c>
      <c r="AU13">
        <v>5328</v>
      </c>
      <c r="AV13">
        <v>3469</v>
      </c>
      <c r="AW13">
        <v>0</v>
      </c>
      <c r="AX13">
        <v>0</v>
      </c>
      <c r="AY13">
        <v>0</v>
      </c>
      <c r="AZ13">
        <v>5505</v>
      </c>
      <c r="BA13">
        <v>3444</v>
      </c>
      <c r="BB13">
        <v>8984</v>
      </c>
      <c r="BC13">
        <v>16764</v>
      </c>
      <c r="BD13">
        <v>15230</v>
      </c>
      <c r="BE13">
        <v>13652</v>
      </c>
      <c r="BF13">
        <v>6358</v>
      </c>
      <c r="BG13">
        <v>6342</v>
      </c>
      <c r="BH13">
        <v>8532</v>
      </c>
      <c r="BI13">
        <v>0</v>
      </c>
      <c r="BJ13">
        <v>4109</v>
      </c>
    </row>
    <row r="14" spans="1:62" x14ac:dyDescent="0.3">
      <c r="A14">
        <v>6000</v>
      </c>
      <c r="B14">
        <v>4.7E-2</v>
      </c>
      <c r="C14">
        <v>1.17</v>
      </c>
      <c r="D14">
        <v>4.7E-2</v>
      </c>
      <c r="E14">
        <v>0.34300000000000003</v>
      </c>
      <c r="F14">
        <v>0.46800000000000003</v>
      </c>
      <c r="G14">
        <v>6081</v>
      </c>
      <c r="H14">
        <v>37798</v>
      </c>
      <c r="I14">
        <v>53231</v>
      </c>
      <c r="J14">
        <v>2304</v>
      </c>
      <c r="K14">
        <v>2798</v>
      </c>
      <c r="L14">
        <v>0</v>
      </c>
      <c r="M14">
        <v>6253</v>
      </c>
      <c r="N14">
        <v>19610</v>
      </c>
      <c r="O14">
        <v>24378</v>
      </c>
      <c r="P14">
        <v>782</v>
      </c>
      <c r="Q14">
        <v>0</v>
      </c>
      <c r="R14">
        <v>0</v>
      </c>
      <c r="S14">
        <v>0</v>
      </c>
      <c r="T14">
        <v>3280</v>
      </c>
      <c r="U14">
        <v>207</v>
      </c>
      <c r="V14">
        <v>6113</v>
      </c>
      <c r="W14">
        <v>43</v>
      </c>
      <c r="X14">
        <v>21</v>
      </c>
      <c r="Y14">
        <v>27</v>
      </c>
      <c r="Z14">
        <v>6141</v>
      </c>
      <c r="AA14">
        <v>6097</v>
      </c>
      <c r="AB14">
        <v>1</v>
      </c>
      <c r="AC14">
        <v>0</v>
      </c>
      <c r="AD14">
        <v>6141</v>
      </c>
      <c r="AE14">
        <v>1709</v>
      </c>
      <c r="AF14">
        <v>782</v>
      </c>
      <c r="AG14">
        <v>0</v>
      </c>
      <c r="AH14">
        <v>0</v>
      </c>
      <c r="AI14">
        <v>0</v>
      </c>
      <c r="AJ14">
        <v>184</v>
      </c>
      <c r="AK14">
        <v>207</v>
      </c>
      <c r="AL14">
        <v>271</v>
      </c>
      <c r="AM14">
        <v>44</v>
      </c>
      <c r="AN14">
        <v>0</v>
      </c>
      <c r="AO14">
        <v>52</v>
      </c>
      <c r="AP14">
        <v>6097</v>
      </c>
      <c r="AQ14">
        <v>6097</v>
      </c>
      <c r="AR14">
        <v>0</v>
      </c>
      <c r="AS14">
        <v>0</v>
      </c>
      <c r="AT14">
        <v>26</v>
      </c>
      <c r="AU14">
        <v>5352</v>
      </c>
      <c r="AV14">
        <v>3808</v>
      </c>
      <c r="AW14">
        <v>0</v>
      </c>
      <c r="AX14">
        <v>0</v>
      </c>
      <c r="AY14">
        <v>0</v>
      </c>
      <c r="AZ14">
        <v>5654</v>
      </c>
      <c r="BA14">
        <v>2879</v>
      </c>
      <c r="BB14">
        <v>8891</v>
      </c>
      <c r="BC14">
        <v>21669</v>
      </c>
      <c r="BD14">
        <v>15338</v>
      </c>
      <c r="BE14">
        <v>11345</v>
      </c>
      <c r="BF14">
        <v>6361</v>
      </c>
      <c r="BG14">
        <v>6288</v>
      </c>
      <c r="BH14">
        <v>11093</v>
      </c>
      <c r="BI14">
        <v>0</v>
      </c>
      <c r="BJ14">
        <v>4109</v>
      </c>
    </row>
    <row r="15" spans="1:62" x14ac:dyDescent="0.3">
      <c r="A15">
        <v>6500</v>
      </c>
      <c r="B15">
        <v>4.7E-2</v>
      </c>
      <c r="C15">
        <v>1.3260000000000001</v>
      </c>
      <c r="D15">
        <v>3.1E-2</v>
      </c>
      <c r="E15">
        <v>0.34599999999999997</v>
      </c>
      <c r="F15">
        <v>0.63200000000000001</v>
      </c>
      <c r="G15">
        <v>5652</v>
      </c>
      <c r="H15">
        <v>34790</v>
      </c>
      <c r="I15">
        <v>59668</v>
      </c>
      <c r="J15">
        <v>2192</v>
      </c>
      <c r="K15">
        <v>5119</v>
      </c>
      <c r="L15">
        <v>0</v>
      </c>
      <c r="M15">
        <v>7763</v>
      </c>
      <c r="N15">
        <v>22510</v>
      </c>
      <c r="O15">
        <v>26330</v>
      </c>
      <c r="P15">
        <v>823</v>
      </c>
      <c r="Q15">
        <v>0</v>
      </c>
      <c r="R15">
        <v>0</v>
      </c>
      <c r="S15">
        <v>0</v>
      </c>
      <c r="T15">
        <v>3609</v>
      </c>
      <c r="U15">
        <v>510</v>
      </c>
      <c r="V15">
        <v>6606</v>
      </c>
      <c r="W15">
        <v>973</v>
      </c>
      <c r="X15">
        <v>15</v>
      </c>
      <c r="Y15">
        <v>948</v>
      </c>
      <c r="Z15">
        <v>6636</v>
      </c>
      <c r="AA15">
        <v>6581</v>
      </c>
      <c r="AB15">
        <v>1</v>
      </c>
      <c r="AC15">
        <v>0</v>
      </c>
      <c r="AD15">
        <v>6636</v>
      </c>
      <c r="AE15">
        <v>5080</v>
      </c>
      <c r="AF15">
        <v>823</v>
      </c>
      <c r="AG15">
        <v>0</v>
      </c>
      <c r="AH15">
        <v>0</v>
      </c>
      <c r="AI15">
        <v>0</v>
      </c>
      <c r="AJ15">
        <v>1051</v>
      </c>
      <c r="AK15">
        <v>510</v>
      </c>
      <c r="AL15">
        <v>2361</v>
      </c>
      <c r="AM15">
        <v>1851</v>
      </c>
      <c r="AN15">
        <v>4</v>
      </c>
      <c r="AO15">
        <v>1792</v>
      </c>
      <c r="AP15">
        <v>6581</v>
      </c>
      <c r="AQ15">
        <v>6581</v>
      </c>
      <c r="AR15">
        <v>0</v>
      </c>
      <c r="AS15">
        <v>0</v>
      </c>
      <c r="AT15">
        <v>896</v>
      </c>
      <c r="AU15">
        <v>4693</v>
      </c>
      <c r="AV15">
        <v>3479</v>
      </c>
      <c r="AW15">
        <v>0</v>
      </c>
      <c r="AX15">
        <v>0</v>
      </c>
      <c r="AY15">
        <v>0</v>
      </c>
      <c r="AZ15">
        <v>4991</v>
      </c>
      <c r="BA15">
        <v>3359</v>
      </c>
      <c r="BB15">
        <v>8009</v>
      </c>
      <c r="BC15">
        <v>10406</v>
      </c>
      <c r="BD15">
        <v>16098</v>
      </c>
      <c r="BE15">
        <v>5806</v>
      </c>
      <c r="BF15">
        <v>27797</v>
      </c>
      <c r="BG15">
        <v>5825</v>
      </c>
      <c r="BH15">
        <v>11519</v>
      </c>
      <c r="BI15">
        <v>0</v>
      </c>
      <c r="BJ15">
        <v>3622</v>
      </c>
    </row>
    <row r="16" spans="1:62" x14ac:dyDescent="0.3">
      <c r="A16">
        <v>7000</v>
      </c>
      <c r="B16">
        <v>6.2E-2</v>
      </c>
      <c r="C16">
        <v>1.375</v>
      </c>
      <c r="D16">
        <v>4.7E-2</v>
      </c>
      <c r="E16">
        <v>0.45200000000000001</v>
      </c>
      <c r="F16">
        <v>0.56100000000000005</v>
      </c>
      <c r="G16">
        <v>6907</v>
      </c>
      <c r="H16">
        <v>42634</v>
      </c>
      <c r="I16">
        <v>62310</v>
      </c>
      <c r="J16">
        <v>2239</v>
      </c>
      <c r="K16">
        <v>2679</v>
      </c>
      <c r="L16">
        <v>0</v>
      </c>
      <c r="M16">
        <v>5856</v>
      </c>
      <c r="N16">
        <v>19330</v>
      </c>
      <c r="O16">
        <v>28481</v>
      </c>
      <c r="P16">
        <v>867</v>
      </c>
      <c r="Q16">
        <v>0</v>
      </c>
      <c r="R16">
        <v>0</v>
      </c>
      <c r="S16">
        <v>0</v>
      </c>
      <c r="T16">
        <v>3740</v>
      </c>
      <c r="U16">
        <v>155</v>
      </c>
      <c r="V16">
        <v>7119</v>
      </c>
      <c r="W16">
        <v>271</v>
      </c>
      <c r="X16">
        <v>30</v>
      </c>
      <c r="Y16">
        <v>237</v>
      </c>
      <c r="Z16">
        <v>7162</v>
      </c>
      <c r="AA16">
        <v>7085</v>
      </c>
      <c r="AB16">
        <v>1</v>
      </c>
      <c r="AC16">
        <v>0</v>
      </c>
      <c r="AD16">
        <v>7162</v>
      </c>
      <c r="AE16">
        <v>2730</v>
      </c>
      <c r="AF16">
        <v>867</v>
      </c>
      <c r="AG16">
        <v>0</v>
      </c>
      <c r="AH16">
        <v>0</v>
      </c>
      <c r="AI16">
        <v>0</v>
      </c>
      <c r="AJ16">
        <v>565</v>
      </c>
      <c r="AK16">
        <v>155</v>
      </c>
      <c r="AL16">
        <v>666</v>
      </c>
      <c r="AM16">
        <v>493</v>
      </c>
      <c r="AN16">
        <v>0</v>
      </c>
      <c r="AO16">
        <v>474</v>
      </c>
      <c r="AP16">
        <v>7085</v>
      </c>
      <c r="AQ16">
        <v>7085</v>
      </c>
      <c r="AR16">
        <v>0</v>
      </c>
      <c r="AS16">
        <v>0</v>
      </c>
      <c r="AT16">
        <v>237</v>
      </c>
      <c r="AU16">
        <v>5376</v>
      </c>
      <c r="AV16">
        <v>3769</v>
      </c>
      <c r="AW16">
        <v>0</v>
      </c>
      <c r="AX16">
        <v>0</v>
      </c>
      <c r="AY16">
        <v>0</v>
      </c>
      <c r="AZ16">
        <v>5715</v>
      </c>
      <c r="BA16">
        <v>2903</v>
      </c>
      <c r="BB16">
        <v>8978</v>
      </c>
      <c r="BC16">
        <v>10543</v>
      </c>
      <c r="BD16">
        <v>12571</v>
      </c>
      <c r="BE16">
        <v>4824</v>
      </c>
      <c r="BF16">
        <v>6453</v>
      </c>
      <c r="BG16">
        <v>6637</v>
      </c>
      <c r="BH16">
        <v>8533</v>
      </c>
      <c r="BI16">
        <v>0</v>
      </c>
      <c r="BJ16">
        <v>4078</v>
      </c>
    </row>
    <row r="17" spans="1:62" x14ac:dyDescent="0.3">
      <c r="A17">
        <v>7500</v>
      </c>
      <c r="B17">
        <v>7.8E-2</v>
      </c>
      <c r="C17">
        <v>1.4670000000000001</v>
      </c>
      <c r="D17">
        <v>3.2000000000000001E-2</v>
      </c>
      <c r="E17">
        <v>0.46800000000000003</v>
      </c>
      <c r="F17">
        <v>0.59199999999999997</v>
      </c>
      <c r="G17">
        <v>7527</v>
      </c>
      <c r="H17">
        <v>46813</v>
      </c>
      <c r="I17">
        <v>66082</v>
      </c>
      <c r="J17">
        <v>2298</v>
      </c>
      <c r="K17">
        <v>2735</v>
      </c>
      <c r="L17">
        <v>0</v>
      </c>
      <c r="M17">
        <v>6148</v>
      </c>
      <c r="N17">
        <v>15194</v>
      </c>
      <c r="O17">
        <v>30355</v>
      </c>
      <c r="P17">
        <v>929</v>
      </c>
      <c r="Q17">
        <v>0</v>
      </c>
      <c r="R17">
        <v>0</v>
      </c>
      <c r="S17">
        <v>0</v>
      </c>
      <c r="T17">
        <v>3940</v>
      </c>
      <c r="U17">
        <v>282</v>
      </c>
      <c r="V17">
        <v>7582</v>
      </c>
      <c r="W17">
        <v>82</v>
      </c>
      <c r="X17">
        <v>29</v>
      </c>
      <c r="Y17">
        <v>44</v>
      </c>
      <c r="Z17">
        <v>7647</v>
      </c>
      <c r="AA17">
        <v>7544</v>
      </c>
      <c r="AB17">
        <v>1</v>
      </c>
      <c r="AC17">
        <v>0</v>
      </c>
      <c r="AD17">
        <v>7647</v>
      </c>
      <c r="AE17">
        <v>2126</v>
      </c>
      <c r="AF17">
        <v>929</v>
      </c>
      <c r="AG17">
        <v>0</v>
      </c>
      <c r="AH17">
        <v>0</v>
      </c>
      <c r="AI17">
        <v>0</v>
      </c>
      <c r="AJ17">
        <v>234</v>
      </c>
      <c r="AK17">
        <v>282</v>
      </c>
      <c r="AL17">
        <v>453</v>
      </c>
      <c r="AM17">
        <v>95</v>
      </c>
      <c r="AN17">
        <v>0</v>
      </c>
      <c r="AO17">
        <v>88</v>
      </c>
      <c r="AP17">
        <v>7544</v>
      </c>
      <c r="AQ17">
        <v>7544</v>
      </c>
      <c r="AR17">
        <v>0</v>
      </c>
      <c r="AS17">
        <v>0</v>
      </c>
      <c r="AT17">
        <v>44</v>
      </c>
      <c r="AU17">
        <v>5305</v>
      </c>
      <c r="AV17">
        <v>3711</v>
      </c>
      <c r="AW17">
        <v>0</v>
      </c>
      <c r="AX17">
        <v>0</v>
      </c>
      <c r="AY17">
        <v>0</v>
      </c>
      <c r="AZ17">
        <v>5763</v>
      </c>
      <c r="BA17">
        <v>2750</v>
      </c>
      <c r="BB17">
        <v>8947</v>
      </c>
      <c r="BC17">
        <v>14942</v>
      </c>
      <c r="BD17">
        <v>11357</v>
      </c>
      <c r="BE17">
        <v>8717</v>
      </c>
      <c r="BF17">
        <v>6351</v>
      </c>
      <c r="BG17">
        <v>7067</v>
      </c>
      <c r="BH17">
        <v>11520</v>
      </c>
      <c r="BI17">
        <v>0</v>
      </c>
      <c r="BJ17">
        <v>4051</v>
      </c>
    </row>
    <row r="18" spans="1:62" x14ac:dyDescent="0.3">
      <c r="A18">
        <v>8000</v>
      </c>
      <c r="B18">
        <v>4.5999999999999999E-2</v>
      </c>
      <c r="C18">
        <v>1.591</v>
      </c>
      <c r="D18">
        <v>4.7E-2</v>
      </c>
      <c r="E18">
        <v>0.51700000000000002</v>
      </c>
      <c r="F18">
        <v>0.69299999999999995</v>
      </c>
      <c r="G18">
        <v>7834</v>
      </c>
      <c r="H18">
        <v>48399</v>
      </c>
      <c r="I18">
        <v>71121</v>
      </c>
      <c r="J18">
        <v>2318</v>
      </c>
      <c r="K18">
        <v>2748</v>
      </c>
      <c r="L18">
        <v>0</v>
      </c>
      <c r="M18">
        <v>7866</v>
      </c>
      <c r="N18">
        <v>15992</v>
      </c>
      <c r="O18">
        <v>32375</v>
      </c>
      <c r="P18">
        <v>1031</v>
      </c>
      <c r="Q18">
        <v>0</v>
      </c>
      <c r="R18">
        <v>0</v>
      </c>
      <c r="S18">
        <v>0</v>
      </c>
      <c r="T18">
        <v>4382</v>
      </c>
      <c r="U18">
        <v>221</v>
      </c>
      <c r="V18">
        <v>8091</v>
      </c>
      <c r="W18">
        <v>328</v>
      </c>
      <c r="X18">
        <v>23</v>
      </c>
      <c r="Y18">
        <v>290</v>
      </c>
      <c r="Z18">
        <v>8163</v>
      </c>
      <c r="AA18">
        <v>8053</v>
      </c>
      <c r="AB18">
        <v>1</v>
      </c>
      <c r="AC18">
        <v>0</v>
      </c>
      <c r="AD18">
        <v>8163</v>
      </c>
      <c r="AE18">
        <v>3179</v>
      </c>
      <c r="AF18">
        <v>1031</v>
      </c>
      <c r="AG18">
        <v>0</v>
      </c>
      <c r="AH18">
        <v>0</v>
      </c>
      <c r="AI18">
        <v>0</v>
      </c>
      <c r="AJ18">
        <v>689</v>
      </c>
      <c r="AK18">
        <v>221</v>
      </c>
      <c r="AL18">
        <v>856</v>
      </c>
      <c r="AM18">
        <v>596</v>
      </c>
      <c r="AN18">
        <v>0</v>
      </c>
      <c r="AO18">
        <v>580</v>
      </c>
      <c r="AP18">
        <v>8053</v>
      </c>
      <c r="AQ18">
        <v>8053</v>
      </c>
      <c r="AR18">
        <v>0</v>
      </c>
      <c r="AS18">
        <v>0</v>
      </c>
      <c r="AT18">
        <v>290</v>
      </c>
      <c r="AU18">
        <v>5635</v>
      </c>
      <c r="AV18">
        <v>3641</v>
      </c>
      <c r="AW18">
        <v>0</v>
      </c>
      <c r="AX18">
        <v>0</v>
      </c>
      <c r="AY18">
        <v>0</v>
      </c>
      <c r="AZ18">
        <v>5997</v>
      </c>
      <c r="BA18">
        <v>2880</v>
      </c>
      <c r="BB18">
        <v>9983</v>
      </c>
      <c r="BC18">
        <v>12409</v>
      </c>
      <c r="BD18">
        <v>12669</v>
      </c>
      <c r="BE18">
        <v>5219</v>
      </c>
      <c r="BF18">
        <v>6996</v>
      </c>
      <c r="BG18">
        <v>7730</v>
      </c>
      <c r="BH18">
        <v>11946</v>
      </c>
      <c r="BI18">
        <v>0</v>
      </c>
      <c r="BJ18">
        <v>4599</v>
      </c>
    </row>
    <row r="19" spans="1:62" x14ac:dyDescent="0.3">
      <c r="A19">
        <v>8500</v>
      </c>
      <c r="B19">
        <v>3.1E-2</v>
      </c>
      <c r="C19">
        <v>1.8089999999999999</v>
      </c>
      <c r="D19">
        <v>4.7E-2</v>
      </c>
      <c r="E19">
        <v>0.51500000000000001</v>
      </c>
      <c r="F19">
        <v>0.751</v>
      </c>
      <c r="G19">
        <v>6326</v>
      </c>
      <c r="H19">
        <v>38193</v>
      </c>
      <c r="I19">
        <v>79961</v>
      </c>
      <c r="J19">
        <v>2278</v>
      </c>
      <c r="K19">
        <v>2945</v>
      </c>
      <c r="L19">
        <v>0</v>
      </c>
      <c r="M19">
        <v>7149</v>
      </c>
      <c r="N19">
        <v>14064</v>
      </c>
      <c r="O19">
        <v>34436</v>
      </c>
      <c r="P19">
        <v>1001</v>
      </c>
      <c r="Q19">
        <v>0</v>
      </c>
      <c r="R19">
        <v>0</v>
      </c>
      <c r="S19">
        <v>0</v>
      </c>
      <c r="T19">
        <v>4448</v>
      </c>
      <c r="U19">
        <v>877</v>
      </c>
      <c r="V19">
        <v>8659</v>
      </c>
      <c r="W19">
        <v>2298</v>
      </c>
      <c r="X19">
        <v>42</v>
      </c>
      <c r="Y19">
        <v>2253</v>
      </c>
      <c r="Z19">
        <v>8666</v>
      </c>
      <c r="AA19">
        <v>8614</v>
      </c>
      <c r="AB19">
        <v>1</v>
      </c>
      <c r="AC19">
        <v>0</v>
      </c>
      <c r="AD19">
        <v>8666</v>
      </c>
      <c r="AE19">
        <v>10591</v>
      </c>
      <c r="AF19">
        <v>1001</v>
      </c>
      <c r="AG19">
        <v>0</v>
      </c>
      <c r="AH19">
        <v>0</v>
      </c>
      <c r="AI19">
        <v>0</v>
      </c>
      <c r="AJ19">
        <v>2013</v>
      </c>
      <c r="AK19">
        <v>877</v>
      </c>
      <c r="AL19">
        <v>5501</v>
      </c>
      <c r="AM19">
        <v>4539</v>
      </c>
      <c r="AN19">
        <v>7</v>
      </c>
      <c r="AO19">
        <v>4494</v>
      </c>
      <c r="AP19">
        <v>8614</v>
      </c>
      <c r="AQ19">
        <v>8614</v>
      </c>
      <c r="AR19">
        <v>0</v>
      </c>
      <c r="AS19">
        <v>0</v>
      </c>
      <c r="AT19">
        <v>2247</v>
      </c>
      <c r="AU19">
        <v>5213</v>
      </c>
      <c r="AV19">
        <v>2729</v>
      </c>
      <c r="AW19">
        <v>0</v>
      </c>
      <c r="AX19">
        <v>0</v>
      </c>
      <c r="AY19">
        <v>0</v>
      </c>
      <c r="AZ19">
        <v>5633</v>
      </c>
      <c r="BA19">
        <v>3239</v>
      </c>
      <c r="BB19">
        <v>8978</v>
      </c>
      <c r="BC19">
        <v>10488</v>
      </c>
      <c r="BD19">
        <v>9761</v>
      </c>
      <c r="BE19">
        <v>4095</v>
      </c>
      <c r="BF19">
        <v>6479</v>
      </c>
      <c r="BG19">
        <v>6111</v>
      </c>
      <c r="BH19">
        <v>8533</v>
      </c>
      <c r="BI19">
        <v>0</v>
      </c>
      <c r="BJ19">
        <v>4129</v>
      </c>
    </row>
    <row r="20" spans="1:62" x14ac:dyDescent="0.3">
      <c r="A20">
        <v>9000</v>
      </c>
      <c r="B20">
        <v>7.8E-2</v>
      </c>
      <c r="C20">
        <v>2.0659999999999998</v>
      </c>
      <c r="D20">
        <v>4.5999999999999999E-2</v>
      </c>
      <c r="E20">
        <v>0.57799999999999996</v>
      </c>
      <c r="F20">
        <v>0.73299999999999998</v>
      </c>
      <c r="G20">
        <v>8987</v>
      </c>
      <c r="H20">
        <v>55719</v>
      </c>
      <c r="I20">
        <v>79694</v>
      </c>
      <c r="J20">
        <v>2357</v>
      </c>
      <c r="K20">
        <v>2822</v>
      </c>
      <c r="L20">
        <v>0</v>
      </c>
      <c r="M20">
        <v>8809</v>
      </c>
      <c r="N20">
        <v>13669</v>
      </c>
      <c r="O20">
        <v>36453</v>
      </c>
      <c r="P20">
        <v>1155</v>
      </c>
      <c r="Q20">
        <v>0</v>
      </c>
      <c r="R20">
        <v>0</v>
      </c>
      <c r="S20">
        <v>0</v>
      </c>
      <c r="T20">
        <v>4930</v>
      </c>
      <c r="U20">
        <v>255</v>
      </c>
      <c r="V20">
        <v>9097</v>
      </c>
      <c r="W20">
        <v>194</v>
      </c>
      <c r="X20">
        <v>30</v>
      </c>
      <c r="Y20">
        <v>156</v>
      </c>
      <c r="Z20">
        <v>9182</v>
      </c>
      <c r="AA20">
        <v>9059</v>
      </c>
      <c r="AB20">
        <v>1</v>
      </c>
      <c r="AC20">
        <v>0</v>
      </c>
      <c r="AD20">
        <v>9182</v>
      </c>
      <c r="AE20">
        <v>2950</v>
      </c>
      <c r="AF20">
        <v>1155</v>
      </c>
      <c r="AG20">
        <v>0</v>
      </c>
      <c r="AH20">
        <v>0</v>
      </c>
      <c r="AI20">
        <v>0</v>
      </c>
      <c r="AJ20">
        <v>503</v>
      </c>
      <c r="AK20">
        <v>255</v>
      </c>
      <c r="AL20">
        <v>621</v>
      </c>
      <c r="AM20">
        <v>327</v>
      </c>
      <c r="AN20">
        <v>0</v>
      </c>
      <c r="AO20">
        <v>312</v>
      </c>
      <c r="AP20">
        <v>9059</v>
      </c>
      <c r="AQ20">
        <v>9059</v>
      </c>
      <c r="AR20">
        <v>0</v>
      </c>
      <c r="AS20">
        <v>0</v>
      </c>
      <c r="AT20">
        <v>156</v>
      </c>
      <c r="AU20">
        <v>5172</v>
      </c>
      <c r="AV20">
        <v>2983</v>
      </c>
      <c r="AW20">
        <v>0</v>
      </c>
      <c r="AX20">
        <v>0</v>
      </c>
      <c r="AY20">
        <v>0</v>
      </c>
      <c r="AZ20">
        <v>5446</v>
      </c>
      <c r="BA20">
        <v>2447</v>
      </c>
      <c r="BB20">
        <v>8803</v>
      </c>
      <c r="BC20">
        <v>10760</v>
      </c>
      <c r="BD20">
        <v>10936</v>
      </c>
      <c r="BE20">
        <v>5469</v>
      </c>
      <c r="BF20">
        <v>6178</v>
      </c>
      <c r="BG20">
        <v>7099</v>
      </c>
      <c r="BH20">
        <v>7680</v>
      </c>
      <c r="BI20">
        <v>0</v>
      </c>
      <c r="BJ20">
        <v>4150</v>
      </c>
    </row>
    <row r="21" spans="1:62" x14ac:dyDescent="0.3">
      <c r="A21">
        <v>9500</v>
      </c>
      <c r="B21">
        <v>4.7E-2</v>
      </c>
      <c r="C21">
        <v>1.976</v>
      </c>
      <c r="D21">
        <v>4.7E-2</v>
      </c>
      <c r="E21">
        <v>0.56100000000000005</v>
      </c>
      <c r="F21">
        <v>0.81399999999999995</v>
      </c>
      <c r="G21">
        <v>7559</v>
      </c>
      <c r="H21">
        <v>45957</v>
      </c>
      <c r="I21">
        <v>88459</v>
      </c>
      <c r="J21">
        <v>2361</v>
      </c>
      <c r="K21">
        <v>2756</v>
      </c>
      <c r="L21">
        <v>0</v>
      </c>
      <c r="M21">
        <v>6714</v>
      </c>
      <c r="N21">
        <v>12228</v>
      </c>
      <c r="O21">
        <v>38451</v>
      </c>
      <c r="P21">
        <v>1101</v>
      </c>
      <c r="Q21">
        <v>0</v>
      </c>
      <c r="R21">
        <v>0</v>
      </c>
      <c r="S21">
        <v>0</v>
      </c>
      <c r="T21">
        <v>5158</v>
      </c>
      <c r="U21">
        <v>820</v>
      </c>
      <c r="V21">
        <v>9701</v>
      </c>
      <c r="W21">
        <v>2129</v>
      </c>
      <c r="X21">
        <v>32</v>
      </c>
      <c r="Y21">
        <v>2058</v>
      </c>
      <c r="Z21">
        <v>9689</v>
      </c>
      <c r="AA21">
        <v>9630</v>
      </c>
      <c r="AB21">
        <v>1</v>
      </c>
      <c r="AC21">
        <v>0</v>
      </c>
      <c r="AD21">
        <v>9689</v>
      </c>
      <c r="AE21">
        <v>10012</v>
      </c>
      <c r="AF21">
        <v>1101</v>
      </c>
      <c r="AG21">
        <v>0</v>
      </c>
      <c r="AH21">
        <v>0</v>
      </c>
      <c r="AI21">
        <v>0</v>
      </c>
      <c r="AJ21">
        <v>2079</v>
      </c>
      <c r="AK21">
        <v>820</v>
      </c>
      <c r="AL21">
        <v>5055</v>
      </c>
      <c r="AM21">
        <v>4164</v>
      </c>
      <c r="AN21">
        <v>4</v>
      </c>
      <c r="AO21">
        <v>4076</v>
      </c>
      <c r="AP21">
        <v>9630</v>
      </c>
      <c r="AQ21">
        <v>9630</v>
      </c>
      <c r="AR21">
        <v>0</v>
      </c>
      <c r="AS21">
        <v>0</v>
      </c>
      <c r="AT21">
        <v>2038</v>
      </c>
      <c r="AU21">
        <v>5318</v>
      </c>
      <c r="AV21">
        <v>3517</v>
      </c>
      <c r="AW21">
        <v>0</v>
      </c>
      <c r="AX21">
        <v>0</v>
      </c>
      <c r="AY21">
        <v>0</v>
      </c>
      <c r="AZ21">
        <v>9378</v>
      </c>
      <c r="BA21">
        <v>3473</v>
      </c>
      <c r="BB21">
        <v>9078</v>
      </c>
      <c r="BC21">
        <v>10632</v>
      </c>
      <c r="BD21">
        <v>11492</v>
      </c>
      <c r="BE21">
        <v>4454</v>
      </c>
      <c r="BF21">
        <v>6471</v>
      </c>
      <c r="BG21">
        <v>6291</v>
      </c>
      <c r="BH21">
        <v>8106</v>
      </c>
      <c r="BI21">
        <v>0</v>
      </c>
      <c r="BJ21">
        <v>4259</v>
      </c>
    </row>
    <row r="22" spans="1:62" x14ac:dyDescent="0.3">
      <c r="A22">
        <v>10000</v>
      </c>
      <c r="B22">
        <v>4.7E-2</v>
      </c>
      <c r="C22">
        <v>2.1059999999999999</v>
      </c>
      <c r="D22">
        <v>4.5999999999999999E-2</v>
      </c>
      <c r="E22">
        <v>0.57599999999999996</v>
      </c>
      <c r="F22">
        <v>0.89</v>
      </c>
      <c r="G22">
        <v>7754</v>
      </c>
      <c r="H22">
        <v>46667</v>
      </c>
      <c r="I22">
        <v>93691</v>
      </c>
      <c r="J22">
        <v>2298</v>
      </c>
      <c r="K22">
        <v>2735</v>
      </c>
      <c r="L22">
        <v>0</v>
      </c>
      <c r="M22">
        <v>6611</v>
      </c>
      <c r="N22">
        <v>14142</v>
      </c>
      <c r="O22">
        <v>40561</v>
      </c>
      <c r="P22">
        <v>1196</v>
      </c>
      <c r="Q22">
        <v>0</v>
      </c>
      <c r="R22">
        <v>0</v>
      </c>
      <c r="S22">
        <v>0</v>
      </c>
      <c r="T22">
        <v>5448</v>
      </c>
      <c r="U22">
        <v>596</v>
      </c>
      <c r="V22">
        <v>10238</v>
      </c>
      <c r="W22">
        <v>2515</v>
      </c>
      <c r="X22">
        <v>45</v>
      </c>
      <c r="Y22">
        <v>2452</v>
      </c>
      <c r="Z22">
        <v>10232</v>
      </c>
      <c r="AA22">
        <v>10175</v>
      </c>
      <c r="AB22">
        <v>1</v>
      </c>
      <c r="AC22">
        <v>0</v>
      </c>
      <c r="AD22">
        <v>10232</v>
      </c>
      <c r="AE22">
        <v>11576</v>
      </c>
      <c r="AF22">
        <v>1196</v>
      </c>
      <c r="AG22">
        <v>0</v>
      </c>
      <c r="AH22">
        <v>0</v>
      </c>
      <c r="AI22">
        <v>0</v>
      </c>
      <c r="AJ22">
        <v>2833</v>
      </c>
      <c r="AK22">
        <v>596</v>
      </c>
      <c r="AL22">
        <v>5537</v>
      </c>
      <c r="AM22">
        <v>4916</v>
      </c>
      <c r="AN22">
        <v>2</v>
      </c>
      <c r="AO22">
        <v>4824</v>
      </c>
      <c r="AP22">
        <v>10175</v>
      </c>
      <c r="AQ22">
        <v>10175</v>
      </c>
      <c r="AR22">
        <v>0</v>
      </c>
      <c r="AS22">
        <v>0</v>
      </c>
      <c r="AT22">
        <v>2412</v>
      </c>
      <c r="AU22">
        <v>6170</v>
      </c>
      <c r="AV22">
        <v>3085</v>
      </c>
      <c r="AW22">
        <v>0</v>
      </c>
      <c r="AX22">
        <v>0</v>
      </c>
      <c r="AY22">
        <v>0</v>
      </c>
      <c r="AZ22">
        <v>5627</v>
      </c>
      <c r="BA22">
        <v>3083</v>
      </c>
      <c r="BB22">
        <v>8993</v>
      </c>
      <c r="BC22">
        <v>12390</v>
      </c>
      <c r="BD22">
        <v>10912</v>
      </c>
      <c r="BE22">
        <v>4387</v>
      </c>
      <c r="BF22">
        <v>6447</v>
      </c>
      <c r="BG22">
        <v>6420</v>
      </c>
      <c r="BH22">
        <v>8532</v>
      </c>
      <c r="BI22">
        <v>0</v>
      </c>
      <c r="BJ22">
        <v>4075</v>
      </c>
    </row>
    <row r="23" spans="1:62" x14ac:dyDescent="0.3">
      <c r="A23">
        <v>10500</v>
      </c>
      <c r="B23">
        <v>7.8E-2</v>
      </c>
      <c r="C23">
        <v>2.137</v>
      </c>
      <c r="D23">
        <v>6.2E-2</v>
      </c>
      <c r="E23">
        <v>0.65500000000000003</v>
      </c>
      <c r="F23">
        <v>1.1719999999999999</v>
      </c>
      <c r="G23">
        <v>10175</v>
      </c>
      <c r="H23">
        <v>62606</v>
      </c>
      <c r="I23">
        <v>93785</v>
      </c>
      <c r="J23">
        <v>2471</v>
      </c>
      <c r="K23">
        <v>2771</v>
      </c>
      <c r="L23">
        <v>0</v>
      </c>
      <c r="M23">
        <v>6664</v>
      </c>
      <c r="N23">
        <v>17259</v>
      </c>
      <c r="O23">
        <v>42652</v>
      </c>
      <c r="P23">
        <v>1372</v>
      </c>
      <c r="Q23">
        <v>0</v>
      </c>
      <c r="R23">
        <v>0</v>
      </c>
      <c r="S23">
        <v>0</v>
      </c>
      <c r="T23">
        <v>5744</v>
      </c>
      <c r="U23">
        <v>302</v>
      </c>
      <c r="V23">
        <v>10589</v>
      </c>
      <c r="W23">
        <v>555</v>
      </c>
      <c r="X23">
        <v>40</v>
      </c>
      <c r="Y23">
        <v>519</v>
      </c>
      <c r="Z23">
        <v>10729</v>
      </c>
      <c r="AA23">
        <v>10553</v>
      </c>
      <c r="AB23">
        <v>1</v>
      </c>
      <c r="AC23">
        <v>0</v>
      </c>
      <c r="AD23">
        <v>10729</v>
      </c>
      <c r="AE23">
        <v>4782</v>
      </c>
      <c r="AF23">
        <v>1372</v>
      </c>
      <c r="AG23">
        <v>0</v>
      </c>
      <c r="AH23">
        <v>0</v>
      </c>
      <c r="AI23">
        <v>0</v>
      </c>
      <c r="AJ23">
        <v>1132</v>
      </c>
      <c r="AK23">
        <v>302</v>
      </c>
      <c r="AL23">
        <v>1375</v>
      </c>
      <c r="AM23">
        <v>1038</v>
      </c>
      <c r="AN23">
        <v>0</v>
      </c>
      <c r="AO23">
        <v>1038</v>
      </c>
      <c r="AP23">
        <v>10553</v>
      </c>
      <c r="AQ23">
        <v>10553</v>
      </c>
      <c r="AR23">
        <v>0</v>
      </c>
      <c r="AS23">
        <v>0</v>
      </c>
      <c r="AT23">
        <v>519</v>
      </c>
      <c r="AU23">
        <v>5691</v>
      </c>
      <c r="AV23">
        <v>2892</v>
      </c>
      <c r="AW23">
        <v>0</v>
      </c>
      <c r="AX23">
        <v>0</v>
      </c>
      <c r="AY23">
        <v>0</v>
      </c>
      <c r="AZ23">
        <v>6024</v>
      </c>
      <c r="BA23">
        <v>2237</v>
      </c>
      <c r="BB23">
        <v>9841</v>
      </c>
      <c r="BC23">
        <v>12322</v>
      </c>
      <c r="BD23">
        <v>10644</v>
      </c>
      <c r="BE23">
        <v>5351</v>
      </c>
      <c r="BF23">
        <v>6812</v>
      </c>
      <c r="BG23">
        <v>11476</v>
      </c>
      <c r="BH23">
        <v>8959</v>
      </c>
      <c r="BI23">
        <v>0</v>
      </c>
      <c r="BJ23">
        <v>4593</v>
      </c>
    </row>
    <row r="24" spans="1:62" x14ac:dyDescent="0.3">
      <c r="A24">
        <v>11000</v>
      </c>
      <c r="B24">
        <v>7.9000000000000001E-2</v>
      </c>
      <c r="C24">
        <v>2.2120000000000002</v>
      </c>
      <c r="D24">
        <v>7.9000000000000001E-2</v>
      </c>
      <c r="E24">
        <v>0.70199999999999996</v>
      </c>
      <c r="F24">
        <v>0.84499999999999997</v>
      </c>
      <c r="G24">
        <v>10871</v>
      </c>
      <c r="H24">
        <v>67331</v>
      </c>
      <c r="I24">
        <v>97562</v>
      </c>
      <c r="J24">
        <v>2261</v>
      </c>
      <c r="K24">
        <v>2680</v>
      </c>
      <c r="L24">
        <v>0</v>
      </c>
      <c r="M24">
        <v>6692</v>
      </c>
      <c r="N24">
        <v>16973</v>
      </c>
      <c r="O24">
        <v>44549</v>
      </c>
      <c r="P24">
        <v>1354</v>
      </c>
      <c r="Q24">
        <v>0</v>
      </c>
      <c r="R24">
        <v>0</v>
      </c>
      <c r="S24">
        <v>0</v>
      </c>
      <c r="T24">
        <v>6005</v>
      </c>
      <c r="U24">
        <v>310</v>
      </c>
      <c r="V24">
        <v>11150</v>
      </c>
      <c r="W24">
        <v>340</v>
      </c>
      <c r="X24">
        <v>35</v>
      </c>
      <c r="Y24">
        <v>289</v>
      </c>
      <c r="Z24">
        <v>11215</v>
      </c>
      <c r="AA24">
        <v>11099</v>
      </c>
      <c r="AB24">
        <v>1</v>
      </c>
      <c r="AC24">
        <v>0</v>
      </c>
      <c r="AD24">
        <v>11215</v>
      </c>
      <c r="AE24">
        <v>3971</v>
      </c>
      <c r="AF24">
        <v>1354</v>
      </c>
      <c r="AG24">
        <v>0</v>
      </c>
      <c r="AH24">
        <v>0</v>
      </c>
      <c r="AI24">
        <v>0</v>
      </c>
      <c r="AJ24">
        <v>775</v>
      </c>
      <c r="AK24">
        <v>310</v>
      </c>
      <c r="AL24">
        <v>971</v>
      </c>
      <c r="AM24">
        <v>606</v>
      </c>
      <c r="AN24">
        <v>0</v>
      </c>
      <c r="AO24">
        <v>578</v>
      </c>
      <c r="AP24">
        <v>11099</v>
      </c>
      <c r="AQ24">
        <v>11099</v>
      </c>
      <c r="AR24">
        <v>0</v>
      </c>
      <c r="AS24">
        <v>0</v>
      </c>
      <c r="AT24">
        <v>289</v>
      </c>
      <c r="AU24">
        <v>5157</v>
      </c>
      <c r="AV24">
        <v>3574</v>
      </c>
      <c r="AW24">
        <v>0</v>
      </c>
      <c r="AX24">
        <v>0</v>
      </c>
      <c r="AY24">
        <v>0</v>
      </c>
      <c r="AZ24">
        <v>5696</v>
      </c>
      <c r="BA24">
        <v>2767</v>
      </c>
      <c r="BB24">
        <v>8785</v>
      </c>
      <c r="BC24">
        <v>13321</v>
      </c>
      <c r="BD24">
        <v>13140</v>
      </c>
      <c r="BE24">
        <v>5770</v>
      </c>
      <c r="BF24">
        <v>6129</v>
      </c>
      <c r="BG24">
        <v>6697</v>
      </c>
      <c r="BH24">
        <v>45650</v>
      </c>
      <c r="BI24">
        <v>0</v>
      </c>
      <c r="BJ24">
        <v>4229</v>
      </c>
    </row>
    <row r="25" spans="1:62" x14ac:dyDescent="0.3">
      <c r="A25">
        <v>11500</v>
      </c>
      <c r="B25">
        <v>9.4E-2</v>
      </c>
      <c r="C25">
        <v>2.262</v>
      </c>
      <c r="D25">
        <v>6.2E-2</v>
      </c>
      <c r="E25">
        <v>0.72399999999999998</v>
      </c>
      <c r="F25">
        <v>0.91300000000000003</v>
      </c>
      <c r="G25">
        <v>11368</v>
      </c>
      <c r="H25">
        <v>70285</v>
      </c>
      <c r="I25">
        <v>101945</v>
      </c>
      <c r="J25">
        <v>2282</v>
      </c>
      <c r="K25">
        <v>2717</v>
      </c>
      <c r="L25">
        <v>0</v>
      </c>
      <c r="M25">
        <v>6442</v>
      </c>
      <c r="N25">
        <v>16777</v>
      </c>
      <c r="O25">
        <v>46539</v>
      </c>
      <c r="P25">
        <v>1404</v>
      </c>
      <c r="Q25">
        <v>0</v>
      </c>
      <c r="R25">
        <v>0</v>
      </c>
      <c r="S25">
        <v>0</v>
      </c>
      <c r="T25">
        <v>6169</v>
      </c>
      <c r="U25">
        <v>282</v>
      </c>
      <c r="V25">
        <v>11712</v>
      </c>
      <c r="W25">
        <v>382</v>
      </c>
      <c r="X25">
        <v>40</v>
      </c>
      <c r="Y25">
        <v>316</v>
      </c>
      <c r="Z25">
        <v>11727</v>
      </c>
      <c r="AA25">
        <v>11646</v>
      </c>
      <c r="AB25">
        <v>1</v>
      </c>
      <c r="AC25">
        <v>0</v>
      </c>
      <c r="AD25">
        <v>11727</v>
      </c>
      <c r="AE25">
        <v>4155</v>
      </c>
      <c r="AF25">
        <v>1404</v>
      </c>
      <c r="AG25">
        <v>0</v>
      </c>
      <c r="AH25">
        <v>0</v>
      </c>
      <c r="AI25">
        <v>0</v>
      </c>
      <c r="AJ25">
        <v>806</v>
      </c>
      <c r="AK25">
        <v>282</v>
      </c>
      <c r="AL25">
        <v>997</v>
      </c>
      <c r="AM25">
        <v>672</v>
      </c>
      <c r="AN25">
        <v>0</v>
      </c>
      <c r="AO25">
        <v>632</v>
      </c>
      <c r="AP25">
        <v>11646</v>
      </c>
      <c r="AQ25">
        <v>11646</v>
      </c>
      <c r="AR25">
        <v>0</v>
      </c>
      <c r="AS25">
        <v>0</v>
      </c>
      <c r="AT25">
        <v>316</v>
      </c>
      <c r="AU25">
        <v>5305</v>
      </c>
      <c r="AV25">
        <v>3075</v>
      </c>
      <c r="AW25">
        <v>0</v>
      </c>
      <c r="AX25">
        <v>0</v>
      </c>
      <c r="AY25">
        <v>0</v>
      </c>
      <c r="AZ25">
        <v>5742</v>
      </c>
      <c r="BA25">
        <v>2422</v>
      </c>
      <c r="BB25">
        <v>9049</v>
      </c>
      <c r="BC25">
        <v>11556</v>
      </c>
      <c r="BD25">
        <v>10900</v>
      </c>
      <c r="BE25">
        <v>5257</v>
      </c>
      <c r="BF25">
        <v>6436</v>
      </c>
      <c r="BG25">
        <v>6592</v>
      </c>
      <c r="BH25">
        <v>11093</v>
      </c>
      <c r="BI25">
        <v>0</v>
      </c>
      <c r="BJ25">
        <v>4340</v>
      </c>
    </row>
    <row r="26" spans="1:62" x14ac:dyDescent="0.3">
      <c r="A26">
        <v>12000</v>
      </c>
      <c r="B26">
        <v>7.8E-2</v>
      </c>
      <c r="C26">
        <v>2.4249999999999998</v>
      </c>
      <c r="D26">
        <v>6.2E-2</v>
      </c>
      <c r="E26">
        <v>0.89700000000000002</v>
      </c>
      <c r="F26">
        <v>0.95399999999999996</v>
      </c>
      <c r="G26">
        <v>11703</v>
      </c>
      <c r="H26">
        <v>72339</v>
      </c>
      <c r="I26">
        <v>107041</v>
      </c>
      <c r="J26">
        <v>2281</v>
      </c>
      <c r="K26">
        <v>2793</v>
      </c>
      <c r="L26">
        <v>0</v>
      </c>
      <c r="M26">
        <v>6695</v>
      </c>
      <c r="N26">
        <v>16025</v>
      </c>
      <c r="O26">
        <v>48673</v>
      </c>
      <c r="P26">
        <v>1533</v>
      </c>
      <c r="Q26">
        <v>0</v>
      </c>
      <c r="R26">
        <v>0</v>
      </c>
      <c r="S26">
        <v>0</v>
      </c>
      <c r="T26">
        <v>6537</v>
      </c>
      <c r="U26">
        <v>333</v>
      </c>
      <c r="V26">
        <v>12220</v>
      </c>
      <c r="W26">
        <v>554</v>
      </c>
      <c r="X26">
        <v>30</v>
      </c>
      <c r="Y26">
        <v>493</v>
      </c>
      <c r="Z26">
        <v>12254</v>
      </c>
      <c r="AA26">
        <v>12159</v>
      </c>
      <c r="AB26">
        <v>1</v>
      </c>
      <c r="AC26">
        <v>0</v>
      </c>
      <c r="AD26">
        <v>12254</v>
      </c>
      <c r="AE26">
        <v>4985</v>
      </c>
      <c r="AF26">
        <v>1533</v>
      </c>
      <c r="AG26">
        <v>0</v>
      </c>
      <c r="AH26">
        <v>0</v>
      </c>
      <c r="AI26">
        <v>0</v>
      </c>
      <c r="AJ26">
        <v>1094</v>
      </c>
      <c r="AK26">
        <v>333</v>
      </c>
      <c r="AL26">
        <v>1363</v>
      </c>
      <c r="AM26">
        <v>991</v>
      </c>
      <c r="AN26">
        <v>1</v>
      </c>
      <c r="AO26">
        <v>972</v>
      </c>
      <c r="AP26">
        <v>12159</v>
      </c>
      <c r="AQ26">
        <v>12159</v>
      </c>
      <c r="AR26">
        <v>0</v>
      </c>
      <c r="AS26">
        <v>0</v>
      </c>
      <c r="AT26">
        <v>486</v>
      </c>
      <c r="AU26">
        <v>5330</v>
      </c>
      <c r="AV26">
        <v>3256</v>
      </c>
      <c r="AW26">
        <v>0</v>
      </c>
      <c r="AX26">
        <v>0</v>
      </c>
      <c r="AY26">
        <v>0</v>
      </c>
      <c r="AZ26">
        <v>5569</v>
      </c>
      <c r="BA26">
        <v>2839</v>
      </c>
      <c r="BB26">
        <v>9017</v>
      </c>
      <c r="BC26">
        <v>11186</v>
      </c>
      <c r="BD26">
        <v>11618</v>
      </c>
      <c r="BE26">
        <v>5369</v>
      </c>
      <c r="BF26">
        <v>6292</v>
      </c>
      <c r="BG26">
        <v>6599</v>
      </c>
      <c r="BH26">
        <v>11519</v>
      </c>
      <c r="BI26">
        <v>0</v>
      </c>
      <c r="BJ26">
        <v>4145</v>
      </c>
    </row>
    <row r="27" spans="1:62" x14ac:dyDescent="0.3">
      <c r="A27">
        <v>12500</v>
      </c>
      <c r="B27">
        <v>6.3E-2</v>
      </c>
      <c r="C27">
        <v>2.6459999999999999</v>
      </c>
      <c r="D27">
        <v>4.8000000000000001E-2</v>
      </c>
      <c r="E27">
        <v>0.73299999999999998</v>
      </c>
      <c r="F27">
        <v>1.0760000000000001</v>
      </c>
      <c r="G27">
        <v>10157</v>
      </c>
      <c r="H27">
        <v>61473</v>
      </c>
      <c r="I27">
        <v>116582</v>
      </c>
      <c r="J27">
        <v>2265</v>
      </c>
      <c r="K27">
        <v>2801</v>
      </c>
      <c r="L27">
        <v>0</v>
      </c>
      <c r="M27">
        <v>6909</v>
      </c>
      <c r="N27">
        <v>14543</v>
      </c>
      <c r="O27">
        <v>50745</v>
      </c>
      <c r="P27">
        <v>1463</v>
      </c>
      <c r="Q27">
        <v>0</v>
      </c>
      <c r="R27">
        <v>0</v>
      </c>
      <c r="S27">
        <v>0</v>
      </c>
      <c r="T27">
        <v>6791</v>
      </c>
      <c r="U27">
        <v>1043</v>
      </c>
      <c r="V27">
        <v>12836</v>
      </c>
      <c r="W27">
        <v>2723</v>
      </c>
      <c r="X27">
        <v>51</v>
      </c>
      <c r="Y27">
        <v>2609</v>
      </c>
      <c r="Z27">
        <v>12799</v>
      </c>
      <c r="AA27">
        <v>12722</v>
      </c>
      <c r="AB27">
        <v>1</v>
      </c>
      <c r="AC27">
        <v>0</v>
      </c>
      <c r="AD27">
        <v>12799</v>
      </c>
      <c r="AE27">
        <v>12867</v>
      </c>
      <c r="AF27">
        <v>1463</v>
      </c>
      <c r="AG27">
        <v>0</v>
      </c>
      <c r="AH27">
        <v>0</v>
      </c>
      <c r="AI27">
        <v>0</v>
      </c>
      <c r="AJ27">
        <v>2591</v>
      </c>
      <c r="AK27">
        <v>1043</v>
      </c>
      <c r="AL27">
        <v>6401</v>
      </c>
      <c r="AM27">
        <v>5326</v>
      </c>
      <c r="AN27">
        <v>6</v>
      </c>
      <c r="AO27">
        <v>5186</v>
      </c>
      <c r="AP27">
        <v>12722</v>
      </c>
      <c r="AQ27">
        <v>12722</v>
      </c>
      <c r="AR27">
        <v>0</v>
      </c>
      <c r="AS27">
        <v>0</v>
      </c>
      <c r="AT27">
        <v>2593</v>
      </c>
      <c r="AU27">
        <v>5290</v>
      </c>
      <c r="AV27">
        <v>3109</v>
      </c>
      <c r="AW27">
        <v>0</v>
      </c>
      <c r="AX27">
        <v>0</v>
      </c>
      <c r="AY27">
        <v>0</v>
      </c>
      <c r="AZ27">
        <v>5719</v>
      </c>
      <c r="BA27">
        <v>3289</v>
      </c>
      <c r="BB27">
        <v>9192</v>
      </c>
      <c r="BC27">
        <v>10859</v>
      </c>
      <c r="BD27">
        <v>11293</v>
      </c>
      <c r="BE27">
        <v>4072</v>
      </c>
      <c r="BF27">
        <v>6454</v>
      </c>
      <c r="BG27">
        <v>5985</v>
      </c>
      <c r="BH27">
        <v>8533</v>
      </c>
      <c r="BI27">
        <v>0</v>
      </c>
      <c r="BJ27">
        <v>4037</v>
      </c>
    </row>
    <row r="28" spans="1:62" x14ac:dyDescent="0.3">
      <c r="A28">
        <v>13000</v>
      </c>
      <c r="B28">
        <v>0.109</v>
      </c>
      <c r="C28">
        <v>2.6059999999999999</v>
      </c>
      <c r="D28">
        <v>7.8E-2</v>
      </c>
      <c r="E28">
        <v>0.84299999999999997</v>
      </c>
      <c r="F28">
        <v>1.0449999999999999</v>
      </c>
      <c r="G28">
        <v>13024</v>
      </c>
      <c r="H28">
        <v>80639</v>
      </c>
      <c r="I28">
        <v>115525</v>
      </c>
      <c r="J28">
        <v>2253</v>
      </c>
      <c r="K28">
        <v>2806</v>
      </c>
      <c r="L28">
        <v>0</v>
      </c>
      <c r="M28">
        <v>6542</v>
      </c>
      <c r="N28">
        <v>14150</v>
      </c>
      <c r="O28">
        <v>52785</v>
      </c>
      <c r="P28">
        <v>1594</v>
      </c>
      <c r="Q28">
        <v>0</v>
      </c>
      <c r="R28">
        <v>0</v>
      </c>
      <c r="S28">
        <v>0</v>
      </c>
      <c r="T28">
        <v>7125</v>
      </c>
      <c r="U28">
        <v>480</v>
      </c>
      <c r="V28">
        <v>13233</v>
      </c>
      <c r="W28">
        <v>286</v>
      </c>
      <c r="X28">
        <v>42</v>
      </c>
      <c r="Y28">
        <v>224</v>
      </c>
      <c r="Z28">
        <v>13292</v>
      </c>
      <c r="AA28">
        <v>13171</v>
      </c>
      <c r="AB28">
        <v>1</v>
      </c>
      <c r="AC28">
        <v>0</v>
      </c>
      <c r="AD28">
        <v>13292</v>
      </c>
      <c r="AE28">
        <v>4223</v>
      </c>
      <c r="AF28">
        <v>1594</v>
      </c>
      <c r="AG28">
        <v>0</v>
      </c>
      <c r="AH28">
        <v>0</v>
      </c>
      <c r="AI28">
        <v>0</v>
      </c>
      <c r="AJ28">
        <v>701</v>
      </c>
      <c r="AK28">
        <v>480</v>
      </c>
      <c r="AL28">
        <v>998</v>
      </c>
      <c r="AM28">
        <v>475</v>
      </c>
      <c r="AN28">
        <v>1</v>
      </c>
      <c r="AO28">
        <v>448</v>
      </c>
      <c r="AP28">
        <v>13171</v>
      </c>
      <c r="AQ28">
        <v>13171</v>
      </c>
      <c r="AR28">
        <v>0</v>
      </c>
      <c r="AS28">
        <v>0</v>
      </c>
      <c r="AT28">
        <v>224</v>
      </c>
      <c r="AU28">
        <v>5363</v>
      </c>
      <c r="AV28">
        <v>3245</v>
      </c>
      <c r="AW28">
        <v>0</v>
      </c>
      <c r="AX28">
        <v>0</v>
      </c>
      <c r="AY28">
        <v>0</v>
      </c>
      <c r="AZ28">
        <v>5793</v>
      </c>
      <c r="BA28">
        <v>2550</v>
      </c>
      <c r="BB28">
        <v>9352</v>
      </c>
      <c r="BC28">
        <v>14781</v>
      </c>
      <c r="BD28">
        <v>12027</v>
      </c>
      <c r="BE28">
        <v>5725</v>
      </c>
      <c r="BF28">
        <v>6544</v>
      </c>
      <c r="BG28">
        <v>7059</v>
      </c>
      <c r="BH28">
        <v>11520</v>
      </c>
      <c r="BI28">
        <v>0</v>
      </c>
      <c r="BJ28">
        <v>4330</v>
      </c>
    </row>
    <row r="29" spans="1:62" x14ac:dyDescent="0.3">
      <c r="A29">
        <v>13500</v>
      </c>
      <c r="B29">
        <v>9.2999999999999999E-2</v>
      </c>
      <c r="C29">
        <v>2.6850000000000001</v>
      </c>
      <c r="D29">
        <v>9.4E-2</v>
      </c>
      <c r="E29">
        <v>0.89500000000000002</v>
      </c>
      <c r="F29">
        <v>1.0780000000000001</v>
      </c>
      <c r="G29">
        <v>13488</v>
      </c>
      <c r="H29">
        <v>83670</v>
      </c>
      <c r="I29">
        <v>120201</v>
      </c>
      <c r="J29">
        <v>2276</v>
      </c>
      <c r="K29">
        <v>2745</v>
      </c>
      <c r="L29">
        <v>0</v>
      </c>
      <c r="M29">
        <v>6616</v>
      </c>
      <c r="N29">
        <v>13823</v>
      </c>
      <c r="O29">
        <v>54867</v>
      </c>
      <c r="P29">
        <v>1691</v>
      </c>
      <c r="Q29">
        <v>0</v>
      </c>
      <c r="R29">
        <v>0</v>
      </c>
      <c r="S29">
        <v>0</v>
      </c>
      <c r="T29">
        <v>7591</v>
      </c>
      <c r="U29">
        <v>523</v>
      </c>
      <c r="V29">
        <v>13667</v>
      </c>
      <c r="W29">
        <v>319</v>
      </c>
      <c r="X29">
        <v>46</v>
      </c>
      <c r="Y29">
        <v>257</v>
      </c>
      <c r="Z29">
        <v>13817</v>
      </c>
      <c r="AA29">
        <v>13605</v>
      </c>
      <c r="AB29">
        <v>1</v>
      </c>
      <c r="AC29">
        <v>0</v>
      </c>
      <c r="AD29">
        <v>13817</v>
      </c>
      <c r="AE29">
        <v>4552</v>
      </c>
      <c r="AF29">
        <v>1691</v>
      </c>
      <c r="AG29">
        <v>0</v>
      </c>
      <c r="AH29">
        <v>0</v>
      </c>
      <c r="AI29">
        <v>0</v>
      </c>
      <c r="AJ29">
        <v>808</v>
      </c>
      <c r="AK29">
        <v>523</v>
      </c>
      <c r="AL29">
        <v>1126</v>
      </c>
      <c r="AM29">
        <v>531</v>
      </c>
      <c r="AN29">
        <v>0</v>
      </c>
      <c r="AO29">
        <v>514</v>
      </c>
      <c r="AP29">
        <v>13605</v>
      </c>
      <c r="AQ29">
        <v>13605</v>
      </c>
      <c r="AR29">
        <v>0</v>
      </c>
      <c r="AS29">
        <v>0</v>
      </c>
      <c r="AT29">
        <v>257</v>
      </c>
      <c r="AU29">
        <v>5259</v>
      </c>
      <c r="AV29">
        <v>3069</v>
      </c>
      <c r="AW29">
        <v>0</v>
      </c>
      <c r="AX29">
        <v>0</v>
      </c>
      <c r="AY29">
        <v>0</v>
      </c>
      <c r="AZ29">
        <v>5592</v>
      </c>
      <c r="BA29">
        <v>2499</v>
      </c>
      <c r="BB29">
        <v>8984</v>
      </c>
      <c r="BC29">
        <v>13909</v>
      </c>
      <c r="BD29">
        <v>11148</v>
      </c>
      <c r="BE29">
        <v>5111</v>
      </c>
      <c r="BF29">
        <v>6499</v>
      </c>
      <c r="BG29">
        <v>7941</v>
      </c>
      <c r="BH29">
        <v>8959</v>
      </c>
      <c r="BI29">
        <v>0</v>
      </c>
      <c r="BJ29">
        <v>4017</v>
      </c>
    </row>
    <row r="30" spans="1:62" x14ac:dyDescent="0.3">
      <c r="A30">
        <v>14000</v>
      </c>
      <c r="B30">
        <v>0.1</v>
      </c>
      <c r="C30">
        <v>3.8149999999999999</v>
      </c>
      <c r="D30">
        <v>8.5999999999999993E-2</v>
      </c>
      <c r="E30">
        <v>1.028</v>
      </c>
      <c r="F30">
        <v>1.375</v>
      </c>
      <c r="G30">
        <v>12127</v>
      </c>
      <c r="H30">
        <v>73535</v>
      </c>
      <c r="I30">
        <v>128221</v>
      </c>
      <c r="J30">
        <v>3125</v>
      </c>
      <c r="K30">
        <v>3417</v>
      </c>
      <c r="L30">
        <v>0</v>
      </c>
      <c r="M30">
        <v>8310</v>
      </c>
      <c r="N30">
        <v>18226</v>
      </c>
      <c r="O30">
        <v>56813</v>
      </c>
      <c r="P30">
        <v>1692</v>
      </c>
      <c r="Q30">
        <v>0</v>
      </c>
      <c r="R30">
        <v>0</v>
      </c>
      <c r="S30">
        <v>0</v>
      </c>
      <c r="T30">
        <v>7368</v>
      </c>
      <c r="U30">
        <v>774</v>
      </c>
      <c r="V30">
        <v>14336</v>
      </c>
      <c r="W30">
        <v>2237</v>
      </c>
      <c r="X30">
        <v>47</v>
      </c>
      <c r="Y30">
        <v>2127</v>
      </c>
      <c r="Z30">
        <v>14300</v>
      </c>
      <c r="AA30">
        <v>14226</v>
      </c>
      <c r="AB30">
        <v>1</v>
      </c>
      <c r="AC30">
        <v>0</v>
      </c>
      <c r="AD30">
        <v>14300</v>
      </c>
      <c r="AE30">
        <v>11575</v>
      </c>
      <c r="AF30">
        <v>1692</v>
      </c>
      <c r="AG30">
        <v>0</v>
      </c>
      <c r="AH30">
        <v>0</v>
      </c>
      <c r="AI30">
        <v>0</v>
      </c>
      <c r="AJ30">
        <v>2654</v>
      </c>
      <c r="AK30">
        <v>774</v>
      </c>
      <c r="AL30">
        <v>5199</v>
      </c>
      <c r="AM30">
        <v>4379</v>
      </c>
      <c r="AN30">
        <v>1</v>
      </c>
      <c r="AO30">
        <v>4246</v>
      </c>
      <c r="AP30">
        <v>14226</v>
      </c>
      <c r="AQ30">
        <v>14226</v>
      </c>
      <c r="AR30">
        <v>0</v>
      </c>
      <c r="AS30">
        <v>0</v>
      </c>
      <c r="AT30">
        <v>2123</v>
      </c>
      <c r="AU30">
        <v>6671</v>
      </c>
      <c r="AV30">
        <v>3583</v>
      </c>
      <c r="AW30">
        <v>0</v>
      </c>
      <c r="AX30">
        <v>0</v>
      </c>
      <c r="AY30">
        <v>0</v>
      </c>
      <c r="AZ30">
        <v>6627</v>
      </c>
      <c r="BA30">
        <v>3336</v>
      </c>
      <c r="BB30">
        <v>10971</v>
      </c>
      <c r="BC30">
        <v>14231</v>
      </c>
      <c r="BD30">
        <v>15286</v>
      </c>
      <c r="BE30">
        <v>5403</v>
      </c>
      <c r="BF30">
        <v>7609</v>
      </c>
      <c r="BG30">
        <v>7043</v>
      </c>
      <c r="BH30">
        <v>14079</v>
      </c>
      <c r="BI30">
        <v>0</v>
      </c>
      <c r="BJ30">
        <v>4977</v>
      </c>
    </row>
    <row r="31" spans="1:62" x14ac:dyDescent="0.3">
      <c r="A31">
        <v>14500</v>
      </c>
      <c r="B31">
        <v>0.13100000000000001</v>
      </c>
      <c r="C31">
        <v>3.4990000000000001</v>
      </c>
      <c r="D31">
        <v>0.11</v>
      </c>
      <c r="E31">
        <v>1.1000000000000001</v>
      </c>
      <c r="F31">
        <v>1.552</v>
      </c>
      <c r="G31">
        <v>14387</v>
      </c>
      <c r="H31">
        <v>88852</v>
      </c>
      <c r="I31">
        <v>129413</v>
      </c>
      <c r="J31">
        <v>2989</v>
      </c>
      <c r="K31">
        <v>3285</v>
      </c>
      <c r="L31">
        <v>0</v>
      </c>
      <c r="M31">
        <v>8294</v>
      </c>
      <c r="N31">
        <v>14731</v>
      </c>
      <c r="O31">
        <v>58910</v>
      </c>
      <c r="P31">
        <v>1825</v>
      </c>
      <c r="Q31">
        <v>0</v>
      </c>
      <c r="R31">
        <v>0</v>
      </c>
      <c r="S31">
        <v>0</v>
      </c>
      <c r="T31">
        <v>8132</v>
      </c>
      <c r="U31">
        <v>436</v>
      </c>
      <c r="V31">
        <v>14772</v>
      </c>
      <c r="W31">
        <v>498</v>
      </c>
      <c r="X31">
        <v>47</v>
      </c>
      <c r="Y31">
        <v>429</v>
      </c>
      <c r="Z31">
        <v>14830</v>
      </c>
      <c r="AA31">
        <v>14703</v>
      </c>
      <c r="AB31">
        <v>1</v>
      </c>
      <c r="AC31">
        <v>0</v>
      </c>
      <c r="AD31">
        <v>14830</v>
      </c>
      <c r="AE31">
        <v>5458</v>
      </c>
      <c r="AF31">
        <v>1825</v>
      </c>
      <c r="AG31">
        <v>0</v>
      </c>
      <c r="AH31">
        <v>0</v>
      </c>
      <c r="AI31">
        <v>0</v>
      </c>
      <c r="AJ31">
        <v>1138</v>
      </c>
      <c r="AK31">
        <v>436</v>
      </c>
      <c r="AL31">
        <v>1333</v>
      </c>
      <c r="AM31">
        <v>883</v>
      </c>
      <c r="AN31">
        <v>0</v>
      </c>
      <c r="AO31">
        <v>858</v>
      </c>
      <c r="AP31">
        <v>14703</v>
      </c>
      <c r="AQ31">
        <v>14703</v>
      </c>
      <c r="AR31">
        <v>0</v>
      </c>
      <c r="AS31">
        <v>0</v>
      </c>
      <c r="AT31">
        <v>429</v>
      </c>
      <c r="AU31">
        <v>6186</v>
      </c>
      <c r="AV31">
        <v>3644</v>
      </c>
      <c r="AW31">
        <v>0</v>
      </c>
      <c r="AX31">
        <v>0</v>
      </c>
      <c r="AY31">
        <v>0</v>
      </c>
      <c r="AZ31">
        <v>6663</v>
      </c>
      <c r="BA31">
        <v>3107</v>
      </c>
      <c r="BB31">
        <v>10981</v>
      </c>
      <c r="BC31">
        <v>12906</v>
      </c>
      <c r="BD31">
        <v>12290</v>
      </c>
      <c r="BE31">
        <v>5465</v>
      </c>
      <c r="BF31">
        <v>7667</v>
      </c>
      <c r="BG31">
        <v>8418</v>
      </c>
      <c r="BH31">
        <v>11093</v>
      </c>
      <c r="BI31">
        <v>0</v>
      </c>
      <c r="BJ31">
        <v>17791</v>
      </c>
    </row>
    <row r="32" spans="1:62" x14ac:dyDescent="0.3">
      <c r="A32">
        <v>15000</v>
      </c>
      <c r="B32">
        <v>0.121</v>
      </c>
      <c r="C32">
        <v>3.7280000000000002</v>
      </c>
      <c r="D32">
        <v>0.106</v>
      </c>
      <c r="E32">
        <v>1.1579999999999999</v>
      </c>
      <c r="F32">
        <v>1.462</v>
      </c>
      <c r="G32">
        <v>14595</v>
      </c>
      <c r="H32">
        <v>89800</v>
      </c>
      <c r="I32">
        <v>134233</v>
      </c>
      <c r="J32">
        <v>2767</v>
      </c>
      <c r="K32">
        <v>3350</v>
      </c>
      <c r="L32">
        <v>0</v>
      </c>
      <c r="M32">
        <v>8075</v>
      </c>
      <c r="N32">
        <v>15900</v>
      </c>
      <c r="O32">
        <v>60972</v>
      </c>
      <c r="P32">
        <v>1816</v>
      </c>
      <c r="Q32">
        <v>0</v>
      </c>
      <c r="R32">
        <v>0</v>
      </c>
      <c r="S32">
        <v>0</v>
      </c>
      <c r="T32">
        <v>8163</v>
      </c>
      <c r="U32">
        <v>467</v>
      </c>
      <c r="V32">
        <v>15280</v>
      </c>
      <c r="W32">
        <v>819</v>
      </c>
      <c r="X32">
        <v>64</v>
      </c>
      <c r="Y32">
        <v>737</v>
      </c>
      <c r="Z32">
        <v>15358</v>
      </c>
      <c r="AA32">
        <v>15198</v>
      </c>
      <c r="AB32">
        <v>1</v>
      </c>
      <c r="AC32">
        <v>0</v>
      </c>
      <c r="AD32">
        <v>15358</v>
      </c>
      <c r="AE32">
        <v>6601</v>
      </c>
      <c r="AF32">
        <v>1816</v>
      </c>
      <c r="AG32">
        <v>0</v>
      </c>
      <c r="AH32">
        <v>0</v>
      </c>
      <c r="AI32">
        <v>0</v>
      </c>
      <c r="AJ32">
        <v>1589</v>
      </c>
      <c r="AK32">
        <v>467</v>
      </c>
      <c r="AL32">
        <v>1986</v>
      </c>
      <c r="AM32">
        <v>1493</v>
      </c>
      <c r="AN32">
        <v>1</v>
      </c>
      <c r="AO32">
        <v>1432</v>
      </c>
      <c r="AP32">
        <v>15198</v>
      </c>
      <c r="AQ32">
        <v>15198</v>
      </c>
      <c r="AR32">
        <v>0</v>
      </c>
      <c r="AS32">
        <v>0</v>
      </c>
      <c r="AT32">
        <v>716</v>
      </c>
      <c r="AU32">
        <v>6358</v>
      </c>
      <c r="AV32">
        <v>3817</v>
      </c>
      <c r="AW32">
        <v>0</v>
      </c>
      <c r="AX32">
        <v>0</v>
      </c>
      <c r="AY32">
        <v>0</v>
      </c>
      <c r="AZ32">
        <v>6956</v>
      </c>
      <c r="BA32">
        <v>3381</v>
      </c>
      <c r="BB32">
        <v>11364</v>
      </c>
      <c r="BC32">
        <v>12709</v>
      </c>
      <c r="BD32">
        <v>16965</v>
      </c>
      <c r="BE32">
        <v>5630</v>
      </c>
      <c r="BF32">
        <v>7724</v>
      </c>
      <c r="BG32">
        <v>8919</v>
      </c>
      <c r="BH32">
        <v>11519</v>
      </c>
      <c r="BI32">
        <v>0</v>
      </c>
      <c r="BJ32">
        <v>5396</v>
      </c>
    </row>
    <row r="33" spans="1:62" x14ac:dyDescent="0.3">
      <c r="A33">
        <v>15500</v>
      </c>
      <c r="B33">
        <v>0.14299999999999999</v>
      </c>
      <c r="C33">
        <v>3.7679999999999998</v>
      </c>
      <c r="D33">
        <v>0.122</v>
      </c>
      <c r="E33">
        <v>1.1950000000000001</v>
      </c>
      <c r="F33">
        <v>1.486</v>
      </c>
      <c r="G33">
        <v>15667</v>
      </c>
      <c r="H33">
        <v>97721</v>
      </c>
      <c r="I33">
        <v>137009</v>
      </c>
      <c r="J33">
        <v>2782</v>
      </c>
      <c r="K33">
        <v>3306</v>
      </c>
      <c r="L33">
        <v>0</v>
      </c>
      <c r="M33">
        <v>8440</v>
      </c>
      <c r="N33">
        <v>21734</v>
      </c>
      <c r="O33">
        <v>62857</v>
      </c>
      <c r="P33">
        <v>1930</v>
      </c>
      <c r="Q33">
        <v>0</v>
      </c>
      <c r="R33">
        <v>0</v>
      </c>
      <c r="S33">
        <v>0</v>
      </c>
      <c r="T33">
        <v>8678</v>
      </c>
      <c r="U33">
        <v>488</v>
      </c>
      <c r="V33">
        <v>15602</v>
      </c>
      <c r="W33">
        <v>138</v>
      </c>
      <c r="X33">
        <v>45</v>
      </c>
      <c r="Y33">
        <v>70</v>
      </c>
      <c r="Z33">
        <v>15833</v>
      </c>
      <c r="AA33">
        <v>15534</v>
      </c>
      <c r="AB33">
        <v>1</v>
      </c>
      <c r="AC33">
        <v>0</v>
      </c>
      <c r="AD33">
        <v>15833</v>
      </c>
      <c r="AE33">
        <v>4275</v>
      </c>
      <c r="AF33">
        <v>1930</v>
      </c>
      <c r="AG33">
        <v>0</v>
      </c>
      <c r="AH33">
        <v>0</v>
      </c>
      <c r="AI33">
        <v>0</v>
      </c>
      <c r="AJ33">
        <v>527</v>
      </c>
      <c r="AK33">
        <v>488</v>
      </c>
      <c r="AL33">
        <v>748</v>
      </c>
      <c r="AM33">
        <v>164</v>
      </c>
      <c r="AN33">
        <v>0</v>
      </c>
      <c r="AO33">
        <v>140</v>
      </c>
      <c r="AP33">
        <v>15534</v>
      </c>
      <c r="AQ33">
        <v>15534</v>
      </c>
      <c r="AR33">
        <v>0</v>
      </c>
      <c r="AS33">
        <v>0</v>
      </c>
      <c r="AT33">
        <v>70</v>
      </c>
      <c r="AU33">
        <v>6218</v>
      </c>
      <c r="AV33">
        <v>4097</v>
      </c>
      <c r="AW33">
        <v>0</v>
      </c>
      <c r="AX33">
        <v>0</v>
      </c>
      <c r="AY33">
        <v>0</v>
      </c>
      <c r="AZ33">
        <v>6856</v>
      </c>
      <c r="BA33">
        <v>3027</v>
      </c>
      <c r="BB33">
        <v>11092</v>
      </c>
      <c r="BC33">
        <v>26797</v>
      </c>
      <c r="BD33">
        <v>16895</v>
      </c>
      <c r="BE33">
        <v>12549</v>
      </c>
      <c r="BF33">
        <v>7628</v>
      </c>
      <c r="BG33">
        <v>10610</v>
      </c>
      <c r="BH33">
        <v>11520</v>
      </c>
      <c r="BI33">
        <v>0</v>
      </c>
      <c r="BJ33">
        <v>5124</v>
      </c>
    </row>
    <row r="34" spans="1:62" x14ac:dyDescent="0.3">
      <c r="A34">
        <v>16000</v>
      </c>
      <c r="B34">
        <v>0.13700000000000001</v>
      </c>
      <c r="C34">
        <v>3.7890000000000001</v>
      </c>
      <c r="D34">
        <v>0.114</v>
      </c>
      <c r="E34">
        <v>1.2490000000000001</v>
      </c>
      <c r="F34">
        <v>1.577</v>
      </c>
      <c r="G34">
        <v>15974</v>
      </c>
      <c r="H34">
        <v>99284</v>
      </c>
      <c r="I34">
        <v>142396</v>
      </c>
      <c r="J34">
        <v>2695</v>
      </c>
      <c r="K34">
        <v>3340</v>
      </c>
      <c r="L34">
        <v>0</v>
      </c>
      <c r="M34">
        <v>8291</v>
      </c>
      <c r="N34">
        <v>17649</v>
      </c>
      <c r="O34">
        <v>65097</v>
      </c>
      <c r="P34">
        <v>2059</v>
      </c>
      <c r="Q34">
        <v>0</v>
      </c>
      <c r="R34">
        <v>0</v>
      </c>
      <c r="S34">
        <v>0</v>
      </c>
      <c r="T34">
        <v>8841</v>
      </c>
      <c r="U34">
        <v>582</v>
      </c>
      <c r="V34">
        <v>16187</v>
      </c>
      <c r="W34">
        <v>345</v>
      </c>
      <c r="X34">
        <v>52</v>
      </c>
      <c r="Y34">
        <v>305</v>
      </c>
      <c r="Z34">
        <v>16390</v>
      </c>
      <c r="AA34">
        <v>16147</v>
      </c>
      <c r="AB34">
        <v>1</v>
      </c>
      <c r="AC34">
        <v>0</v>
      </c>
      <c r="AD34">
        <v>16390</v>
      </c>
      <c r="AE34">
        <v>5406</v>
      </c>
      <c r="AF34">
        <v>2059</v>
      </c>
      <c r="AG34">
        <v>0</v>
      </c>
      <c r="AH34">
        <v>0</v>
      </c>
      <c r="AI34">
        <v>0</v>
      </c>
      <c r="AJ34">
        <v>804</v>
      </c>
      <c r="AK34">
        <v>582</v>
      </c>
      <c r="AL34">
        <v>1244</v>
      </c>
      <c r="AM34">
        <v>567</v>
      </c>
      <c r="AN34">
        <v>2</v>
      </c>
      <c r="AO34">
        <v>602</v>
      </c>
      <c r="AP34">
        <v>16147</v>
      </c>
      <c r="AQ34">
        <v>16147</v>
      </c>
      <c r="AR34">
        <v>0</v>
      </c>
      <c r="AS34">
        <v>0</v>
      </c>
      <c r="AT34">
        <v>301</v>
      </c>
      <c r="AU34">
        <v>6311</v>
      </c>
      <c r="AV34">
        <v>3958</v>
      </c>
      <c r="AW34">
        <v>0</v>
      </c>
      <c r="AX34">
        <v>0</v>
      </c>
      <c r="AY34">
        <v>0</v>
      </c>
      <c r="AZ34">
        <v>6806</v>
      </c>
      <c r="BA34">
        <v>2842</v>
      </c>
      <c r="BB34">
        <v>11398</v>
      </c>
      <c r="BC34">
        <v>14216</v>
      </c>
      <c r="BD34">
        <v>12676</v>
      </c>
      <c r="BE34">
        <v>6784</v>
      </c>
      <c r="BF34">
        <v>9386</v>
      </c>
      <c r="BG34">
        <v>10159</v>
      </c>
      <c r="BH34">
        <v>11519</v>
      </c>
      <c r="BI34">
        <v>0</v>
      </c>
      <c r="BJ34">
        <v>5176</v>
      </c>
    </row>
    <row r="35" spans="1:62" x14ac:dyDescent="0.3">
      <c r="A35">
        <v>16500</v>
      </c>
      <c r="B35">
        <v>0.115</v>
      </c>
      <c r="C35">
        <v>4.0839999999999996</v>
      </c>
      <c r="D35">
        <v>0.1</v>
      </c>
      <c r="E35">
        <v>1.2150000000000001</v>
      </c>
      <c r="F35">
        <v>1.6519999999999999</v>
      </c>
      <c r="G35">
        <v>14421</v>
      </c>
      <c r="H35">
        <v>87949</v>
      </c>
      <c r="I35">
        <v>151532</v>
      </c>
      <c r="J35">
        <v>2702</v>
      </c>
      <c r="K35">
        <v>3570</v>
      </c>
      <c r="L35">
        <v>0</v>
      </c>
      <c r="M35">
        <v>8977</v>
      </c>
      <c r="N35">
        <v>15973</v>
      </c>
      <c r="O35">
        <v>67069</v>
      </c>
      <c r="P35">
        <v>2060</v>
      </c>
      <c r="Q35">
        <v>0</v>
      </c>
      <c r="R35">
        <v>0</v>
      </c>
      <c r="S35">
        <v>0</v>
      </c>
      <c r="T35">
        <v>8976</v>
      </c>
      <c r="U35">
        <v>1176</v>
      </c>
      <c r="V35">
        <v>16891</v>
      </c>
      <c r="W35">
        <v>2472</v>
      </c>
      <c r="X35">
        <v>58</v>
      </c>
      <c r="Y35">
        <v>2345</v>
      </c>
      <c r="Z35">
        <v>16860</v>
      </c>
      <c r="AA35">
        <v>16764</v>
      </c>
      <c r="AB35">
        <v>1</v>
      </c>
      <c r="AC35">
        <v>0</v>
      </c>
      <c r="AD35">
        <v>16860</v>
      </c>
      <c r="AE35">
        <v>13046</v>
      </c>
      <c r="AF35">
        <v>2060</v>
      </c>
      <c r="AG35">
        <v>0</v>
      </c>
      <c r="AH35">
        <v>0</v>
      </c>
      <c r="AI35">
        <v>0</v>
      </c>
      <c r="AJ35">
        <v>2917</v>
      </c>
      <c r="AK35">
        <v>1176</v>
      </c>
      <c r="AL35">
        <v>6056</v>
      </c>
      <c r="AM35">
        <v>4787</v>
      </c>
      <c r="AN35">
        <v>9</v>
      </c>
      <c r="AO35">
        <v>4634</v>
      </c>
      <c r="AP35">
        <v>16764</v>
      </c>
      <c r="AQ35">
        <v>16764</v>
      </c>
      <c r="AR35">
        <v>0</v>
      </c>
      <c r="AS35">
        <v>0</v>
      </c>
      <c r="AT35">
        <v>2317</v>
      </c>
      <c r="AU35">
        <v>6743</v>
      </c>
      <c r="AV35">
        <v>3951</v>
      </c>
      <c r="AW35">
        <v>0</v>
      </c>
      <c r="AX35">
        <v>0</v>
      </c>
      <c r="AY35">
        <v>0</v>
      </c>
      <c r="AZ35">
        <v>6779</v>
      </c>
      <c r="BA35">
        <v>3516</v>
      </c>
      <c r="BB35">
        <v>11243</v>
      </c>
      <c r="BC35">
        <v>14353</v>
      </c>
      <c r="BD35">
        <v>15697</v>
      </c>
      <c r="BE35">
        <v>6035</v>
      </c>
      <c r="BF35">
        <v>7742</v>
      </c>
      <c r="BG35">
        <v>7704</v>
      </c>
      <c r="BH35">
        <v>11519</v>
      </c>
      <c r="BI35">
        <v>0</v>
      </c>
      <c r="BJ35">
        <v>5214</v>
      </c>
    </row>
    <row r="36" spans="1:62" x14ac:dyDescent="0.3">
      <c r="A36">
        <v>17000</v>
      </c>
      <c r="B36">
        <v>0.14599999999999999</v>
      </c>
      <c r="C36">
        <v>4.0620000000000003</v>
      </c>
      <c r="D36">
        <v>0.124</v>
      </c>
      <c r="E36">
        <v>1.5780000000000001</v>
      </c>
      <c r="F36">
        <v>1.754</v>
      </c>
      <c r="G36">
        <v>17020</v>
      </c>
      <c r="H36">
        <v>105149</v>
      </c>
      <c r="I36">
        <v>151405</v>
      </c>
      <c r="J36">
        <v>2789</v>
      </c>
      <c r="K36">
        <v>3379</v>
      </c>
      <c r="L36">
        <v>0</v>
      </c>
      <c r="M36">
        <v>8084</v>
      </c>
      <c r="N36">
        <v>15724</v>
      </c>
      <c r="O36">
        <v>69134</v>
      </c>
      <c r="P36">
        <v>2102</v>
      </c>
      <c r="Q36">
        <v>0</v>
      </c>
      <c r="R36">
        <v>0</v>
      </c>
      <c r="S36">
        <v>0</v>
      </c>
      <c r="T36">
        <v>9186</v>
      </c>
      <c r="U36">
        <v>572</v>
      </c>
      <c r="V36">
        <v>17390</v>
      </c>
      <c r="W36">
        <v>456</v>
      </c>
      <c r="X36">
        <v>56</v>
      </c>
      <c r="Y36">
        <v>364</v>
      </c>
      <c r="Z36">
        <v>17423</v>
      </c>
      <c r="AA36">
        <v>17298</v>
      </c>
      <c r="AB36">
        <v>1</v>
      </c>
      <c r="AC36">
        <v>0</v>
      </c>
      <c r="AD36">
        <v>17423</v>
      </c>
      <c r="AE36">
        <v>5740</v>
      </c>
      <c r="AF36">
        <v>2102</v>
      </c>
      <c r="AG36">
        <v>0</v>
      </c>
      <c r="AH36">
        <v>0</v>
      </c>
      <c r="AI36">
        <v>0</v>
      </c>
      <c r="AJ36">
        <v>995</v>
      </c>
      <c r="AK36">
        <v>572</v>
      </c>
      <c r="AL36">
        <v>1376</v>
      </c>
      <c r="AM36">
        <v>765</v>
      </c>
      <c r="AN36">
        <v>0</v>
      </c>
      <c r="AO36">
        <v>728</v>
      </c>
      <c r="AP36">
        <v>17298</v>
      </c>
      <c r="AQ36">
        <v>17298</v>
      </c>
      <c r="AR36">
        <v>0</v>
      </c>
      <c r="AS36">
        <v>0</v>
      </c>
      <c r="AT36">
        <v>364</v>
      </c>
      <c r="AU36">
        <v>6808</v>
      </c>
      <c r="AV36">
        <v>3834</v>
      </c>
      <c r="AW36">
        <v>0</v>
      </c>
      <c r="AX36">
        <v>0</v>
      </c>
      <c r="AY36">
        <v>0</v>
      </c>
      <c r="AZ36">
        <v>6816</v>
      </c>
      <c r="BA36">
        <v>3478</v>
      </c>
      <c r="BB36">
        <v>12091</v>
      </c>
      <c r="BC36">
        <v>11470</v>
      </c>
      <c r="BD36">
        <v>11405</v>
      </c>
      <c r="BE36">
        <v>5552</v>
      </c>
      <c r="BF36">
        <v>7973</v>
      </c>
      <c r="BG36">
        <v>10967</v>
      </c>
      <c r="BH36">
        <v>11946</v>
      </c>
      <c r="BI36">
        <v>0</v>
      </c>
      <c r="BJ36">
        <v>5286</v>
      </c>
    </row>
    <row r="37" spans="1:62" x14ac:dyDescent="0.3">
      <c r="A37">
        <v>17500</v>
      </c>
      <c r="B37">
        <v>0.128</v>
      </c>
      <c r="C37">
        <v>4.3330000000000002</v>
      </c>
      <c r="D37">
        <v>0.1</v>
      </c>
      <c r="E37">
        <v>1.298</v>
      </c>
      <c r="F37">
        <v>1.9930000000000001</v>
      </c>
      <c r="G37">
        <v>15345</v>
      </c>
      <c r="H37">
        <v>93507</v>
      </c>
      <c r="I37">
        <v>160394</v>
      </c>
      <c r="J37">
        <v>2804</v>
      </c>
      <c r="K37">
        <v>3469</v>
      </c>
      <c r="L37">
        <v>0</v>
      </c>
      <c r="M37">
        <v>8161</v>
      </c>
      <c r="N37">
        <v>15840</v>
      </c>
      <c r="O37">
        <v>70847</v>
      </c>
      <c r="P37">
        <v>2132</v>
      </c>
      <c r="Q37">
        <v>0</v>
      </c>
      <c r="R37">
        <v>0</v>
      </c>
      <c r="S37">
        <v>0</v>
      </c>
      <c r="T37">
        <v>9508</v>
      </c>
      <c r="U37">
        <v>1574</v>
      </c>
      <c r="V37">
        <v>17869</v>
      </c>
      <c r="W37">
        <v>2543</v>
      </c>
      <c r="X37">
        <v>54</v>
      </c>
      <c r="Y37">
        <v>2414</v>
      </c>
      <c r="Z37">
        <v>17856</v>
      </c>
      <c r="AA37">
        <v>17740</v>
      </c>
      <c r="AB37">
        <v>1</v>
      </c>
      <c r="AC37">
        <v>0</v>
      </c>
      <c r="AD37">
        <v>17856</v>
      </c>
      <c r="AE37">
        <v>13428</v>
      </c>
      <c r="AF37">
        <v>2132</v>
      </c>
      <c r="AG37">
        <v>0</v>
      </c>
      <c r="AH37">
        <v>0</v>
      </c>
      <c r="AI37">
        <v>0</v>
      </c>
      <c r="AJ37">
        <v>2737</v>
      </c>
      <c r="AK37">
        <v>1574</v>
      </c>
      <c r="AL37">
        <v>6602</v>
      </c>
      <c r="AM37">
        <v>4931</v>
      </c>
      <c r="AN37">
        <v>13</v>
      </c>
      <c r="AO37">
        <v>4766</v>
      </c>
      <c r="AP37">
        <v>17740</v>
      </c>
      <c r="AQ37">
        <v>17740</v>
      </c>
      <c r="AR37">
        <v>0</v>
      </c>
      <c r="AS37">
        <v>0</v>
      </c>
      <c r="AT37">
        <v>2383</v>
      </c>
      <c r="AU37">
        <v>6267</v>
      </c>
      <c r="AV37">
        <v>3832</v>
      </c>
      <c r="AW37">
        <v>0</v>
      </c>
      <c r="AX37">
        <v>0</v>
      </c>
      <c r="AY37">
        <v>0</v>
      </c>
      <c r="AZ37">
        <v>6494</v>
      </c>
      <c r="BA37">
        <v>3619</v>
      </c>
      <c r="BB37">
        <v>11211</v>
      </c>
      <c r="BC37">
        <v>11539</v>
      </c>
      <c r="BD37">
        <v>16899</v>
      </c>
      <c r="BE37">
        <v>5084</v>
      </c>
      <c r="BF37">
        <v>7792</v>
      </c>
      <c r="BG37">
        <v>7671</v>
      </c>
      <c r="BH37">
        <v>8533</v>
      </c>
      <c r="BI37">
        <v>0</v>
      </c>
      <c r="BJ37">
        <v>4852</v>
      </c>
    </row>
    <row r="38" spans="1:62" x14ac:dyDescent="0.3">
      <c r="A38">
        <v>18000</v>
      </c>
      <c r="B38">
        <v>0.155</v>
      </c>
      <c r="C38">
        <v>4.3129999999999997</v>
      </c>
      <c r="D38">
        <v>0.123</v>
      </c>
      <c r="E38">
        <v>1.3420000000000001</v>
      </c>
      <c r="F38">
        <v>2.0840000000000001</v>
      </c>
      <c r="G38">
        <v>17545</v>
      </c>
      <c r="H38">
        <v>108740</v>
      </c>
      <c r="I38">
        <v>159929</v>
      </c>
      <c r="J38">
        <v>2732</v>
      </c>
      <c r="K38">
        <v>3290</v>
      </c>
      <c r="L38">
        <v>0</v>
      </c>
      <c r="M38">
        <v>7782</v>
      </c>
      <c r="N38">
        <v>16928</v>
      </c>
      <c r="O38">
        <v>72899</v>
      </c>
      <c r="P38">
        <v>2266</v>
      </c>
      <c r="Q38">
        <v>0</v>
      </c>
      <c r="R38">
        <v>0</v>
      </c>
      <c r="S38">
        <v>0</v>
      </c>
      <c r="T38">
        <v>9808</v>
      </c>
      <c r="U38">
        <v>438</v>
      </c>
      <c r="V38">
        <v>18173</v>
      </c>
      <c r="W38">
        <v>786</v>
      </c>
      <c r="X38">
        <v>43</v>
      </c>
      <c r="Y38">
        <v>697</v>
      </c>
      <c r="Z38">
        <v>18367</v>
      </c>
      <c r="AA38">
        <v>18084</v>
      </c>
      <c r="AB38">
        <v>1</v>
      </c>
      <c r="AC38">
        <v>0</v>
      </c>
      <c r="AD38">
        <v>18367</v>
      </c>
      <c r="AE38">
        <v>7300</v>
      </c>
      <c r="AF38">
        <v>2266</v>
      </c>
      <c r="AG38">
        <v>0</v>
      </c>
      <c r="AH38">
        <v>0</v>
      </c>
      <c r="AI38">
        <v>0</v>
      </c>
      <c r="AJ38">
        <v>1509</v>
      </c>
      <c r="AK38">
        <v>438</v>
      </c>
      <c r="AL38">
        <v>1966</v>
      </c>
      <c r="AM38">
        <v>1403</v>
      </c>
      <c r="AN38">
        <v>1</v>
      </c>
      <c r="AO38">
        <v>1372</v>
      </c>
      <c r="AP38">
        <v>18084</v>
      </c>
      <c r="AQ38">
        <v>18084</v>
      </c>
      <c r="AR38">
        <v>0</v>
      </c>
      <c r="AS38">
        <v>0</v>
      </c>
      <c r="AT38">
        <v>686</v>
      </c>
      <c r="AU38">
        <v>11536</v>
      </c>
      <c r="AV38">
        <v>3433</v>
      </c>
      <c r="AW38">
        <v>0</v>
      </c>
      <c r="AX38">
        <v>0</v>
      </c>
      <c r="AY38">
        <v>0</v>
      </c>
      <c r="AZ38">
        <v>6721</v>
      </c>
      <c r="BA38">
        <v>2656</v>
      </c>
      <c r="BB38">
        <v>10681</v>
      </c>
      <c r="BC38">
        <v>11023</v>
      </c>
      <c r="BD38">
        <v>15795</v>
      </c>
      <c r="BE38">
        <v>6090</v>
      </c>
      <c r="BF38">
        <v>7378</v>
      </c>
      <c r="BG38">
        <v>10086</v>
      </c>
      <c r="BH38">
        <v>11093</v>
      </c>
      <c r="BI38">
        <v>0</v>
      </c>
      <c r="BJ38">
        <v>4703</v>
      </c>
    </row>
    <row r="39" spans="1:62" x14ac:dyDescent="0.3">
      <c r="A39">
        <v>18500</v>
      </c>
      <c r="B39">
        <v>0.16300000000000001</v>
      </c>
      <c r="C39">
        <v>4.53</v>
      </c>
      <c r="D39">
        <v>0.125</v>
      </c>
      <c r="E39">
        <v>1.419</v>
      </c>
      <c r="F39">
        <v>2.06</v>
      </c>
      <c r="G39">
        <v>17998</v>
      </c>
      <c r="H39">
        <v>110536</v>
      </c>
      <c r="I39">
        <v>165606</v>
      </c>
      <c r="J39">
        <v>2826</v>
      </c>
      <c r="K39">
        <v>3403</v>
      </c>
      <c r="L39">
        <v>0</v>
      </c>
      <c r="M39">
        <v>8259</v>
      </c>
      <c r="N39">
        <v>19172</v>
      </c>
      <c r="O39">
        <v>75088</v>
      </c>
      <c r="P39">
        <v>2291</v>
      </c>
      <c r="Q39">
        <v>0</v>
      </c>
      <c r="R39">
        <v>0</v>
      </c>
      <c r="S39">
        <v>0</v>
      </c>
      <c r="T39">
        <v>10294</v>
      </c>
      <c r="U39">
        <v>530</v>
      </c>
      <c r="V39">
        <v>18849</v>
      </c>
      <c r="W39">
        <v>1019</v>
      </c>
      <c r="X39">
        <v>64</v>
      </c>
      <c r="Y39">
        <v>911</v>
      </c>
      <c r="Z39">
        <v>18909</v>
      </c>
      <c r="AA39">
        <v>18741</v>
      </c>
      <c r="AB39">
        <v>1</v>
      </c>
      <c r="AC39">
        <v>0</v>
      </c>
      <c r="AD39">
        <v>18909</v>
      </c>
      <c r="AE39">
        <v>8303</v>
      </c>
      <c r="AF39">
        <v>2291</v>
      </c>
      <c r="AG39">
        <v>0</v>
      </c>
      <c r="AH39">
        <v>0</v>
      </c>
      <c r="AI39">
        <v>0</v>
      </c>
      <c r="AJ39">
        <v>2075</v>
      </c>
      <c r="AK39">
        <v>530</v>
      </c>
      <c r="AL39">
        <v>2420</v>
      </c>
      <c r="AM39">
        <v>1890</v>
      </c>
      <c r="AN39">
        <v>1</v>
      </c>
      <c r="AO39">
        <v>1820</v>
      </c>
      <c r="AP39">
        <v>18741</v>
      </c>
      <c r="AQ39">
        <v>18741</v>
      </c>
      <c r="AR39">
        <v>0</v>
      </c>
      <c r="AS39">
        <v>0</v>
      </c>
      <c r="AT39">
        <v>910</v>
      </c>
      <c r="AU39">
        <v>6280</v>
      </c>
      <c r="AV39">
        <v>4126</v>
      </c>
      <c r="AW39">
        <v>0</v>
      </c>
      <c r="AX39">
        <v>0</v>
      </c>
      <c r="AY39">
        <v>0</v>
      </c>
      <c r="AZ39">
        <v>6724</v>
      </c>
      <c r="BA39">
        <v>3431</v>
      </c>
      <c r="BB39">
        <v>10809</v>
      </c>
      <c r="BC39">
        <v>12136</v>
      </c>
      <c r="BD39">
        <v>13239</v>
      </c>
      <c r="BE39">
        <v>6061</v>
      </c>
      <c r="BF39">
        <v>7450</v>
      </c>
      <c r="BG39">
        <v>8732</v>
      </c>
      <c r="BH39">
        <v>11519</v>
      </c>
      <c r="BI39">
        <v>0</v>
      </c>
      <c r="BJ39">
        <v>4863</v>
      </c>
    </row>
    <row r="40" spans="1:62" x14ac:dyDescent="0.3">
      <c r="A40">
        <v>19000</v>
      </c>
      <c r="B40">
        <v>0.16300000000000001</v>
      </c>
      <c r="C40">
        <v>4.6689999999999996</v>
      </c>
      <c r="D40">
        <v>0.14000000000000001</v>
      </c>
      <c r="E40">
        <v>1.42</v>
      </c>
      <c r="F40">
        <v>2.2799999999999998</v>
      </c>
      <c r="G40">
        <v>18729</v>
      </c>
      <c r="H40">
        <v>115749</v>
      </c>
      <c r="I40">
        <v>169194</v>
      </c>
      <c r="J40">
        <v>2788</v>
      </c>
      <c r="K40">
        <v>3702</v>
      </c>
      <c r="L40">
        <v>0</v>
      </c>
      <c r="M40">
        <v>8417</v>
      </c>
      <c r="N40">
        <v>17709</v>
      </c>
      <c r="O40">
        <v>77105</v>
      </c>
      <c r="P40">
        <v>2388</v>
      </c>
      <c r="Q40">
        <v>0</v>
      </c>
      <c r="R40">
        <v>0</v>
      </c>
      <c r="S40">
        <v>0</v>
      </c>
      <c r="T40">
        <v>10298</v>
      </c>
      <c r="U40">
        <v>748</v>
      </c>
      <c r="V40">
        <v>19260</v>
      </c>
      <c r="W40">
        <v>697</v>
      </c>
      <c r="X40">
        <v>64</v>
      </c>
      <c r="Y40">
        <v>607</v>
      </c>
      <c r="Z40">
        <v>19428</v>
      </c>
      <c r="AA40">
        <v>19170</v>
      </c>
      <c r="AB40">
        <v>1</v>
      </c>
      <c r="AC40">
        <v>0</v>
      </c>
      <c r="AD40">
        <v>19428</v>
      </c>
      <c r="AE40">
        <v>7143</v>
      </c>
      <c r="AF40">
        <v>2388</v>
      </c>
      <c r="AG40">
        <v>0</v>
      </c>
      <c r="AH40">
        <v>0</v>
      </c>
      <c r="AI40">
        <v>0</v>
      </c>
      <c r="AJ40">
        <v>1425</v>
      </c>
      <c r="AK40">
        <v>748</v>
      </c>
      <c r="AL40">
        <v>2071</v>
      </c>
      <c r="AM40">
        <v>1231</v>
      </c>
      <c r="AN40">
        <v>1</v>
      </c>
      <c r="AO40">
        <v>1166</v>
      </c>
      <c r="AP40">
        <v>19170</v>
      </c>
      <c r="AQ40">
        <v>19170</v>
      </c>
      <c r="AR40">
        <v>0</v>
      </c>
      <c r="AS40">
        <v>0</v>
      </c>
      <c r="AT40">
        <v>583</v>
      </c>
      <c r="AU40">
        <v>6212</v>
      </c>
      <c r="AV40">
        <v>3511</v>
      </c>
      <c r="AW40">
        <v>0</v>
      </c>
      <c r="AX40">
        <v>0</v>
      </c>
      <c r="AY40">
        <v>0</v>
      </c>
      <c r="AZ40">
        <v>6707</v>
      </c>
      <c r="BA40">
        <v>2834</v>
      </c>
      <c r="BB40">
        <v>11303</v>
      </c>
      <c r="BC40">
        <v>11193</v>
      </c>
      <c r="BD40">
        <v>12992</v>
      </c>
      <c r="BE40">
        <v>5981</v>
      </c>
      <c r="BF40">
        <v>7574</v>
      </c>
      <c r="BG40">
        <v>10072</v>
      </c>
      <c r="BH40">
        <v>11093</v>
      </c>
      <c r="BI40">
        <v>0</v>
      </c>
      <c r="BJ40">
        <v>4944</v>
      </c>
    </row>
    <row r="41" spans="1:62" x14ac:dyDescent="0.3">
      <c r="A41">
        <v>19500</v>
      </c>
      <c r="B41">
        <v>0.17399999999999999</v>
      </c>
      <c r="C41">
        <v>4.7789999999999999</v>
      </c>
      <c r="D41">
        <v>0.13600000000000001</v>
      </c>
      <c r="E41">
        <v>1.5169999999999999</v>
      </c>
      <c r="F41">
        <v>2.2480000000000002</v>
      </c>
      <c r="G41">
        <v>19484</v>
      </c>
      <c r="H41">
        <v>121052</v>
      </c>
      <c r="I41">
        <v>173097</v>
      </c>
      <c r="J41">
        <v>2846</v>
      </c>
      <c r="K41">
        <v>3583</v>
      </c>
      <c r="L41">
        <v>0</v>
      </c>
      <c r="M41">
        <v>8328</v>
      </c>
      <c r="N41">
        <v>19653</v>
      </c>
      <c r="O41">
        <v>79200</v>
      </c>
      <c r="P41">
        <v>2457</v>
      </c>
      <c r="Q41">
        <v>0</v>
      </c>
      <c r="R41">
        <v>0</v>
      </c>
      <c r="S41">
        <v>0</v>
      </c>
      <c r="T41">
        <v>10591</v>
      </c>
      <c r="U41">
        <v>619</v>
      </c>
      <c r="V41">
        <v>19837</v>
      </c>
      <c r="W41">
        <v>415</v>
      </c>
      <c r="X41">
        <v>71</v>
      </c>
      <c r="Y41">
        <v>310</v>
      </c>
      <c r="Z41">
        <v>19932</v>
      </c>
      <c r="AA41">
        <v>19732</v>
      </c>
      <c r="AB41">
        <v>1</v>
      </c>
      <c r="AC41">
        <v>0</v>
      </c>
      <c r="AD41">
        <v>19932</v>
      </c>
      <c r="AE41">
        <v>6342</v>
      </c>
      <c r="AF41">
        <v>2457</v>
      </c>
      <c r="AG41">
        <v>0</v>
      </c>
      <c r="AH41">
        <v>0</v>
      </c>
      <c r="AI41">
        <v>0</v>
      </c>
      <c r="AJ41">
        <v>1005</v>
      </c>
      <c r="AK41">
        <v>619</v>
      </c>
      <c r="AL41">
        <v>1389</v>
      </c>
      <c r="AM41">
        <v>655</v>
      </c>
      <c r="AN41">
        <v>0</v>
      </c>
      <c r="AO41">
        <v>614</v>
      </c>
      <c r="AP41">
        <v>19732</v>
      </c>
      <c r="AQ41">
        <v>19732</v>
      </c>
      <c r="AR41">
        <v>0</v>
      </c>
      <c r="AS41">
        <v>0</v>
      </c>
      <c r="AT41">
        <v>307</v>
      </c>
      <c r="AU41">
        <v>6324</v>
      </c>
      <c r="AV41">
        <v>3427</v>
      </c>
      <c r="AW41">
        <v>0</v>
      </c>
      <c r="AX41">
        <v>0</v>
      </c>
      <c r="AY41">
        <v>0</v>
      </c>
      <c r="AZ41">
        <v>6801</v>
      </c>
      <c r="BA41">
        <v>3184</v>
      </c>
      <c r="BB41">
        <v>11308</v>
      </c>
      <c r="BC41">
        <v>14753</v>
      </c>
      <c r="BD41">
        <v>16951</v>
      </c>
      <c r="BE41">
        <v>7735</v>
      </c>
      <c r="BF41">
        <v>26632</v>
      </c>
      <c r="BG41">
        <v>9355</v>
      </c>
      <c r="BH41">
        <v>8532</v>
      </c>
      <c r="BI41">
        <v>0</v>
      </c>
      <c r="BJ41">
        <v>4855</v>
      </c>
    </row>
    <row r="42" spans="1:62" x14ac:dyDescent="0.3">
      <c r="A42">
        <v>20000</v>
      </c>
      <c r="B42">
        <v>0.14499999999999999</v>
      </c>
      <c r="C42">
        <v>5.0279999999999996</v>
      </c>
      <c r="D42">
        <v>0.114</v>
      </c>
      <c r="E42">
        <v>1.518</v>
      </c>
      <c r="F42">
        <v>2.2389999999999999</v>
      </c>
      <c r="G42">
        <v>17626</v>
      </c>
      <c r="H42">
        <v>108001</v>
      </c>
      <c r="I42">
        <v>182503</v>
      </c>
      <c r="J42">
        <v>2789</v>
      </c>
      <c r="K42">
        <v>3466</v>
      </c>
      <c r="L42">
        <v>0</v>
      </c>
      <c r="M42">
        <v>7669</v>
      </c>
      <c r="N42">
        <v>18077</v>
      </c>
      <c r="O42">
        <v>81086</v>
      </c>
      <c r="P42">
        <v>2385</v>
      </c>
      <c r="Q42">
        <v>0</v>
      </c>
      <c r="R42">
        <v>0</v>
      </c>
      <c r="S42">
        <v>0</v>
      </c>
      <c r="T42">
        <v>10614</v>
      </c>
      <c r="U42">
        <v>1158</v>
      </c>
      <c r="V42">
        <v>20505</v>
      </c>
      <c r="W42">
        <v>2816</v>
      </c>
      <c r="X42">
        <v>79</v>
      </c>
      <c r="Y42">
        <v>2636</v>
      </c>
      <c r="Z42">
        <v>20449</v>
      </c>
      <c r="AA42">
        <v>20325</v>
      </c>
      <c r="AB42">
        <v>1</v>
      </c>
      <c r="AC42">
        <v>0</v>
      </c>
      <c r="AD42">
        <v>20449</v>
      </c>
      <c r="AE42">
        <v>14902</v>
      </c>
      <c r="AF42">
        <v>2385</v>
      </c>
      <c r="AG42">
        <v>0</v>
      </c>
      <c r="AH42">
        <v>0</v>
      </c>
      <c r="AI42">
        <v>0</v>
      </c>
      <c r="AJ42">
        <v>3150</v>
      </c>
      <c r="AK42">
        <v>1158</v>
      </c>
      <c r="AL42">
        <v>6806</v>
      </c>
      <c r="AM42">
        <v>5466</v>
      </c>
      <c r="AN42">
        <v>11</v>
      </c>
      <c r="AO42">
        <v>5266</v>
      </c>
      <c r="AP42">
        <v>20325</v>
      </c>
      <c r="AQ42">
        <v>20325</v>
      </c>
      <c r="AR42">
        <v>0</v>
      </c>
      <c r="AS42">
        <v>0</v>
      </c>
      <c r="AT42">
        <v>2633</v>
      </c>
      <c r="AU42">
        <v>6520</v>
      </c>
      <c r="AV42">
        <v>3914</v>
      </c>
      <c r="AW42">
        <v>0</v>
      </c>
      <c r="AX42">
        <v>0</v>
      </c>
      <c r="AY42">
        <v>0</v>
      </c>
      <c r="AZ42">
        <v>6704</v>
      </c>
      <c r="BA42">
        <v>3752</v>
      </c>
      <c r="BB42">
        <v>11136</v>
      </c>
      <c r="BC42">
        <v>13180</v>
      </c>
      <c r="BD42">
        <v>22374</v>
      </c>
      <c r="BE42">
        <v>5185</v>
      </c>
      <c r="BF42">
        <v>7713</v>
      </c>
      <c r="BG42">
        <v>8049</v>
      </c>
      <c r="BH42">
        <v>11093</v>
      </c>
      <c r="BI42">
        <v>0</v>
      </c>
      <c r="BJ42">
        <v>4919</v>
      </c>
    </row>
    <row r="43" spans="1:62" x14ac:dyDescent="0.3">
      <c r="A43">
        <v>20500</v>
      </c>
      <c r="B43">
        <v>0.17899999999999999</v>
      </c>
      <c r="C43">
        <v>5.2709999999999999</v>
      </c>
      <c r="D43">
        <v>0.14099999999999999</v>
      </c>
      <c r="E43">
        <v>1.607</v>
      </c>
      <c r="F43">
        <v>1.962</v>
      </c>
      <c r="G43">
        <v>20516</v>
      </c>
      <c r="H43">
        <v>126791</v>
      </c>
      <c r="I43">
        <v>182446</v>
      </c>
      <c r="J43">
        <v>2791</v>
      </c>
      <c r="K43">
        <v>3489</v>
      </c>
      <c r="L43">
        <v>0</v>
      </c>
      <c r="M43">
        <v>8212</v>
      </c>
      <c r="N43">
        <v>23637</v>
      </c>
      <c r="O43">
        <v>83183</v>
      </c>
      <c r="P43">
        <v>2543</v>
      </c>
      <c r="Q43">
        <v>0</v>
      </c>
      <c r="R43">
        <v>0</v>
      </c>
      <c r="S43">
        <v>0</v>
      </c>
      <c r="T43">
        <v>11457</v>
      </c>
      <c r="U43">
        <v>813</v>
      </c>
      <c r="V43">
        <v>20847</v>
      </c>
      <c r="W43">
        <v>503</v>
      </c>
      <c r="X43">
        <v>67</v>
      </c>
      <c r="Y43">
        <v>407</v>
      </c>
      <c r="Z43">
        <v>20937</v>
      </c>
      <c r="AA43">
        <v>20751</v>
      </c>
      <c r="AB43">
        <v>1</v>
      </c>
      <c r="AC43">
        <v>0</v>
      </c>
      <c r="AD43">
        <v>20937</v>
      </c>
      <c r="AE43">
        <v>6960</v>
      </c>
      <c r="AF43">
        <v>2543</v>
      </c>
      <c r="AG43">
        <v>0</v>
      </c>
      <c r="AH43">
        <v>0</v>
      </c>
      <c r="AI43">
        <v>0</v>
      </c>
      <c r="AJ43">
        <v>1198</v>
      </c>
      <c r="AK43">
        <v>813</v>
      </c>
      <c r="AL43">
        <v>1671</v>
      </c>
      <c r="AM43">
        <v>844</v>
      </c>
      <c r="AN43">
        <v>0</v>
      </c>
      <c r="AO43">
        <v>814</v>
      </c>
      <c r="AP43">
        <v>20751</v>
      </c>
      <c r="AQ43">
        <v>20751</v>
      </c>
      <c r="AR43">
        <v>0</v>
      </c>
      <c r="AS43">
        <v>0</v>
      </c>
      <c r="AT43">
        <v>407</v>
      </c>
      <c r="AU43">
        <v>6218</v>
      </c>
      <c r="AV43">
        <v>3546</v>
      </c>
      <c r="AW43">
        <v>0</v>
      </c>
      <c r="AX43">
        <v>0</v>
      </c>
      <c r="AY43">
        <v>0</v>
      </c>
      <c r="AZ43">
        <v>6708</v>
      </c>
      <c r="BA43">
        <v>3024</v>
      </c>
      <c r="BB43">
        <v>10978</v>
      </c>
      <c r="BC43">
        <v>14976</v>
      </c>
      <c r="BD43">
        <v>11869</v>
      </c>
      <c r="BE43">
        <v>5372</v>
      </c>
      <c r="BF43">
        <v>7469</v>
      </c>
      <c r="BG43">
        <v>9069</v>
      </c>
      <c r="BH43">
        <v>11946</v>
      </c>
      <c r="BI43">
        <v>0</v>
      </c>
      <c r="BJ43">
        <v>4835</v>
      </c>
    </row>
    <row r="44" spans="1:62" x14ac:dyDescent="0.3">
      <c r="A44">
        <v>21000</v>
      </c>
      <c r="B44">
        <v>0.19600000000000001</v>
      </c>
      <c r="C44">
        <v>5.0780000000000003</v>
      </c>
      <c r="D44">
        <v>0.157</v>
      </c>
      <c r="E44">
        <v>1.5660000000000001</v>
      </c>
      <c r="F44">
        <v>2.0049999999999999</v>
      </c>
      <c r="G44">
        <v>20826</v>
      </c>
      <c r="H44">
        <v>129203</v>
      </c>
      <c r="I44">
        <v>186490</v>
      </c>
      <c r="J44">
        <v>2803</v>
      </c>
      <c r="K44">
        <v>3255</v>
      </c>
      <c r="L44">
        <v>0</v>
      </c>
      <c r="M44">
        <v>8089</v>
      </c>
      <c r="N44">
        <v>25982</v>
      </c>
      <c r="O44">
        <v>85051</v>
      </c>
      <c r="P44">
        <v>2668</v>
      </c>
      <c r="Q44">
        <v>0</v>
      </c>
      <c r="R44">
        <v>0</v>
      </c>
      <c r="S44">
        <v>0</v>
      </c>
      <c r="T44">
        <v>11585</v>
      </c>
      <c r="U44">
        <v>913</v>
      </c>
      <c r="V44">
        <v>21243</v>
      </c>
      <c r="W44">
        <v>536</v>
      </c>
      <c r="X44">
        <v>74</v>
      </c>
      <c r="Y44">
        <v>446</v>
      </c>
      <c r="Z44">
        <v>21410</v>
      </c>
      <c r="AA44">
        <v>21153</v>
      </c>
      <c r="AB44">
        <v>1</v>
      </c>
      <c r="AC44">
        <v>0</v>
      </c>
      <c r="AD44">
        <v>21410</v>
      </c>
      <c r="AE44">
        <v>7215</v>
      </c>
      <c r="AF44">
        <v>2668</v>
      </c>
      <c r="AG44">
        <v>0</v>
      </c>
      <c r="AH44">
        <v>0</v>
      </c>
      <c r="AI44">
        <v>0</v>
      </c>
      <c r="AJ44">
        <v>1170</v>
      </c>
      <c r="AK44">
        <v>913</v>
      </c>
      <c r="AL44">
        <v>1968</v>
      </c>
      <c r="AM44">
        <v>917</v>
      </c>
      <c r="AN44">
        <v>0</v>
      </c>
      <c r="AO44">
        <v>892</v>
      </c>
      <c r="AP44">
        <v>21153</v>
      </c>
      <c r="AQ44">
        <v>21153</v>
      </c>
      <c r="AR44">
        <v>0</v>
      </c>
      <c r="AS44">
        <v>0</v>
      </c>
      <c r="AT44">
        <v>446</v>
      </c>
      <c r="AU44">
        <v>6150</v>
      </c>
      <c r="AV44">
        <v>3561</v>
      </c>
      <c r="AW44">
        <v>0</v>
      </c>
      <c r="AX44">
        <v>0</v>
      </c>
      <c r="AY44">
        <v>0</v>
      </c>
      <c r="AZ44">
        <v>6538</v>
      </c>
      <c r="BA44">
        <v>2792</v>
      </c>
      <c r="BB44">
        <v>10927</v>
      </c>
      <c r="BC44">
        <v>13397</v>
      </c>
      <c r="BD44">
        <v>12424</v>
      </c>
      <c r="BE44">
        <v>6008</v>
      </c>
      <c r="BF44">
        <v>9229</v>
      </c>
      <c r="BG44">
        <v>10185</v>
      </c>
      <c r="BH44">
        <v>220146</v>
      </c>
      <c r="BI44">
        <v>0</v>
      </c>
      <c r="BJ44">
        <v>4687</v>
      </c>
    </row>
    <row r="45" spans="1:62" x14ac:dyDescent="0.3">
      <c r="A45">
        <v>21500</v>
      </c>
      <c r="B45">
        <v>0.17699999999999999</v>
      </c>
      <c r="C45">
        <v>5.5679999999999996</v>
      </c>
      <c r="D45">
        <v>0.15</v>
      </c>
      <c r="E45">
        <v>1.6910000000000001</v>
      </c>
      <c r="F45">
        <v>2.0790000000000002</v>
      </c>
      <c r="G45">
        <v>21415</v>
      </c>
      <c r="H45">
        <v>132420</v>
      </c>
      <c r="I45">
        <v>190989</v>
      </c>
      <c r="J45">
        <v>2807</v>
      </c>
      <c r="K45">
        <v>3318</v>
      </c>
      <c r="L45">
        <v>0</v>
      </c>
      <c r="M45">
        <v>8468</v>
      </c>
      <c r="N45">
        <v>23389</v>
      </c>
      <c r="O45">
        <v>87304</v>
      </c>
      <c r="P45">
        <v>2644</v>
      </c>
      <c r="Q45">
        <v>0</v>
      </c>
      <c r="R45">
        <v>0</v>
      </c>
      <c r="S45">
        <v>0</v>
      </c>
      <c r="T45">
        <v>11586</v>
      </c>
      <c r="U45">
        <v>586</v>
      </c>
      <c r="V45">
        <v>21936</v>
      </c>
      <c r="W45">
        <v>634</v>
      </c>
      <c r="X45">
        <v>56</v>
      </c>
      <c r="Y45">
        <v>501</v>
      </c>
      <c r="Z45">
        <v>21969</v>
      </c>
      <c r="AA45">
        <v>21803</v>
      </c>
      <c r="AB45">
        <v>1</v>
      </c>
      <c r="AC45">
        <v>0</v>
      </c>
      <c r="AD45">
        <v>21969</v>
      </c>
      <c r="AE45">
        <v>7479</v>
      </c>
      <c r="AF45">
        <v>2644</v>
      </c>
      <c r="AG45">
        <v>0</v>
      </c>
      <c r="AH45">
        <v>0</v>
      </c>
      <c r="AI45">
        <v>0</v>
      </c>
      <c r="AJ45">
        <v>1349</v>
      </c>
      <c r="AK45">
        <v>586</v>
      </c>
      <c r="AL45">
        <v>1696</v>
      </c>
      <c r="AM45">
        <v>1057</v>
      </c>
      <c r="AN45">
        <v>2</v>
      </c>
      <c r="AO45">
        <v>996</v>
      </c>
      <c r="AP45">
        <v>21803</v>
      </c>
      <c r="AQ45">
        <v>21803</v>
      </c>
      <c r="AR45">
        <v>0</v>
      </c>
      <c r="AS45">
        <v>0</v>
      </c>
      <c r="AT45">
        <v>498</v>
      </c>
      <c r="AU45">
        <v>6579</v>
      </c>
      <c r="AV45">
        <v>3876</v>
      </c>
      <c r="AW45">
        <v>0</v>
      </c>
      <c r="AX45">
        <v>0</v>
      </c>
      <c r="AY45">
        <v>0</v>
      </c>
      <c r="AZ45">
        <v>6802</v>
      </c>
      <c r="BA45">
        <v>4271</v>
      </c>
      <c r="BB45">
        <v>11056</v>
      </c>
      <c r="BC45">
        <v>13808</v>
      </c>
      <c r="BD45">
        <v>11123</v>
      </c>
      <c r="BE45">
        <v>7264</v>
      </c>
      <c r="BF45">
        <v>7635</v>
      </c>
      <c r="BG45">
        <v>9023</v>
      </c>
      <c r="BH45">
        <v>11519</v>
      </c>
      <c r="BI45">
        <v>0</v>
      </c>
      <c r="BJ45">
        <v>4978</v>
      </c>
    </row>
    <row r="46" spans="1:62" x14ac:dyDescent="0.3">
      <c r="A46">
        <v>22000</v>
      </c>
      <c r="B46">
        <v>0.16900000000000001</v>
      </c>
      <c r="C46">
        <v>5.3730000000000002</v>
      </c>
      <c r="D46">
        <v>0.13800000000000001</v>
      </c>
      <c r="E46">
        <v>1.6919999999999999</v>
      </c>
      <c r="F46">
        <v>2.323</v>
      </c>
      <c r="G46">
        <v>20580</v>
      </c>
      <c r="H46">
        <v>125954</v>
      </c>
      <c r="I46">
        <v>198919</v>
      </c>
      <c r="J46">
        <v>2903</v>
      </c>
      <c r="K46">
        <v>3520</v>
      </c>
      <c r="L46">
        <v>0</v>
      </c>
      <c r="M46">
        <v>7949</v>
      </c>
      <c r="N46">
        <v>18013</v>
      </c>
      <c r="O46">
        <v>89143</v>
      </c>
      <c r="P46">
        <v>2662</v>
      </c>
      <c r="Q46">
        <v>0</v>
      </c>
      <c r="R46">
        <v>0</v>
      </c>
      <c r="S46">
        <v>0</v>
      </c>
      <c r="T46">
        <v>11915</v>
      </c>
      <c r="U46">
        <v>1561</v>
      </c>
      <c r="V46">
        <v>22441</v>
      </c>
      <c r="W46">
        <v>1947</v>
      </c>
      <c r="X46">
        <v>93</v>
      </c>
      <c r="Y46">
        <v>1850</v>
      </c>
      <c r="Z46">
        <v>22481</v>
      </c>
      <c r="AA46">
        <v>22344</v>
      </c>
      <c r="AB46">
        <v>1</v>
      </c>
      <c r="AC46">
        <v>0</v>
      </c>
      <c r="AD46">
        <v>22481</v>
      </c>
      <c r="AE46">
        <v>12436</v>
      </c>
      <c r="AF46">
        <v>2662</v>
      </c>
      <c r="AG46">
        <v>0</v>
      </c>
      <c r="AH46">
        <v>0</v>
      </c>
      <c r="AI46">
        <v>0</v>
      </c>
      <c r="AJ46">
        <v>2465</v>
      </c>
      <c r="AK46">
        <v>1561</v>
      </c>
      <c r="AL46">
        <v>5338</v>
      </c>
      <c r="AM46">
        <v>3727</v>
      </c>
      <c r="AN46">
        <v>2</v>
      </c>
      <c r="AO46">
        <v>3644</v>
      </c>
      <c r="AP46">
        <v>22344</v>
      </c>
      <c r="AQ46">
        <v>22344</v>
      </c>
      <c r="AR46">
        <v>0</v>
      </c>
      <c r="AS46">
        <v>0</v>
      </c>
      <c r="AT46">
        <v>1822</v>
      </c>
      <c r="AU46">
        <v>8922</v>
      </c>
      <c r="AV46">
        <v>3490</v>
      </c>
      <c r="AW46">
        <v>0</v>
      </c>
      <c r="AX46">
        <v>0</v>
      </c>
      <c r="AY46">
        <v>0</v>
      </c>
      <c r="AZ46">
        <v>6763</v>
      </c>
      <c r="BA46">
        <v>3384</v>
      </c>
      <c r="BB46">
        <v>10888</v>
      </c>
      <c r="BC46">
        <v>12808</v>
      </c>
      <c r="BD46">
        <v>10867</v>
      </c>
      <c r="BE46">
        <v>4996</v>
      </c>
      <c r="BF46">
        <v>7426</v>
      </c>
      <c r="BG46">
        <v>8413</v>
      </c>
      <c r="BH46">
        <v>13226</v>
      </c>
      <c r="BI46">
        <v>0</v>
      </c>
      <c r="BJ46">
        <v>4728</v>
      </c>
    </row>
    <row r="47" spans="1:62" x14ac:dyDescent="0.3">
      <c r="A47">
        <v>22500</v>
      </c>
      <c r="B47">
        <v>0.19500000000000001</v>
      </c>
      <c r="C47">
        <v>5.3879999999999999</v>
      </c>
      <c r="D47">
        <v>0.16</v>
      </c>
      <c r="E47">
        <v>1.8089999999999999</v>
      </c>
      <c r="F47">
        <v>2.157</v>
      </c>
      <c r="G47">
        <v>22501</v>
      </c>
      <c r="H47">
        <v>139074</v>
      </c>
      <c r="I47">
        <v>200031</v>
      </c>
      <c r="J47">
        <v>2791</v>
      </c>
      <c r="K47">
        <v>3437</v>
      </c>
      <c r="L47">
        <v>0</v>
      </c>
      <c r="M47">
        <v>7551</v>
      </c>
      <c r="N47">
        <v>20952</v>
      </c>
      <c r="O47">
        <v>91276</v>
      </c>
      <c r="P47">
        <v>2888</v>
      </c>
      <c r="Q47">
        <v>0</v>
      </c>
      <c r="R47">
        <v>0</v>
      </c>
      <c r="S47">
        <v>0</v>
      </c>
      <c r="T47">
        <v>12347</v>
      </c>
      <c r="U47">
        <v>800</v>
      </c>
      <c r="V47">
        <v>22896</v>
      </c>
      <c r="W47">
        <v>556</v>
      </c>
      <c r="X47">
        <v>85</v>
      </c>
      <c r="Y47">
        <v>445</v>
      </c>
      <c r="Z47">
        <v>22976</v>
      </c>
      <c r="AA47">
        <v>22785</v>
      </c>
      <c r="AB47">
        <v>1</v>
      </c>
      <c r="AC47">
        <v>0</v>
      </c>
      <c r="AD47">
        <v>22976</v>
      </c>
      <c r="AE47">
        <v>7625</v>
      </c>
      <c r="AF47">
        <v>2888</v>
      </c>
      <c r="AG47">
        <v>0</v>
      </c>
      <c r="AH47">
        <v>0</v>
      </c>
      <c r="AI47">
        <v>0</v>
      </c>
      <c r="AJ47">
        <v>1259</v>
      </c>
      <c r="AK47">
        <v>800</v>
      </c>
      <c r="AL47">
        <v>1772</v>
      </c>
      <c r="AM47">
        <v>942</v>
      </c>
      <c r="AN47">
        <v>1</v>
      </c>
      <c r="AO47">
        <v>872</v>
      </c>
      <c r="AP47">
        <v>22785</v>
      </c>
      <c r="AQ47">
        <v>22785</v>
      </c>
      <c r="AR47">
        <v>0</v>
      </c>
      <c r="AS47">
        <v>0</v>
      </c>
      <c r="AT47">
        <v>436</v>
      </c>
      <c r="AU47">
        <v>6538</v>
      </c>
      <c r="AV47">
        <v>3778</v>
      </c>
      <c r="AW47">
        <v>0</v>
      </c>
      <c r="AX47">
        <v>0</v>
      </c>
      <c r="AY47">
        <v>0</v>
      </c>
      <c r="AZ47">
        <v>7036</v>
      </c>
      <c r="BA47">
        <v>2996</v>
      </c>
      <c r="BB47">
        <v>10989</v>
      </c>
      <c r="BC47">
        <v>13958</v>
      </c>
      <c r="BD47">
        <v>13803</v>
      </c>
      <c r="BE47">
        <v>5619</v>
      </c>
      <c r="BF47">
        <v>7718</v>
      </c>
      <c r="BG47">
        <v>9239</v>
      </c>
      <c r="BH47">
        <v>11519</v>
      </c>
      <c r="BI47">
        <v>0</v>
      </c>
      <c r="BJ47">
        <v>4821</v>
      </c>
    </row>
    <row r="48" spans="1:62" x14ac:dyDescent="0.3">
      <c r="A48">
        <v>23000</v>
      </c>
      <c r="B48">
        <v>0.17899999999999999</v>
      </c>
      <c r="C48">
        <v>5.7469999999999999</v>
      </c>
      <c r="D48">
        <v>0.13</v>
      </c>
      <c r="E48">
        <v>1.679</v>
      </c>
      <c r="F48">
        <v>2.4769999999999999</v>
      </c>
      <c r="G48">
        <v>20029</v>
      </c>
      <c r="H48">
        <v>122041</v>
      </c>
      <c r="I48">
        <v>210318</v>
      </c>
      <c r="J48">
        <v>2814</v>
      </c>
      <c r="K48">
        <v>3395</v>
      </c>
      <c r="L48">
        <v>0</v>
      </c>
      <c r="M48">
        <v>8123</v>
      </c>
      <c r="N48">
        <v>17006</v>
      </c>
      <c r="O48">
        <v>93180</v>
      </c>
      <c r="P48">
        <v>2824</v>
      </c>
      <c r="Q48">
        <v>0</v>
      </c>
      <c r="R48">
        <v>0</v>
      </c>
      <c r="S48">
        <v>0</v>
      </c>
      <c r="T48">
        <v>12391</v>
      </c>
      <c r="U48">
        <v>1398</v>
      </c>
      <c r="V48">
        <v>23497</v>
      </c>
      <c r="W48">
        <v>3450</v>
      </c>
      <c r="X48">
        <v>76</v>
      </c>
      <c r="Y48">
        <v>3277</v>
      </c>
      <c r="Z48">
        <v>23450</v>
      </c>
      <c r="AA48">
        <v>23324</v>
      </c>
      <c r="AB48">
        <v>1</v>
      </c>
      <c r="AC48">
        <v>0</v>
      </c>
      <c r="AD48">
        <v>23450</v>
      </c>
      <c r="AE48">
        <v>18228</v>
      </c>
      <c r="AF48">
        <v>2824</v>
      </c>
      <c r="AG48">
        <v>0</v>
      </c>
      <c r="AH48">
        <v>0</v>
      </c>
      <c r="AI48">
        <v>0</v>
      </c>
      <c r="AJ48">
        <v>4220</v>
      </c>
      <c r="AK48">
        <v>1398</v>
      </c>
      <c r="AL48">
        <v>8249</v>
      </c>
      <c r="AM48">
        <v>6707</v>
      </c>
      <c r="AN48">
        <v>7</v>
      </c>
      <c r="AO48">
        <v>6520</v>
      </c>
      <c r="AP48">
        <v>23324</v>
      </c>
      <c r="AQ48">
        <v>23324</v>
      </c>
      <c r="AR48">
        <v>0</v>
      </c>
      <c r="AS48">
        <v>0</v>
      </c>
      <c r="AT48">
        <v>3260</v>
      </c>
      <c r="AU48">
        <v>6231</v>
      </c>
      <c r="AV48">
        <v>3517</v>
      </c>
      <c r="AW48">
        <v>0</v>
      </c>
      <c r="AX48">
        <v>0</v>
      </c>
      <c r="AY48">
        <v>0</v>
      </c>
      <c r="AZ48">
        <v>6545</v>
      </c>
      <c r="BA48">
        <v>31388</v>
      </c>
      <c r="BB48">
        <v>10901</v>
      </c>
      <c r="BC48">
        <v>14525</v>
      </c>
      <c r="BD48">
        <v>10609</v>
      </c>
      <c r="BE48">
        <v>4892</v>
      </c>
      <c r="BF48">
        <v>16615</v>
      </c>
      <c r="BG48">
        <v>7769</v>
      </c>
      <c r="BH48">
        <v>11092</v>
      </c>
      <c r="BI48">
        <v>0</v>
      </c>
      <c r="BJ48">
        <v>4901</v>
      </c>
    </row>
    <row r="49" spans="1:62" x14ac:dyDescent="0.3">
      <c r="A49">
        <v>23500</v>
      </c>
      <c r="B49">
        <v>0.158</v>
      </c>
      <c r="C49">
        <v>6.3639999999999999</v>
      </c>
      <c r="D49">
        <v>0.13</v>
      </c>
      <c r="E49">
        <v>1.7250000000000001</v>
      </c>
      <c r="F49">
        <v>2.379</v>
      </c>
      <c r="G49">
        <v>19776</v>
      </c>
      <c r="H49">
        <v>120075</v>
      </c>
      <c r="I49">
        <v>215944</v>
      </c>
      <c r="J49">
        <v>2779</v>
      </c>
      <c r="K49">
        <v>3383</v>
      </c>
      <c r="L49">
        <v>0</v>
      </c>
      <c r="M49">
        <v>8563</v>
      </c>
      <c r="N49">
        <v>16501</v>
      </c>
      <c r="O49">
        <v>95282</v>
      </c>
      <c r="P49">
        <v>2819</v>
      </c>
      <c r="Q49">
        <v>0</v>
      </c>
      <c r="R49">
        <v>0</v>
      </c>
      <c r="S49">
        <v>0</v>
      </c>
      <c r="T49">
        <v>12420</v>
      </c>
      <c r="U49">
        <v>1120</v>
      </c>
      <c r="V49">
        <v>24052</v>
      </c>
      <c r="W49">
        <v>4281</v>
      </c>
      <c r="X49">
        <v>68</v>
      </c>
      <c r="Y49">
        <v>4072</v>
      </c>
      <c r="Z49">
        <v>23993</v>
      </c>
      <c r="AA49">
        <v>23843</v>
      </c>
      <c r="AB49">
        <v>1</v>
      </c>
      <c r="AC49">
        <v>0</v>
      </c>
      <c r="AD49">
        <v>23993</v>
      </c>
      <c r="AE49">
        <v>21188</v>
      </c>
      <c r="AF49">
        <v>2819</v>
      </c>
      <c r="AG49">
        <v>0</v>
      </c>
      <c r="AH49">
        <v>0</v>
      </c>
      <c r="AI49">
        <v>0</v>
      </c>
      <c r="AJ49">
        <v>5099</v>
      </c>
      <c r="AK49">
        <v>1120</v>
      </c>
      <c r="AL49">
        <v>9640</v>
      </c>
      <c r="AM49">
        <v>8377</v>
      </c>
      <c r="AN49">
        <v>5</v>
      </c>
      <c r="AO49">
        <v>8124</v>
      </c>
      <c r="AP49">
        <v>23843</v>
      </c>
      <c r="AQ49">
        <v>23843</v>
      </c>
      <c r="AR49">
        <v>0</v>
      </c>
      <c r="AS49">
        <v>0</v>
      </c>
      <c r="AT49">
        <v>4062</v>
      </c>
      <c r="AU49">
        <v>6426</v>
      </c>
      <c r="AV49">
        <v>4007</v>
      </c>
      <c r="AW49">
        <v>0</v>
      </c>
      <c r="AX49">
        <v>0</v>
      </c>
      <c r="AY49">
        <v>0</v>
      </c>
      <c r="AZ49">
        <v>6894</v>
      </c>
      <c r="BA49">
        <v>3827</v>
      </c>
      <c r="BB49">
        <v>12539</v>
      </c>
      <c r="BC49">
        <v>16672</v>
      </c>
      <c r="BD49">
        <v>19430</v>
      </c>
      <c r="BE49">
        <v>5069</v>
      </c>
      <c r="BF49">
        <v>7656</v>
      </c>
      <c r="BG49">
        <v>7736</v>
      </c>
      <c r="BH49">
        <v>8534</v>
      </c>
      <c r="BI49">
        <v>0</v>
      </c>
      <c r="BJ49">
        <v>4875</v>
      </c>
    </row>
    <row r="50" spans="1:62" x14ac:dyDescent="0.3">
      <c r="A50">
        <v>24000</v>
      </c>
      <c r="B50">
        <v>0.20899999999999999</v>
      </c>
      <c r="C50">
        <v>5.8179999999999996</v>
      </c>
      <c r="D50">
        <v>0.16600000000000001</v>
      </c>
      <c r="E50">
        <v>1.948</v>
      </c>
      <c r="F50">
        <v>2.415</v>
      </c>
      <c r="G50">
        <v>23803</v>
      </c>
      <c r="H50">
        <v>147391</v>
      </c>
      <c r="I50">
        <v>212972</v>
      </c>
      <c r="J50">
        <v>2795</v>
      </c>
      <c r="K50">
        <v>3295</v>
      </c>
      <c r="L50">
        <v>0</v>
      </c>
      <c r="M50">
        <v>8415</v>
      </c>
      <c r="N50">
        <v>21967</v>
      </c>
      <c r="O50">
        <v>97295</v>
      </c>
      <c r="P50">
        <v>3036</v>
      </c>
      <c r="Q50">
        <v>0</v>
      </c>
      <c r="R50">
        <v>0</v>
      </c>
      <c r="S50">
        <v>0</v>
      </c>
      <c r="T50">
        <v>13104</v>
      </c>
      <c r="U50">
        <v>683</v>
      </c>
      <c r="V50">
        <v>24323</v>
      </c>
      <c r="W50">
        <v>707</v>
      </c>
      <c r="X50">
        <v>67</v>
      </c>
      <c r="Y50">
        <v>586</v>
      </c>
      <c r="Z50">
        <v>24484</v>
      </c>
      <c r="AA50">
        <v>24202</v>
      </c>
      <c r="AB50">
        <v>1</v>
      </c>
      <c r="AC50">
        <v>0</v>
      </c>
      <c r="AD50">
        <v>24484</v>
      </c>
      <c r="AE50">
        <v>8570</v>
      </c>
      <c r="AF50">
        <v>3036</v>
      </c>
      <c r="AG50">
        <v>0</v>
      </c>
      <c r="AH50">
        <v>0</v>
      </c>
      <c r="AI50">
        <v>0</v>
      </c>
      <c r="AJ50">
        <v>1528</v>
      </c>
      <c r="AK50">
        <v>683</v>
      </c>
      <c r="AL50">
        <v>2004</v>
      </c>
      <c r="AM50">
        <v>1226</v>
      </c>
      <c r="AN50">
        <v>2</v>
      </c>
      <c r="AO50">
        <v>1166</v>
      </c>
      <c r="AP50">
        <v>24202</v>
      </c>
      <c r="AQ50">
        <v>24202</v>
      </c>
      <c r="AR50">
        <v>0</v>
      </c>
      <c r="AS50">
        <v>0</v>
      </c>
      <c r="AT50">
        <v>583</v>
      </c>
      <c r="AU50">
        <v>6199</v>
      </c>
      <c r="AV50">
        <v>3635</v>
      </c>
      <c r="AW50">
        <v>0</v>
      </c>
      <c r="AX50">
        <v>0</v>
      </c>
      <c r="AY50">
        <v>0</v>
      </c>
      <c r="AZ50">
        <v>6687</v>
      </c>
      <c r="BA50">
        <v>3382</v>
      </c>
      <c r="BB50">
        <v>10722</v>
      </c>
      <c r="BC50">
        <v>13265</v>
      </c>
      <c r="BD50">
        <v>13314</v>
      </c>
      <c r="BE50">
        <v>6063</v>
      </c>
      <c r="BF50">
        <v>7375</v>
      </c>
      <c r="BG50">
        <v>10238</v>
      </c>
      <c r="BH50">
        <v>11092</v>
      </c>
      <c r="BI50">
        <v>0</v>
      </c>
      <c r="BJ50">
        <v>4680</v>
      </c>
    </row>
    <row r="51" spans="1:62" x14ac:dyDescent="0.3">
      <c r="A51">
        <v>24500</v>
      </c>
      <c r="B51">
        <v>0.19400000000000001</v>
      </c>
      <c r="C51">
        <v>6.02</v>
      </c>
      <c r="D51">
        <v>0.157</v>
      </c>
      <c r="E51">
        <v>1.8380000000000001</v>
      </c>
      <c r="F51">
        <v>2.6219999999999999</v>
      </c>
      <c r="G51">
        <v>22688</v>
      </c>
      <c r="H51">
        <v>138819</v>
      </c>
      <c r="I51">
        <v>221431</v>
      </c>
      <c r="J51">
        <v>2793</v>
      </c>
      <c r="K51">
        <v>3452</v>
      </c>
      <c r="L51">
        <v>0</v>
      </c>
      <c r="M51">
        <v>8553</v>
      </c>
      <c r="N51">
        <v>16819</v>
      </c>
      <c r="O51">
        <v>99286</v>
      </c>
      <c r="P51">
        <v>3058</v>
      </c>
      <c r="Q51">
        <v>0</v>
      </c>
      <c r="R51">
        <v>0</v>
      </c>
      <c r="S51">
        <v>0</v>
      </c>
      <c r="T51">
        <v>13148</v>
      </c>
      <c r="U51">
        <v>1423</v>
      </c>
      <c r="V51">
        <v>24991</v>
      </c>
      <c r="W51">
        <v>2344</v>
      </c>
      <c r="X51">
        <v>83</v>
      </c>
      <c r="Y51">
        <v>2212</v>
      </c>
      <c r="Z51">
        <v>25013</v>
      </c>
      <c r="AA51">
        <v>24859</v>
      </c>
      <c r="AB51">
        <v>1</v>
      </c>
      <c r="AC51">
        <v>0</v>
      </c>
      <c r="AD51">
        <v>25013</v>
      </c>
      <c r="AE51">
        <v>14599</v>
      </c>
      <c r="AF51">
        <v>3058</v>
      </c>
      <c r="AG51">
        <v>0</v>
      </c>
      <c r="AH51">
        <v>0</v>
      </c>
      <c r="AI51">
        <v>0</v>
      </c>
      <c r="AJ51">
        <v>3173</v>
      </c>
      <c r="AK51">
        <v>1423</v>
      </c>
      <c r="AL51">
        <v>6032</v>
      </c>
      <c r="AM51">
        <v>4498</v>
      </c>
      <c r="AN51">
        <v>7</v>
      </c>
      <c r="AO51">
        <v>4418</v>
      </c>
      <c r="AP51">
        <v>24859</v>
      </c>
      <c r="AQ51">
        <v>24859</v>
      </c>
      <c r="AR51">
        <v>0</v>
      </c>
      <c r="AS51">
        <v>0</v>
      </c>
      <c r="AT51">
        <v>2209</v>
      </c>
      <c r="AU51">
        <v>6175</v>
      </c>
      <c r="AV51">
        <v>3546</v>
      </c>
      <c r="AW51">
        <v>0</v>
      </c>
      <c r="AX51">
        <v>0</v>
      </c>
      <c r="AY51">
        <v>0</v>
      </c>
      <c r="AZ51">
        <v>6570</v>
      </c>
      <c r="BA51">
        <v>3294</v>
      </c>
      <c r="BB51">
        <v>21317</v>
      </c>
      <c r="BC51">
        <v>11214</v>
      </c>
      <c r="BD51">
        <v>10804</v>
      </c>
      <c r="BE51">
        <v>4977</v>
      </c>
      <c r="BF51">
        <v>7402</v>
      </c>
      <c r="BG51">
        <v>8501</v>
      </c>
      <c r="BH51">
        <v>11520</v>
      </c>
      <c r="BI51">
        <v>0</v>
      </c>
      <c r="BJ51">
        <v>4792</v>
      </c>
    </row>
    <row r="52" spans="1:62" x14ac:dyDescent="0.3">
      <c r="A52">
        <v>25000</v>
      </c>
      <c r="B52">
        <v>0.188</v>
      </c>
      <c r="C52">
        <v>6.4770000000000003</v>
      </c>
      <c r="D52">
        <v>0.14799999999999999</v>
      </c>
      <c r="E52">
        <v>1.5580000000000001</v>
      </c>
      <c r="F52">
        <v>2.4910000000000001</v>
      </c>
      <c r="G52">
        <v>22346</v>
      </c>
      <c r="H52">
        <v>135780</v>
      </c>
      <c r="I52">
        <v>228179</v>
      </c>
      <c r="J52">
        <v>2708</v>
      </c>
      <c r="K52">
        <v>3437</v>
      </c>
      <c r="L52">
        <v>0</v>
      </c>
      <c r="M52">
        <v>8441</v>
      </c>
      <c r="N52">
        <v>15435</v>
      </c>
      <c r="O52">
        <v>101410</v>
      </c>
      <c r="P52">
        <v>3030</v>
      </c>
      <c r="Q52">
        <v>0</v>
      </c>
      <c r="R52">
        <v>0</v>
      </c>
      <c r="S52">
        <v>0</v>
      </c>
      <c r="T52">
        <v>13589</v>
      </c>
      <c r="U52">
        <v>1416</v>
      </c>
      <c r="V52">
        <v>25591</v>
      </c>
      <c r="W52">
        <v>3369</v>
      </c>
      <c r="X52">
        <v>83</v>
      </c>
      <c r="Y52">
        <v>3186</v>
      </c>
      <c r="Z52">
        <v>25548</v>
      </c>
      <c r="AA52">
        <v>25408</v>
      </c>
      <c r="AB52">
        <v>1</v>
      </c>
      <c r="AC52">
        <v>0</v>
      </c>
      <c r="AD52">
        <v>25548</v>
      </c>
      <c r="AE52">
        <v>18130</v>
      </c>
      <c r="AF52">
        <v>3030</v>
      </c>
      <c r="AG52">
        <v>0</v>
      </c>
      <c r="AH52">
        <v>0</v>
      </c>
      <c r="AI52">
        <v>0</v>
      </c>
      <c r="AJ52">
        <v>4573</v>
      </c>
      <c r="AK52">
        <v>1416</v>
      </c>
      <c r="AL52">
        <v>7923</v>
      </c>
      <c r="AM52">
        <v>6494</v>
      </c>
      <c r="AN52">
        <v>5</v>
      </c>
      <c r="AO52">
        <v>6280</v>
      </c>
      <c r="AP52">
        <v>25408</v>
      </c>
      <c r="AQ52">
        <v>25408</v>
      </c>
      <c r="AR52">
        <v>0</v>
      </c>
      <c r="AS52">
        <v>0</v>
      </c>
      <c r="AT52">
        <v>3140</v>
      </c>
      <c r="AU52">
        <v>6547</v>
      </c>
      <c r="AV52">
        <v>3491</v>
      </c>
      <c r="AW52">
        <v>0</v>
      </c>
      <c r="AX52">
        <v>0</v>
      </c>
      <c r="AY52">
        <v>0</v>
      </c>
      <c r="AZ52">
        <v>6745</v>
      </c>
      <c r="BA52">
        <v>3182</v>
      </c>
      <c r="BB52">
        <v>11085</v>
      </c>
      <c r="BC52">
        <v>12400</v>
      </c>
      <c r="BD52">
        <v>11015</v>
      </c>
      <c r="BE52">
        <v>5185</v>
      </c>
      <c r="BF52">
        <v>7542</v>
      </c>
      <c r="BG52">
        <v>7939</v>
      </c>
      <c r="BH52">
        <v>8959</v>
      </c>
      <c r="BI52">
        <v>0</v>
      </c>
      <c r="BJ52">
        <v>6492</v>
      </c>
    </row>
    <row r="53" spans="1:62" x14ac:dyDescent="0.3">
      <c r="A53">
        <v>25500</v>
      </c>
      <c r="B53">
        <v>0.20599999999999999</v>
      </c>
      <c r="C53">
        <v>6.0069999999999997</v>
      </c>
      <c r="D53">
        <v>0.14899999999999999</v>
      </c>
      <c r="E53">
        <v>1.9710000000000001</v>
      </c>
      <c r="F53">
        <v>2.7040000000000002</v>
      </c>
      <c r="G53">
        <v>24110</v>
      </c>
      <c r="H53">
        <v>148729</v>
      </c>
      <c r="I53">
        <v>230230</v>
      </c>
      <c r="J53">
        <v>2769</v>
      </c>
      <c r="K53">
        <v>3346</v>
      </c>
      <c r="L53">
        <v>0</v>
      </c>
      <c r="M53">
        <v>8356</v>
      </c>
      <c r="N53">
        <v>15079</v>
      </c>
      <c r="O53">
        <v>103425</v>
      </c>
      <c r="P53">
        <v>3227</v>
      </c>
      <c r="Q53">
        <v>0</v>
      </c>
      <c r="R53">
        <v>0</v>
      </c>
      <c r="S53">
        <v>0</v>
      </c>
      <c r="T53">
        <v>14168</v>
      </c>
      <c r="U53">
        <v>1515</v>
      </c>
      <c r="V53">
        <v>26104</v>
      </c>
      <c r="W53">
        <v>1978</v>
      </c>
      <c r="X53">
        <v>74</v>
      </c>
      <c r="Y53">
        <v>1769</v>
      </c>
      <c r="Z53">
        <v>26037</v>
      </c>
      <c r="AA53">
        <v>25895</v>
      </c>
      <c r="AB53">
        <v>1</v>
      </c>
      <c r="AC53">
        <v>0</v>
      </c>
      <c r="AD53">
        <v>26037</v>
      </c>
      <c r="AE53">
        <v>13173</v>
      </c>
      <c r="AF53">
        <v>3227</v>
      </c>
      <c r="AG53">
        <v>0</v>
      </c>
      <c r="AH53">
        <v>0</v>
      </c>
      <c r="AI53">
        <v>0</v>
      </c>
      <c r="AJ53">
        <v>2712</v>
      </c>
      <c r="AK53">
        <v>1515</v>
      </c>
      <c r="AL53">
        <v>5389</v>
      </c>
      <c r="AM53">
        <v>3716</v>
      </c>
      <c r="AN53">
        <v>9</v>
      </c>
      <c r="AO53">
        <v>3464</v>
      </c>
      <c r="AP53">
        <v>25895</v>
      </c>
      <c r="AQ53">
        <v>25895</v>
      </c>
      <c r="AR53">
        <v>0</v>
      </c>
      <c r="AS53">
        <v>0</v>
      </c>
      <c r="AT53">
        <v>1732</v>
      </c>
      <c r="AU53">
        <v>6294</v>
      </c>
      <c r="AV53">
        <v>3534</v>
      </c>
      <c r="AW53">
        <v>0</v>
      </c>
      <c r="AX53">
        <v>0</v>
      </c>
      <c r="AY53">
        <v>0</v>
      </c>
      <c r="AZ53">
        <v>22709</v>
      </c>
      <c r="BA53">
        <v>3310</v>
      </c>
      <c r="BB53">
        <v>11176</v>
      </c>
      <c r="BC53">
        <v>12705</v>
      </c>
      <c r="BD53">
        <v>10665</v>
      </c>
      <c r="BE53">
        <v>5190</v>
      </c>
      <c r="BF53">
        <v>7591</v>
      </c>
      <c r="BG53">
        <v>7755</v>
      </c>
      <c r="BH53">
        <v>11946</v>
      </c>
      <c r="BI53">
        <v>0</v>
      </c>
      <c r="BJ53">
        <v>4769</v>
      </c>
    </row>
    <row r="54" spans="1:62" x14ac:dyDescent="0.3">
      <c r="A54">
        <v>26000</v>
      </c>
      <c r="B54">
        <v>0.23699999999999999</v>
      </c>
      <c r="C54">
        <v>6.133</v>
      </c>
      <c r="D54">
        <v>0.22900000000000001</v>
      </c>
      <c r="E54">
        <v>1.91</v>
      </c>
      <c r="F54">
        <v>2.859</v>
      </c>
      <c r="G54">
        <v>25686</v>
      </c>
      <c r="H54">
        <v>159030</v>
      </c>
      <c r="I54">
        <v>231235</v>
      </c>
      <c r="J54">
        <v>2744</v>
      </c>
      <c r="K54">
        <v>3265</v>
      </c>
      <c r="L54">
        <v>0</v>
      </c>
      <c r="M54">
        <v>7879</v>
      </c>
      <c r="N54">
        <v>15535</v>
      </c>
      <c r="O54">
        <v>105472</v>
      </c>
      <c r="P54">
        <v>3170</v>
      </c>
      <c r="Q54">
        <v>0</v>
      </c>
      <c r="R54">
        <v>0</v>
      </c>
      <c r="S54">
        <v>0</v>
      </c>
      <c r="T54">
        <v>14094</v>
      </c>
      <c r="U54">
        <v>999</v>
      </c>
      <c r="V54">
        <v>26396</v>
      </c>
      <c r="W54">
        <v>869</v>
      </c>
      <c r="X54">
        <v>81</v>
      </c>
      <c r="Y54">
        <v>753</v>
      </c>
      <c r="Z54">
        <v>26560</v>
      </c>
      <c r="AA54">
        <v>26280</v>
      </c>
      <c r="AB54">
        <v>1</v>
      </c>
      <c r="AC54">
        <v>0</v>
      </c>
      <c r="AD54">
        <v>26560</v>
      </c>
      <c r="AE54">
        <v>9412</v>
      </c>
      <c r="AF54">
        <v>3170</v>
      </c>
      <c r="AG54">
        <v>0</v>
      </c>
      <c r="AH54">
        <v>0</v>
      </c>
      <c r="AI54">
        <v>0</v>
      </c>
      <c r="AJ54">
        <v>1836</v>
      </c>
      <c r="AK54">
        <v>999</v>
      </c>
      <c r="AL54">
        <v>2576</v>
      </c>
      <c r="AM54">
        <v>1513</v>
      </c>
      <c r="AN54">
        <v>3</v>
      </c>
      <c r="AO54">
        <v>1428</v>
      </c>
      <c r="AP54">
        <v>26280</v>
      </c>
      <c r="AQ54">
        <v>26280</v>
      </c>
      <c r="AR54">
        <v>0</v>
      </c>
      <c r="AS54">
        <v>0</v>
      </c>
      <c r="AT54">
        <v>714</v>
      </c>
      <c r="AU54">
        <v>9695</v>
      </c>
      <c r="AV54">
        <v>3841</v>
      </c>
      <c r="AW54">
        <v>0</v>
      </c>
      <c r="AX54">
        <v>0</v>
      </c>
      <c r="AY54">
        <v>0</v>
      </c>
      <c r="AZ54">
        <v>6689</v>
      </c>
      <c r="BA54">
        <v>2946</v>
      </c>
      <c r="BB54">
        <v>11362</v>
      </c>
      <c r="BC54">
        <v>11957</v>
      </c>
      <c r="BD54">
        <v>13109</v>
      </c>
      <c r="BE54">
        <v>5759</v>
      </c>
      <c r="BF54">
        <v>7477</v>
      </c>
      <c r="BG54">
        <v>10264</v>
      </c>
      <c r="BH54">
        <v>11946</v>
      </c>
      <c r="BI54">
        <v>0</v>
      </c>
      <c r="BJ54">
        <v>4860</v>
      </c>
    </row>
    <row r="55" spans="1:62" x14ac:dyDescent="0.3">
      <c r="A55">
        <v>26500</v>
      </c>
      <c r="B55">
        <v>0.26100000000000001</v>
      </c>
      <c r="C55">
        <v>6.577</v>
      </c>
      <c r="D55">
        <v>0.20899999999999999</v>
      </c>
      <c r="E55">
        <v>2.282</v>
      </c>
      <c r="F55">
        <v>2.6829999999999998</v>
      </c>
      <c r="G55">
        <v>26795</v>
      </c>
      <c r="H55">
        <v>166833</v>
      </c>
      <c r="I55">
        <v>234718</v>
      </c>
      <c r="J55">
        <v>2731</v>
      </c>
      <c r="K55">
        <v>3298</v>
      </c>
      <c r="L55">
        <v>0</v>
      </c>
      <c r="M55">
        <v>8202</v>
      </c>
      <c r="N55">
        <v>18654</v>
      </c>
      <c r="O55">
        <v>107547</v>
      </c>
      <c r="P55">
        <v>3357</v>
      </c>
      <c r="Q55">
        <v>0</v>
      </c>
      <c r="R55">
        <v>0</v>
      </c>
      <c r="S55">
        <v>0</v>
      </c>
      <c r="T55">
        <v>14597</v>
      </c>
      <c r="U55">
        <v>878</v>
      </c>
      <c r="V55">
        <v>26953</v>
      </c>
      <c r="W55">
        <v>282</v>
      </c>
      <c r="X55">
        <v>82</v>
      </c>
      <c r="Y55">
        <v>116</v>
      </c>
      <c r="Z55">
        <v>27059</v>
      </c>
      <c r="AA55">
        <v>26787</v>
      </c>
      <c r="AB55">
        <v>1</v>
      </c>
      <c r="AC55">
        <v>0</v>
      </c>
      <c r="AD55">
        <v>27059</v>
      </c>
      <c r="AE55">
        <v>7394</v>
      </c>
      <c r="AF55">
        <v>3357</v>
      </c>
      <c r="AG55">
        <v>0</v>
      </c>
      <c r="AH55">
        <v>0</v>
      </c>
      <c r="AI55">
        <v>0</v>
      </c>
      <c r="AJ55">
        <v>864</v>
      </c>
      <c r="AK55">
        <v>878</v>
      </c>
      <c r="AL55">
        <v>1353</v>
      </c>
      <c r="AM55">
        <v>327</v>
      </c>
      <c r="AN55">
        <v>0</v>
      </c>
      <c r="AO55">
        <v>232</v>
      </c>
      <c r="AP55">
        <v>26787</v>
      </c>
      <c r="AQ55">
        <v>26787</v>
      </c>
      <c r="AR55">
        <v>0</v>
      </c>
      <c r="AS55">
        <v>0</v>
      </c>
      <c r="AT55">
        <v>116</v>
      </c>
      <c r="AU55">
        <v>6505</v>
      </c>
      <c r="AV55">
        <v>3413</v>
      </c>
      <c r="AW55">
        <v>0</v>
      </c>
      <c r="AX55">
        <v>0</v>
      </c>
      <c r="AY55">
        <v>0</v>
      </c>
      <c r="AZ55">
        <v>6822</v>
      </c>
      <c r="BA55">
        <v>3797</v>
      </c>
      <c r="BB55">
        <v>11363</v>
      </c>
      <c r="BC55">
        <v>15198</v>
      </c>
      <c r="BD55">
        <v>13673</v>
      </c>
      <c r="BE55">
        <v>8896</v>
      </c>
      <c r="BF55">
        <v>9602</v>
      </c>
      <c r="BG55">
        <v>10594</v>
      </c>
      <c r="BH55">
        <v>11946</v>
      </c>
      <c r="BI55">
        <v>0</v>
      </c>
      <c r="BJ55">
        <v>4756</v>
      </c>
    </row>
    <row r="56" spans="1:62" x14ac:dyDescent="0.3">
      <c r="A56">
        <v>27000</v>
      </c>
      <c r="B56">
        <v>0.221</v>
      </c>
      <c r="C56">
        <v>6.3579999999999997</v>
      </c>
      <c r="D56">
        <v>0.2</v>
      </c>
      <c r="E56">
        <v>2.1480000000000001</v>
      </c>
      <c r="F56">
        <v>2.8279999999999998</v>
      </c>
      <c r="G56">
        <v>27069</v>
      </c>
      <c r="H56">
        <v>167783</v>
      </c>
      <c r="I56">
        <v>239776</v>
      </c>
      <c r="J56">
        <v>2683</v>
      </c>
      <c r="K56">
        <v>3381</v>
      </c>
      <c r="L56">
        <v>0</v>
      </c>
      <c r="M56">
        <v>7845</v>
      </c>
      <c r="N56">
        <v>14894</v>
      </c>
      <c r="O56">
        <v>109631</v>
      </c>
      <c r="P56">
        <v>3382</v>
      </c>
      <c r="Q56">
        <v>0</v>
      </c>
      <c r="R56">
        <v>0</v>
      </c>
      <c r="S56">
        <v>0</v>
      </c>
      <c r="T56">
        <v>14675</v>
      </c>
      <c r="U56">
        <v>1024</v>
      </c>
      <c r="V56">
        <v>27515</v>
      </c>
      <c r="W56">
        <v>527</v>
      </c>
      <c r="X56">
        <v>103</v>
      </c>
      <c r="Y56">
        <v>387</v>
      </c>
      <c r="Z56">
        <v>27578</v>
      </c>
      <c r="AA56">
        <v>27375</v>
      </c>
      <c r="AB56">
        <v>1</v>
      </c>
      <c r="AC56">
        <v>0</v>
      </c>
      <c r="AD56">
        <v>27578</v>
      </c>
      <c r="AE56">
        <v>8597</v>
      </c>
      <c r="AF56">
        <v>3382</v>
      </c>
      <c r="AG56">
        <v>0</v>
      </c>
      <c r="AH56">
        <v>0</v>
      </c>
      <c r="AI56">
        <v>0</v>
      </c>
      <c r="AJ56">
        <v>1277</v>
      </c>
      <c r="AK56">
        <v>1024</v>
      </c>
      <c r="AL56">
        <v>1974</v>
      </c>
      <c r="AM56">
        <v>828</v>
      </c>
      <c r="AN56">
        <v>1</v>
      </c>
      <c r="AO56">
        <v>772</v>
      </c>
      <c r="AP56">
        <v>27375</v>
      </c>
      <c r="AQ56">
        <v>27375</v>
      </c>
      <c r="AR56">
        <v>0</v>
      </c>
      <c r="AS56">
        <v>0</v>
      </c>
      <c r="AT56">
        <v>386</v>
      </c>
      <c r="AU56">
        <v>6489</v>
      </c>
      <c r="AV56">
        <v>3627</v>
      </c>
      <c r="AW56">
        <v>0</v>
      </c>
      <c r="AX56">
        <v>0</v>
      </c>
      <c r="AY56">
        <v>0</v>
      </c>
      <c r="AZ56">
        <v>6686</v>
      </c>
      <c r="BA56">
        <v>2832</v>
      </c>
      <c r="BB56">
        <v>11093</v>
      </c>
      <c r="BC56">
        <v>12861</v>
      </c>
      <c r="BD56">
        <v>11266</v>
      </c>
      <c r="BE56">
        <v>6377</v>
      </c>
      <c r="BF56">
        <v>7492</v>
      </c>
      <c r="BG56">
        <v>9437</v>
      </c>
      <c r="BH56">
        <v>11947</v>
      </c>
      <c r="BI56">
        <v>0</v>
      </c>
      <c r="BJ56">
        <v>4715</v>
      </c>
    </row>
    <row r="57" spans="1:62" x14ac:dyDescent="0.3">
      <c r="A57">
        <v>27500</v>
      </c>
      <c r="B57">
        <v>0.182</v>
      </c>
      <c r="C57">
        <v>6.9829999999999997</v>
      </c>
      <c r="D57">
        <v>0.13</v>
      </c>
      <c r="E57">
        <v>1.982</v>
      </c>
      <c r="F57">
        <v>2.5779999999999998</v>
      </c>
      <c r="G57">
        <v>24194</v>
      </c>
      <c r="H57">
        <v>147239</v>
      </c>
      <c r="I57">
        <v>252038</v>
      </c>
      <c r="J57">
        <v>2642</v>
      </c>
      <c r="K57">
        <v>3214</v>
      </c>
      <c r="L57">
        <v>0</v>
      </c>
      <c r="M57">
        <v>7544</v>
      </c>
      <c r="N57">
        <v>12973</v>
      </c>
      <c r="O57">
        <v>111570</v>
      </c>
      <c r="P57">
        <v>3307</v>
      </c>
      <c r="Q57">
        <v>0</v>
      </c>
      <c r="R57">
        <v>0</v>
      </c>
      <c r="S57">
        <v>0</v>
      </c>
      <c r="T57">
        <v>14967</v>
      </c>
      <c r="U57">
        <v>2038</v>
      </c>
      <c r="V57">
        <v>28151</v>
      </c>
      <c r="W57">
        <v>3989</v>
      </c>
      <c r="X57">
        <v>105</v>
      </c>
      <c r="Y57">
        <v>3784</v>
      </c>
      <c r="Z57">
        <v>28090</v>
      </c>
      <c r="AA57">
        <v>27946</v>
      </c>
      <c r="AB57">
        <v>1</v>
      </c>
      <c r="AC57">
        <v>0</v>
      </c>
      <c r="AD57">
        <v>28090</v>
      </c>
      <c r="AE57">
        <v>21220</v>
      </c>
      <c r="AF57">
        <v>3307</v>
      </c>
      <c r="AG57">
        <v>0</v>
      </c>
      <c r="AH57">
        <v>0</v>
      </c>
      <c r="AI57">
        <v>0</v>
      </c>
      <c r="AJ57">
        <v>4657</v>
      </c>
      <c r="AK57">
        <v>2038</v>
      </c>
      <c r="AL57">
        <v>9897</v>
      </c>
      <c r="AM57">
        <v>7750</v>
      </c>
      <c r="AN57">
        <v>2</v>
      </c>
      <c r="AO57">
        <v>7566</v>
      </c>
      <c r="AP57">
        <v>27946</v>
      </c>
      <c r="AQ57">
        <v>27946</v>
      </c>
      <c r="AR57">
        <v>0</v>
      </c>
      <c r="AS57">
        <v>0</v>
      </c>
      <c r="AT57">
        <v>3783</v>
      </c>
      <c r="AU57">
        <v>6151</v>
      </c>
      <c r="AV57">
        <v>3197</v>
      </c>
      <c r="AW57">
        <v>0</v>
      </c>
      <c r="AX57">
        <v>0</v>
      </c>
      <c r="AY57">
        <v>0</v>
      </c>
      <c r="AZ57">
        <v>6369</v>
      </c>
      <c r="BA57">
        <v>3297</v>
      </c>
      <c r="BB57">
        <v>10806</v>
      </c>
      <c r="BC57">
        <v>12277</v>
      </c>
      <c r="BD57">
        <v>10503</v>
      </c>
      <c r="BE57">
        <v>4863</v>
      </c>
      <c r="BF57">
        <v>8422</v>
      </c>
      <c r="BG57">
        <v>7741</v>
      </c>
      <c r="BH57">
        <v>8532</v>
      </c>
      <c r="BI57">
        <v>0</v>
      </c>
      <c r="BJ57">
        <v>4508</v>
      </c>
    </row>
    <row r="58" spans="1:62" x14ac:dyDescent="0.3">
      <c r="A58">
        <v>28000</v>
      </c>
      <c r="B58">
        <v>0.22</v>
      </c>
      <c r="C58">
        <v>7.2130000000000001</v>
      </c>
      <c r="D58">
        <v>0.19800000000000001</v>
      </c>
      <c r="E58">
        <v>2.1110000000000002</v>
      </c>
      <c r="F58">
        <v>2.7069999999999999</v>
      </c>
      <c r="G58">
        <v>24952</v>
      </c>
      <c r="H58">
        <v>152419</v>
      </c>
      <c r="I58">
        <v>255746</v>
      </c>
      <c r="J58">
        <v>2731</v>
      </c>
      <c r="K58">
        <v>3466</v>
      </c>
      <c r="L58">
        <v>0</v>
      </c>
      <c r="M58">
        <v>8518</v>
      </c>
      <c r="N58">
        <v>15765</v>
      </c>
      <c r="O58">
        <v>113635</v>
      </c>
      <c r="P58">
        <v>3452</v>
      </c>
      <c r="Q58">
        <v>0</v>
      </c>
      <c r="R58">
        <v>0</v>
      </c>
      <c r="S58">
        <v>0</v>
      </c>
      <c r="T58">
        <v>15003</v>
      </c>
      <c r="U58">
        <v>2110</v>
      </c>
      <c r="V58">
        <v>28635</v>
      </c>
      <c r="W58">
        <v>3699</v>
      </c>
      <c r="X58">
        <v>85</v>
      </c>
      <c r="Y58">
        <v>3499</v>
      </c>
      <c r="Z58">
        <v>28596</v>
      </c>
      <c r="AA58">
        <v>28435</v>
      </c>
      <c r="AB58">
        <v>1</v>
      </c>
      <c r="AC58">
        <v>0</v>
      </c>
      <c r="AD58">
        <v>28596</v>
      </c>
      <c r="AE58">
        <v>20253</v>
      </c>
      <c r="AF58">
        <v>3452</v>
      </c>
      <c r="AG58">
        <v>0</v>
      </c>
      <c r="AH58">
        <v>0</v>
      </c>
      <c r="AI58">
        <v>0</v>
      </c>
      <c r="AJ58">
        <v>4065</v>
      </c>
      <c r="AK58">
        <v>2110</v>
      </c>
      <c r="AL58">
        <v>9410</v>
      </c>
      <c r="AM58">
        <v>7155</v>
      </c>
      <c r="AN58">
        <v>12</v>
      </c>
      <c r="AO58">
        <v>6918</v>
      </c>
      <c r="AP58">
        <v>28435</v>
      </c>
      <c r="AQ58">
        <v>28435</v>
      </c>
      <c r="AR58">
        <v>0</v>
      </c>
      <c r="AS58">
        <v>0</v>
      </c>
      <c r="AT58">
        <v>3459</v>
      </c>
      <c r="AU58">
        <v>6552</v>
      </c>
      <c r="AV58">
        <v>3646</v>
      </c>
      <c r="AW58">
        <v>0</v>
      </c>
      <c r="AX58">
        <v>0</v>
      </c>
      <c r="AY58">
        <v>0</v>
      </c>
      <c r="AZ58">
        <v>6617</v>
      </c>
      <c r="BA58">
        <v>3326</v>
      </c>
      <c r="BB58">
        <v>11072</v>
      </c>
      <c r="BC58">
        <v>12982</v>
      </c>
      <c r="BD58">
        <v>11097</v>
      </c>
      <c r="BE58">
        <v>5041</v>
      </c>
      <c r="BF58">
        <v>7419</v>
      </c>
      <c r="BG58">
        <v>8073</v>
      </c>
      <c r="BH58">
        <v>11946</v>
      </c>
      <c r="BI58">
        <v>0</v>
      </c>
      <c r="BJ58">
        <v>4850</v>
      </c>
    </row>
    <row r="59" spans="1:62" x14ac:dyDescent="0.3">
      <c r="A59">
        <v>28500</v>
      </c>
      <c r="B59">
        <v>0.23</v>
      </c>
      <c r="C59">
        <v>7.6790000000000003</v>
      </c>
      <c r="D59">
        <v>0.184</v>
      </c>
      <c r="E59">
        <v>2.1160000000000001</v>
      </c>
      <c r="F59">
        <v>2.843</v>
      </c>
      <c r="G59">
        <v>25376</v>
      </c>
      <c r="H59">
        <v>154779</v>
      </c>
      <c r="I59">
        <v>259953</v>
      </c>
      <c r="J59">
        <v>2920</v>
      </c>
      <c r="K59">
        <v>3405</v>
      </c>
      <c r="L59">
        <v>0</v>
      </c>
      <c r="M59">
        <v>8316</v>
      </c>
      <c r="N59">
        <v>16015</v>
      </c>
      <c r="O59">
        <v>115564</v>
      </c>
      <c r="P59">
        <v>3454</v>
      </c>
      <c r="Q59">
        <v>0</v>
      </c>
      <c r="R59">
        <v>0</v>
      </c>
      <c r="S59">
        <v>0</v>
      </c>
      <c r="T59">
        <v>15535</v>
      </c>
      <c r="U59">
        <v>1590</v>
      </c>
      <c r="V59">
        <v>29173</v>
      </c>
      <c r="W59">
        <v>3844</v>
      </c>
      <c r="X59">
        <v>89</v>
      </c>
      <c r="Y59">
        <v>3597</v>
      </c>
      <c r="Z59">
        <v>29090</v>
      </c>
      <c r="AA59">
        <v>28926</v>
      </c>
      <c r="AB59">
        <v>1</v>
      </c>
      <c r="AC59">
        <v>0</v>
      </c>
      <c r="AD59">
        <v>29090</v>
      </c>
      <c r="AE59">
        <v>20816</v>
      </c>
      <c r="AF59">
        <v>3454</v>
      </c>
      <c r="AG59">
        <v>0</v>
      </c>
      <c r="AH59">
        <v>0</v>
      </c>
      <c r="AI59">
        <v>0</v>
      </c>
      <c r="AJ59">
        <v>4916</v>
      </c>
      <c r="AK59">
        <v>1590</v>
      </c>
      <c r="AL59">
        <v>9152</v>
      </c>
      <c r="AM59">
        <v>7447</v>
      </c>
      <c r="AN59">
        <v>6</v>
      </c>
      <c r="AO59">
        <v>7154</v>
      </c>
      <c r="AP59">
        <v>28926</v>
      </c>
      <c r="AQ59">
        <v>28926</v>
      </c>
      <c r="AR59">
        <v>0</v>
      </c>
      <c r="AS59">
        <v>0</v>
      </c>
      <c r="AT59">
        <v>3577</v>
      </c>
      <c r="AU59">
        <v>6607</v>
      </c>
      <c r="AV59">
        <v>3875</v>
      </c>
      <c r="AW59">
        <v>0</v>
      </c>
      <c r="AX59">
        <v>0</v>
      </c>
      <c r="AY59">
        <v>0</v>
      </c>
      <c r="AZ59">
        <v>6923</v>
      </c>
      <c r="BA59">
        <v>3063</v>
      </c>
      <c r="BB59">
        <v>11446</v>
      </c>
      <c r="BC59">
        <v>13543</v>
      </c>
      <c r="BD59">
        <v>14227</v>
      </c>
      <c r="BE59">
        <v>5210</v>
      </c>
      <c r="BF59">
        <v>7693</v>
      </c>
      <c r="BG59">
        <v>7972</v>
      </c>
      <c r="BH59">
        <v>9812</v>
      </c>
      <c r="BI59">
        <v>0</v>
      </c>
      <c r="BJ59">
        <v>4859</v>
      </c>
    </row>
    <row r="60" spans="1:62" x14ac:dyDescent="0.3">
      <c r="A60">
        <v>29000</v>
      </c>
      <c r="B60">
        <v>0.217</v>
      </c>
      <c r="C60">
        <v>7.7009999999999996</v>
      </c>
      <c r="D60">
        <v>0.17899999999999999</v>
      </c>
      <c r="E60">
        <v>2.1280000000000001</v>
      </c>
      <c r="F60">
        <v>2.9279999999999999</v>
      </c>
      <c r="G60">
        <v>25119</v>
      </c>
      <c r="H60">
        <v>152873</v>
      </c>
      <c r="I60">
        <v>266571</v>
      </c>
      <c r="J60">
        <v>2764</v>
      </c>
      <c r="K60">
        <v>3466</v>
      </c>
      <c r="L60">
        <v>0</v>
      </c>
      <c r="M60">
        <v>8812</v>
      </c>
      <c r="N60">
        <v>19421</v>
      </c>
      <c r="O60">
        <v>117585</v>
      </c>
      <c r="P60">
        <v>3570</v>
      </c>
      <c r="Q60">
        <v>0</v>
      </c>
      <c r="R60">
        <v>0</v>
      </c>
      <c r="S60">
        <v>0</v>
      </c>
      <c r="T60">
        <v>15903</v>
      </c>
      <c r="U60">
        <v>2371</v>
      </c>
      <c r="V60">
        <v>29596</v>
      </c>
      <c r="W60">
        <v>4547</v>
      </c>
      <c r="X60">
        <v>97</v>
      </c>
      <c r="Y60">
        <v>4357</v>
      </c>
      <c r="Z60">
        <v>29569</v>
      </c>
      <c r="AA60">
        <v>29406</v>
      </c>
      <c r="AB60">
        <v>1</v>
      </c>
      <c r="AC60">
        <v>0</v>
      </c>
      <c r="AD60">
        <v>29569</v>
      </c>
      <c r="AE60">
        <v>23653</v>
      </c>
      <c r="AF60">
        <v>3570</v>
      </c>
      <c r="AG60">
        <v>0</v>
      </c>
      <c r="AH60">
        <v>0</v>
      </c>
      <c r="AI60">
        <v>0</v>
      </c>
      <c r="AJ60">
        <v>5117</v>
      </c>
      <c r="AK60">
        <v>2371</v>
      </c>
      <c r="AL60">
        <v>11297</v>
      </c>
      <c r="AM60">
        <v>8835</v>
      </c>
      <c r="AN60">
        <v>9</v>
      </c>
      <c r="AO60">
        <v>8612</v>
      </c>
      <c r="AP60">
        <v>29406</v>
      </c>
      <c r="AQ60">
        <v>29406</v>
      </c>
      <c r="AR60">
        <v>0</v>
      </c>
      <c r="AS60">
        <v>0</v>
      </c>
      <c r="AT60">
        <v>4306</v>
      </c>
      <c r="AU60">
        <v>6362</v>
      </c>
      <c r="AV60">
        <v>3651</v>
      </c>
      <c r="AW60">
        <v>0</v>
      </c>
      <c r="AX60">
        <v>0</v>
      </c>
      <c r="AY60">
        <v>0</v>
      </c>
      <c r="AZ60">
        <v>6905</v>
      </c>
      <c r="BA60">
        <v>3343</v>
      </c>
      <c r="BB60">
        <v>12698</v>
      </c>
      <c r="BC60">
        <v>12441</v>
      </c>
      <c r="BD60">
        <v>12003</v>
      </c>
      <c r="BE60">
        <v>4948</v>
      </c>
      <c r="BF60">
        <v>7597</v>
      </c>
      <c r="BG60">
        <v>8547</v>
      </c>
      <c r="BH60">
        <v>8533</v>
      </c>
      <c r="BI60">
        <v>0</v>
      </c>
      <c r="BJ60">
        <v>4711</v>
      </c>
    </row>
    <row r="61" spans="1:62" x14ac:dyDescent="0.3">
      <c r="A61">
        <v>29500</v>
      </c>
      <c r="B61">
        <v>0.28000000000000003</v>
      </c>
      <c r="C61">
        <v>7.7240000000000002</v>
      </c>
      <c r="D61">
        <v>0.21</v>
      </c>
      <c r="E61">
        <v>2.2829999999999999</v>
      </c>
      <c r="F61">
        <v>2.8690000000000002</v>
      </c>
      <c r="G61">
        <v>28981</v>
      </c>
      <c r="H61">
        <v>178805</v>
      </c>
      <c r="I61">
        <v>263360</v>
      </c>
      <c r="J61">
        <v>2822</v>
      </c>
      <c r="K61">
        <v>3380</v>
      </c>
      <c r="L61">
        <v>0</v>
      </c>
      <c r="M61">
        <v>8540</v>
      </c>
      <c r="N61">
        <v>15057</v>
      </c>
      <c r="O61">
        <v>119816</v>
      </c>
      <c r="P61">
        <v>3667</v>
      </c>
      <c r="Q61">
        <v>0</v>
      </c>
      <c r="R61">
        <v>0</v>
      </c>
      <c r="S61">
        <v>0</v>
      </c>
      <c r="T61">
        <v>16159</v>
      </c>
      <c r="U61">
        <v>868</v>
      </c>
      <c r="V61">
        <v>30128</v>
      </c>
      <c r="W61">
        <v>1244</v>
      </c>
      <c r="X61">
        <v>121</v>
      </c>
      <c r="Y61">
        <v>1087</v>
      </c>
      <c r="Z61">
        <v>30149</v>
      </c>
      <c r="AA61">
        <v>29971</v>
      </c>
      <c r="AB61">
        <v>1</v>
      </c>
      <c r="AC61">
        <v>0</v>
      </c>
      <c r="AD61">
        <v>30149</v>
      </c>
      <c r="AE61">
        <v>11847</v>
      </c>
      <c r="AF61">
        <v>3667</v>
      </c>
      <c r="AG61">
        <v>0</v>
      </c>
      <c r="AH61">
        <v>0</v>
      </c>
      <c r="AI61">
        <v>0</v>
      </c>
      <c r="AJ61">
        <v>2617</v>
      </c>
      <c r="AK61">
        <v>868</v>
      </c>
      <c r="AL61">
        <v>3218</v>
      </c>
      <c r="AM61">
        <v>2269</v>
      </c>
      <c r="AN61">
        <v>3</v>
      </c>
      <c r="AO61">
        <v>2174</v>
      </c>
      <c r="AP61">
        <v>29971</v>
      </c>
      <c r="AQ61">
        <v>29971</v>
      </c>
      <c r="AR61">
        <v>0</v>
      </c>
      <c r="AS61">
        <v>0</v>
      </c>
      <c r="AT61">
        <v>1087</v>
      </c>
      <c r="AU61">
        <v>6221</v>
      </c>
      <c r="AV61">
        <v>3656</v>
      </c>
      <c r="AW61">
        <v>0</v>
      </c>
      <c r="AX61">
        <v>0</v>
      </c>
      <c r="AY61">
        <v>0</v>
      </c>
      <c r="AZ61">
        <v>8861</v>
      </c>
      <c r="BA61">
        <v>3219</v>
      </c>
      <c r="BB61">
        <v>11048</v>
      </c>
      <c r="BC61">
        <v>11219</v>
      </c>
      <c r="BD61">
        <v>10242</v>
      </c>
      <c r="BE61">
        <v>5934</v>
      </c>
      <c r="BF61">
        <v>7612</v>
      </c>
      <c r="BG61">
        <v>9356</v>
      </c>
      <c r="BH61">
        <v>8959</v>
      </c>
      <c r="BI61">
        <v>0</v>
      </c>
      <c r="BJ61">
        <v>4656</v>
      </c>
    </row>
    <row r="62" spans="1:62" x14ac:dyDescent="0.3">
      <c r="A62">
        <v>30000</v>
      </c>
      <c r="B62">
        <v>0.26600000000000001</v>
      </c>
      <c r="C62">
        <v>7.6710000000000003</v>
      </c>
      <c r="D62">
        <v>0.222</v>
      </c>
      <c r="E62">
        <v>2.2690000000000001</v>
      </c>
      <c r="F62">
        <v>2.9350000000000001</v>
      </c>
      <c r="G62">
        <v>29480</v>
      </c>
      <c r="H62">
        <v>182328</v>
      </c>
      <c r="I62">
        <v>267540</v>
      </c>
      <c r="J62">
        <v>2778</v>
      </c>
      <c r="K62">
        <v>3405</v>
      </c>
      <c r="L62">
        <v>0</v>
      </c>
      <c r="M62">
        <v>7910</v>
      </c>
      <c r="N62">
        <v>17230</v>
      </c>
      <c r="O62">
        <v>121731</v>
      </c>
      <c r="P62">
        <v>3786</v>
      </c>
      <c r="Q62">
        <v>0</v>
      </c>
      <c r="R62">
        <v>0</v>
      </c>
      <c r="S62">
        <v>0</v>
      </c>
      <c r="T62">
        <v>16496</v>
      </c>
      <c r="U62">
        <v>1054</v>
      </c>
      <c r="V62">
        <v>30502</v>
      </c>
      <c r="W62">
        <v>1218</v>
      </c>
      <c r="X62">
        <v>112</v>
      </c>
      <c r="Y62">
        <v>1056</v>
      </c>
      <c r="Z62">
        <v>30622</v>
      </c>
      <c r="AA62">
        <v>30340</v>
      </c>
      <c r="AB62">
        <v>1</v>
      </c>
      <c r="AC62">
        <v>0</v>
      </c>
      <c r="AD62">
        <v>30622</v>
      </c>
      <c r="AE62">
        <v>11651</v>
      </c>
      <c r="AF62">
        <v>3786</v>
      </c>
      <c r="AG62">
        <v>0</v>
      </c>
      <c r="AH62">
        <v>0</v>
      </c>
      <c r="AI62">
        <v>0</v>
      </c>
      <c r="AJ62">
        <v>2445</v>
      </c>
      <c r="AK62">
        <v>1054</v>
      </c>
      <c r="AL62">
        <v>3304</v>
      </c>
      <c r="AM62">
        <v>2164</v>
      </c>
      <c r="AN62">
        <v>10</v>
      </c>
      <c r="AO62">
        <v>2010</v>
      </c>
      <c r="AP62">
        <v>30340</v>
      </c>
      <c r="AQ62">
        <v>30340</v>
      </c>
      <c r="AR62">
        <v>0</v>
      </c>
      <c r="AS62">
        <v>0</v>
      </c>
      <c r="AT62">
        <v>1005</v>
      </c>
      <c r="AU62">
        <v>6278</v>
      </c>
      <c r="AV62">
        <v>4212</v>
      </c>
      <c r="AW62">
        <v>0</v>
      </c>
      <c r="AX62">
        <v>0</v>
      </c>
      <c r="AY62">
        <v>0</v>
      </c>
      <c r="AZ62">
        <v>6882</v>
      </c>
      <c r="BA62">
        <v>3013</v>
      </c>
      <c r="BB62">
        <v>12465</v>
      </c>
      <c r="BC62">
        <v>12755</v>
      </c>
      <c r="BD62">
        <v>10296</v>
      </c>
      <c r="BE62">
        <v>5839</v>
      </c>
      <c r="BF62">
        <v>7488</v>
      </c>
      <c r="BG62">
        <v>10379</v>
      </c>
      <c r="BH62">
        <v>9385</v>
      </c>
      <c r="BI62">
        <v>0</v>
      </c>
      <c r="BJ62">
        <v>4700</v>
      </c>
    </row>
    <row r="63" spans="1:62" x14ac:dyDescent="0.3">
      <c r="A63">
        <v>30500</v>
      </c>
      <c r="B63">
        <v>0.23799999999999999</v>
      </c>
      <c r="C63">
        <v>7.0810000000000004</v>
      </c>
      <c r="D63">
        <v>0.191</v>
      </c>
      <c r="E63">
        <v>1.982</v>
      </c>
      <c r="F63">
        <v>2.5960000000000001</v>
      </c>
      <c r="G63">
        <v>27312</v>
      </c>
      <c r="H63">
        <v>166722</v>
      </c>
      <c r="I63">
        <v>278347</v>
      </c>
      <c r="J63">
        <v>2342</v>
      </c>
      <c r="K63">
        <v>2843</v>
      </c>
      <c r="L63">
        <v>0</v>
      </c>
      <c r="M63">
        <v>6975</v>
      </c>
      <c r="N63">
        <v>15443</v>
      </c>
      <c r="O63">
        <v>123698</v>
      </c>
      <c r="P63">
        <v>3713</v>
      </c>
      <c r="Q63">
        <v>0</v>
      </c>
      <c r="R63">
        <v>0</v>
      </c>
      <c r="S63">
        <v>0</v>
      </c>
      <c r="T63">
        <v>16778</v>
      </c>
      <c r="U63">
        <v>2145</v>
      </c>
      <c r="V63">
        <v>31131</v>
      </c>
      <c r="W63">
        <v>3867</v>
      </c>
      <c r="X63">
        <v>104</v>
      </c>
      <c r="Y63">
        <v>3691</v>
      </c>
      <c r="Z63">
        <v>31132</v>
      </c>
      <c r="AA63">
        <v>30955</v>
      </c>
      <c r="AB63">
        <v>1</v>
      </c>
      <c r="AC63">
        <v>0</v>
      </c>
      <c r="AD63">
        <v>31132</v>
      </c>
      <c r="AE63">
        <v>21612</v>
      </c>
      <c r="AF63">
        <v>3713</v>
      </c>
      <c r="AG63">
        <v>0</v>
      </c>
      <c r="AH63">
        <v>0</v>
      </c>
      <c r="AI63">
        <v>0</v>
      </c>
      <c r="AJ63">
        <v>4904</v>
      </c>
      <c r="AK63">
        <v>2145</v>
      </c>
      <c r="AL63">
        <v>9729</v>
      </c>
      <c r="AM63">
        <v>7458</v>
      </c>
      <c r="AN63">
        <v>12</v>
      </c>
      <c r="AO63">
        <v>7324</v>
      </c>
      <c r="AP63">
        <v>30955</v>
      </c>
      <c r="AQ63">
        <v>30955</v>
      </c>
      <c r="AR63">
        <v>0</v>
      </c>
      <c r="AS63">
        <v>0</v>
      </c>
      <c r="AT63">
        <v>3662</v>
      </c>
      <c r="AU63">
        <v>5382</v>
      </c>
      <c r="AV63">
        <v>3289</v>
      </c>
      <c r="AW63">
        <v>0</v>
      </c>
      <c r="AX63">
        <v>0</v>
      </c>
      <c r="AY63">
        <v>0</v>
      </c>
      <c r="AZ63">
        <v>5806</v>
      </c>
      <c r="BA63">
        <v>2936</v>
      </c>
      <c r="BB63">
        <v>10843</v>
      </c>
      <c r="BC63">
        <v>12194</v>
      </c>
      <c r="BD63">
        <v>8901</v>
      </c>
      <c r="BE63">
        <v>4415</v>
      </c>
      <c r="BF63">
        <v>6442</v>
      </c>
      <c r="BG63">
        <v>7715</v>
      </c>
      <c r="BH63">
        <v>12799</v>
      </c>
      <c r="BI63">
        <v>0</v>
      </c>
      <c r="BJ63">
        <v>4037</v>
      </c>
    </row>
    <row r="64" spans="1:62" x14ac:dyDescent="0.3">
      <c r="A64">
        <v>31000</v>
      </c>
      <c r="B64">
        <v>0.218</v>
      </c>
      <c r="C64">
        <v>6.6989999999999998</v>
      </c>
      <c r="D64">
        <v>0.17100000000000001</v>
      </c>
      <c r="E64">
        <v>1.966</v>
      </c>
      <c r="F64">
        <v>2.5739999999999998</v>
      </c>
      <c r="G64">
        <v>29461</v>
      </c>
      <c r="H64">
        <v>180966</v>
      </c>
      <c r="I64">
        <v>279459</v>
      </c>
      <c r="J64">
        <v>2321</v>
      </c>
      <c r="K64">
        <v>2839</v>
      </c>
      <c r="L64">
        <v>0</v>
      </c>
      <c r="M64">
        <v>6861</v>
      </c>
      <c r="N64">
        <v>13879</v>
      </c>
      <c r="O64">
        <v>125685</v>
      </c>
      <c r="P64">
        <v>3917</v>
      </c>
      <c r="Q64">
        <v>0</v>
      </c>
      <c r="R64">
        <v>0</v>
      </c>
      <c r="S64">
        <v>0</v>
      </c>
      <c r="T64">
        <v>16835</v>
      </c>
      <c r="U64">
        <v>2088</v>
      </c>
      <c r="V64">
        <v>31660</v>
      </c>
      <c r="W64">
        <v>2258</v>
      </c>
      <c r="X64">
        <v>109</v>
      </c>
      <c r="Y64">
        <v>2079</v>
      </c>
      <c r="Z64">
        <v>31673</v>
      </c>
      <c r="AA64">
        <v>31481</v>
      </c>
      <c r="AB64">
        <v>1</v>
      </c>
      <c r="AC64">
        <v>0</v>
      </c>
      <c r="AD64">
        <v>31673</v>
      </c>
      <c r="AE64">
        <v>15785</v>
      </c>
      <c r="AF64">
        <v>3917</v>
      </c>
      <c r="AG64">
        <v>0</v>
      </c>
      <c r="AH64">
        <v>0</v>
      </c>
      <c r="AI64">
        <v>0</v>
      </c>
      <c r="AJ64">
        <v>2904</v>
      </c>
      <c r="AK64">
        <v>2088</v>
      </c>
      <c r="AL64">
        <v>6457</v>
      </c>
      <c r="AM64">
        <v>4237</v>
      </c>
      <c r="AN64">
        <v>9</v>
      </c>
      <c r="AO64">
        <v>4100</v>
      </c>
      <c r="AP64">
        <v>31481</v>
      </c>
      <c r="AQ64">
        <v>31481</v>
      </c>
      <c r="AR64">
        <v>0</v>
      </c>
      <c r="AS64">
        <v>0</v>
      </c>
      <c r="AT64">
        <v>2050</v>
      </c>
      <c r="AU64">
        <v>5335</v>
      </c>
      <c r="AV64">
        <v>2937</v>
      </c>
      <c r="AW64">
        <v>0</v>
      </c>
      <c r="AX64">
        <v>0</v>
      </c>
      <c r="AY64">
        <v>0</v>
      </c>
      <c r="AZ64">
        <v>5790</v>
      </c>
      <c r="BA64">
        <v>2621</v>
      </c>
      <c r="BB64">
        <v>9268</v>
      </c>
      <c r="BC64">
        <v>10586</v>
      </c>
      <c r="BD64">
        <v>8419</v>
      </c>
      <c r="BE64">
        <v>4274</v>
      </c>
      <c r="BF64">
        <v>6367</v>
      </c>
      <c r="BG64">
        <v>7607</v>
      </c>
      <c r="BH64">
        <v>11946</v>
      </c>
      <c r="BI64">
        <v>0</v>
      </c>
      <c r="BJ64">
        <v>3990</v>
      </c>
    </row>
    <row r="65" spans="1:62" x14ac:dyDescent="0.3">
      <c r="A65">
        <v>31500</v>
      </c>
      <c r="B65">
        <v>0.23400000000000001</v>
      </c>
      <c r="C65">
        <v>6.9160000000000004</v>
      </c>
      <c r="D65">
        <v>0.17199999999999999</v>
      </c>
      <c r="E65">
        <v>2.0339999999999998</v>
      </c>
      <c r="F65">
        <v>2.6160000000000001</v>
      </c>
      <c r="G65">
        <v>29162</v>
      </c>
      <c r="H65">
        <v>178873</v>
      </c>
      <c r="I65">
        <v>285696</v>
      </c>
      <c r="J65">
        <v>2356</v>
      </c>
      <c r="K65">
        <v>2859</v>
      </c>
      <c r="L65">
        <v>0</v>
      </c>
      <c r="M65">
        <v>6565</v>
      </c>
      <c r="N65">
        <v>13809</v>
      </c>
      <c r="O65">
        <v>127807</v>
      </c>
      <c r="P65">
        <v>3855</v>
      </c>
      <c r="Q65">
        <v>0</v>
      </c>
      <c r="R65">
        <v>0</v>
      </c>
      <c r="S65">
        <v>0</v>
      </c>
      <c r="T65">
        <v>17169</v>
      </c>
      <c r="U65">
        <v>2368</v>
      </c>
      <c r="V65">
        <v>32176</v>
      </c>
      <c r="W65">
        <v>3021</v>
      </c>
      <c r="X65">
        <v>122</v>
      </c>
      <c r="Y65">
        <v>2838</v>
      </c>
      <c r="Z65">
        <v>32173</v>
      </c>
      <c r="AA65">
        <v>31993</v>
      </c>
      <c r="AB65">
        <v>1</v>
      </c>
      <c r="AC65">
        <v>0</v>
      </c>
      <c r="AD65">
        <v>32173</v>
      </c>
      <c r="AE65">
        <v>18836</v>
      </c>
      <c r="AF65">
        <v>3855</v>
      </c>
      <c r="AG65">
        <v>0</v>
      </c>
      <c r="AH65">
        <v>0</v>
      </c>
      <c r="AI65">
        <v>0</v>
      </c>
      <c r="AJ65">
        <v>3522</v>
      </c>
      <c r="AK65">
        <v>2368</v>
      </c>
      <c r="AL65">
        <v>8353</v>
      </c>
      <c r="AM65">
        <v>5813</v>
      </c>
      <c r="AN65">
        <v>7</v>
      </c>
      <c r="AO65">
        <v>5672</v>
      </c>
      <c r="AP65">
        <v>31993</v>
      </c>
      <c r="AQ65">
        <v>31993</v>
      </c>
      <c r="AR65">
        <v>0</v>
      </c>
      <c r="AS65">
        <v>0</v>
      </c>
      <c r="AT65">
        <v>2836</v>
      </c>
      <c r="AU65">
        <v>5567</v>
      </c>
      <c r="AV65">
        <v>3125</v>
      </c>
      <c r="AW65">
        <v>0</v>
      </c>
      <c r="AX65">
        <v>0</v>
      </c>
      <c r="AY65">
        <v>0</v>
      </c>
      <c r="AZ65">
        <v>5751</v>
      </c>
      <c r="BA65">
        <v>2806</v>
      </c>
      <c r="BB65">
        <v>9146</v>
      </c>
      <c r="BC65">
        <v>11740</v>
      </c>
      <c r="BD65">
        <v>9539</v>
      </c>
      <c r="BE65">
        <v>4367</v>
      </c>
      <c r="BF65">
        <v>6292</v>
      </c>
      <c r="BG65">
        <v>7259</v>
      </c>
      <c r="BH65">
        <v>8959</v>
      </c>
      <c r="BI65">
        <v>0</v>
      </c>
      <c r="BJ65">
        <v>3830</v>
      </c>
    </row>
    <row r="66" spans="1:62" x14ac:dyDescent="0.3">
      <c r="A66">
        <v>32000</v>
      </c>
      <c r="B66">
        <v>0.219</v>
      </c>
      <c r="C66">
        <v>6.7779999999999996</v>
      </c>
      <c r="D66">
        <v>0.156</v>
      </c>
      <c r="E66">
        <v>2.0529999999999999</v>
      </c>
      <c r="F66">
        <v>2.7</v>
      </c>
      <c r="G66">
        <v>28854</v>
      </c>
      <c r="H66">
        <v>176846</v>
      </c>
      <c r="I66">
        <v>291633</v>
      </c>
      <c r="J66">
        <v>2208</v>
      </c>
      <c r="K66">
        <v>2859</v>
      </c>
      <c r="L66">
        <v>0</v>
      </c>
      <c r="M66">
        <v>5834</v>
      </c>
      <c r="N66">
        <v>10506</v>
      </c>
      <c r="O66">
        <v>129783</v>
      </c>
      <c r="P66">
        <v>3951</v>
      </c>
      <c r="Q66">
        <v>0</v>
      </c>
      <c r="R66">
        <v>0</v>
      </c>
      <c r="S66">
        <v>0</v>
      </c>
      <c r="T66">
        <v>17377</v>
      </c>
      <c r="U66">
        <v>2314</v>
      </c>
      <c r="V66">
        <v>32695</v>
      </c>
      <c r="W66">
        <v>3866</v>
      </c>
      <c r="X66">
        <v>129</v>
      </c>
      <c r="Y66">
        <v>3667</v>
      </c>
      <c r="Z66">
        <v>32677</v>
      </c>
      <c r="AA66">
        <v>32496</v>
      </c>
      <c r="AB66">
        <v>1</v>
      </c>
      <c r="AC66">
        <v>0</v>
      </c>
      <c r="AD66">
        <v>32677</v>
      </c>
      <c r="AE66">
        <v>21739</v>
      </c>
      <c r="AF66">
        <v>3951</v>
      </c>
      <c r="AG66">
        <v>0</v>
      </c>
      <c r="AH66">
        <v>0</v>
      </c>
      <c r="AI66">
        <v>0</v>
      </c>
      <c r="AJ66">
        <v>4421</v>
      </c>
      <c r="AK66">
        <v>2314</v>
      </c>
      <c r="AL66">
        <v>9866</v>
      </c>
      <c r="AM66">
        <v>7397</v>
      </c>
      <c r="AN66">
        <v>9</v>
      </c>
      <c r="AO66">
        <v>7160</v>
      </c>
      <c r="AP66">
        <v>32496</v>
      </c>
      <c r="AQ66">
        <v>32496</v>
      </c>
      <c r="AR66">
        <v>0</v>
      </c>
      <c r="AS66">
        <v>0</v>
      </c>
      <c r="AT66">
        <v>3580</v>
      </c>
      <c r="AU66">
        <v>5317</v>
      </c>
      <c r="AV66">
        <v>2994</v>
      </c>
      <c r="AW66">
        <v>0</v>
      </c>
      <c r="AX66">
        <v>0</v>
      </c>
      <c r="AY66">
        <v>0</v>
      </c>
      <c r="AZ66">
        <v>5601</v>
      </c>
      <c r="BA66">
        <v>2748</v>
      </c>
      <c r="BB66">
        <v>9156</v>
      </c>
      <c r="BC66">
        <v>10765</v>
      </c>
      <c r="BD66">
        <v>8549</v>
      </c>
      <c r="BE66">
        <v>4254</v>
      </c>
      <c r="BF66">
        <v>7436</v>
      </c>
      <c r="BG66">
        <v>7445</v>
      </c>
      <c r="BH66">
        <v>8960</v>
      </c>
      <c r="BI66">
        <v>0</v>
      </c>
      <c r="BJ66">
        <v>3758</v>
      </c>
    </row>
    <row r="67" spans="1:62" x14ac:dyDescent="0.3">
      <c r="A67">
        <v>32500</v>
      </c>
      <c r="B67">
        <v>0.23400000000000001</v>
      </c>
      <c r="C67">
        <v>6.8949999999999996</v>
      </c>
      <c r="D67">
        <v>0.17399999999999999</v>
      </c>
      <c r="E67">
        <v>2.0760000000000001</v>
      </c>
      <c r="F67">
        <v>2.73</v>
      </c>
      <c r="G67">
        <v>30051</v>
      </c>
      <c r="H67">
        <v>185041</v>
      </c>
      <c r="I67">
        <v>293925</v>
      </c>
      <c r="J67">
        <v>2280</v>
      </c>
      <c r="K67">
        <v>2651</v>
      </c>
      <c r="L67">
        <v>0</v>
      </c>
      <c r="M67">
        <v>6567</v>
      </c>
      <c r="N67">
        <v>13679</v>
      </c>
      <c r="O67">
        <v>131957</v>
      </c>
      <c r="P67">
        <v>4027</v>
      </c>
      <c r="Q67">
        <v>0</v>
      </c>
      <c r="R67">
        <v>0</v>
      </c>
      <c r="S67">
        <v>0</v>
      </c>
      <c r="T67">
        <v>17568</v>
      </c>
      <c r="U67">
        <v>1885</v>
      </c>
      <c r="V67">
        <v>33149</v>
      </c>
      <c r="W67">
        <v>2989</v>
      </c>
      <c r="X67">
        <v>113</v>
      </c>
      <c r="Y67">
        <v>2847</v>
      </c>
      <c r="Z67">
        <v>33191</v>
      </c>
      <c r="AA67">
        <v>33007</v>
      </c>
      <c r="AB67">
        <v>1</v>
      </c>
      <c r="AC67">
        <v>0</v>
      </c>
      <c r="AD67">
        <v>33191</v>
      </c>
      <c r="AE67">
        <v>18954</v>
      </c>
      <c r="AF67">
        <v>4027</v>
      </c>
      <c r="AG67">
        <v>0</v>
      </c>
      <c r="AH67">
        <v>0</v>
      </c>
      <c r="AI67">
        <v>0</v>
      </c>
      <c r="AJ67">
        <v>4259</v>
      </c>
      <c r="AK67">
        <v>1885</v>
      </c>
      <c r="AL67">
        <v>7886</v>
      </c>
      <c r="AM67">
        <v>5708</v>
      </c>
      <c r="AN67">
        <v>11</v>
      </c>
      <c r="AO67">
        <v>5586</v>
      </c>
      <c r="AP67">
        <v>33007</v>
      </c>
      <c r="AQ67">
        <v>33007</v>
      </c>
      <c r="AR67">
        <v>0</v>
      </c>
      <c r="AS67">
        <v>0</v>
      </c>
      <c r="AT67">
        <v>2793</v>
      </c>
      <c r="AU67">
        <v>5540</v>
      </c>
      <c r="AV67">
        <v>2948</v>
      </c>
      <c r="AW67">
        <v>0</v>
      </c>
      <c r="AX67">
        <v>0</v>
      </c>
      <c r="AY67">
        <v>0</v>
      </c>
      <c r="AZ67">
        <v>5714</v>
      </c>
      <c r="BA67">
        <v>2838</v>
      </c>
      <c r="BB67">
        <v>9089</v>
      </c>
      <c r="BC67">
        <v>10268</v>
      </c>
      <c r="BD67">
        <v>8468</v>
      </c>
      <c r="BE67">
        <v>4390</v>
      </c>
      <c r="BF67">
        <v>6238</v>
      </c>
      <c r="BG67">
        <v>7596</v>
      </c>
      <c r="BH67">
        <v>12372</v>
      </c>
      <c r="BI67">
        <v>0</v>
      </c>
      <c r="BJ67">
        <v>3964</v>
      </c>
    </row>
    <row r="68" spans="1:62" x14ac:dyDescent="0.3">
      <c r="A68">
        <v>33000</v>
      </c>
      <c r="B68">
        <v>0.218</v>
      </c>
      <c r="C68">
        <v>7.2160000000000002</v>
      </c>
      <c r="D68">
        <v>0.17199999999999999</v>
      </c>
      <c r="E68">
        <v>2.0819999999999999</v>
      </c>
      <c r="F68">
        <v>2.7829999999999999</v>
      </c>
      <c r="G68">
        <v>29454</v>
      </c>
      <c r="H68">
        <v>180110</v>
      </c>
      <c r="I68">
        <v>301012</v>
      </c>
      <c r="J68">
        <v>2462</v>
      </c>
      <c r="K68">
        <v>3391</v>
      </c>
      <c r="L68">
        <v>0</v>
      </c>
      <c r="M68">
        <v>6881</v>
      </c>
      <c r="N68">
        <v>15404</v>
      </c>
      <c r="O68">
        <v>133913</v>
      </c>
      <c r="P68">
        <v>3966</v>
      </c>
      <c r="Q68">
        <v>0</v>
      </c>
      <c r="R68">
        <v>0</v>
      </c>
      <c r="S68">
        <v>0</v>
      </c>
      <c r="T68">
        <v>17782</v>
      </c>
      <c r="U68">
        <v>2398</v>
      </c>
      <c r="V68">
        <v>33699</v>
      </c>
      <c r="W68">
        <v>4202</v>
      </c>
      <c r="X68">
        <v>106</v>
      </c>
      <c r="Y68">
        <v>4020</v>
      </c>
      <c r="Z68">
        <v>33704</v>
      </c>
      <c r="AA68">
        <v>33517</v>
      </c>
      <c r="AB68">
        <v>1</v>
      </c>
      <c r="AC68">
        <v>0</v>
      </c>
      <c r="AD68">
        <v>33704</v>
      </c>
      <c r="AE68">
        <v>23456</v>
      </c>
      <c r="AF68">
        <v>3966</v>
      </c>
      <c r="AG68">
        <v>0</v>
      </c>
      <c r="AH68">
        <v>0</v>
      </c>
      <c r="AI68">
        <v>0</v>
      </c>
      <c r="AJ68">
        <v>5034</v>
      </c>
      <c r="AK68">
        <v>2398</v>
      </c>
      <c r="AL68">
        <v>10769</v>
      </c>
      <c r="AM68">
        <v>8141</v>
      </c>
      <c r="AN68">
        <v>10</v>
      </c>
      <c r="AO68">
        <v>7972</v>
      </c>
      <c r="AP68">
        <v>33517</v>
      </c>
      <c r="AQ68">
        <v>33517</v>
      </c>
      <c r="AR68">
        <v>0</v>
      </c>
      <c r="AS68">
        <v>0</v>
      </c>
      <c r="AT68">
        <v>3986</v>
      </c>
      <c r="AU68">
        <v>5321</v>
      </c>
      <c r="AV68">
        <v>2806</v>
      </c>
      <c r="AW68">
        <v>0</v>
      </c>
      <c r="AX68">
        <v>0</v>
      </c>
      <c r="AY68">
        <v>0</v>
      </c>
      <c r="AZ68">
        <v>5596</v>
      </c>
      <c r="BA68">
        <v>2607</v>
      </c>
      <c r="BB68">
        <v>9216</v>
      </c>
      <c r="BC68">
        <v>10412</v>
      </c>
      <c r="BD68">
        <v>8013</v>
      </c>
      <c r="BE68">
        <v>3969</v>
      </c>
      <c r="BF68">
        <v>6387</v>
      </c>
      <c r="BG68">
        <v>8717</v>
      </c>
      <c r="BH68">
        <v>9385</v>
      </c>
      <c r="BI68">
        <v>0</v>
      </c>
      <c r="BJ68">
        <v>3889</v>
      </c>
    </row>
    <row r="69" spans="1:62" x14ac:dyDescent="0.3">
      <c r="A69">
        <v>33500</v>
      </c>
      <c r="B69">
        <v>0.23400000000000001</v>
      </c>
      <c r="C69">
        <v>7.2990000000000004</v>
      </c>
      <c r="D69">
        <v>0.187</v>
      </c>
      <c r="E69">
        <v>2.2320000000000002</v>
      </c>
      <c r="F69">
        <v>2.7410000000000001</v>
      </c>
      <c r="G69">
        <v>32071</v>
      </c>
      <c r="H69">
        <v>197938</v>
      </c>
      <c r="I69">
        <v>301560</v>
      </c>
      <c r="J69">
        <v>2361</v>
      </c>
      <c r="K69">
        <v>3079</v>
      </c>
      <c r="L69">
        <v>0</v>
      </c>
      <c r="M69">
        <v>6797</v>
      </c>
      <c r="N69">
        <v>13266</v>
      </c>
      <c r="O69">
        <v>136002</v>
      </c>
      <c r="P69">
        <v>4153</v>
      </c>
      <c r="Q69">
        <v>0</v>
      </c>
      <c r="R69">
        <v>0</v>
      </c>
      <c r="S69">
        <v>0</v>
      </c>
      <c r="T69">
        <v>18283</v>
      </c>
      <c r="U69">
        <v>2101</v>
      </c>
      <c r="V69">
        <v>34260</v>
      </c>
      <c r="W69">
        <v>2196</v>
      </c>
      <c r="X69">
        <v>110</v>
      </c>
      <c r="Y69">
        <v>1974</v>
      </c>
      <c r="Z69">
        <v>34221</v>
      </c>
      <c r="AA69">
        <v>34038</v>
      </c>
      <c r="AB69">
        <v>1</v>
      </c>
      <c r="AC69">
        <v>0</v>
      </c>
      <c r="AD69">
        <v>34221</v>
      </c>
      <c r="AE69">
        <v>15982</v>
      </c>
      <c r="AF69">
        <v>4153</v>
      </c>
      <c r="AG69">
        <v>0</v>
      </c>
      <c r="AH69">
        <v>0</v>
      </c>
      <c r="AI69">
        <v>0</v>
      </c>
      <c r="AJ69">
        <v>2839</v>
      </c>
      <c r="AK69">
        <v>2101</v>
      </c>
      <c r="AL69">
        <v>6302</v>
      </c>
      <c r="AM69">
        <v>4025</v>
      </c>
      <c r="AN69">
        <v>8</v>
      </c>
      <c r="AO69">
        <v>3804</v>
      </c>
      <c r="AP69">
        <v>34038</v>
      </c>
      <c r="AQ69">
        <v>34038</v>
      </c>
      <c r="AR69">
        <v>0</v>
      </c>
      <c r="AS69">
        <v>0</v>
      </c>
      <c r="AT69">
        <v>1902</v>
      </c>
      <c r="AU69">
        <v>5267</v>
      </c>
      <c r="AV69">
        <v>3190</v>
      </c>
      <c r="AW69">
        <v>0</v>
      </c>
      <c r="AX69">
        <v>0</v>
      </c>
      <c r="AY69">
        <v>0</v>
      </c>
      <c r="AZ69">
        <v>5748</v>
      </c>
      <c r="BA69">
        <v>2831</v>
      </c>
      <c r="BB69">
        <v>9166</v>
      </c>
      <c r="BC69">
        <v>11652</v>
      </c>
      <c r="BD69">
        <v>12659</v>
      </c>
      <c r="BE69">
        <v>4029</v>
      </c>
      <c r="BF69">
        <v>6205</v>
      </c>
      <c r="BG69">
        <v>7249</v>
      </c>
      <c r="BH69">
        <v>12372</v>
      </c>
      <c r="BI69">
        <v>0</v>
      </c>
      <c r="BJ69">
        <v>4122</v>
      </c>
    </row>
    <row r="70" spans="1:62" x14ac:dyDescent="0.3">
      <c r="A70">
        <v>34000</v>
      </c>
      <c r="B70">
        <v>0.23400000000000001</v>
      </c>
      <c r="C70">
        <v>7.4880000000000004</v>
      </c>
      <c r="D70">
        <v>0.187</v>
      </c>
      <c r="E70">
        <v>2.16</v>
      </c>
      <c r="F70">
        <v>2.871</v>
      </c>
      <c r="G70">
        <v>31281</v>
      </c>
      <c r="H70">
        <v>191586</v>
      </c>
      <c r="I70">
        <v>308487</v>
      </c>
      <c r="J70">
        <v>2329</v>
      </c>
      <c r="K70">
        <v>2792</v>
      </c>
      <c r="L70">
        <v>0</v>
      </c>
      <c r="M70">
        <v>6843</v>
      </c>
      <c r="N70">
        <v>16181</v>
      </c>
      <c r="O70">
        <v>138039</v>
      </c>
      <c r="P70">
        <v>4169</v>
      </c>
      <c r="Q70">
        <v>0</v>
      </c>
      <c r="R70">
        <v>0</v>
      </c>
      <c r="S70">
        <v>0</v>
      </c>
      <c r="T70">
        <v>18721</v>
      </c>
      <c r="U70">
        <v>1873</v>
      </c>
      <c r="V70">
        <v>34736</v>
      </c>
      <c r="W70">
        <v>3488</v>
      </c>
      <c r="X70">
        <v>102</v>
      </c>
      <c r="Y70">
        <v>3308</v>
      </c>
      <c r="Z70">
        <v>34747</v>
      </c>
      <c r="AA70">
        <v>34556</v>
      </c>
      <c r="AB70">
        <v>1</v>
      </c>
      <c r="AC70">
        <v>0</v>
      </c>
      <c r="AD70">
        <v>34747</v>
      </c>
      <c r="AE70">
        <v>21142</v>
      </c>
      <c r="AF70">
        <v>4169</v>
      </c>
      <c r="AG70">
        <v>0</v>
      </c>
      <c r="AH70">
        <v>0</v>
      </c>
      <c r="AI70">
        <v>0</v>
      </c>
      <c r="AJ70">
        <v>5013</v>
      </c>
      <c r="AK70">
        <v>1873</v>
      </c>
      <c r="AL70">
        <v>8737</v>
      </c>
      <c r="AM70">
        <v>6707</v>
      </c>
      <c r="AN70">
        <v>11</v>
      </c>
      <c r="AO70">
        <v>6582</v>
      </c>
      <c r="AP70">
        <v>34556</v>
      </c>
      <c r="AQ70">
        <v>34556</v>
      </c>
      <c r="AR70">
        <v>0</v>
      </c>
      <c r="AS70">
        <v>0</v>
      </c>
      <c r="AT70">
        <v>3291</v>
      </c>
      <c r="AU70">
        <v>5566</v>
      </c>
      <c r="AV70">
        <v>3034</v>
      </c>
      <c r="AW70">
        <v>0</v>
      </c>
      <c r="AX70">
        <v>0</v>
      </c>
      <c r="AY70">
        <v>0</v>
      </c>
      <c r="AZ70">
        <v>5860</v>
      </c>
      <c r="BA70">
        <v>2767</v>
      </c>
      <c r="BB70">
        <v>9265</v>
      </c>
      <c r="BC70">
        <v>10932</v>
      </c>
      <c r="BD70">
        <v>9875</v>
      </c>
      <c r="BE70">
        <v>4515</v>
      </c>
      <c r="BF70">
        <v>7769</v>
      </c>
      <c r="BG70">
        <v>7737</v>
      </c>
      <c r="BH70">
        <v>12373</v>
      </c>
      <c r="BI70">
        <v>0</v>
      </c>
      <c r="BJ70">
        <v>4129</v>
      </c>
    </row>
    <row r="71" spans="1:62" x14ac:dyDescent="0.3">
      <c r="A71">
        <v>34500</v>
      </c>
      <c r="B71">
        <v>0.23400000000000001</v>
      </c>
      <c r="C71">
        <v>7.7089999999999996</v>
      </c>
      <c r="D71">
        <v>0.187</v>
      </c>
      <c r="E71">
        <v>2.2000000000000002</v>
      </c>
      <c r="F71">
        <v>2.9020000000000001</v>
      </c>
      <c r="G71">
        <v>30884</v>
      </c>
      <c r="H71">
        <v>189262</v>
      </c>
      <c r="I71">
        <v>315185</v>
      </c>
      <c r="J71">
        <v>2340</v>
      </c>
      <c r="K71">
        <v>2780</v>
      </c>
      <c r="L71">
        <v>0</v>
      </c>
      <c r="M71">
        <v>6731</v>
      </c>
      <c r="N71">
        <v>14904</v>
      </c>
      <c r="O71">
        <v>140021</v>
      </c>
      <c r="P71">
        <v>4271</v>
      </c>
      <c r="Q71">
        <v>0</v>
      </c>
      <c r="R71">
        <v>0</v>
      </c>
      <c r="S71">
        <v>0</v>
      </c>
      <c r="T71">
        <v>18648</v>
      </c>
      <c r="U71">
        <v>2435</v>
      </c>
      <c r="V71">
        <v>35383</v>
      </c>
      <c r="W71">
        <v>4524</v>
      </c>
      <c r="X71">
        <v>137</v>
      </c>
      <c r="Y71">
        <v>4195</v>
      </c>
      <c r="Z71">
        <v>35258</v>
      </c>
      <c r="AA71">
        <v>35054</v>
      </c>
      <c r="AB71">
        <v>1</v>
      </c>
      <c r="AC71">
        <v>0</v>
      </c>
      <c r="AD71">
        <v>35258</v>
      </c>
      <c r="AE71">
        <v>24293</v>
      </c>
      <c r="AF71">
        <v>4271</v>
      </c>
      <c r="AG71">
        <v>0</v>
      </c>
      <c r="AH71">
        <v>0</v>
      </c>
      <c r="AI71">
        <v>0</v>
      </c>
      <c r="AJ71">
        <v>4961</v>
      </c>
      <c r="AK71">
        <v>2435</v>
      </c>
      <c r="AL71">
        <v>11267</v>
      </c>
      <c r="AM71">
        <v>8657</v>
      </c>
      <c r="AN71">
        <v>21</v>
      </c>
      <c r="AO71">
        <v>8174</v>
      </c>
      <c r="AP71">
        <v>35054</v>
      </c>
      <c r="AQ71">
        <v>35054</v>
      </c>
      <c r="AR71">
        <v>0</v>
      </c>
      <c r="AS71">
        <v>0</v>
      </c>
      <c r="AT71">
        <v>4087</v>
      </c>
      <c r="AU71">
        <v>5350</v>
      </c>
      <c r="AV71">
        <v>2985</v>
      </c>
      <c r="AW71">
        <v>0</v>
      </c>
      <c r="AX71">
        <v>0</v>
      </c>
      <c r="AY71">
        <v>0</v>
      </c>
      <c r="AZ71">
        <v>5698</v>
      </c>
      <c r="BA71">
        <v>2686</v>
      </c>
      <c r="BB71">
        <v>10344</v>
      </c>
      <c r="BC71">
        <v>11404</v>
      </c>
      <c r="BD71">
        <v>9660</v>
      </c>
      <c r="BE71">
        <v>4126</v>
      </c>
      <c r="BF71">
        <v>6388</v>
      </c>
      <c r="BG71">
        <v>6818</v>
      </c>
      <c r="BH71">
        <v>9386</v>
      </c>
      <c r="BI71">
        <v>0</v>
      </c>
      <c r="BJ71">
        <v>3928</v>
      </c>
    </row>
    <row r="72" spans="1:62" x14ac:dyDescent="0.3">
      <c r="A72">
        <v>35000</v>
      </c>
      <c r="B72">
        <v>0.218</v>
      </c>
      <c r="C72">
        <v>7.5030000000000001</v>
      </c>
      <c r="D72">
        <v>0.188</v>
      </c>
      <c r="E72">
        <v>2.2770000000000001</v>
      </c>
      <c r="F72">
        <v>2.9209999999999998</v>
      </c>
      <c r="G72">
        <v>32048</v>
      </c>
      <c r="H72">
        <v>195640</v>
      </c>
      <c r="I72">
        <v>317288</v>
      </c>
      <c r="J72">
        <v>2358</v>
      </c>
      <c r="K72">
        <v>3593</v>
      </c>
      <c r="L72">
        <v>0</v>
      </c>
      <c r="M72">
        <v>6657</v>
      </c>
      <c r="N72">
        <v>15525</v>
      </c>
      <c r="O72">
        <v>141865</v>
      </c>
      <c r="P72">
        <v>4323</v>
      </c>
      <c r="Q72">
        <v>0</v>
      </c>
      <c r="R72">
        <v>0</v>
      </c>
      <c r="S72">
        <v>0</v>
      </c>
      <c r="T72">
        <v>19023</v>
      </c>
      <c r="U72">
        <v>1888</v>
      </c>
      <c r="V72">
        <v>35749</v>
      </c>
      <c r="W72">
        <v>3819</v>
      </c>
      <c r="X72">
        <v>134</v>
      </c>
      <c r="Y72">
        <v>3574</v>
      </c>
      <c r="Z72">
        <v>35704</v>
      </c>
      <c r="AA72">
        <v>35504</v>
      </c>
      <c r="AB72">
        <v>1</v>
      </c>
      <c r="AC72">
        <v>0</v>
      </c>
      <c r="AD72">
        <v>35704</v>
      </c>
      <c r="AE72">
        <v>22551</v>
      </c>
      <c r="AF72">
        <v>4323</v>
      </c>
      <c r="AG72">
        <v>0</v>
      </c>
      <c r="AH72">
        <v>0</v>
      </c>
      <c r="AI72">
        <v>0</v>
      </c>
      <c r="AJ72">
        <v>5140</v>
      </c>
      <c r="AK72">
        <v>1888</v>
      </c>
      <c r="AL72">
        <v>9344</v>
      </c>
      <c r="AM72">
        <v>7378</v>
      </c>
      <c r="AN72">
        <v>0</v>
      </c>
      <c r="AO72">
        <v>7146</v>
      </c>
      <c r="AP72">
        <v>35504</v>
      </c>
      <c r="AQ72">
        <v>35504</v>
      </c>
      <c r="AR72">
        <v>0</v>
      </c>
      <c r="AS72">
        <v>0</v>
      </c>
      <c r="AT72">
        <v>3573</v>
      </c>
      <c r="AU72">
        <v>5607</v>
      </c>
      <c r="AV72">
        <v>3234</v>
      </c>
      <c r="AW72">
        <v>0</v>
      </c>
      <c r="AX72">
        <v>0</v>
      </c>
      <c r="AY72">
        <v>0</v>
      </c>
      <c r="AZ72">
        <v>5743</v>
      </c>
      <c r="BA72">
        <v>2934</v>
      </c>
      <c r="BB72">
        <v>9212</v>
      </c>
      <c r="BC72">
        <v>12815</v>
      </c>
      <c r="BD72">
        <v>9978</v>
      </c>
      <c r="BE72">
        <v>4432</v>
      </c>
      <c r="BF72">
        <v>6324</v>
      </c>
      <c r="BG72">
        <v>7032</v>
      </c>
      <c r="BH72">
        <v>8959</v>
      </c>
      <c r="BI72">
        <v>0</v>
      </c>
      <c r="BJ72">
        <v>4062</v>
      </c>
    </row>
    <row r="73" spans="1:62" x14ac:dyDescent="0.3">
      <c r="A73">
        <v>35500</v>
      </c>
      <c r="B73">
        <v>0.249</v>
      </c>
      <c r="C73">
        <v>7.7249999999999996</v>
      </c>
      <c r="D73">
        <v>0.20300000000000001</v>
      </c>
      <c r="E73">
        <v>2.2989999999999999</v>
      </c>
      <c r="F73">
        <v>2.9660000000000002</v>
      </c>
      <c r="G73">
        <v>32494</v>
      </c>
      <c r="H73">
        <v>199378</v>
      </c>
      <c r="I73">
        <v>322695</v>
      </c>
      <c r="J73">
        <v>2355</v>
      </c>
      <c r="K73">
        <v>2845</v>
      </c>
      <c r="L73">
        <v>0</v>
      </c>
      <c r="M73">
        <v>6830</v>
      </c>
      <c r="N73">
        <v>14704</v>
      </c>
      <c r="O73">
        <v>144163</v>
      </c>
      <c r="P73">
        <v>4370</v>
      </c>
      <c r="Q73">
        <v>0</v>
      </c>
      <c r="R73">
        <v>0</v>
      </c>
      <c r="S73">
        <v>0</v>
      </c>
      <c r="T73">
        <v>19226</v>
      </c>
      <c r="U73">
        <v>2245</v>
      </c>
      <c r="V73">
        <v>36379</v>
      </c>
      <c r="W73">
        <v>3877</v>
      </c>
      <c r="X73">
        <v>144</v>
      </c>
      <c r="Y73">
        <v>3595</v>
      </c>
      <c r="Z73">
        <v>36299</v>
      </c>
      <c r="AA73">
        <v>36097</v>
      </c>
      <c r="AB73">
        <v>1</v>
      </c>
      <c r="AC73">
        <v>0</v>
      </c>
      <c r="AD73">
        <v>36299</v>
      </c>
      <c r="AE73">
        <v>22631</v>
      </c>
      <c r="AF73">
        <v>4370</v>
      </c>
      <c r="AG73">
        <v>0</v>
      </c>
      <c r="AH73">
        <v>0</v>
      </c>
      <c r="AI73">
        <v>0</v>
      </c>
      <c r="AJ73">
        <v>4488</v>
      </c>
      <c r="AK73">
        <v>2245</v>
      </c>
      <c r="AL73">
        <v>9952</v>
      </c>
      <c r="AM73">
        <v>7497</v>
      </c>
      <c r="AN73">
        <v>8</v>
      </c>
      <c r="AO73">
        <v>7172</v>
      </c>
      <c r="AP73">
        <v>36097</v>
      </c>
      <c r="AQ73">
        <v>36097</v>
      </c>
      <c r="AR73">
        <v>0</v>
      </c>
      <c r="AS73">
        <v>0</v>
      </c>
      <c r="AT73">
        <v>3586</v>
      </c>
      <c r="AU73">
        <v>5877</v>
      </c>
      <c r="AV73">
        <v>3172</v>
      </c>
      <c r="AW73">
        <v>0</v>
      </c>
      <c r="AX73">
        <v>0</v>
      </c>
      <c r="AY73">
        <v>0</v>
      </c>
      <c r="AZ73">
        <v>5823</v>
      </c>
      <c r="BA73">
        <v>2972</v>
      </c>
      <c r="BB73">
        <v>9202</v>
      </c>
      <c r="BC73">
        <v>11414</v>
      </c>
      <c r="BD73">
        <v>9978</v>
      </c>
      <c r="BE73">
        <v>4268</v>
      </c>
      <c r="BF73">
        <v>6312</v>
      </c>
      <c r="BG73">
        <v>6553</v>
      </c>
      <c r="BH73">
        <v>11946</v>
      </c>
      <c r="BI73">
        <v>0</v>
      </c>
      <c r="BJ73">
        <v>4014</v>
      </c>
    </row>
    <row r="74" spans="1:62" x14ac:dyDescent="0.3">
      <c r="A74">
        <v>36000</v>
      </c>
      <c r="B74">
        <v>0.23400000000000001</v>
      </c>
      <c r="C74">
        <v>7.92</v>
      </c>
      <c r="D74">
        <v>0.187</v>
      </c>
      <c r="E74">
        <v>2.3250000000000002</v>
      </c>
      <c r="F74">
        <v>3.0430000000000001</v>
      </c>
      <c r="G74">
        <v>32121</v>
      </c>
      <c r="H74">
        <v>196072</v>
      </c>
      <c r="I74">
        <v>329345</v>
      </c>
      <c r="J74">
        <v>2347</v>
      </c>
      <c r="K74">
        <v>2849</v>
      </c>
      <c r="L74">
        <v>0</v>
      </c>
      <c r="M74">
        <v>6905</v>
      </c>
      <c r="N74">
        <v>12521</v>
      </c>
      <c r="O74">
        <v>145916</v>
      </c>
      <c r="P74">
        <v>4278</v>
      </c>
      <c r="Q74">
        <v>0</v>
      </c>
      <c r="R74">
        <v>0</v>
      </c>
      <c r="S74">
        <v>0</v>
      </c>
      <c r="T74">
        <v>19437</v>
      </c>
      <c r="U74">
        <v>3643</v>
      </c>
      <c r="V74">
        <v>36736</v>
      </c>
      <c r="W74">
        <v>4741</v>
      </c>
      <c r="X74">
        <v>120</v>
      </c>
      <c r="Y74">
        <v>4504</v>
      </c>
      <c r="Z74">
        <v>36735</v>
      </c>
      <c r="AA74">
        <v>36499</v>
      </c>
      <c r="AB74">
        <v>1</v>
      </c>
      <c r="AC74">
        <v>0</v>
      </c>
      <c r="AD74">
        <v>36735</v>
      </c>
      <c r="AE74">
        <v>25810</v>
      </c>
      <c r="AF74">
        <v>4278</v>
      </c>
      <c r="AG74">
        <v>0</v>
      </c>
      <c r="AH74">
        <v>0</v>
      </c>
      <c r="AI74">
        <v>0</v>
      </c>
      <c r="AJ74">
        <v>4622</v>
      </c>
      <c r="AK74">
        <v>3643</v>
      </c>
      <c r="AL74">
        <v>12789</v>
      </c>
      <c r="AM74">
        <v>9090</v>
      </c>
      <c r="AN74">
        <v>7</v>
      </c>
      <c r="AO74">
        <v>8734</v>
      </c>
      <c r="AP74">
        <v>36499</v>
      </c>
      <c r="AQ74">
        <v>36499</v>
      </c>
      <c r="AR74">
        <v>0</v>
      </c>
      <c r="AS74">
        <v>0</v>
      </c>
      <c r="AT74">
        <v>4367</v>
      </c>
      <c r="AU74">
        <v>5270</v>
      </c>
      <c r="AV74">
        <v>2951</v>
      </c>
      <c r="AW74">
        <v>0</v>
      </c>
      <c r="AX74">
        <v>0</v>
      </c>
      <c r="AY74">
        <v>0</v>
      </c>
      <c r="AZ74">
        <v>5699</v>
      </c>
      <c r="BA74">
        <v>2713</v>
      </c>
      <c r="BB74">
        <v>9057</v>
      </c>
      <c r="BC74">
        <v>10957</v>
      </c>
      <c r="BD74">
        <v>9642</v>
      </c>
      <c r="BE74">
        <v>4126</v>
      </c>
      <c r="BF74">
        <v>6265</v>
      </c>
      <c r="BG74">
        <v>7445</v>
      </c>
      <c r="BH74">
        <v>11946</v>
      </c>
      <c r="BI74">
        <v>0</v>
      </c>
      <c r="BJ74">
        <v>4020</v>
      </c>
    </row>
    <row r="75" spans="1:62" x14ac:dyDescent="0.3">
      <c r="A75">
        <v>36500</v>
      </c>
      <c r="B75">
        <v>0.26500000000000001</v>
      </c>
      <c r="C75">
        <v>7.9550000000000001</v>
      </c>
      <c r="D75">
        <v>0.188</v>
      </c>
      <c r="E75">
        <v>2.371</v>
      </c>
      <c r="F75">
        <v>2.9910000000000001</v>
      </c>
      <c r="G75">
        <v>33877</v>
      </c>
      <c r="H75">
        <v>206929</v>
      </c>
      <c r="I75">
        <v>330820</v>
      </c>
      <c r="J75">
        <v>2352</v>
      </c>
      <c r="K75">
        <v>2776</v>
      </c>
      <c r="L75">
        <v>0</v>
      </c>
      <c r="M75">
        <v>6668</v>
      </c>
      <c r="N75">
        <v>13122</v>
      </c>
      <c r="O75">
        <v>147956</v>
      </c>
      <c r="P75">
        <v>4413</v>
      </c>
      <c r="Q75">
        <v>0</v>
      </c>
      <c r="R75">
        <v>0</v>
      </c>
      <c r="S75">
        <v>0</v>
      </c>
      <c r="T75">
        <v>20036</v>
      </c>
      <c r="U75">
        <v>2277</v>
      </c>
      <c r="V75">
        <v>37309</v>
      </c>
      <c r="W75">
        <v>3607</v>
      </c>
      <c r="X75">
        <v>153</v>
      </c>
      <c r="Y75">
        <v>3378</v>
      </c>
      <c r="Z75">
        <v>37305</v>
      </c>
      <c r="AA75">
        <v>37080</v>
      </c>
      <c r="AB75">
        <v>1</v>
      </c>
      <c r="AC75">
        <v>0</v>
      </c>
      <c r="AD75">
        <v>37305</v>
      </c>
      <c r="AE75">
        <v>21774</v>
      </c>
      <c r="AF75">
        <v>4413</v>
      </c>
      <c r="AG75">
        <v>0</v>
      </c>
      <c r="AH75">
        <v>0</v>
      </c>
      <c r="AI75">
        <v>0</v>
      </c>
      <c r="AJ75">
        <v>5071</v>
      </c>
      <c r="AK75">
        <v>2277</v>
      </c>
      <c r="AL75">
        <v>9229</v>
      </c>
      <c r="AM75">
        <v>6902</v>
      </c>
      <c r="AN75">
        <v>11</v>
      </c>
      <c r="AO75">
        <v>6644</v>
      </c>
      <c r="AP75">
        <v>37080</v>
      </c>
      <c r="AQ75">
        <v>37080</v>
      </c>
      <c r="AR75">
        <v>0</v>
      </c>
      <c r="AS75">
        <v>0</v>
      </c>
      <c r="AT75">
        <v>3322</v>
      </c>
      <c r="AU75">
        <v>5231</v>
      </c>
      <c r="AV75">
        <v>3218</v>
      </c>
      <c r="AW75">
        <v>0</v>
      </c>
      <c r="AX75">
        <v>0</v>
      </c>
      <c r="AY75">
        <v>0</v>
      </c>
      <c r="AZ75">
        <v>5589</v>
      </c>
      <c r="BA75">
        <v>2917</v>
      </c>
      <c r="BB75">
        <v>9033</v>
      </c>
      <c r="BC75">
        <v>11172</v>
      </c>
      <c r="BD75">
        <v>10139</v>
      </c>
      <c r="BE75">
        <v>4297</v>
      </c>
      <c r="BF75">
        <v>6225</v>
      </c>
      <c r="BG75">
        <v>7364</v>
      </c>
      <c r="BH75">
        <v>8533</v>
      </c>
      <c r="BI75">
        <v>0</v>
      </c>
      <c r="BJ75">
        <v>3781</v>
      </c>
    </row>
    <row r="76" spans="1:62" x14ac:dyDescent="0.3">
      <c r="A76">
        <v>37000</v>
      </c>
      <c r="B76">
        <v>0.23400000000000001</v>
      </c>
      <c r="C76">
        <v>8.4380000000000006</v>
      </c>
      <c r="D76">
        <v>0.17100000000000001</v>
      </c>
      <c r="E76">
        <v>2.3929999999999998</v>
      </c>
      <c r="F76">
        <v>3.16</v>
      </c>
      <c r="G76">
        <v>31814</v>
      </c>
      <c r="H76">
        <v>193446</v>
      </c>
      <c r="I76">
        <v>339877</v>
      </c>
      <c r="J76">
        <v>2362</v>
      </c>
      <c r="K76">
        <v>2957</v>
      </c>
      <c r="L76">
        <v>0</v>
      </c>
      <c r="M76">
        <v>6998</v>
      </c>
      <c r="N76">
        <v>13731</v>
      </c>
      <c r="O76">
        <v>150105</v>
      </c>
      <c r="P76">
        <v>4450</v>
      </c>
      <c r="Q76">
        <v>0</v>
      </c>
      <c r="R76">
        <v>0</v>
      </c>
      <c r="S76">
        <v>0</v>
      </c>
      <c r="T76">
        <v>19865</v>
      </c>
      <c r="U76">
        <v>2280</v>
      </c>
      <c r="V76">
        <v>37861</v>
      </c>
      <c r="W76">
        <v>6114</v>
      </c>
      <c r="X76">
        <v>124</v>
      </c>
      <c r="Y76">
        <v>5850</v>
      </c>
      <c r="Z76">
        <v>37815</v>
      </c>
      <c r="AA76">
        <v>37597</v>
      </c>
      <c r="AB76">
        <v>1</v>
      </c>
      <c r="AC76">
        <v>0</v>
      </c>
      <c r="AD76">
        <v>37815</v>
      </c>
      <c r="AE76">
        <v>31262</v>
      </c>
      <c r="AF76">
        <v>4450</v>
      </c>
      <c r="AG76">
        <v>0</v>
      </c>
      <c r="AH76">
        <v>0</v>
      </c>
      <c r="AI76">
        <v>0</v>
      </c>
      <c r="AJ76">
        <v>7038</v>
      </c>
      <c r="AK76">
        <v>2280</v>
      </c>
      <c r="AL76">
        <v>14307</v>
      </c>
      <c r="AM76">
        <v>11907</v>
      </c>
      <c r="AN76">
        <v>13</v>
      </c>
      <c r="AO76">
        <v>11578</v>
      </c>
      <c r="AP76">
        <v>37597</v>
      </c>
      <c r="AQ76">
        <v>37597</v>
      </c>
      <c r="AR76">
        <v>0</v>
      </c>
      <c r="AS76">
        <v>0</v>
      </c>
      <c r="AT76">
        <v>5789</v>
      </c>
      <c r="AU76">
        <v>5699</v>
      </c>
      <c r="AV76">
        <v>2982</v>
      </c>
      <c r="AW76">
        <v>0</v>
      </c>
      <c r="AX76">
        <v>0</v>
      </c>
      <c r="AY76">
        <v>0</v>
      </c>
      <c r="AZ76">
        <v>5641</v>
      </c>
      <c r="BA76">
        <v>2811</v>
      </c>
      <c r="BB76">
        <v>9279</v>
      </c>
      <c r="BC76">
        <v>10686</v>
      </c>
      <c r="BD76">
        <v>9977</v>
      </c>
      <c r="BE76">
        <v>4155</v>
      </c>
      <c r="BF76">
        <v>7530</v>
      </c>
      <c r="BG76">
        <v>7257</v>
      </c>
      <c r="BH76">
        <v>8533</v>
      </c>
      <c r="BI76">
        <v>0</v>
      </c>
      <c r="BJ76">
        <v>3905</v>
      </c>
    </row>
    <row r="77" spans="1:62" x14ac:dyDescent="0.3">
      <c r="A77">
        <v>37500</v>
      </c>
      <c r="B77">
        <v>0.30299999999999999</v>
      </c>
      <c r="C77">
        <v>7.8730000000000002</v>
      </c>
      <c r="D77">
        <v>0.218</v>
      </c>
      <c r="E77">
        <v>2.452</v>
      </c>
      <c r="F77">
        <v>3.0960000000000001</v>
      </c>
      <c r="G77">
        <v>36488</v>
      </c>
      <c r="H77">
        <v>225407</v>
      </c>
      <c r="I77">
        <v>334379</v>
      </c>
      <c r="J77">
        <v>2356</v>
      </c>
      <c r="K77">
        <v>2689</v>
      </c>
      <c r="L77">
        <v>0</v>
      </c>
      <c r="M77">
        <v>5934</v>
      </c>
      <c r="N77">
        <v>14082</v>
      </c>
      <c r="O77">
        <v>151991</v>
      </c>
      <c r="P77">
        <v>4621</v>
      </c>
      <c r="Q77">
        <v>0</v>
      </c>
      <c r="R77">
        <v>0</v>
      </c>
      <c r="S77">
        <v>0</v>
      </c>
      <c r="T77">
        <v>20397</v>
      </c>
      <c r="U77">
        <v>1202</v>
      </c>
      <c r="V77">
        <v>38188</v>
      </c>
      <c r="W77">
        <v>1763</v>
      </c>
      <c r="X77">
        <v>133</v>
      </c>
      <c r="Y77">
        <v>1583</v>
      </c>
      <c r="Z77">
        <v>38246</v>
      </c>
      <c r="AA77">
        <v>38008</v>
      </c>
      <c r="AB77">
        <v>1</v>
      </c>
      <c r="AC77">
        <v>0</v>
      </c>
      <c r="AD77">
        <v>38246</v>
      </c>
      <c r="AE77">
        <v>15567</v>
      </c>
      <c r="AF77">
        <v>4621</v>
      </c>
      <c r="AG77">
        <v>0</v>
      </c>
      <c r="AH77">
        <v>0</v>
      </c>
      <c r="AI77">
        <v>0</v>
      </c>
      <c r="AJ77">
        <v>3556</v>
      </c>
      <c r="AK77">
        <v>1202</v>
      </c>
      <c r="AL77">
        <v>4606</v>
      </c>
      <c r="AM77">
        <v>3229</v>
      </c>
      <c r="AN77">
        <v>7</v>
      </c>
      <c r="AO77">
        <v>3100</v>
      </c>
      <c r="AP77">
        <v>38008</v>
      </c>
      <c r="AQ77">
        <v>38008</v>
      </c>
      <c r="AR77">
        <v>0</v>
      </c>
      <c r="AS77">
        <v>0</v>
      </c>
      <c r="AT77">
        <v>1550</v>
      </c>
      <c r="AU77">
        <v>5264</v>
      </c>
      <c r="AV77">
        <v>2874</v>
      </c>
      <c r="AW77">
        <v>0</v>
      </c>
      <c r="AX77">
        <v>0</v>
      </c>
      <c r="AY77">
        <v>0</v>
      </c>
      <c r="AZ77">
        <v>5576</v>
      </c>
      <c r="BA77">
        <v>2426</v>
      </c>
      <c r="BB77">
        <v>10113</v>
      </c>
      <c r="BC77">
        <v>9996</v>
      </c>
      <c r="BD77">
        <v>9831</v>
      </c>
      <c r="BE77">
        <v>5177</v>
      </c>
      <c r="BF77">
        <v>6276</v>
      </c>
      <c r="BG77">
        <v>8341</v>
      </c>
      <c r="BH77">
        <v>12373</v>
      </c>
      <c r="BI77">
        <v>0</v>
      </c>
      <c r="BJ77">
        <v>3806</v>
      </c>
    </row>
    <row r="78" spans="1:62" x14ac:dyDescent="0.3">
      <c r="A78">
        <v>38000</v>
      </c>
      <c r="B78">
        <v>0.26500000000000001</v>
      </c>
      <c r="C78">
        <v>7.7359999999999998</v>
      </c>
      <c r="D78">
        <v>0.20300000000000001</v>
      </c>
      <c r="E78">
        <v>2.3149999999999999</v>
      </c>
      <c r="F78">
        <v>2.78</v>
      </c>
      <c r="G78">
        <v>34680</v>
      </c>
      <c r="H78">
        <v>212284</v>
      </c>
      <c r="I78">
        <v>344853</v>
      </c>
      <c r="J78">
        <v>2080</v>
      </c>
      <c r="K78">
        <v>2477</v>
      </c>
      <c r="L78">
        <v>0</v>
      </c>
      <c r="M78">
        <v>6375</v>
      </c>
      <c r="N78">
        <v>12528</v>
      </c>
      <c r="O78">
        <v>154215</v>
      </c>
      <c r="P78">
        <v>4538</v>
      </c>
      <c r="Q78">
        <v>0</v>
      </c>
      <c r="R78">
        <v>0</v>
      </c>
      <c r="S78">
        <v>0</v>
      </c>
      <c r="T78">
        <v>20444</v>
      </c>
      <c r="U78">
        <v>2227</v>
      </c>
      <c r="V78">
        <v>38865</v>
      </c>
      <c r="W78">
        <v>4281</v>
      </c>
      <c r="X78">
        <v>138</v>
      </c>
      <c r="Y78">
        <v>3985</v>
      </c>
      <c r="Z78">
        <v>38795</v>
      </c>
      <c r="AA78">
        <v>38569</v>
      </c>
      <c r="AB78">
        <v>1</v>
      </c>
      <c r="AC78">
        <v>0</v>
      </c>
      <c r="AD78">
        <v>38795</v>
      </c>
      <c r="AE78">
        <v>24766</v>
      </c>
      <c r="AF78">
        <v>4538</v>
      </c>
      <c r="AG78">
        <v>0</v>
      </c>
      <c r="AH78">
        <v>0</v>
      </c>
      <c r="AI78">
        <v>0</v>
      </c>
      <c r="AJ78">
        <v>5059</v>
      </c>
      <c r="AK78">
        <v>2227</v>
      </c>
      <c r="AL78">
        <v>10633</v>
      </c>
      <c r="AM78">
        <v>8276</v>
      </c>
      <c r="AN78">
        <v>2</v>
      </c>
      <c r="AO78">
        <v>7946</v>
      </c>
      <c r="AP78">
        <v>38569</v>
      </c>
      <c r="AQ78">
        <v>38569</v>
      </c>
      <c r="AR78">
        <v>0</v>
      </c>
      <c r="AS78">
        <v>0</v>
      </c>
      <c r="AT78">
        <v>3973</v>
      </c>
      <c r="AU78">
        <v>4582</v>
      </c>
      <c r="AV78">
        <v>2727</v>
      </c>
      <c r="AW78">
        <v>0</v>
      </c>
      <c r="AX78">
        <v>0</v>
      </c>
      <c r="AY78">
        <v>0</v>
      </c>
      <c r="AZ78">
        <v>4983</v>
      </c>
      <c r="BA78">
        <v>2618</v>
      </c>
      <c r="BB78">
        <v>8071</v>
      </c>
      <c r="BC78">
        <v>10532</v>
      </c>
      <c r="BD78">
        <v>8842</v>
      </c>
      <c r="BE78">
        <v>3937</v>
      </c>
      <c r="BF78">
        <v>6754</v>
      </c>
      <c r="BG78">
        <v>5864</v>
      </c>
      <c r="BH78">
        <v>8532</v>
      </c>
      <c r="BI78">
        <v>0</v>
      </c>
      <c r="BJ78">
        <v>3352</v>
      </c>
    </row>
    <row r="79" spans="1:62" x14ac:dyDescent="0.3">
      <c r="A79">
        <v>38500</v>
      </c>
      <c r="B79">
        <v>10.265000000000001</v>
      </c>
      <c r="C79">
        <v>8.8309999999999995</v>
      </c>
      <c r="D79">
        <v>0.20399999999999999</v>
      </c>
      <c r="E79">
        <v>2.5739999999999998</v>
      </c>
      <c r="F79">
        <v>3.2970000000000002</v>
      </c>
      <c r="G79">
        <v>34534</v>
      </c>
      <c r="H79">
        <v>211145</v>
      </c>
      <c r="I79">
        <v>351771</v>
      </c>
      <c r="J79">
        <v>2373</v>
      </c>
      <c r="K79">
        <v>2802</v>
      </c>
      <c r="L79">
        <v>0</v>
      </c>
      <c r="M79">
        <v>6561</v>
      </c>
      <c r="N79">
        <v>13273</v>
      </c>
      <c r="O79">
        <v>156153</v>
      </c>
      <c r="P79">
        <v>4858</v>
      </c>
      <c r="Q79">
        <v>0</v>
      </c>
      <c r="R79">
        <v>0</v>
      </c>
      <c r="S79">
        <v>0</v>
      </c>
      <c r="T79">
        <v>21077</v>
      </c>
      <c r="U79">
        <v>2834</v>
      </c>
      <c r="V79">
        <v>39404</v>
      </c>
      <c r="W79">
        <v>4966</v>
      </c>
      <c r="X79">
        <v>126</v>
      </c>
      <c r="Y79">
        <v>4641</v>
      </c>
      <c r="Z79">
        <v>39316</v>
      </c>
      <c r="AA79">
        <v>39079</v>
      </c>
      <c r="AB79">
        <v>1</v>
      </c>
      <c r="AC79">
        <v>0</v>
      </c>
      <c r="AD79">
        <v>39316</v>
      </c>
      <c r="AE79">
        <v>27064</v>
      </c>
      <c r="AF79">
        <v>4858</v>
      </c>
      <c r="AG79">
        <v>0</v>
      </c>
      <c r="AH79">
        <v>0</v>
      </c>
      <c r="AI79">
        <v>0</v>
      </c>
      <c r="AJ79">
        <v>5730</v>
      </c>
      <c r="AK79">
        <v>2834</v>
      </c>
      <c r="AL79">
        <v>12532</v>
      </c>
      <c r="AM79">
        <v>9560</v>
      </c>
      <c r="AN79">
        <v>25</v>
      </c>
      <c r="AO79">
        <v>9050</v>
      </c>
      <c r="AP79">
        <v>39079</v>
      </c>
      <c r="AQ79">
        <v>39079</v>
      </c>
      <c r="AR79">
        <v>0</v>
      </c>
      <c r="AS79">
        <v>0</v>
      </c>
      <c r="AT79">
        <v>4525</v>
      </c>
      <c r="AU79">
        <v>5649</v>
      </c>
      <c r="AV79">
        <v>2856</v>
      </c>
      <c r="AW79">
        <v>0</v>
      </c>
      <c r="AX79">
        <v>0</v>
      </c>
      <c r="AY79">
        <v>0</v>
      </c>
      <c r="AZ79">
        <v>11069</v>
      </c>
      <c r="BA79">
        <v>2661</v>
      </c>
      <c r="BB79">
        <v>9145</v>
      </c>
      <c r="BC79">
        <v>10389</v>
      </c>
      <c r="BD79">
        <v>9484</v>
      </c>
      <c r="BE79">
        <v>4232</v>
      </c>
      <c r="BF79">
        <v>6282</v>
      </c>
      <c r="BG79">
        <v>6931</v>
      </c>
      <c r="BH79">
        <v>9386</v>
      </c>
      <c r="BI79">
        <v>0</v>
      </c>
      <c r="BJ79">
        <v>3866</v>
      </c>
    </row>
    <row r="80" spans="1:62" x14ac:dyDescent="0.3">
      <c r="A80">
        <v>39000</v>
      </c>
      <c r="B80">
        <v>0.28100000000000003</v>
      </c>
      <c r="C80">
        <v>9.0069999999999997</v>
      </c>
      <c r="D80">
        <v>0.20300000000000001</v>
      </c>
      <c r="E80">
        <v>2.5960000000000001</v>
      </c>
      <c r="F80">
        <v>3.9430000000000001</v>
      </c>
      <c r="G80">
        <v>35410</v>
      </c>
      <c r="H80">
        <v>216053</v>
      </c>
      <c r="I80">
        <v>354967</v>
      </c>
      <c r="J80">
        <v>2360</v>
      </c>
      <c r="K80">
        <v>2796</v>
      </c>
      <c r="L80">
        <v>0</v>
      </c>
      <c r="M80">
        <v>6645</v>
      </c>
      <c r="N80">
        <v>14743</v>
      </c>
      <c r="O80">
        <v>158432</v>
      </c>
      <c r="P80">
        <v>4748</v>
      </c>
      <c r="Q80">
        <v>0</v>
      </c>
      <c r="R80">
        <v>0</v>
      </c>
      <c r="S80">
        <v>0</v>
      </c>
      <c r="T80">
        <v>21164</v>
      </c>
      <c r="U80">
        <v>2099</v>
      </c>
      <c r="V80">
        <v>39969</v>
      </c>
      <c r="W80">
        <v>4643</v>
      </c>
      <c r="X80">
        <v>143</v>
      </c>
      <c r="Y80">
        <v>4328</v>
      </c>
      <c r="Z80">
        <v>39893</v>
      </c>
      <c r="AA80">
        <v>39654</v>
      </c>
      <c r="AB80">
        <v>1</v>
      </c>
      <c r="AC80">
        <v>0</v>
      </c>
      <c r="AD80">
        <v>39893</v>
      </c>
      <c r="AE80">
        <v>26370</v>
      </c>
      <c r="AF80">
        <v>4748</v>
      </c>
      <c r="AG80">
        <v>0</v>
      </c>
      <c r="AH80">
        <v>0</v>
      </c>
      <c r="AI80">
        <v>0</v>
      </c>
      <c r="AJ80">
        <v>6229</v>
      </c>
      <c r="AK80">
        <v>2099</v>
      </c>
      <c r="AL80">
        <v>11224</v>
      </c>
      <c r="AM80">
        <v>8973</v>
      </c>
      <c r="AN80">
        <v>12</v>
      </c>
      <c r="AO80">
        <v>8636</v>
      </c>
      <c r="AP80">
        <v>39654</v>
      </c>
      <c r="AQ80">
        <v>39654</v>
      </c>
      <c r="AR80">
        <v>0</v>
      </c>
      <c r="AS80">
        <v>0</v>
      </c>
      <c r="AT80">
        <v>4318</v>
      </c>
      <c r="AU80">
        <v>6182</v>
      </c>
      <c r="AV80">
        <v>2996</v>
      </c>
      <c r="AW80">
        <v>0</v>
      </c>
      <c r="AX80">
        <v>0</v>
      </c>
      <c r="AY80">
        <v>0</v>
      </c>
      <c r="AZ80">
        <v>5662</v>
      </c>
      <c r="BA80">
        <v>2888</v>
      </c>
      <c r="BB80">
        <v>10565</v>
      </c>
      <c r="BC80">
        <v>13935</v>
      </c>
      <c r="BD80">
        <v>12730</v>
      </c>
      <c r="BE80">
        <v>4588</v>
      </c>
      <c r="BF80">
        <v>19204</v>
      </c>
      <c r="BG80">
        <v>7028</v>
      </c>
      <c r="BH80">
        <v>12372</v>
      </c>
      <c r="BI80">
        <v>0</v>
      </c>
      <c r="BJ80">
        <v>3820</v>
      </c>
    </row>
    <row r="81" spans="1:62" x14ac:dyDescent="0.3">
      <c r="A81">
        <v>39500</v>
      </c>
      <c r="B81">
        <v>0.32900000000000001</v>
      </c>
      <c r="C81">
        <v>8.7899999999999991</v>
      </c>
      <c r="D81">
        <v>0.23400000000000001</v>
      </c>
      <c r="E81">
        <v>2.7050000000000001</v>
      </c>
      <c r="F81">
        <v>3.9329999999999998</v>
      </c>
      <c r="G81">
        <v>38956</v>
      </c>
      <c r="H81">
        <v>240828</v>
      </c>
      <c r="I81">
        <v>351200</v>
      </c>
      <c r="J81">
        <v>2642</v>
      </c>
      <c r="K81">
        <v>3462</v>
      </c>
      <c r="L81">
        <v>0</v>
      </c>
      <c r="M81">
        <v>6291</v>
      </c>
      <c r="N81">
        <v>13829</v>
      </c>
      <c r="O81">
        <v>160081</v>
      </c>
      <c r="P81">
        <v>4854</v>
      </c>
      <c r="Q81">
        <v>0</v>
      </c>
      <c r="R81">
        <v>0</v>
      </c>
      <c r="S81">
        <v>0</v>
      </c>
      <c r="T81">
        <v>21645</v>
      </c>
      <c r="U81">
        <v>1117</v>
      </c>
      <c r="V81">
        <v>40173</v>
      </c>
      <c r="W81">
        <v>1434</v>
      </c>
      <c r="X81">
        <v>140</v>
      </c>
      <c r="Y81">
        <v>1226</v>
      </c>
      <c r="Z81">
        <v>40282</v>
      </c>
      <c r="AA81">
        <v>39965</v>
      </c>
      <c r="AB81">
        <v>1</v>
      </c>
      <c r="AC81">
        <v>0</v>
      </c>
      <c r="AD81">
        <v>40282</v>
      </c>
      <c r="AE81">
        <v>14868</v>
      </c>
      <c r="AF81">
        <v>4854</v>
      </c>
      <c r="AG81">
        <v>0</v>
      </c>
      <c r="AH81">
        <v>0</v>
      </c>
      <c r="AI81">
        <v>0</v>
      </c>
      <c r="AJ81">
        <v>3089</v>
      </c>
      <c r="AK81">
        <v>1117</v>
      </c>
      <c r="AL81">
        <v>3762</v>
      </c>
      <c r="AM81">
        <v>2545</v>
      </c>
      <c r="AN81">
        <v>3</v>
      </c>
      <c r="AO81">
        <v>2426</v>
      </c>
      <c r="AP81">
        <v>39965</v>
      </c>
      <c r="AQ81">
        <v>39965</v>
      </c>
      <c r="AR81">
        <v>0</v>
      </c>
      <c r="AS81">
        <v>0</v>
      </c>
      <c r="AT81">
        <v>1213</v>
      </c>
      <c r="AU81">
        <v>5662</v>
      </c>
      <c r="AV81">
        <v>2959</v>
      </c>
      <c r="AW81">
        <v>0</v>
      </c>
      <c r="AX81">
        <v>0</v>
      </c>
      <c r="AY81">
        <v>0</v>
      </c>
      <c r="AZ81">
        <v>5623</v>
      </c>
      <c r="BA81">
        <v>2566</v>
      </c>
      <c r="BB81">
        <v>10738</v>
      </c>
      <c r="BC81">
        <v>9726</v>
      </c>
      <c r="BD81">
        <v>9623</v>
      </c>
      <c r="BE81">
        <v>4572</v>
      </c>
      <c r="BF81">
        <v>6283</v>
      </c>
      <c r="BG81">
        <v>10641</v>
      </c>
      <c r="BH81">
        <v>8533</v>
      </c>
      <c r="BI81">
        <v>0</v>
      </c>
      <c r="BJ81">
        <v>3770</v>
      </c>
    </row>
    <row r="82" spans="1:62" x14ac:dyDescent="0.3">
      <c r="A82">
        <v>40000</v>
      </c>
      <c r="B82">
        <v>0.312</v>
      </c>
      <c r="C82">
        <v>9.077</v>
      </c>
      <c r="D82">
        <v>0.224</v>
      </c>
      <c r="E82">
        <v>2.8740000000000001</v>
      </c>
      <c r="F82">
        <v>3.4580000000000002</v>
      </c>
      <c r="G82">
        <v>38469</v>
      </c>
      <c r="H82">
        <v>237490</v>
      </c>
      <c r="I82">
        <v>359014</v>
      </c>
      <c r="J82">
        <v>2373</v>
      </c>
      <c r="K82">
        <v>2848</v>
      </c>
      <c r="L82">
        <v>0</v>
      </c>
      <c r="M82">
        <v>6654</v>
      </c>
      <c r="N82">
        <v>23145</v>
      </c>
      <c r="O82">
        <v>162377</v>
      </c>
      <c r="P82">
        <v>4922</v>
      </c>
      <c r="Q82">
        <v>0</v>
      </c>
      <c r="R82">
        <v>0</v>
      </c>
      <c r="S82">
        <v>0</v>
      </c>
      <c r="T82">
        <v>21573</v>
      </c>
      <c r="U82">
        <v>2362</v>
      </c>
      <c r="V82">
        <v>40910</v>
      </c>
      <c r="W82">
        <v>2374</v>
      </c>
      <c r="X82">
        <v>133</v>
      </c>
      <c r="Y82">
        <v>2070</v>
      </c>
      <c r="Z82">
        <v>40843</v>
      </c>
      <c r="AA82">
        <v>40606</v>
      </c>
      <c r="AB82">
        <v>1</v>
      </c>
      <c r="AC82">
        <v>0</v>
      </c>
      <c r="AD82">
        <v>40843</v>
      </c>
      <c r="AE82">
        <v>18226</v>
      </c>
      <c r="AF82">
        <v>4922</v>
      </c>
      <c r="AG82">
        <v>0</v>
      </c>
      <c r="AH82">
        <v>0</v>
      </c>
      <c r="AI82">
        <v>0</v>
      </c>
      <c r="AJ82">
        <v>3243</v>
      </c>
      <c r="AK82">
        <v>2362</v>
      </c>
      <c r="AL82">
        <v>7101</v>
      </c>
      <c r="AM82">
        <v>4437</v>
      </c>
      <c r="AN82">
        <v>4</v>
      </c>
      <c r="AO82">
        <v>4140</v>
      </c>
      <c r="AP82">
        <v>40606</v>
      </c>
      <c r="AQ82">
        <v>40606</v>
      </c>
      <c r="AR82">
        <v>0</v>
      </c>
      <c r="AS82">
        <v>0</v>
      </c>
      <c r="AT82">
        <v>2070</v>
      </c>
      <c r="AU82">
        <v>5657</v>
      </c>
      <c r="AV82">
        <v>2858</v>
      </c>
      <c r="AW82">
        <v>0</v>
      </c>
      <c r="AX82">
        <v>0</v>
      </c>
      <c r="AY82">
        <v>0</v>
      </c>
      <c r="AZ82">
        <v>5679</v>
      </c>
      <c r="BA82">
        <v>2462</v>
      </c>
      <c r="BB82">
        <v>9246</v>
      </c>
      <c r="BC82">
        <v>11207</v>
      </c>
      <c r="BD82">
        <v>9783</v>
      </c>
      <c r="BE82">
        <v>4163</v>
      </c>
      <c r="BF82">
        <v>7636</v>
      </c>
      <c r="BG82">
        <v>7444</v>
      </c>
      <c r="BH82">
        <v>11520</v>
      </c>
      <c r="BI82">
        <v>0</v>
      </c>
      <c r="BJ82">
        <v>3922</v>
      </c>
    </row>
    <row r="83" spans="1:62" x14ac:dyDescent="0.3">
      <c r="A83">
        <v>40500</v>
      </c>
      <c r="B83">
        <v>0.29699999999999999</v>
      </c>
      <c r="C83">
        <v>8.3439999999999994</v>
      </c>
      <c r="D83">
        <v>0.218</v>
      </c>
      <c r="E83">
        <v>2.7469999999999999</v>
      </c>
      <c r="F83">
        <v>2.9489999999999998</v>
      </c>
      <c r="G83">
        <v>37629</v>
      </c>
      <c r="H83">
        <v>230427</v>
      </c>
      <c r="I83">
        <v>367664</v>
      </c>
      <c r="J83">
        <v>2360</v>
      </c>
      <c r="K83">
        <v>2510</v>
      </c>
      <c r="L83">
        <v>0</v>
      </c>
      <c r="M83">
        <v>6730</v>
      </c>
      <c r="N83">
        <v>12925</v>
      </c>
      <c r="O83">
        <v>164534</v>
      </c>
      <c r="P83">
        <v>4973</v>
      </c>
      <c r="Q83">
        <v>0</v>
      </c>
      <c r="R83">
        <v>0</v>
      </c>
      <c r="S83">
        <v>0</v>
      </c>
      <c r="T83">
        <v>22130</v>
      </c>
      <c r="U83">
        <v>2939</v>
      </c>
      <c r="V83">
        <v>41403</v>
      </c>
      <c r="W83">
        <v>3906</v>
      </c>
      <c r="X83">
        <v>143</v>
      </c>
      <c r="Y83">
        <v>3670</v>
      </c>
      <c r="Z83">
        <v>41399</v>
      </c>
      <c r="AA83">
        <v>41167</v>
      </c>
      <c r="AB83">
        <v>1</v>
      </c>
      <c r="AC83">
        <v>0</v>
      </c>
      <c r="AD83">
        <v>41399</v>
      </c>
      <c r="AE83">
        <v>24038</v>
      </c>
      <c r="AF83">
        <v>4973</v>
      </c>
      <c r="AG83">
        <v>0</v>
      </c>
      <c r="AH83">
        <v>0</v>
      </c>
      <c r="AI83">
        <v>0</v>
      </c>
      <c r="AJ83">
        <v>4982</v>
      </c>
      <c r="AK83">
        <v>2939</v>
      </c>
      <c r="AL83">
        <v>10429</v>
      </c>
      <c r="AM83">
        <v>7390</v>
      </c>
      <c r="AN83">
        <v>10</v>
      </c>
      <c r="AO83">
        <v>7134</v>
      </c>
      <c r="AP83">
        <v>41167</v>
      </c>
      <c r="AQ83">
        <v>41167</v>
      </c>
      <c r="AR83">
        <v>0</v>
      </c>
      <c r="AS83">
        <v>0</v>
      </c>
      <c r="AT83">
        <v>3567</v>
      </c>
      <c r="AU83">
        <v>5131</v>
      </c>
      <c r="AV83">
        <v>2100</v>
      </c>
      <c r="AW83">
        <v>0</v>
      </c>
      <c r="AX83">
        <v>0</v>
      </c>
      <c r="AY83">
        <v>0</v>
      </c>
      <c r="AZ83">
        <v>4624</v>
      </c>
      <c r="BA83">
        <v>1977</v>
      </c>
      <c r="BB83">
        <v>7529</v>
      </c>
      <c r="BC83">
        <v>8160</v>
      </c>
      <c r="BD83">
        <v>7121</v>
      </c>
      <c r="BE83">
        <v>3341</v>
      </c>
      <c r="BF83">
        <v>6763</v>
      </c>
      <c r="BG83">
        <v>6516</v>
      </c>
      <c r="BH83">
        <v>8106</v>
      </c>
      <c r="BI83">
        <v>0</v>
      </c>
      <c r="BJ83">
        <v>3196</v>
      </c>
    </row>
    <row r="84" spans="1:62" x14ac:dyDescent="0.3">
      <c r="A84">
        <v>41000</v>
      </c>
      <c r="B84">
        <v>0.252</v>
      </c>
      <c r="C84">
        <v>9.532</v>
      </c>
      <c r="D84">
        <v>0.188</v>
      </c>
      <c r="E84">
        <v>2.3180000000000001</v>
      </c>
      <c r="F84">
        <v>3.6880000000000002</v>
      </c>
      <c r="G84">
        <v>34141</v>
      </c>
      <c r="H84">
        <v>206846</v>
      </c>
      <c r="I84">
        <v>379744</v>
      </c>
      <c r="J84">
        <v>2296</v>
      </c>
      <c r="K84">
        <v>2923</v>
      </c>
      <c r="L84">
        <v>0</v>
      </c>
      <c r="M84">
        <v>6783</v>
      </c>
      <c r="N84">
        <v>13003</v>
      </c>
      <c r="O84">
        <v>166359</v>
      </c>
      <c r="P84">
        <v>4826</v>
      </c>
      <c r="Q84">
        <v>0</v>
      </c>
      <c r="R84">
        <v>0</v>
      </c>
      <c r="S84">
        <v>0</v>
      </c>
      <c r="T84">
        <v>22054</v>
      </c>
      <c r="U84">
        <v>3792</v>
      </c>
      <c r="V84">
        <v>41931</v>
      </c>
      <c r="W84">
        <v>7801</v>
      </c>
      <c r="X84">
        <v>136</v>
      </c>
      <c r="Y84">
        <v>7499</v>
      </c>
      <c r="Z84">
        <v>41858</v>
      </c>
      <c r="AA84">
        <v>41629</v>
      </c>
      <c r="AB84">
        <v>1</v>
      </c>
      <c r="AC84">
        <v>0</v>
      </c>
      <c r="AD84">
        <v>41858</v>
      </c>
      <c r="AE84">
        <v>38427</v>
      </c>
      <c r="AF84">
        <v>4826</v>
      </c>
      <c r="AG84">
        <v>0</v>
      </c>
      <c r="AH84">
        <v>0</v>
      </c>
      <c r="AI84">
        <v>0</v>
      </c>
      <c r="AJ84">
        <v>8114</v>
      </c>
      <c r="AK84">
        <v>3792</v>
      </c>
      <c r="AL84">
        <v>19269</v>
      </c>
      <c r="AM84">
        <v>15267</v>
      </c>
      <c r="AN84">
        <v>29</v>
      </c>
      <c r="AO84">
        <v>14864</v>
      </c>
      <c r="AP84">
        <v>41629</v>
      </c>
      <c r="AQ84">
        <v>41629</v>
      </c>
      <c r="AR84">
        <v>0</v>
      </c>
      <c r="AS84">
        <v>0</v>
      </c>
      <c r="AT84">
        <v>7432</v>
      </c>
      <c r="AU84">
        <v>4485</v>
      </c>
      <c r="AV84">
        <v>2519</v>
      </c>
      <c r="AW84">
        <v>0</v>
      </c>
      <c r="AX84">
        <v>0</v>
      </c>
      <c r="AY84">
        <v>0</v>
      </c>
      <c r="AZ84">
        <v>4821</v>
      </c>
      <c r="BA84">
        <v>2612</v>
      </c>
      <c r="BB84">
        <v>7902</v>
      </c>
      <c r="BC84">
        <v>10069</v>
      </c>
      <c r="BD84">
        <v>8495</v>
      </c>
      <c r="BE84">
        <v>3705</v>
      </c>
      <c r="BF84">
        <v>7649</v>
      </c>
      <c r="BG84">
        <v>5979</v>
      </c>
      <c r="BH84">
        <v>11519</v>
      </c>
      <c r="BI84">
        <v>0</v>
      </c>
      <c r="BJ84">
        <v>3269</v>
      </c>
    </row>
    <row r="85" spans="1:62" x14ac:dyDescent="0.3">
      <c r="A85">
        <v>41500</v>
      </c>
      <c r="B85">
        <v>0.28100000000000003</v>
      </c>
      <c r="C85">
        <v>8.7889999999999997</v>
      </c>
      <c r="D85">
        <v>0.32100000000000001</v>
      </c>
      <c r="E85">
        <v>2.4510000000000001</v>
      </c>
      <c r="F85">
        <v>3.323</v>
      </c>
      <c r="G85">
        <v>37689</v>
      </c>
      <c r="H85">
        <v>229740</v>
      </c>
      <c r="I85">
        <v>376833</v>
      </c>
      <c r="J85">
        <v>2271</v>
      </c>
      <c r="K85">
        <v>2505</v>
      </c>
      <c r="L85">
        <v>0</v>
      </c>
      <c r="M85">
        <v>6057</v>
      </c>
      <c r="N85">
        <v>13883</v>
      </c>
      <c r="O85">
        <v>168238</v>
      </c>
      <c r="P85">
        <v>5105</v>
      </c>
      <c r="Q85">
        <v>0</v>
      </c>
      <c r="R85">
        <v>0</v>
      </c>
      <c r="S85">
        <v>0</v>
      </c>
      <c r="T85">
        <v>22364</v>
      </c>
      <c r="U85">
        <v>2219</v>
      </c>
      <c r="V85">
        <v>42444</v>
      </c>
      <c r="W85">
        <v>4894</v>
      </c>
      <c r="X85">
        <v>156</v>
      </c>
      <c r="Y85">
        <v>4574</v>
      </c>
      <c r="Z85">
        <v>42357</v>
      </c>
      <c r="AA85">
        <v>42124</v>
      </c>
      <c r="AB85">
        <v>1</v>
      </c>
      <c r="AC85">
        <v>0</v>
      </c>
      <c r="AD85">
        <v>42357</v>
      </c>
      <c r="AE85">
        <v>27637</v>
      </c>
      <c r="AF85">
        <v>5105</v>
      </c>
      <c r="AG85">
        <v>0</v>
      </c>
      <c r="AH85">
        <v>0</v>
      </c>
      <c r="AI85">
        <v>0</v>
      </c>
      <c r="AJ85">
        <v>6732</v>
      </c>
      <c r="AK85">
        <v>2219</v>
      </c>
      <c r="AL85">
        <v>11741</v>
      </c>
      <c r="AM85">
        <v>9430</v>
      </c>
      <c r="AN85">
        <v>23</v>
      </c>
      <c r="AO85">
        <v>9028</v>
      </c>
      <c r="AP85">
        <v>42124</v>
      </c>
      <c r="AQ85">
        <v>42124</v>
      </c>
      <c r="AR85">
        <v>0</v>
      </c>
      <c r="AS85">
        <v>0</v>
      </c>
      <c r="AT85">
        <v>4514</v>
      </c>
      <c r="AU85">
        <v>5729</v>
      </c>
      <c r="AV85">
        <v>2154</v>
      </c>
      <c r="AW85">
        <v>0</v>
      </c>
      <c r="AX85">
        <v>0</v>
      </c>
      <c r="AY85">
        <v>0</v>
      </c>
      <c r="AZ85">
        <v>5130</v>
      </c>
      <c r="BA85">
        <v>2110</v>
      </c>
      <c r="BB85">
        <v>10643</v>
      </c>
      <c r="BC85">
        <v>9614</v>
      </c>
      <c r="BD85">
        <v>7261</v>
      </c>
      <c r="BE85">
        <v>3623</v>
      </c>
      <c r="BF85">
        <v>5680</v>
      </c>
      <c r="BG85">
        <v>6488</v>
      </c>
      <c r="BH85">
        <v>7253</v>
      </c>
      <c r="BI85">
        <v>0</v>
      </c>
      <c r="BJ85">
        <v>3519</v>
      </c>
    </row>
    <row r="86" spans="1:62" x14ac:dyDescent="0.3">
      <c r="A86">
        <v>42000</v>
      </c>
      <c r="B86">
        <v>0.34799999999999998</v>
      </c>
      <c r="C86">
        <v>9.4030000000000005</v>
      </c>
      <c r="D86">
        <v>0.26500000000000001</v>
      </c>
      <c r="E86">
        <v>3.0739999999999998</v>
      </c>
      <c r="F86">
        <v>3.6110000000000002</v>
      </c>
      <c r="G86">
        <v>41747</v>
      </c>
      <c r="H86">
        <v>258064</v>
      </c>
      <c r="I86">
        <v>374012</v>
      </c>
      <c r="J86">
        <v>2582</v>
      </c>
      <c r="K86">
        <v>2723</v>
      </c>
      <c r="L86">
        <v>0</v>
      </c>
      <c r="M86">
        <v>6678</v>
      </c>
      <c r="N86">
        <v>17840</v>
      </c>
      <c r="O86">
        <v>170310</v>
      </c>
      <c r="P86">
        <v>5258</v>
      </c>
      <c r="Q86">
        <v>0</v>
      </c>
      <c r="R86">
        <v>0</v>
      </c>
      <c r="S86">
        <v>0</v>
      </c>
      <c r="T86">
        <v>23166</v>
      </c>
      <c r="U86">
        <v>1406</v>
      </c>
      <c r="V86">
        <v>42880</v>
      </c>
      <c r="W86">
        <v>1324</v>
      </c>
      <c r="X86">
        <v>165</v>
      </c>
      <c r="Y86">
        <v>1068</v>
      </c>
      <c r="Z86">
        <v>42905</v>
      </c>
      <c r="AA86">
        <v>42624</v>
      </c>
      <c r="AB86">
        <v>1</v>
      </c>
      <c r="AC86">
        <v>0</v>
      </c>
      <c r="AD86">
        <v>42905</v>
      </c>
      <c r="AE86">
        <v>14938</v>
      </c>
      <c r="AF86">
        <v>5258</v>
      </c>
      <c r="AG86">
        <v>0</v>
      </c>
      <c r="AH86">
        <v>0</v>
      </c>
      <c r="AI86">
        <v>0</v>
      </c>
      <c r="AJ86">
        <v>2828</v>
      </c>
      <c r="AK86">
        <v>1406</v>
      </c>
      <c r="AL86">
        <v>3775</v>
      </c>
      <c r="AM86">
        <v>2279</v>
      </c>
      <c r="AN86">
        <v>2</v>
      </c>
      <c r="AO86">
        <v>2124</v>
      </c>
      <c r="AP86">
        <v>42624</v>
      </c>
      <c r="AQ86">
        <v>42624</v>
      </c>
      <c r="AR86">
        <v>0</v>
      </c>
      <c r="AS86">
        <v>0</v>
      </c>
      <c r="AT86">
        <v>1062</v>
      </c>
      <c r="AU86">
        <v>5228</v>
      </c>
      <c r="AV86">
        <v>3383</v>
      </c>
      <c r="AW86">
        <v>0</v>
      </c>
      <c r="AX86">
        <v>0</v>
      </c>
      <c r="AY86">
        <v>0</v>
      </c>
      <c r="AZ86">
        <v>5759</v>
      </c>
      <c r="BA86">
        <v>2605</v>
      </c>
      <c r="BB86">
        <v>9129</v>
      </c>
      <c r="BC86">
        <v>10516</v>
      </c>
      <c r="BD86">
        <v>9781</v>
      </c>
      <c r="BE86">
        <v>4781</v>
      </c>
      <c r="BF86">
        <v>7671</v>
      </c>
      <c r="BG86">
        <v>10093</v>
      </c>
      <c r="BH86">
        <v>11946</v>
      </c>
      <c r="BI86">
        <v>0</v>
      </c>
      <c r="BJ86">
        <v>3890</v>
      </c>
    </row>
    <row r="87" spans="1:62" x14ac:dyDescent="0.3">
      <c r="A87">
        <v>42500</v>
      </c>
      <c r="B87">
        <v>0.28100000000000003</v>
      </c>
      <c r="C87">
        <v>9.782</v>
      </c>
      <c r="D87">
        <v>0.187</v>
      </c>
      <c r="E87">
        <v>2.9689999999999999</v>
      </c>
      <c r="F87">
        <v>3.7189999999999999</v>
      </c>
      <c r="G87">
        <v>39149</v>
      </c>
      <c r="H87">
        <v>239411</v>
      </c>
      <c r="I87">
        <v>386181</v>
      </c>
      <c r="J87">
        <v>2313</v>
      </c>
      <c r="K87">
        <v>2747</v>
      </c>
      <c r="L87">
        <v>0</v>
      </c>
      <c r="M87">
        <v>6844</v>
      </c>
      <c r="N87">
        <v>13766</v>
      </c>
      <c r="O87">
        <v>172518</v>
      </c>
      <c r="P87">
        <v>5190</v>
      </c>
      <c r="Q87">
        <v>0</v>
      </c>
      <c r="R87">
        <v>0</v>
      </c>
      <c r="S87">
        <v>0</v>
      </c>
      <c r="T87">
        <v>22999</v>
      </c>
      <c r="U87">
        <v>3198</v>
      </c>
      <c r="V87">
        <v>43494</v>
      </c>
      <c r="W87">
        <v>4478</v>
      </c>
      <c r="X87">
        <v>139</v>
      </c>
      <c r="Y87">
        <v>4166</v>
      </c>
      <c r="Z87">
        <v>43408</v>
      </c>
      <c r="AA87">
        <v>43182</v>
      </c>
      <c r="AB87">
        <v>1</v>
      </c>
      <c r="AC87">
        <v>0</v>
      </c>
      <c r="AD87">
        <v>43408</v>
      </c>
      <c r="AE87">
        <v>26474</v>
      </c>
      <c r="AF87">
        <v>5190</v>
      </c>
      <c r="AG87">
        <v>0</v>
      </c>
      <c r="AH87">
        <v>0</v>
      </c>
      <c r="AI87">
        <v>0</v>
      </c>
      <c r="AJ87">
        <v>5049</v>
      </c>
      <c r="AK87">
        <v>3198</v>
      </c>
      <c r="AL87">
        <v>11905</v>
      </c>
      <c r="AM87">
        <v>8617</v>
      </c>
      <c r="AN87">
        <v>5</v>
      </c>
      <c r="AO87">
        <v>8254</v>
      </c>
      <c r="AP87">
        <v>43182</v>
      </c>
      <c r="AQ87">
        <v>43182</v>
      </c>
      <c r="AR87">
        <v>0</v>
      </c>
      <c r="AS87">
        <v>0</v>
      </c>
      <c r="AT87">
        <v>4127</v>
      </c>
      <c r="AU87">
        <v>5290</v>
      </c>
      <c r="AV87">
        <v>3013</v>
      </c>
      <c r="AW87">
        <v>0</v>
      </c>
      <c r="AX87">
        <v>0</v>
      </c>
      <c r="AY87">
        <v>0</v>
      </c>
      <c r="AZ87">
        <v>5640</v>
      </c>
      <c r="BA87">
        <v>2698</v>
      </c>
      <c r="BB87">
        <v>10164</v>
      </c>
      <c r="BC87">
        <v>11780</v>
      </c>
      <c r="BD87">
        <v>11126</v>
      </c>
      <c r="BE87">
        <v>4015</v>
      </c>
      <c r="BF87">
        <v>8149</v>
      </c>
      <c r="BG87">
        <v>7039</v>
      </c>
      <c r="BH87">
        <v>11946</v>
      </c>
      <c r="BI87">
        <v>0</v>
      </c>
      <c r="BJ87">
        <v>3809</v>
      </c>
    </row>
    <row r="88" spans="1:62" x14ac:dyDescent="0.3">
      <c r="A88">
        <v>43000</v>
      </c>
      <c r="B88">
        <v>0.34300000000000003</v>
      </c>
      <c r="C88">
        <v>9.7040000000000006</v>
      </c>
      <c r="D88">
        <v>0.249</v>
      </c>
      <c r="E88">
        <v>3.0950000000000002</v>
      </c>
      <c r="F88">
        <v>3.76</v>
      </c>
      <c r="G88">
        <v>42693</v>
      </c>
      <c r="H88">
        <v>264158</v>
      </c>
      <c r="I88">
        <v>382071</v>
      </c>
      <c r="J88">
        <v>2372</v>
      </c>
      <c r="K88">
        <v>2728</v>
      </c>
      <c r="L88">
        <v>0</v>
      </c>
      <c r="M88">
        <v>6096</v>
      </c>
      <c r="N88">
        <v>14178</v>
      </c>
      <c r="O88">
        <v>174319</v>
      </c>
      <c r="P88">
        <v>5379</v>
      </c>
      <c r="Q88">
        <v>0</v>
      </c>
      <c r="R88">
        <v>0</v>
      </c>
      <c r="S88">
        <v>0</v>
      </c>
      <c r="T88">
        <v>23483</v>
      </c>
      <c r="U88">
        <v>1381</v>
      </c>
      <c r="V88">
        <v>43770</v>
      </c>
      <c r="W88">
        <v>1266</v>
      </c>
      <c r="X88">
        <v>148</v>
      </c>
      <c r="Y88">
        <v>1029</v>
      </c>
      <c r="Z88">
        <v>43881</v>
      </c>
      <c r="AA88">
        <v>43533</v>
      </c>
      <c r="AB88">
        <v>1</v>
      </c>
      <c r="AC88">
        <v>0</v>
      </c>
      <c r="AD88">
        <v>43881</v>
      </c>
      <c r="AE88">
        <v>15130</v>
      </c>
      <c r="AF88">
        <v>5379</v>
      </c>
      <c r="AG88">
        <v>0</v>
      </c>
      <c r="AH88">
        <v>0</v>
      </c>
      <c r="AI88">
        <v>0</v>
      </c>
      <c r="AJ88">
        <v>2836</v>
      </c>
      <c r="AK88">
        <v>1381</v>
      </c>
      <c r="AL88">
        <v>3725</v>
      </c>
      <c r="AM88">
        <v>2186</v>
      </c>
      <c r="AN88">
        <v>2</v>
      </c>
      <c r="AO88">
        <v>2046</v>
      </c>
      <c r="AP88">
        <v>43533</v>
      </c>
      <c r="AQ88">
        <v>43533</v>
      </c>
      <c r="AR88">
        <v>0</v>
      </c>
      <c r="AS88">
        <v>0</v>
      </c>
      <c r="AT88">
        <v>1023</v>
      </c>
      <c r="AU88">
        <v>5329</v>
      </c>
      <c r="AV88">
        <v>2884</v>
      </c>
      <c r="AW88">
        <v>0</v>
      </c>
      <c r="AX88">
        <v>0</v>
      </c>
      <c r="AY88">
        <v>0</v>
      </c>
      <c r="AZ88">
        <v>5692</v>
      </c>
      <c r="BA88">
        <v>2665</v>
      </c>
      <c r="BB88">
        <v>9197</v>
      </c>
      <c r="BC88">
        <v>10078</v>
      </c>
      <c r="BD88">
        <v>9458</v>
      </c>
      <c r="BE88">
        <v>4916</v>
      </c>
      <c r="BF88">
        <v>6406</v>
      </c>
      <c r="BG88">
        <v>9813</v>
      </c>
      <c r="BH88">
        <v>8532</v>
      </c>
      <c r="BI88">
        <v>0</v>
      </c>
      <c r="BJ88">
        <v>3763</v>
      </c>
    </row>
    <row r="89" spans="1:62" x14ac:dyDescent="0.3">
      <c r="A89">
        <v>43500</v>
      </c>
      <c r="B89">
        <v>0.28100000000000003</v>
      </c>
      <c r="C89">
        <v>10.067</v>
      </c>
      <c r="D89">
        <v>0.20300000000000001</v>
      </c>
      <c r="E89">
        <v>3.0880000000000001</v>
      </c>
      <c r="F89">
        <v>3.8010000000000002</v>
      </c>
      <c r="G89">
        <v>41549</v>
      </c>
      <c r="H89">
        <v>256859</v>
      </c>
      <c r="I89">
        <v>391069</v>
      </c>
      <c r="J89">
        <v>2352</v>
      </c>
      <c r="K89">
        <v>2786</v>
      </c>
      <c r="L89">
        <v>0</v>
      </c>
      <c r="M89">
        <v>7603</v>
      </c>
      <c r="N89">
        <v>14528</v>
      </c>
      <c r="O89">
        <v>176557</v>
      </c>
      <c r="P89">
        <v>5387</v>
      </c>
      <c r="Q89">
        <v>0</v>
      </c>
      <c r="R89">
        <v>0</v>
      </c>
      <c r="S89">
        <v>0</v>
      </c>
      <c r="T89">
        <v>23827</v>
      </c>
      <c r="U89">
        <v>2083</v>
      </c>
      <c r="V89">
        <v>44434</v>
      </c>
      <c r="W89">
        <v>2878</v>
      </c>
      <c r="X89">
        <v>150</v>
      </c>
      <c r="Y89">
        <v>2658</v>
      </c>
      <c r="Z89">
        <v>44440</v>
      </c>
      <c r="AA89">
        <v>44214</v>
      </c>
      <c r="AB89">
        <v>1</v>
      </c>
      <c r="AC89">
        <v>0</v>
      </c>
      <c r="AD89">
        <v>44440</v>
      </c>
      <c r="AE89">
        <v>20978</v>
      </c>
      <c r="AF89">
        <v>5387</v>
      </c>
      <c r="AG89">
        <v>0</v>
      </c>
      <c r="AH89">
        <v>0</v>
      </c>
      <c r="AI89">
        <v>0</v>
      </c>
      <c r="AJ89">
        <v>4091</v>
      </c>
      <c r="AK89">
        <v>2083</v>
      </c>
      <c r="AL89">
        <v>7680</v>
      </c>
      <c r="AM89">
        <v>5364</v>
      </c>
      <c r="AN89">
        <v>9</v>
      </c>
      <c r="AO89">
        <v>5162</v>
      </c>
      <c r="AP89">
        <v>44214</v>
      </c>
      <c r="AQ89">
        <v>44214</v>
      </c>
      <c r="AR89">
        <v>0</v>
      </c>
      <c r="AS89">
        <v>0</v>
      </c>
      <c r="AT89">
        <v>2581</v>
      </c>
      <c r="AU89">
        <v>5726</v>
      </c>
      <c r="AV89">
        <v>3058</v>
      </c>
      <c r="AW89">
        <v>0</v>
      </c>
      <c r="AX89">
        <v>0</v>
      </c>
      <c r="AY89">
        <v>0</v>
      </c>
      <c r="AZ89">
        <v>5738</v>
      </c>
      <c r="BA89">
        <v>2756</v>
      </c>
      <c r="BB89">
        <v>9233</v>
      </c>
      <c r="BC89">
        <v>11132</v>
      </c>
      <c r="BD89">
        <v>8948</v>
      </c>
      <c r="BE89">
        <v>4444</v>
      </c>
      <c r="BF89">
        <v>7398</v>
      </c>
      <c r="BG89">
        <v>9310</v>
      </c>
      <c r="BH89">
        <v>8959</v>
      </c>
      <c r="BI89">
        <v>0</v>
      </c>
      <c r="BJ89">
        <v>4623</v>
      </c>
    </row>
    <row r="90" spans="1:62" x14ac:dyDescent="0.3">
      <c r="A90">
        <v>44000</v>
      </c>
      <c r="B90">
        <v>0.32800000000000001</v>
      </c>
      <c r="C90">
        <v>10.32</v>
      </c>
      <c r="D90">
        <v>0.219</v>
      </c>
      <c r="E90">
        <v>2.952</v>
      </c>
      <c r="F90">
        <v>4.3129999999999997</v>
      </c>
      <c r="G90">
        <v>40843</v>
      </c>
      <c r="H90">
        <v>250801</v>
      </c>
      <c r="I90">
        <v>398790</v>
      </c>
      <c r="J90">
        <v>2436</v>
      </c>
      <c r="K90">
        <v>2746</v>
      </c>
      <c r="L90">
        <v>0</v>
      </c>
      <c r="M90">
        <v>6615</v>
      </c>
      <c r="N90">
        <v>21894</v>
      </c>
      <c r="O90">
        <v>178605</v>
      </c>
      <c r="P90">
        <v>5450</v>
      </c>
      <c r="Q90">
        <v>0</v>
      </c>
      <c r="R90">
        <v>0</v>
      </c>
      <c r="S90">
        <v>0</v>
      </c>
      <c r="T90">
        <v>24012</v>
      </c>
      <c r="U90">
        <v>2579</v>
      </c>
      <c r="V90">
        <v>45094</v>
      </c>
      <c r="W90">
        <v>4313</v>
      </c>
      <c r="X90">
        <v>165</v>
      </c>
      <c r="Y90">
        <v>3931</v>
      </c>
      <c r="Z90">
        <v>44964</v>
      </c>
      <c r="AA90">
        <v>44712</v>
      </c>
      <c r="AB90">
        <v>1</v>
      </c>
      <c r="AC90">
        <v>0</v>
      </c>
      <c r="AD90">
        <v>44964</v>
      </c>
      <c r="AE90">
        <v>25824</v>
      </c>
      <c r="AF90">
        <v>5450</v>
      </c>
      <c r="AG90">
        <v>0</v>
      </c>
      <c r="AH90">
        <v>0</v>
      </c>
      <c r="AI90">
        <v>0</v>
      </c>
      <c r="AJ90">
        <v>5648</v>
      </c>
      <c r="AK90">
        <v>2579</v>
      </c>
      <c r="AL90">
        <v>10921</v>
      </c>
      <c r="AM90">
        <v>8154</v>
      </c>
      <c r="AN90">
        <v>20</v>
      </c>
      <c r="AO90">
        <v>7666</v>
      </c>
      <c r="AP90">
        <v>44712</v>
      </c>
      <c r="AQ90">
        <v>44712</v>
      </c>
      <c r="AR90">
        <v>0</v>
      </c>
      <c r="AS90">
        <v>0</v>
      </c>
      <c r="AT90">
        <v>3833</v>
      </c>
      <c r="AU90">
        <v>5413</v>
      </c>
      <c r="AV90">
        <v>3072</v>
      </c>
      <c r="AW90">
        <v>0</v>
      </c>
      <c r="AX90">
        <v>0</v>
      </c>
      <c r="AY90">
        <v>0</v>
      </c>
      <c r="AZ90">
        <v>5724</v>
      </c>
      <c r="BA90">
        <v>2681</v>
      </c>
      <c r="BB90">
        <v>10431</v>
      </c>
      <c r="BC90">
        <v>10572</v>
      </c>
      <c r="BD90">
        <v>8623</v>
      </c>
      <c r="BE90">
        <v>4514</v>
      </c>
      <c r="BF90">
        <v>17237</v>
      </c>
      <c r="BG90">
        <v>7093</v>
      </c>
      <c r="BH90">
        <v>11946</v>
      </c>
      <c r="BI90">
        <v>0</v>
      </c>
      <c r="BJ90">
        <v>5367</v>
      </c>
    </row>
    <row r="91" spans="1:62" x14ac:dyDescent="0.3">
      <c r="A91">
        <v>44500</v>
      </c>
      <c r="B91">
        <v>0.29699999999999999</v>
      </c>
      <c r="C91">
        <v>10.432</v>
      </c>
      <c r="D91">
        <v>0.23400000000000001</v>
      </c>
      <c r="E91">
        <v>3.0990000000000002</v>
      </c>
      <c r="F91">
        <v>3.8479999999999999</v>
      </c>
      <c r="G91">
        <v>39363</v>
      </c>
      <c r="H91">
        <v>239463</v>
      </c>
      <c r="I91">
        <v>407160</v>
      </c>
      <c r="J91">
        <v>2362</v>
      </c>
      <c r="K91">
        <v>2847</v>
      </c>
      <c r="L91">
        <v>0</v>
      </c>
      <c r="M91">
        <v>7011</v>
      </c>
      <c r="N91">
        <v>13902</v>
      </c>
      <c r="O91">
        <v>180644</v>
      </c>
      <c r="P91">
        <v>5183</v>
      </c>
      <c r="Q91">
        <v>0</v>
      </c>
      <c r="R91">
        <v>0</v>
      </c>
      <c r="S91">
        <v>0</v>
      </c>
      <c r="T91">
        <v>23698</v>
      </c>
      <c r="U91">
        <v>3467</v>
      </c>
      <c r="V91">
        <v>45579</v>
      </c>
      <c r="W91">
        <v>6322</v>
      </c>
      <c r="X91">
        <v>133</v>
      </c>
      <c r="Y91">
        <v>5955</v>
      </c>
      <c r="Z91">
        <v>45483</v>
      </c>
      <c r="AA91">
        <v>45212</v>
      </c>
      <c r="AB91">
        <v>1</v>
      </c>
      <c r="AC91">
        <v>0</v>
      </c>
      <c r="AD91">
        <v>45483</v>
      </c>
      <c r="AE91">
        <v>33615</v>
      </c>
      <c r="AF91">
        <v>5183</v>
      </c>
      <c r="AG91">
        <v>0</v>
      </c>
      <c r="AH91">
        <v>0</v>
      </c>
      <c r="AI91">
        <v>0</v>
      </c>
      <c r="AJ91">
        <v>6898</v>
      </c>
      <c r="AK91">
        <v>3467</v>
      </c>
      <c r="AL91">
        <v>15866</v>
      </c>
      <c r="AM91">
        <v>12267</v>
      </c>
      <c r="AN91">
        <v>1</v>
      </c>
      <c r="AO91">
        <v>11884</v>
      </c>
      <c r="AP91">
        <v>45212</v>
      </c>
      <c r="AQ91">
        <v>45212</v>
      </c>
      <c r="AR91">
        <v>0</v>
      </c>
      <c r="AS91">
        <v>0</v>
      </c>
      <c r="AT91">
        <v>5942</v>
      </c>
      <c r="AU91">
        <v>5207</v>
      </c>
      <c r="AV91">
        <v>2824</v>
      </c>
      <c r="AW91">
        <v>0</v>
      </c>
      <c r="AX91">
        <v>0</v>
      </c>
      <c r="AY91">
        <v>0</v>
      </c>
      <c r="AZ91">
        <v>5512</v>
      </c>
      <c r="BA91">
        <v>2694</v>
      </c>
      <c r="BB91">
        <v>8913</v>
      </c>
      <c r="BC91">
        <v>10790</v>
      </c>
      <c r="BD91">
        <v>8157</v>
      </c>
      <c r="BE91">
        <v>4295</v>
      </c>
      <c r="BF91">
        <v>7134</v>
      </c>
      <c r="BG91">
        <v>8140</v>
      </c>
      <c r="BH91">
        <v>8959</v>
      </c>
      <c r="BI91">
        <v>0</v>
      </c>
      <c r="BJ91">
        <v>3741</v>
      </c>
    </row>
    <row r="92" spans="1:62" x14ac:dyDescent="0.3">
      <c r="A92">
        <v>45000</v>
      </c>
      <c r="B92">
        <v>0.34300000000000003</v>
      </c>
      <c r="C92">
        <v>10.250999999999999</v>
      </c>
      <c r="D92">
        <v>0.26500000000000001</v>
      </c>
      <c r="E92">
        <v>3.1850000000000001</v>
      </c>
      <c r="F92">
        <v>3.931</v>
      </c>
      <c r="G92">
        <v>44660</v>
      </c>
      <c r="H92">
        <v>276174</v>
      </c>
      <c r="I92">
        <v>400805</v>
      </c>
      <c r="J92">
        <v>2311</v>
      </c>
      <c r="K92">
        <v>2734</v>
      </c>
      <c r="L92">
        <v>0</v>
      </c>
      <c r="M92">
        <v>5747</v>
      </c>
      <c r="N92">
        <v>14353</v>
      </c>
      <c r="O92">
        <v>182561</v>
      </c>
      <c r="P92">
        <v>5675</v>
      </c>
      <c r="Q92">
        <v>0</v>
      </c>
      <c r="R92">
        <v>0</v>
      </c>
      <c r="S92">
        <v>0</v>
      </c>
      <c r="T92">
        <v>24803</v>
      </c>
      <c r="U92">
        <v>1616</v>
      </c>
      <c r="V92">
        <v>45892</v>
      </c>
      <c r="W92">
        <v>1372</v>
      </c>
      <c r="X92">
        <v>147</v>
      </c>
      <c r="Y92">
        <v>1147</v>
      </c>
      <c r="Z92">
        <v>45962</v>
      </c>
      <c r="AA92">
        <v>45667</v>
      </c>
      <c r="AB92">
        <v>1</v>
      </c>
      <c r="AC92">
        <v>0</v>
      </c>
      <c r="AD92">
        <v>45962</v>
      </c>
      <c r="AE92">
        <v>16135</v>
      </c>
      <c r="AF92">
        <v>5675</v>
      </c>
      <c r="AG92">
        <v>0</v>
      </c>
      <c r="AH92">
        <v>0</v>
      </c>
      <c r="AI92">
        <v>0</v>
      </c>
      <c r="AJ92">
        <v>3062</v>
      </c>
      <c r="AK92">
        <v>1616</v>
      </c>
      <c r="AL92">
        <v>4163</v>
      </c>
      <c r="AM92">
        <v>2392</v>
      </c>
      <c r="AN92">
        <v>0</v>
      </c>
      <c r="AO92">
        <v>2294</v>
      </c>
      <c r="AP92">
        <v>45667</v>
      </c>
      <c r="AQ92">
        <v>45667</v>
      </c>
      <c r="AR92">
        <v>0</v>
      </c>
      <c r="AS92">
        <v>0</v>
      </c>
      <c r="AT92">
        <v>1147</v>
      </c>
      <c r="AU92">
        <v>5718</v>
      </c>
      <c r="AV92">
        <v>3145</v>
      </c>
      <c r="AW92">
        <v>0</v>
      </c>
      <c r="AX92">
        <v>0</v>
      </c>
      <c r="AY92">
        <v>0</v>
      </c>
      <c r="AZ92">
        <v>5650</v>
      </c>
      <c r="BA92">
        <v>2755</v>
      </c>
      <c r="BB92">
        <v>9221</v>
      </c>
      <c r="BC92">
        <v>10912</v>
      </c>
      <c r="BD92">
        <v>9168</v>
      </c>
      <c r="BE92">
        <v>4994</v>
      </c>
      <c r="BF92">
        <v>7242</v>
      </c>
      <c r="BG92">
        <v>8961</v>
      </c>
      <c r="BH92">
        <v>46077</v>
      </c>
      <c r="BI92">
        <v>0</v>
      </c>
      <c r="BJ92">
        <v>4942</v>
      </c>
    </row>
    <row r="93" spans="1:62" x14ac:dyDescent="0.3">
      <c r="A93">
        <v>45500</v>
      </c>
      <c r="B93">
        <v>0.47</v>
      </c>
      <c r="C93">
        <v>10.58</v>
      </c>
      <c r="D93">
        <v>0.23400000000000001</v>
      </c>
      <c r="E93">
        <v>3.1059999999999999</v>
      </c>
      <c r="F93">
        <v>4.0949999999999998</v>
      </c>
      <c r="G93">
        <v>40447</v>
      </c>
      <c r="H93">
        <v>245908</v>
      </c>
      <c r="I93">
        <v>416750</v>
      </c>
      <c r="J93">
        <v>2342</v>
      </c>
      <c r="K93">
        <v>2799</v>
      </c>
      <c r="L93">
        <v>0</v>
      </c>
      <c r="M93">
        <v>7041</v>
      </c>
      <c r="N93">
        <v>13971</v>
      </c>
      <c r="O93">
        <v>184608</v>
      </c>
      <c r="P93">
        <v>5503</v>
      </c>
      <c r="Q93">
        <v>0</v>
      </c>
      <c r="R93">
        <v>0</v>
      </c>
      <c r="S93">
        <v>0</v>
      </c>
      <c r="T93">
        <v>24878</v>
      </c>
      <c r="U93">
        <v>3667</v>
      </c>
      <c r="V93">
        <v>46569</v>
      </c>
      <c r="W93">
        <v>6286</v>
      </c>
      <c r="X93">
        <v>147</v>
      </c>
      <c r="Y93">
        <v>5934</v>
      </c>
      <c r="Z93">
        <v>46470</v>
      </c>
      <c r="AA93">
        <v>46217</v>
      </c>
      <c r="AB93">
        <v>1</v>
      </c>
      <c r="AC93">
        <v>0</v>
      </c>
      <c r="AD93">
        <v>46470</v>
      </c>
      <c r="AE93">
        <v>33888</v>
      </c>
      <c r="AF93">
        <v>5503</v>
      </c>
      <c r="AG93">
        <v>0</v>
      </c>
      <c r="AH93">
        <v>0</v>
      </c>
      <c r="AI93">
        <v>0</v>
      </c>
      <c r="AJ93">
        <v>7291</v>
      </c>
      <c r="AK93">
        <v>3667</v>
      </c>
      <c r="AL93">
        <v>15917</v>
      </c>
      <c r="AM93">
        <v>12163</v>
      </c>
      <c r="AN93">
        <v>7</v>
      </c>
      <c r="AO93">
        <v>11738</v>
      </c>
      <c r="AP93">
        <v>46217</v>
      </c>
      <c r="AQ93">
        <v>46217</v>
      </c>
      <c r="AR93">
        <v>0</v>
      </c>
      <c r="AS93">
        <v>0</v>
      </c>
      <c r="AT93">
        <v>5869</v>
      </c>
      <c r="AU93">
        <v>5724</v>
      </c>
      <c r="AV93">
        <v>2998</v>
      </c>
      <c r="AW93">
        <v>0</v>
      </c>
      <c r="AX93">
        <v>0</v>
      </c>
      <c r="AY93">
        <v>0</v>
      </c>
      <c r="AZ93">
        <v>5664</v>
      </c>
      <c r="BA93">
        <v>2692</v>
      </c>
      <c r="BB93">
        <v>9195</v>
      </c>
      <c r="BC93">
        <v>10865</v>
      </c>
      <c r="BD93">
        <v>8434</v>
      </c>
      <c r="BE93">
        <v>4468</v>
      </c>
      <c r="BF93">
        <v>7490</v>
      </c>
      <c r="BG93">
        <v>8334</v>
      </c>
      <c r="BH93">
        <v>49490</v>
      </c>
      <c r="BI93">
        <v>0</v>
      </c>
      <c r="BJ93">
        <v>3838</v>
      </c>
    </row>
    <row r="94" spans="1:62" x14ac:dyDescent="0.3">
      <c r="A94">
        <v>46000</v>
      </c>
      <c r="B94">
        <v>0.33400000000000002</v>
      </c>
      <c r="C94">
        <v>10.489000000000001</v>
      </c>
      <c r="D94">
        <v>0.249</v>
      </c>
      <c r="E94">
        <v>3.2589999999999999</v>
      </c>
      <c r="F94">
        <v>4.0270000000000001</v>
      </c>
      <c r="G94">
        <v>41945</v>
      </c>
      <c r="H94">
        <v>256596</v>
      </c>
      <c r="I94">
        <v>418970</v>
      </c>
      <c r="J94">
        <v>2316</v>
      </c>
      <c r="K94">
        <v>2804</v>
      </c>
      <c r="L94">
        <v>0</v>
      </c>
      <c r="M94">
        <v>6826</v>
      </c>
      <c r="N94">
        <v>14220</v>
      </c>
      <c r="O94">
        <v>186865</v>
      </c>
      <c r="P94">
        <v>5466</v>
      </c>
      <c r="Q94">
        <v>0</v>
      </c>
      <c r="R94">
        <v>0</v>
      </c>
      <c r="S94">
        <v>0</v>
      </c>
      <c r="T94">
        <v>25194</v>
      </c>
      <c r="U94">
        <v>2914</v>
      </c>
      <c r="V94">
        <v>47122</v>
      </c>
      <c r="W94">
        <v>5361</v>
      </c>
      <c r="X94">
        <v>148</v>
      </c>
      <c r="Y94">
        <v>5023</v>
      </c>
      <c r="Z94">
        <v>47046</v>
      </c>
      <c r="AA94">
        <v>46784</v>
      </c>
      <c r="AB94">
        <v>1</v>
      </c>
      <c r="AC94">
        <v>0</v>
      </c>
      <c r="AD94">
        <v>47046</v>
      </c>
      <c r="AE94">
        <v>30239</v>
      </c>
      <c r="AF94">
        <v>5466</v>
      </c>
      <c r="AG94">
        <v>0</v>
      </c>
      <c r="AH94">
        <v>0</v>
      </c>
      <c r="AI94">
        <v>0</v>
      </c>
      <c r="AJ94">
        <v>6616</v>
      </c>
      <c r="AK94">
        <v>2914</v>
      </c>
      <c r="AL94">
        <v>13257</v>
      </c>
      <c r="AM94">
        <v>10267</v>
      </c>
      <c r="AN94">
        <v>7</v>
      </c>
      <c r="AO94">
        <v>9860</v>
      </c>
      <c r="AP94">
        <v>46784</v>
      </c>
      <c r="AQ94">
        <v>46784</v>
      </c>
      <c r="AR94">
        <v>0</v>
      </c>
      <c r="AS94">
        <v>0</v>
      </c>
      <c r="AT94">
        <v>4930</v>
      </c>
      <c r="AU94">
        <v>5937</v>
      </c>
      <c r="AV94">
        <v>2831</v>
      </c>
      <c r="AW94">
        <v>0</v>
      </c>
      <c r="AX94">
        <v>0</v>
      </c>
      <c r="AY94">
        <v>0</v>
      </c>
      <c r="AZ94">
        <v>5697</v>
      </c>
      <c r="BA94">
        <v>2800</v>
      </c>
      <c r="BB94">
        <v>9169</v>
      </c>
      <c r="BC94">
        <v>10112</v>
      </c>
      <c r="BD94">
        <v>8541</v>
      </c>
      <c r="BE94">
        <v>4276</v>
      </c>
      <c r="BF94">
        <v>6371</v>
      </c>
      <c r="BG94">
        <v>7709</v>
      </c>
      <c r="BH94">
        <v>39251</v>
      </c>
      <c r="BI94">
        <v>0</v>
      </c>
      <c r="BJ94">
        <v>3827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8"/>
  <sheetViews>
    <sheetView workbookViewId="0">
      <selection activeCell="H2" sqref="H2:I78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">
      <c r="A2">
        <v>0</v>
      </c>
      <c r="B2">
        <v>6.3E-2</v>
      </c>
      <c r="C2">
        <v>1.6E-2</v>
      </c>
      <c r="D2">
        <v>6.2E-2</v>
      </c>
      <c r="E2">
        <v>0</v>
      </c>
      <c r="F2">
        <v>1.4999999999999999E-2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3">
      <c r="A3">
        <v>500</v>
      </c>
      <c r="B3">
        <v>3.1E-2</v>
      </c>
      <c r="C3">
        <v>0.312</v>
      </c>
      <c r="D3">
        <v>4.7E-2</v>
      </c>
      <c r="E3">
        <v>9.2999999999999999E-2</v>
      </c>
      <c r="F3">
        <v>0.187</v>
      </c>
      <c r="G3">
        <v>497</v>
      </c>
      <c r="H3">
        <v>1748</v>
      </c>
      <c r="I3">
        <v>2019</v>
      </c>
      <c r="J3">
        <v>19562</v>
      </c>
      <c r="K3">
        <v>31485</v>
      </c>
      <c r="L3">
        <v>42674</v>
      </c>
      <c r="M3">
        <v>34672</v>
      </c>
      <c r="N3">
        <v>82729</v>
      </c>
      <c r="O3">
        <v>593</v>
      </c>
      <c r="P3">
        <v>9</v>
      </c>
      <c r="Q3">
        <v>84</v>
      </c>
      <c r="R3">
        <v>84</v>
      </c>
      <c r="S3">
        <v>0</v>
      </c>
      <c r="T3">
        <v>106</v>
      </c>
      <c r="U3">
        <v>3</v>
      </c>
      <c r="V3">
        <v>91</v>
      </c>
      <c r="W3">
        <v>14</v>
      </c>
      <c r="X3">
        <v>3</v>
      </c>
      <c r="Y3">
        <v>11</v>
      </c>
      <c r="Z3">
        <v>508</v>
      </c>
      <c r="AA3">
        <v>88</v>
      </c>
      <c r="AB3">
        <v>1</v>
      </c>
      <c r="AC3">
        <v>0</v>
      </c>
      <c r="AD3">
        <v>508</v>
      </c>
      <c r="AE3">
        <v>14</v>
      </c>
      <c r="AF3">
        <v>9</v>
      </c>
      <c r="AG3">
        <v>2</v>
      </c>
      <c r="AH3">
        <v>0</v>
      </c>
      <c r="AI3">
        <v>0</v>
      </c>
      <c r="AJ3">
        <v>14</v>
      </c>
      <c r="AK3">
        <v>3</v>
      </c>
      <c r="AL3">
        <v>30</v>
      </c>
      <c r="AM3">
        <v>27</v>
      </c>
      <c r="AN3">
        <v>0</v>
      </c>
      <c r="AO3">
        <v>22</v>
      </c>
      <c r="AP3">
        <v>88</v>
      </c>
      <c r="AQ3">
        <v>88</v>
      </c>
      <c r="AR3">
        <v>0</v>
      </c>
      <c r="AS3">
        <v>0</v>
      </c>
      <c r="AT3">
        <v>11</v>
      </c>
      <c r="AU3">
        <v>57876</v>
      </c>
      <c r="AV3">
        <v>23133</v>
      </c>
      <c r="AW3">
        <v>61370</v>
      </c>
      <c r="AX3">
        <v>0</v>
      </c>
      <c r="AY3">
        <v>0</v>
      </c>
      <c r="AZ3">
        <v>39190</v>
      </c>
      <c r="BA3">
        <v>43090</v>
      </c>
      <c r="BB3">
        <v>69481</v>
      </c>
      <c r="BC3">
        <v>70761</v>
      </c>
      <c r="BD3">
        <v>87319</v>
      </c>
      <c r="BE3">
        <v>53795</v>
      </c>
      <c r="BF3">
        <v>77628</v>
      </c>
      <c r="BG3">
        <v>184861</v>
      </c>
      <c r="BH3">
        <v>198815</v>
      </c>
      <c r="BI3">
        <v>0</v>
      </c>
      <c r="BJ3">
        <v>27381</v>
      </c>
    </row>
    <row r="4" spans="1:62" x14ac:dyDescent="0.3">
      <c r="A4">
        <v>1000</v>
      </c>
      <c r="B4">
        <v>3.1E-2</v>
      </c>
      <c r="C4">
        <v>0.29699999999999999</v>
      </c>
      <c r="D4">
        <v>3.1E-2</v>
      </c>
      <c r="E4">
        <v>9.2999999999999999E-2</v>
      </c>
      <c r="F4">
        <v>0.125</v>
      </c>
      <c r="G4">
        <v>996</v>
      </c>
      <c r="H4">
        <v>3504</v>
      </c>
      <c r="I4">
        <v>4017</v>
      </c>
      <c r="J4">
        <v>8664</v>
      </c>
      <c r="K4">
        <v>15875</v>
      </c>
      <c r="L4">
        <v>28440</v>
      </c>
      <c r="M4">
        <v>30429</v>
      </c>
      <c r="N4">
        <v>81949</v>
      </c>
      <c r="O4">
        <v>1196</v>
      </c>
      <c r="P4">
        <v>22</v>
      </c>
      <c r="Q4">
        <v>186</v>
      </c>
      <c r="R4">
        <v>186</v>
      </c>
      <c r="S4">
        <v>0</v>
      </c>
      <c r="T4">
        <v>186</v>
      </c>
      <c r="U4">
        <v>0</v>
      </c>
      <c r="V4">
        <v>167</v>
      </c>
      <c r="W4">
        <v>22</v>
      </c>
      <c r="X4">
        <v>0</v>
      </c>
      <c r="Y4">
        <v>25</v>
      </c>
      <c r="Z4">
        <v>1021</v>
      </c>
      <c r="AA4">
        <v>170</v>
      </c>
      <c r="AB4">
        <v>1</v>
      </c>
      <c r="AC4">
        <v>0</v>
      </c>
      <c r="AD4">
        <v>1021</v>
      </c>
      <c r="AE4">
        <v>32</v>
      </c>
      <c r="AF4">
        <v>22</v>
      </c>
      <c r="AG4">
        <v>3</v>
      </c>
      <c r="AH4">
        <v>0</v>
      </c>
      <c r="AI4">
        <v>0</v>
      </c>
      <c r="AJ4">
        <v>22</v>
      </c>
      <c r="AK4">
        <v>0</v>
      </c>
      <c r="AL4">
        <v>43</v>
      </c>
      <c r="AM4">
        <v>43</v>
      </c>
      <c r="AN4">
        <v>0</v>
      </c>
      <c r="AO4">
        <v>50</v>
      </c>
      <c r="AP4">
        <v>170</v>
      </c>
      <c r="AQ4">
        <v>170</v>
      </c>
      <c r="AR4">
        <v>0</v>
      </c>
      <c r="AS4">
        <v>0</v>
      </c>
      <c r="AT4">
        <v>25</v>
      </c>
      <c r="AU4">
        <v>19296</v>
      </c>
      <c r="AV4">
        <v>10995</v>
      </c>
      <c r="AW4">
        <v>28561</v>
      </c>
      <c r="AX4">
        <v>0</v>
      </c>
      <c r="AY4">
        <v>0</v>
      </c>
      <c r="AZ4">
        <v>15166</v>
      </c>
      <c r="BA4">
        <v>0</v>
      </c>
      <c r="BB4">
        <v>36535</v>
      </c>
      <c r="BC4">
        <v>36186</v>
      </c>
      <c r="BD4">
        <v>0</v>
      </c>
      <c r="BE4">
        <v>30513</v>
      </c>
      <c r="BF4">
        <v>27803</v>
      </c>
      <c r="BG4">
        <v>99660</v>
      </c>
      <c r="BH4">
        <v>22185</v>
      </c>
      <c r="BI4">
        <v>0</v>
      </c>
      <c r="BJ4">
        <v>12882</v>
      </c>
    </row>
    <row r="5" spans="1:62" x14ac:dyDescent="0.3">
      <c r="A5">
        <v>1500</v>
      </c>
      <c r="B5">
        <v>1.6E-2</v>
      </c>
      <c r="C5">
        <v>0.20300000000000001</v>
      </c>
      <c r="D5">
        <v>6.2E-2</v>
      </c>
      <c r="E5">
        <v>9.2999999999999999E-2</v>
      </c>
      <c r="F5">
        <v>0.14000000000000001</v>
      </c>
      <c r="G5">
        <v>1498</v>
      </c>
      <c r="H5">
        <v>5357</v>
      </c>
      <c r="I5">
        <v>6145</v>
      </c>
      <c r="J5">
        <v>5035</v>
      </c>
      <c r="K5">
        <v>4636</v>
      </c>
      <c r="L5">
        <v>1806</v>
      </c>
      <c r="M5">
        <v>13328</v>
      </c>
      <c r="N5">
        <v>38657</v>
      </c>
      <c r="O5">
        <v>1818</v>
      </c>
      <c r="P5">
        <v>31</v>
      </c>
      <c r="Q5">
        <v>295</v>
      </c>
      <c r="R5">
        <v>295</v>
      </c>
      <c r="S5">
        <v>6</v>
      </c>
      <c r="T5">
        <v>314</v>
      </c>
      <c r="U5">
        <v>2</v>
      </c>
      <c r="V5">
        <v>285</v>
      </c>
      <c r="W5">
        <v>29</v>
      </c>
      <c r="X5">
        <v>0</v>
      </c>
      <c r="Y5">
        <v>28</v>
      </c>
      <c r="Z5">
        <v>1526</v>
      </c>
      <c r="AA5">
        <v>284</v>
      </c>
      <c r="AB5">
        <v>1</v>
      </c>
      <c r="AC5">
        <v>0</v>
      </c>
      <c r="AD5">
        <v>1526</v>
      </c>
      <c r="AE5">
        <v>39</v>
      </c>
      <c r="AF5">
        <v>31</v>
      </c>
      <c r="AG5">
        <v>3</v>
      </c>
      <c r="AH5">
        <v>0</v>
      </c>
      <c r="AI5">
        <v>0</v>
      </c>
      <c r="AJ5">
        <v>29</v>
      </c>
      <c r="AK5">
        <v>2</v>
      </c>
      <c r="AL5">
        <v>57</v>
      </c>
      <c r="AM5">
        <v>55</v>
      </c>
      <c r="AN5">
        <v>0</v>
      </c>
      <c r="AO5">
        <v>56</v>
      </c>
      <c r="AP5">
        <v>284</v>
      </c>
      <c r="AQ5">
        <v>284</v>
      </c>
      <c r="AR5">
        <v>0</v>
      </c>
      <c r="AS5">
        <v>0</v>
      </c>
      <c r="AT5">
        <v>28</v>
      </c>
      <c r="AU5">
        <v>11855</v>
      </c>
      <c r="AV5">
        <v>9262</v>
      </c>
      <c r="AW5">
        <v>14687</v>
      </c>
      <c r="AX5">
        <v>0</v>
      </c>
      <c r="AY5">
        <v>74946</v>
      </c>
      <c r="AZ5">
        <v>8000</v>
      </c>
      <c r="BA5">
        <v>26238</v>
      </c>
      <c r="BB5">
        <v>20870</v>
      </c>
      <c r="BC5">
        <v>20346</v>
      </c>
      <c r="BD5">
        <v>0</v>
      </c>
      <c r="BE5">
        <v>36020</v>
      </c>
      <c r="BF5">
        <v>16328</v>
      </c>
      <c r="BG5">
        <v>114049</v>
      </c>
      <c r="BH5">
        <v>19625</v>
      </c>
      <c r="BI5">
        <v>0</v>
      </c>
      <c r="BJ5">
        <v>8979</v>
      </c>
    </row>
    <row r="6" spans="1:62" x14ac:dyDescent="0.3">
      <c r="A6">
        <v>2000</v>
      </c>
      <c r="B6">
        <v>1.4999999999999999E-2</v>
      </c>
      <c r="C6">
        <v>0.26500000000000001</v>
      </c>
      <c r="D6">
        <v>4.7E-2</v>
      </c>
      <c r="E6">
        <v>6.3E-2</v>
      </c>
      <c r="F6">
        <v>0.125</v>
      </c>
      <c r="G6">
        <v>1987</v>
      </c>
      <c r="H6">
        <v>7082</v>
      </c>
      <c r="I6">
        <v>8197</v>
      </c>
      <c r="J6">
        <v>4238</v>
      </c>
      <c r="K6">
        <v>4858</v>
      </c>
      <c r="L6">
        <v>8736</v>
      </c>
      <c r="M6">
        <v>13249</v>
      </c>
      <c r="N6">
        <v>44134</v>
      </c>
      <c r="O6">
        <v>2435</v>
      </c>
      <c r="P6">
        <v>36</v>
      </c>
      <c r="Q6">
        <v>368</v>
      </c>
      <c r="R6">
        <v>368</v>
      </c>
      <c r="S6">
        <v>3</v>
      </c>
      <c r="T6">
        <v>411</v>
      </c>
      <c r="U6">
        <v>1</v>
      </c>
      <c r="V6">
        <v>376</v>
      </c>
      <c r="W6">
        <v>36</v>
      </c>
      <c r="X6">
        <v>0</v>
      </c>
      <c r="Y6">
        <v>54</v>
      </c>
      <c r="Z6">
        <v>2041</v>
      </c>
      <c r="AA6">
        <v>394</v>
      </c>
      <c r="AB6">
        <v>1</v>
      </c>
      <c r="AC6">
        <v>0</v>
      </c>
      <c r="AD6">
        <v>2041</v>
      </c>
      <c r="AE6">
        <v>69</v>
      </c>
      <c r="AF6">
        <v>36</v>
      </c>
      <c r="AG6">
        <v>4</v>
      </c>
      <c r="AH6">
        <v>0</v>
      </c>
      <c r="AI6">
        <v>0</v>
      </c>
      <c r="AJ6">
        <v>36</v>
      </c>
      <c r="AK6">
        <v>1</v>
      </c>
      <c r="AL6">
        <v>69</v>
      </c>
      <c r="AM6">
        <v>68</v>
      </c>
      <c r="AN6">
        <v>0</v>
      </c>
      <c r="AO6">
        <v>108</v>
      </c>
      <c r="AP6">
        <v>394</v>
      </c>
      <c r="AQ6">
        <v>394</v>
      </c>
      <c r="AR6">
        <v>0</v>
      </c>
      <c r="AS6">
        <v>0</v>
      </c>
      <c r="AT6">
        <v>54</v>
      </c>
      <c r="AU6">
        <v>6218</v>
      </c>
      <c r="AV6">
        <v>6826</v>
      </c>
      <c r="AW6">
        <v>8936</v>
      </c>
      <c r="AX6">
        <v>0</v>
      </c>
      <c r="AY6">
        <v>211329</v>
      </c>
      <c r="AZ6">
        <v>5727</v>
      </c>
      <c r="BA6">
        <v>8106</v>
      </c>
      <c r="BB6">
        <v>13164</v>
      </c>
      <c r="BC6">
        <v>16958</v>
      </c>
      <c r="BD6">
        <v>0</v>
      </c>
      <c r="BE6">
        <v>17097</v>
      </c>
      <c r="BF6">
        <v>7169</v>
      </c>
      <c r="BG6">
        <v>130768</v>
      </c>
      <c r="BH6">
        <v>60583</v>
      </c>
      <c r="BI6">
        <v>0</v>
      </c>
      <c r="BJ6">
        <v>3037</v>
      </c>
    </row>
    <row r="7" spans="1:62" x14ac:dyDescent="0.3">
      <c r="A7">
        <v>2500</v>
      </c>
      <c r="B7">
        <v>1.6E-2</v>
      </c>
      <c r="C7">
        <v>0.26500000000000001</v>
      </c>
      <c r="D7">
        <v>3.1E-2</v>
      </c>
      <c r="E7">
        <v>9.4E-2</v>
      </c>
      <c r="F7">
        <v>0.17199999999999999</v>
      </c>
      <c r="G7">
        <v>2495</v>
      </c>
      <c r="H7">
        <v>8921</v>
      </c>
      <c r="I7">
        <v>10284</v>
      </c>
      <c r="J7">
        <v>2688</v>
      </c>
      <c r="K7">
        <v>4992</v>
      </c>
      <c r="L7">
        <v>7715</v>
      </c>
      <c r="M7">
        <v>10256</v>
      </c>
      <c r="N7">
        <v>46952</v>
      </c>
      <c r="O7">
        <v>3047</v>
      </c>
      <c r="P7">
        <v>50</v>
      </c>
      <c r="Q7">
        <v>500</v>
      </c>
      <c r="R7">
        <v>500</v>
      </c>
      <c r="S7">
        <v>3</v>
      </c>
      <c r="T7">
        <v>514</v>
      </c>
      <c r="U7">
        <v>1</v>
      </c>
      <c r="V7">
        <v>468</v>
      </c>
      <c r="W7">
        <v>49</v>
      </c>
      <c r="X7">
        <v>3</v>
      </c>
      <c r="Y7">
        <v>59</v>
      </c>
      <c r="Z7">
        <v>2554</v>
      </c>
      <c r="AA7">
        <v>478</v>
      </c>
      <c r="AB7">
        <v>1</v>
      </c>
      <c r="AC7">
        <v>0</v>
      </c>
      <c r="AD7">
        <v>2554</v>
      </c>
      <c r="AE7">
        <v>80</v>
      </c>
      <c r="AF7">
        <v>50</v>
      </c>
      <c r="AG7">
        <v>6</v>
      </c>
      <c r="AH7">
        <v>3</v>
      </c>
      <c r="AI7">
        <v>0</v>
      </c>
      <c r="AJ7">
        <v>50</v>
      </c>
      <c r="AK7">
        <v>1</v>
      </c>
      <c r="AL7">
        <v>95</v>
      </c>
      <c r="AM7">
        <v>94</v>
      </c>
      <c r="AN7">
        <v>0</v>
      </c>
      <c r="AO7">
        <v>118</v>
      </c>
      <c r="AP7">
        <v>478</v>
      </c>
      <c r="AQ7">
        <v>478</v>
      </c>
      <c r="AR7">
        <v>0</v>
      </c>
      <c r="AS7">
        <v>0</v>
      </c>
      <c r="AT7">
        <v>59</v>
      </c>
      <c r="AU7">
        <v>7034</v>
      </c>
      <c r="AV7">
        <v>7124</v>
      </c>
      <c r="AW7">
        <v>11814</v>
      </c>
      <c r="AX7">
        <v>170656</v>
      </c>
      <c r="AY7">
        <v>24887</v>
      </c>
      <c r="AZ7">
        <v>8568</v>
      </c>
      <c r="BA7">
        <v>7253</v>
      </c>
      <c r="BB7">
        <v>14111</v>
      </c>
      <c r="BC7">
        <v>18336</v>
      </c>
      <c r="BD7">
        <v>20478</v>
      </c>
      <c r="BE7">
        <v>15662</v>
      </c>
      <c r="BF7">
        <v>7565</v>
      </c>
      <c r="BG7">
        <v>25772</v>
      </c>
      <c r="BH7">
        <v>493622</v>
      </c>
      <c r="BI7">
        <v>0</v>
      </c>
      <c r="BJ7">
        <v>3377</v>
      </c>
    </row>
    <row r="8" spans="1:62" x14ac:dyDescent="0.3">
      <c r="A8">
        <v>3000</v>
      </c>
      <c r="B8">
        <v>3.1E-2</v>
      </c>
      <c r="C8">
        <v>0.32800000000000001</v>
      </c>
      <c r="D8">
        <v>3.2000000000000001E-2</v>
      </c>
      <c r="E8">
        <v>9.2999999999999999E-2</v>
      </c>
      <c r="F8">
        <v>0.187</v>
      </c>
      <c r="G8">
        <v>3004</v>
      </c>
      <c r="H8">
        <v>10662</v>
      </c>
      <c r="I8">
        <v>12174</v>
      </c>
      <c r="J8">
        <v>2748</v>
      </c>
      <c r="K8">
        <v>4800</v>
      </c>
      <c r="L8">
        <v>6363</v>
      </c>
      <c r="M8">
        <v>10337</v>
      </c>
      <c r="N8">
        <v>41078</v>
      </c>
      <c r="O8">
        <v>3640</v>
      </c>
      <c r="P8">
        <v>53</v>
      </c>
      <c r="Q8">
        <v>536</v>
      </c>
      <c r="R8">
        <v>536</v>
      </c>
      <c r="S8">
        <v>3</v>
      </c>
      <c r="T8">
        <v>612</v>
      </c>
      <c r="U8">
        <v>0</v>
      </c>
      <c r="V8">
        <v>552</v>
      </c>
      <c r="W8">
        <v>54</v>
      </c>
      <c r="X8">
        <v>3</v>
      </c>
      <c r="Y8">
        <v>53</v>
      </c>
      <c r="Z8">
        <v>3057</v>
      </c>
      <c r="AA8">
        <v>551</v>
      </c>
      <c r="AB8">
        <v>1</v>
      </c>
      <c r="AC8">
        <v>0</v>
      </c>
      <c r="AD8">
        <v>3057</v>
      </c>
      <c r="AE8">
        <v>77</v>
      </c>
      <c r="AF8">
        <v>53</v>
      </c>
      <c r="AG8">
        <v>8</v>
      </c>
      <c r="AH8">
        <v>2</v>
      </c>
      <c r="AI8">
        <v>0</v>
      </c>
      <c r="AJ8">
        <v>56</v>
      </c>
      <c r="AK8">
        <v>0</v>
      </c>
      <c r="AL8">
        <v>104</v>
      </c>
      <c r="AM8">
        <v>104</v>
      </c>
      <c r="AN8">
        <v>0</v>
      </c>
      <c r="AO8">
        <v>106</v>
      </c>
      <c r="AP8">
        <v>551</v>
      </c>
      <c r="AQ8">
        <v>551</v>
      </c>
      <c r="AR8">
        <v>0</v>
      </c>
      <c r="AS8">
        <v>0</v>
      </c>
      <c r="AT8">
        <v>53</v>
      </c>
      <c r="AU8">
        <v>5912</v>
      </c>
      <c r="AV8">
        <v>6866</v>
      </c>
      <c r="AW8">
        <v>10298</v>
      </c>
      <c r="AX8">
        <v>94927</v>
      </c>
      <c r="AY8">
        <v>230527</v>
      </c>
      <c r="AZ8">
        <v>6950</v>
      </c>
      <c r="BA8">
        <v>0</v>
      </c>
      <c r="BB8">
        <v>15039</v>
      </c>
      <c r="BC8">
        <v>24990</v>
      </c>
      <c r="BD8">
        <v>61293</v>
      </c>
      <c r="BE8">
        <v>19070</v>
      </c>
      <c r="BF8">
        <v>6683</v>
      </c>
      <c r="BG8">
        <v>128707</v>
      </c>
      <c r="BH8">
        <v>11946</v>
      </c>
      <c r="BI8">
        <v>0</v>
      </c>
      <c r="BJ8">
        <v>2728</v>
      </c>
    </row>
    <row r="9" spans="1:62" x14ac:dyDescent="0.3">
      <c r="A9">
        <v>3500</v>
      </c>
      <c r="B9">
        <v>1.6E-2</v>
      </c>
      <c r="C9">
        <v>0.35899999999999999</v>
      </c>
      <c r="D9">
        <v>3.1E-2</v>
      </c>
      <c r="E9">
        <v>0.125</v>
      </c>
      <c r="F9">
        <v>0.125</v>
      </c>
      <c r="G9">
        <v>3506</v>
      </c>
      <c r="H9">
        <v>12463</v>
      </c>
      <c r="I9">
        <v>14257</v>
      </c>
      <c r="J9">
        <v>2644</v>
      </c>
      <c r="K9">
        <v>5158</v>
      </c>
      <c r="L9">
        <v>8547</v>
      </c>
      <c r="M9">
        <v>9842</v>
      </c>
      <c r="N9">
        <v>56946</v>
      </c>
      <c r="O9">
        <v>4249</v>
      </c>
      <c r="P9">
        <v>76</v>
      </c>
      <c r="Q9">
        <v>642</v>
      </c>
      <c r="R9">
        <v>642</v>
      </c>
      <c r="S9">
        <v>0</v>
      </c>
      <c r="T9">
        <v>722</v>
      </c>
      <c r="U9">
        <v>0</v>
      </c>
      <c r="V9">
        <v>656</v>
      </c>
      <c r="W9">
        <v>83</v>
      </c>
      <c r="X9">
        <v>6</v>
      </c>
      <c r="Y9">
        <v>59</v>
      </c>
      <c r="Z9">
        <v>3565</v>
      </c>
      <c r="AA9">
        <v>632</v>
      </c>
      <c r="AB9">
        <v>1</v>
      </c>
      <c r="AC9">
        <v>0</v>
      </c>
      <c r="AD9">
        <v>3565</v>
      </c>
      <c r="AE9">
        <v>80</v>
      </c>
      <c r="AF9">
        <v>76</v>
      </c>
      <c r="AG9">
        <v>4</v>
      </c>
      <c r="AH9">
        <v>1</v>
      </c>
      <c r="AI9">
        <v>0</v>
      </c>
      <c r="AJ9">
        <v>85</v>
      </c>
      <c r="AK9">
        <v>0</v>
      </c>
      <c r="AL9">
        <v>155</v>
      </c>
      <c r="AM9">
        <v>155</v>
      </c>
      <c r="AN9">
        <v>0</v>
      </c>
      <c r="AO9">
        <v>118</v>
      </c>
      <c r="AP9">
        <v>632</v>
      </c>
      <c r="AQ9">
        <v>632</v>
      </c>
      <c r="AR9">
        <v>0</v>
      </c>
      <c r="AS9">
        <v>0</v>
      </c>
      <c r="AT9">
        <v>59</v>
      </c>
      <c r="AU9">
        <v>4934</v>
      </c>
      <c r="AV9">
        <v>5462</v>
      </c>
      <c r="AW9">
        <v>6810</v>
      </c>
      <c r="AX9">
        <v>36265</v>
      </c>
      <c r="AY9">
        <v>0</v>
      </c>
      <c r="AZ9">
        <v>4610</v>
      </c>
      <c r="BA9">
        <v>0</v>
      </c>
      <c r="BB9">
        <v>7371</v>
      </c>
      <c r="BC9">
        <v>9663</v>
      </c>
      <c r="BD9">
        <v>71035</v>
      </c>
      <c r="BE9">
        <v>12495</v>
      </c>
      <c r="BF9">
        <v>6071</v>
      </c>
      <c r="BG9">
        <v>23165</v>
      </c>
      <c r="BH9">
        <v>237638</v>
      </c>
      <c r="BI9">
        <v>0</v>
      </c>
      <c r="BJ9">
        <v>2508</v>
      </c>
    </row>
    <row r="10" spans="1:62" x14ac:dyDescent="0.3">
      <c r="A10">
        <v>4000</v>
      </c>
      <c r="B10">
        <v>1.6E-2</v>
      </c>
      <c r="C10">
        <v>0.42099999999999999</v>
      </c>
      <c r="D10">
        <v>3.1E-2</v>
      </c>
      <c r="E10">
        <v>0.109</v>
      </c>
      <c r="F10">
        <v>0.156</v>
      </c>
      <c r="G10">
        <v>3982</v>
      </c>
      <c r="H10">
        <v>14245</v>
      </c>
      <c r="I10">
        <v>16551</v>
      </c>
      <c r="J10">
        <v>2779</v>
      </c>
      <c r="K10">
        <v>4413</v>
      </c>
      <c r="L10">
        <v>6478</v>
      </c>
      <c r="M10">
        <v>9622</v>
      </c>
      <c r="N10">
        <v>20888</v>
      </c>
      <c r="O10">
        <v>4895</v>
      </c>
      <c r="P10">
        <v>79</v>
      </c>
      <c r="Q10">
        <v>738</v>
      </c>
      <c r="R10">
        <v>738</v>
      </c>
      <c r="S10">
        <v>3</v>
      </c>
      <c r="T10">
        <v>874</v>
      </c>
      <c r="U10">
        <v>1</v>
      </c>
      <c r="V10">
        <v>800</v>
      </c>
      <c r="W10">
        <v>92</v>
      </c>
      <c r="X10">
        <v>3</v>
      </c>
      <c r="Y10">
        <v>98</v>
      </c>
      <c r="Z10">
        <v>4080</v>
      </c>
      <c r="AA10">
        <v>806</v>
      </c>
      <c r="AB10">
        <v>1</v>
      </c>
      <c r="AC10">
        <v>0</v>
      </c>
      <c r="AD10">
        <v>4080</v>
      </c>
      <c r="AE10">
        <v>127</v>
      </c>
      <c r="AF10">
        <v>79</v>
      </c>
      <c r="AG10">
        <v>13</v>
      </c>
      <c r="AH10">
        <v>1</v>
      </c>
      <c r="AI10">
        <v>0</v>
      </c>
      <c r="AJ10">
        <v>92</v>
      </c>
      <c r="AK10">
        <v>1</v>
      </c>
      <c r="AL10">
        <v>176</v>
      </c>
      <c r="AM10">
        <v>175</v>
      </c>
      <c r="AN10">
        <v>0</v>
      </c>
      <c r="AO10">
        <v>196</v>
      </c>
      <c r="AP10">
        <v>806</v>
      </c>
      <c r="AQ10">
        <v>806</v>
      </c>
      <c r="AR10">
        <v>0</v>
      </c>
      <c r="AS10">
        <v>0</v>
      </c>
      <c r="AT10">
        <v>98</v>
      </c>
      <c r="AU10">
        <v>5460</v>
      </c>
      <c r="AV10">
        <v>3720</v>
      </c>
      <c r="AW10">
        <v>7393</v>
      </c>
      <c r="AX10">
        <v>13225</v>
      </c>
      <c r="AY10">
        <v>42664</v>
      </c>
      <c r="AZ10">
        <v>5175</v>
      </c>
      <c r="BA10">
        <v>5120</v>
      </c>
      <c r="BB10">
        <v>8547</v>
      </c>
      <c r="BC10">
        <v>8477</v>
      </c>
      <c r="BD10">
        <v>14505</v>
      </c>
      <c r="BE10">
        <v>8894</v>
      </c>
      <c r="BF10">
        <v>6164</v>
      </c>
      <c r="BG10">
        <v>29755</v>
      </c>
      <c r="BH10">
        <v>11519</v>
      </c>
      <c r="BI10">
        <v>0</v>
      </c>
      <c r="BJ10">
        <v>2553</v>
      </c>
    </row>
    <row r="11" spans="1:62" x14ac:dyDescent="0.3">
      <c r="A11">
        <v>4500</v>
      </c>
      <c r="B11">
        <v>1.6E-2</v>
      </c>
      <c r="C11">
        <v>0.374</v>
      </c>
      <c r="D11">
        <v>3.1E-2</v>
      </c>
      <c r="E11">
        <v>0.14099999999999999</v>
      </c>
      <c r="F11">
        <v>0.17199999999999999</v>
      </c>
      <c r="G11">
        <v>4464</v>
      </c>
      <c r="H11">
        <v>15857</v>
      </c>
      <c r="I11">
        <v>18335</v>
      </c>
      <c r="J11">
        <v>2255</v>
      </c>
      <c r="K11">
        <v>4469</v>
      </c>
      <c r="L11">
        <v>6651</v>
      </c>
      <c r="M11">
        <v>9680</v>
      </c>
      <c r="N11">
        <v>17503</v>
      </c>
      <c r="O11">
        <v>5436</v>
      </c>
      <c r="P11">
        <v>93</v>
      </c>
      <c r="Q11">
        <v>826</v>
      </c>
      <c r="R11">
        <v>826</v>
      </c>
      <c r="S11">
        <v>6</v>
      </c>
      <c r="T11">
        <v>921</v>
      </c>
      <c r="U11">
        <v>0</v>
      </c>
      <c r="V11">
        <v>832</v>
      </c>
      <c r="W11">
        <v>92</v>
      </c>
      <c r="X11">
        <v>0</v>
      </c>
      <c r="Y11">
        <v>115</v>
      </c>
      <c r="Z11">
        <v>4579</v>
      </c>
      <c r="AA11">
        <v>855</v>
      </c>
      <c r="AB11">
        <v>1</v>
      </c>
      <c r="AC11">
        <v>0</v>
      </c>
      <c r="AD11">
        <v>4579</v>
      </c>
      <c r="AE11">
        <v>151</v>
      </c>
      <c r="AF11">
        <v>93</v>
      </c>
      <c r="AG11">
        <v>12</v>
      </c>
      <c r="AH11">
        <v>0</v>
      </c>
      <c r="AI11">
        <v>0</v>
      </c>
      <c r="AJ11">
        <v>98</v>
      </c>
      <c r="AK11">
        <v>0</v>
      </c>
      <c r="AL11">
        <v>178</v>
      </c>
      <c r="AM11">
        <v>178</v>
      </c>
      <c r="AN11">
        <v>0</v>
      </c>
      <c r="AO11">
        <v>230</v>
      </c>
      <c r="AP11">
        <v>855</v>
      </c>
      <c r="AQ11">
        <v>855</v>
      </c>
      <c r="AR11">
        <v>0</v>
      </c>
      <c r="AS11">
        <v>0</v>
      </c>
      <c r="AT11">
        <v>115</v>
      </c>
      <c r="AU11">
        <v>4832</v>
      </c>
      <c r="AV11">
        <v>3936</v>
      </c>
      <c r="AW11">
        <v>7405</v>
      </c>
      <c r="AX11">
        <v>0</v>
      </c>
      <c r="AY11">
        <v>15572</v>
      </c>
      <c r="AZ11">
        <v>4948</v>
      </c>
      <c r="BA11">
        <v>0</v>
      </c>
      <c r="BB11">
        <v>8839</v>
      </c>
      <c r="BC11">
        <v>8704</v>
      </c>
      <c r="BD11">
        <v>0</v>
      </c>
      <c r="BE11">
        <v>9256</v>
      </c>
      <c r="BF11">
        <v>5498</v>
      </c>
      <c r="BG11">
        <v>33343</v>
      </c>
      <c r="BH11">
        <v>58023</v>
      </c>
      <c r="BI11">
        <v>0</v>
      </c>
      <c r="BJ11">
        <v>2356</v>
      </c>
    </row>
    <row r="12" spans="1:62" x14ac:dyDescent="0.3">
      <c r="A12">
        <v>5000</v>
      </c>
      <c r="B12">
        <v>3.2000000000000001E-2</v>
      </c>
      <c r="C12">
        <v>0.45200000000000001</v>
      </c>
      <c r="D12">
        <v>4.5999999999999999E-2</v>
      </c>
      <c r="E12">
        <v>0.17199999999999999</v>
      </c>
      <c r="F12">
        <v>0.20300000000000001</v>
      </c>
      <c r="G12">
        <v>4969</v>
      </c>
      <c r="H12">
        <v>17760</v>
      </c>
      <c r="I12">
        <v>20599</v>
      </c>
      <c r="J12">
        <v>2350</v>
      </c>
      <c r="K12">
        <v>4071</v>
      </c>
      <c r="L12">
        <v>6057</v>
      </c>
      <c r="M12">
        <v>7704</v>
      </c>
      <c r="N12">
        <v>16872</v>
      </c>
      <c r="O12">
        <v>6106</v>
      </c>
      <c r="P12">
        <v>90</v>
      </c>
      <c r="Q12">
        <v>876</v>
      </c>
      <c r="R12">
        <v>876</v>
      </c>
      <c r="S12">
        <v>9</v>
      </c>
      <c r="T12">
        <v>1099</v>
      </c>
      <c r="U12">
        <v>2</v>
      </c>
      <c r="V12">
        <v>995</v>
      </c>
      <c r="W12">
        <v>108</v>
      </c>
      <c r="X12">
        <v>12</v>
      </c>
      <c r="Y12">
        <v>119</v>
      </c>
      <c r="Z12">
        <v>5088</v>
      </c>
      <c r="AA12">
        <v>1006</v>
      </c>
      <c r="AB12">
        <v>1</v>
      </c>
      <c r="AC12">
        <v>0</v>
      </c>
      <c r="AD12">
        <v>5088</v>
      </c>
      <c r="AE12">
        <v>161</v>
      </c>
      <c r="AF12">
        <v>90</v>
      </c>
      <c r="AG12">
        <v>7</v>
      </c>
      <c r="AH12">
        <v>0</v>
      </c>
      <c r="AI12">
        <v>0</v>
      </c>
      <c r="AJ12">
        <v>111</v>
      </c>
      <c r="AK12">
        <v>2</v>
      </c>
      <c r="AL12">
        <v>209</v>
      </c>
      <c r="AM12">
        <v>207</v>
      </c>
      <c r="AN12">
        <v>0</v>
      </c>
      <c r="AO12">
        <v>238</v>
      </c>
      <c r="AP12">
        <v>1006</v>
      </c>
      <c r="AQ12">
        <v>1006</v>
      </c>
      <c r="AR12">
        <v>0</v>
      </c>
      <c r="AS12">
        <v>0</v>
      </c>
      <c r="AT12">
        <v>119</v>
      </c>
      <c r="AU12">
        <v>5500</v>
      </c>
      <c r="AV12">
        <v>3773</v>
      </c>
      <c r="AW12">
        <v>7667</v>
      </c>
      <c r="AX12">
        <v>0</v>
      </c>
      <c r="AY12">
        <v>11566</v>
      </c>
      <c r="AZ12">
        <v>4871</v>
      </c>
      <c r="BA12">
        <v>7466</v>
      </c>
      <c r="BB12">
        <v>8418</v>
      </c>
      <c r="BC12">
        <v>8556</v>
      </c>
      <c r="BD12">
        <v>13119</v>
      </c>
      <c r="BE12">
        <v>9758</v>
      </c>
      <c r="BF12">
        <v>6378</v>
      </c>
      <c r="BG12">
        <v>35257</v>
      </c>
      <c r="BH12">
        <v>10239</v>
      </c>
      <c r="BI12">
        <v>0</v>
      </c>
      <c r="BJ12">
        <v>2745</v>
      </c>
    </row>
    <row r="13" spans="1:62" x14ac:dyDescent="0.3">
      <c r="A13">
        <v>5500</v>
      </c>
      <c r="B13">
        <v>4.5999999999999999E-2</v>
      </c>
      <c r="C13">
        <v>0.46800000000000003</v>
      </c>
      <c r="D13">
        <v>3.2000000000000001E-2</v>
      </c>
      <c r="E13">
        <v>0.20200000000000001</v>
      </c>
      <c r="F13">
        <v>0.25</v>
      </c>
      <c r="G13">
        <v>5501</v>
      </c>
      <c r="H13">
        <v>19696</v>
      </c>
      <c r="I13">
        <v>22595</v>
      </c>
      <c r="J13">
        <v>3440</v>
      </c>
      <c r="K13">
        <v>3285</v>
      </c>
      <c r="L13">
        <v>5743</v>
      </c>
      <c r="M13">
        <v>6014</v>
      </c>
      <c r="N13">
        <v>18035</v>
      </c>
      <c r="O13">
        <v>6723</v>
      </c>
      <c r="P13">
        <v>96</v>
      </c>
      <c r="Q13">
        <v>994</v>
      </c>
      <c r="R13">
        <v>994</v>
      </c>
      <c r="S13">
        <v>9</v>
      </c>
      <c r="T13">
        <v>1197</v>
      </c>
      <c r="U13">
        <v>1</v>
      </c>
      <c r="V13">
        <v>1078</v>
      </c>
      <c r="W13">
        <v>101</v>
      </c>
      <c r="X13">
        <v>18</v>
      </c>
      <c r="Y13">
        <v>99</v>
      </c>
      <c r="Z13">
        <v>5600</v>
      </c>
      <c r="AA13">
        <v>1076</v>
      </c>
      <c r="AB13">
        <v>1</v>
      </c>
      <c r="AC13">
        <v>0</v>
      </c>
      <c r="AD13">
        <v>5600</v>
      </c>
      <c r="AE13">
        <v>134</v>
      </c>
      <c r="AF13">
        <v>96</v>
      </c>
      <c r="AG13">
        <v>11</v>
      </c>
      <c r="AH13">
        <v>2</v>
      </c>
      <c r="AI13">
        <v>0</v>
      </c>
      <c r="AJ13">
        <v>102</v>
      </c>
      <c r="AK13">
        <v>1</v>
      </c>
      <c r="AL13">
        <v>195</v>
      </c>
      <c r="AM13">
        <v>194</v>
      </c>
      <c r="AN13">
        <v>0</v>
      </c>
      <c r="AO13">
        <v>198</v>
      </c>
      <c r="AP13">
        <v>1076</v>
      </c>
      <c r="AQ13">
        <v>1076</v>
      </c>
      <c r="AR13">
        <v>0</v>
      </c>
      <c r="AS13">
        <v>0</v>
      </c>
      <c r="AT13">
        <v>99</v>
      </c>
      <c r="AU13">
        <v>6262</v>
      </c>
      <c r="AV13">
        <v>4599</v>
      </c>
      <c r="AW13">
        <v>8222</v>
      </c>
      <c r="AX13">
        <v>35197</v>
      </c>
      <c r="AY13">
        <v>9291</v>
      </c>
      <c r="AZ13">
        <v>5565</v>
      </c>
      <c r="BA13">
        <v>5973</v>
      </c>
      <c r="BB13">
        <v>9808</v>
      </c>
      <c r="BC13">
        <v>9605</v>
      </c>
      <c r="BD13">
        <v>11661</v>
      </c>
      <c r="BE13">
        <v>10403</v>
      </c>
      <c r="BF13">
        <v>7668</v>
      </c>
      <c r="BG13">
        <v>43386</v>
      </c>
      <c r="BH13">
        <v>9386</v>
      </c>
      <c r="BI13">
        <v>0</v>
      </c>
      <c r="BJ13">
        <v>3179</v>
      </c>
    </row>
    <row r="14" spans="1:62" x14ac:dyDescent="0.3">
      <c r="A14">
        <v>6000</v>
      </c>
      <c r="B14">
        <v>4.7E-2</v>
      </c>
      <c r="C14">
        <v>0.60899999999999999</v>
      </c>
      <c r="D14">
        <v>4.7E-2</v>
      </c>
      <c r="E14">
        <v>0.20300000000000001</v>
      </c>
      <c r="F14">
        <v>0.26500000000000001</v>
      </c>
      <c r="G14">
        <v>5968</v>
      </c>
      <c r="H14">
        <v>21275</v>
      </c>
      <c r="I14">
        <v>24536</v>
      </c>
      <c r="J14">
        <v>2521</v>
      </c>
      <c r="K14">
        <v>3205</v>
      </c>
      <c r="L14">
        <v>6870</v>
      </c>
      <c r="M14">
        <v>8508</v>
      </c>
      <c r="N14">
        <v>19827</v>
      </c>
      <c r="O14">
        <v>7259</v>
      </c>
      <c r="P14">
        <v>123</v>
      </c>
      <c r="Q14">
        <v>1160</v>
      </c>
      <c r="R14">
        <v>1160</v>
      </c>
      <c r="S14">
        <v>0</v>
      </c>
      <c r="T14">
        <v>1238</v>
      </c>
      <c r="U14">
        <v>3</v>
      </c>
      <c r="V14">
        <v>1126</v>
      </c>
      <c r="W14">
        <v>123</v>
      </c>
      <c r="X14">
        <v>3</v>
      </c>
      <c r="Y14">
        <v>140</v>
      </c>
      <c r="Z14">
        <v>6108</v>
      </c>
      <c r="AA14">
        <v>1143</v>
      </c>
      <c r="AB14">
        <v>1</v>
      </c>
      <c r="AC14">
        <v>0</v>
      </c>
      <c r="AD14">
        <v>6108</v>
      </c>
      <c r="AE14">
        <v>180</v>
      </c>
      <c r="AF14">
        <v>123</v>
      </c>
      <c r="AG14">
        <v>15</v>
      </c>
      <c r="AH14">
        <v>1</v>
      </c>
      <c r="AI14">
        <v>0</v>
      </c>
      <c r="AJ14">
        <v>124</v>
      </c>
      <c r="AK14">
        <v>3</v>
      </c>
      <c r="AL14">
        <v>239</v>
      </c>
      <c r="AM14">
        <v>236</v>
      </c>
      <c r="AN14">
        <v>0</v>
      </c>
      <c r="AO14">
        <v>280</v>
      </c>
      <c r="AP14">
        <v>1143</v>
      </c>
      <c r="AQ14">
        <v>1143</v>
      </c>
      <c r="AR14">
        <v>0</v>
      </c>
      <c r="AS14">
        <v>0</v>
      </c>
      <c r="AT14">
        <v>140</v>
      </c>
      <c r="AU14">
        <v>5465</v>
      </c>
      <c r="AV14">
        <v>3805</v>
      </c>
      <c r="AW14">
        <v>7721</v>
      </c>
      <c r="AX14">
        <v>13653</v>
      </c>
      <c r="AY14">
        <v>0</v>
      </c>
      <c r="AZ14">
        <v>5315</v>
      </c>
      <c r="BA14">
        <v>31998</v>
      </c>
      <c r="BB14">
        <v>9488</v>
      </c>
      <c r="BC14">
        <v>8983</v>
      </c>
      <c r="BD14">
        <v>13225</v>
      </c>
      <c r="BE14">
        <v>9471</v>
      </c>
      <c r="BF14">
        <v>6373</v>
      </c>
      <c r="BG14">
        <v>44826</v>
      </c>
      <c r="BH14">
        <v>13226</v>
      </c>
      <c r="BI14">
        <v>0</v>
      </c>
      <c r="BJ14">
        <v>2762</v>
      </c>
    </row>
    <row r="15" spans="1:62" x14ac:dyDescent="0.3">
      <c r="A15">
        <v>6500</v>
      </c>
      <c r="B15">
        <v>1.4999999999999999E-2</v>
      </c>
      <c r="C15">
        <v>0.67200000000000004</v>
      </c>
      <c r="D15">
        <v>3.1E-2</v>
      </c>
      <c r="E15">
        <v>0.20300000000000001</v>
      </c>
      <c r="F15">
        <v>0.28599999999999998</v>
      </c>
      <c r="G15">
        <v>6481</v>
      </c>
      <c r="H15">
        <v>23019</v>
      </c>
      <c r="I15">
        <v>26495</v>
      </c>
      <c r="J15">
        <v>2598</v>
      </c>
      <c r="K15">
        <v>3292</v>
      </c>
      <c r="L15">
        <v>5435</v>
      </c>
      <c r="M15">
        <v>6126</v>
      </c>
      <c r="N15">
        <v>19761</v>
      </c>
      <c r="O15">
        <v>7861</v>
      </c>
      <c r="P15">
        <v>121</v>
      </c>
      <c r="Q15">
        <v>1186</v>
      </c>
      <c r="R15">
        <v>1186</v>
      </c>
      <c r="S15">
        <v>3</v>
      </c>
      <c r="T15">
        <v>1342</v>
      </c>
      <c r="U15">
        <v>2</v>
      </c>
      <c r="V15">
        <v>1219</v>
      </c>
      <c r="W15">
        <v>152</v>
      </c>
      <c r="X15">
        <v>21</v>
      </c>
      <c r="Y15">
        <v>138</v>
      </c>
      <c r="Z15">
        <v>6619</v>
      </c>
      <c r="AA15">
        <v>1205</v>
      </c>
      <c r="AB15">
        <v>1</v>
      </c>
      <c r="AC15">
        <v>0</v>
      </c>
      <c r="AD15">
        <v>6619</v>
      </c>
      <c r="AE15">
        <v>184</v>
      </c>
      <c r="AF15">
        <v>121</v>
      </c>
      <c r="AG15">
        <v>16</v>
      </c>
      <c r="AH15">
        <v>6</v>
      </c>
      <c r="AI15">
        <v>0</v>
      </c>
      <c r="AJ15">
        <v>159</v>
      </c>
      <c r="AK15">
        <v>2</v>
      </c>
      <c r="AL15">
        <v>294</v>
      </c>
      <c r="AM15">
        <v>292</v>
      </c>
      <c r="AN15">
        <v>0</v>
      </c>
      <c r="AO15">
        <v>276</v>
      </c>
      <c r="AP15">
        <v>1205</v>
      </c>
      <c r="AQ15">
        <v>1205</v>
      </c>
      <c r="AR15">
        <v>0</v>
      </c>
      <c r="AS15">
        <v>0</v>
      </c>
      <c r="AT15">
        <v>138</v>
      </c>
      <c r="AU15">
        <v>5604</v>
      </c>
      <c r="AV15">
        <v>3628</v>
      </c>
      <c r="AW15">
        <v>7421</v>
      </c>
      <c r="AX15">
        <v>12799</v>
      </c>
      <c r="AY15">
        <v>9102</v>
      </c>
      <c r="AZ15">
        <v>4999</v>
      </c>
      <c r="BA15">
        <v>6186</v>
      </c>
      <c r="BB15">
        <v>8550</v>
      </c>
      <c r="BC15">
        <v>9035</v>
      </c>
      <c r="BD15">
        <v>11316</v>
      </c>
      <c r="BE15">
        <v>8829</v>
      </c>
      <c r="BF15">
        <v>6528</v>
      </c>
      <c r="BG15">
        <v>42767</v>
      </c>
      <c r="BH15">
        <v>14079</v>
      </c>
      <c r="BI15">
        <v>0</v>
      </c>
      <c r="BJ15">
        <v>2854</v>
      </c>
    </row>
    <row r="16" spans="1:62" x14ac:dyDescent="0.3">
      <c r="A16">
        <v>7000</v>
      </c>
      <c r="B16">
        <v>4.5999999999999999E-2</v>
      </c>
      <c r="C16">
        <v>0.63100000000000001</v>
      </c>
      <c r="D16">
        <v>1.6E-2</v>
      </c>
      <c r="E16">
        <v>0.23400000000000001</v>
      </c>
      <c r="F16">
        <v>0.28000000000000003</v>
      </c>
      <c r="G16">
        <v>6997</v>
      </c>
      <c r="H16">
        <v>25063</v>
      </c>
      <c r="I16">
        <v>28978</v>
      </c>
      <c r="J16">
        <v>2428</v>
      </c>
      <c r="K16">
        <v>2896</v>
      </c>
      <c r="L16">
        <v>4556</v>
      </c>
      <c r="M16">
        <v>6209</v>
      </c>
      <c r="N16">
        <v>20574</v>
      </c>
      <c r="O16">
        <v>8587</v>
      </c>
      <c r="P16">
        <v>123</v>
      </c>
      <c r="Q16">
        <v>1288</v>
      </c>
      <c r="R16">
        <v>1288</v>
      </c>
      <c r="S16">
        <v>6</v>
      </c>
      <c r="T16">
        <v>1543</v>
      </c>
      <c r="U16">
        <v>1</v>
      </c>
      <c r="V16">
        <v>1417</v>
      </c>
      <c r="W16">
        <v>163</v>
      </c>
      <c r="X16">
        <v>24</v>
      </c>
      <c r="Y16">
        <v>143</v>
      </c>
      <c r="Z16">
        <v>7140</v>
      </c>
      <c r="AA16">
        <v>1397</v>
      </c>
      <c r="AB16">
        <v>1</v>
      </c>
      <c r="AC16">
        <v>0</v>
      </c>
      <c r="AD16">
        <v>7140</v>
      </c>
      <c r="AE16">
        <v>202</v>
      </c>
      <c r="AF16">
        <v>123</v>
      </c>
      <c r="AG16">
        <v>16</v>
      </c>
      <c r="AH16">
        <v>5</v>
      </c>
      <c r="AI16">
        <v>0</v>
      </c>
      <c r="AJ16">
        <v>165</v>
      </c>
      <c r="AK16">
        <v>1</v>
      </c>
      <c r="AL16">
        <v>308</v>
      </c>
      <c r="AM16">
        <v>307</v>
      </c>
      <c r="AN16">
        <v>0</v>
      </c>
      <c r="AO16">
        <v>286</v>
      </c>
      <c r="AP16">
        <v>1397</v>
      </c>
      <c r="AQ16">
        <v>1397</v>
      </c>
      <c r="AR16">
        <v>0</v>
      </c>
      <c r="AS16">
        <v>0</v>
      </c>
      <c r="AT16">
        <v>143</v>
      </c>
      <c r="AU16">
        <v>4805</v>
      </c>
      <c r="AV16">
        <v>3510</v>
      </c>
      <c r="AW16">
        <v>7959</v>
      </c>
      <c r="AX16">
        <v>9983</v>
      </c>
      <c r="AY16">
        <v>10239</v>
      </c>
      <c r="AZ16">
        <v>4979</v>
      </c>
      <c r="BA16">
        <v>4693</v>
      </c>
      <c r="BB16">
        <v>8913</v>
      </c>
      <c r="BC16">
        <v>9896</v>
      </c>
      <c r="BD16">
        <v>11057</v>
      </c>
      <c r="BE16">
        <v>9120</v>
      </c>
      <c r="BF16">
        <v>5422</v>
      </c>
      <c r="BG16">
        <v>48465</v>
      </c>
      <c r="BH16">
        <v>9812</v>
      </c>
      <c r="BI16">
        <v>0</v>
      </c>
      <c r="BJ16">
        <v>2421</v>
      </c>
    </row>
    <row r="17" spans="1:62" x14ac:dyDescent="0.3">
      <c r="A17">
        <v>7500</v>
      </c>
      <c r="B17">
        <v>3.1E-2</v>
      </c>
      <c r="C17">
        <v>0.67</v>
      </c>
      <c r="D17">
        <v>4.7E-2</v>
      </c>
      <c r="E17">
        <v>0.219</v>
      </c>
      <c r="F17">
        <v>0.28100000000000003</v>
      </c>
      <c r="G17">
        <v>7508</v>
      </c>
      <c r="H17">
        <v>26723</v>
      </c>
      <c r="I17">
        <v>30682</v>
      </c>
      <c r="J17">
        <v>2444</v>
      </c>
      <c r="K17">
        <v>2897</v>
      </c>
      <c r="L17">
        <v>4926</v>
      </c>
      <c r="M17">
        <v>7518</v>
      </c>
      <c r="N17">
        <v>17066</v>
      </c>
      <c r="O17">
        <v>9104</v>
      </c>
      <c r="P17">
        <v>169</v>
      </c>
      <c r="Q17">
        <v>1399</v>
      </c>
      <c r="R17">
        <v>1399</v>
      </c>
      <c r="S17">
        <v>3</v>
      </c>
      <c r="T17">
        <v>1568</v>
      </c>
      <c r="U17">
        <v>3</v>
      </c>
      <c r="V17">
        <v>1408</v>
      </c>
      <c r="W17">
        <v>154</v>
      </c>
      <c r="X17">
        <v>6</v>
      </c>
      <c r="Y17">
        <v>148</v>
      </c>
      <c r="Z17">
        <v>7656</v>
      </c>
      <c r="AA17">
        <v>1402</v>
      </c>
      <c r="AB17">
        <v>1</v>
      </c>
      <c r="AC17">
        <v>0</v>
      </c>
      <c r="AD17">
        <v>7656</v>
      </c>
      <c r="AE17">
        <v>197</v>
      </c>
      <c r="AF17">
        <v>169</v>
      </c>
      <c r="AG17">
        <v>17</v>
      </c>
      <c r="AH17">
        <v>5</v>
      </c>
      <c r="AI17">
        <v>0</v>
      </c>
      <c r="AJ17">
        <v>157</v>
      </c>
      <c r="AK17">
        <v>3</v>
      </c>
      <c r="AL17">
        <v>299</v>
      </c>
      <c r="AM17">
        <v>296</v>
      </c>
      <c r="AN17">
        <v>0</v>
      </c>
      <c r="AO17">
        <v>296</v>
      </c>
      <c r="AP17">
        <v>1402</v>
      </c>
      <c r="AQ17">
        <v>1402</v>
      </c>
      <c r="AR17">
        <v>0</v>
      </c>
      <c r="AS17">
        <v>0</v>
      </c>
      <c r="AT17">
        <v>148</v>
      </c>
      <c r="AU17">
        <v>4650</v>
      </c>
      <c r="AV17">
        <v>3690</v>
      </c>
      <c r="AW17">
        <v>7715</v>
      </c>
      <c r="AX17">
        <v>10665</v>
      </c>
      <c r="AY17">
        <v>9385</v>
      </c>
      <c r="AZ17">
        <v>5290</v>
      </c>
      <c r="BA17">
        <v>7394</v>
      </c>
      <c r="BB17">
        <v>8864</v>
      </c>
      <c r="BC17">
        <v>8965</v>
      </c>
      <c r="BD17">
        <v>13581</v>
      </c>
      <c r="BE17">
        <v>10103</v>
      </c>
      <c r="BF17">
        <v>5196</v>
      </c>
      <c r="BG17">
        <v>53456</v>
      </c>
      <c r="BH17">
        <v>12799</v>
      </c>
      <c r="BI17">
        <v>0</v>
      </c>
      <c r="BJ17">
        <v>2346</v>
      </c>
    </row>
    <row r="18" spans="1:62" x14ac:dyDescent="0.3">
      <c r="A18">
        <v>8000</v>
      </c>
      <c r="B18">
        <v>3.1E-2</v>
      </c>
      <c r="C18">
        <v>0.70199999999999996</v>
      </c>
      <c r="D18">
        <v>3.2000000000000001E-2</v>
      </c>
      <c r="E18">
        <v>0.23400000000000001</v>
      </c>
      <c r="F18">
        <v>0.35899999999999999</v>
      </c>
      <c r="G18">
        <v>7986</v>
      </c>
      <c r="H18">
        <v>28556</v>
      </c>
      <c r="I18">
        <v>32814</v>
      </c>
      <c r="J18">
        <v>2392</v>
      </c>
      <c r="K18">
        <v>2926</v>
      </c>
      <c r="L18">
        <v>1294</v>
      </c>
      <c r="M18">
        <v>7825</v>
      </c>
      <c r="N18">
        <v>19006</v>
      </c>
      <c r="O18">
        <v>9718</v>
      </c>
      <c r="P18">
        <v>165</v>
      </c>
      <c r="Q18">
        <v>1552</v>
      </c>
      <c r="R18">
        <v>1552</v>
      </c>
      <c r="S18">
        <v>24</v>
      </c>
      <c r="T18">
        <v>1693</v>
      </c>
      <c r="U18">
        <v>8</v>
      </c>
      <c r="V18">
        <v>1508</v>
      </c>
      <c r="W18">
        <v>151</v>
      </c>
      <c r="X18">
        <v>3</v>
      </c>
      <c r="Y18">
        <v>164</v>
      </c>
      <c r="Z18">
        <v>8150</v>
      </c>
      <c r="AA18">
        <v>1521</v>
      </c>
      <c r="AB18">
        <v>1</v>
      </c>
      <c r="AC18">
        <v>0</v>
      </c>
      <c r="AD18">
        <v>8150</v>
      </c>
      <c r="AE18">
        <v>220</v>
      </c>
      <c r="AF18">
        <v>165</v>
      </c>
      <c r="AG18">
        <v>21</v>
      </c>
      <c r="AH18">
        <v>6</v>
      </c>
      <c r="AI18">
        <v>0</v>
      </c>
      <c r="AJ18">
        <v>158</v>
      </c>
      <c r="AK18">
        <v>8</v>
      </c>
      <c r="AL18">
        <v>287</v>
      </c>
      <c r="AM18">
        <v>279</v>
      </c>
      <c r="AN18">
        <v>0</v>
      </c>
      <c r="AO18">
        <v>328</v>
      </c>
      <c r="AP18">
        <v>1521</v>
      </c>
      <c r="AQ18">
        <v>1521</v>
      </c>
      <c r="AR18">
        <v>0</v>
      </c>
      <c r="AS18">
        <v>0</v>
      </c>
      <c r="AT18">
        <v>164</v>
      </c>
      <c r="AU18">
        <v>5310</v>
      </c>
      <c r="AV18">
        <v>3764</v>
      </c>
      <c r="AW18">
        <v>7835</v>
      </c>
      <c r="AX18">
        <v>13936</v>
      </c>
      <c r="AY18">
        <v>11021</v>
      </c>
      <c r="AZ18">
        <v>5300</v>
      </c>
      <c r="BA18">
        <v>5279</v>
      </c>
      <c r="BB18">
        <v>9003</v>
      </c>
      <c r="BC18">
        <v>9301</v>
      </c>
      <c r="BD18">
        <v>11092</v>
      </c>
      <c r="BE18">
        <v>9591</v>
      </c>
      <c r="BF18">
        <v>6050</v>
      </c>
      <c r="BG18">
        <v>56505</v>
      </c>
      <c r="BH18">
        <v>13652</v>
      </c>
      <c r="BI18">
        <v>0</v>
      </c>
      <c r="BJ18">
        <v>2661</v>
      </c>
    </row>
    <row r="19" spans="1:62" x14ac:dyDescent="0.3">
      <c r="A19">
        <v>8500</v>
      </c>
      <c r="B19">
        <v>4.7E-2</v>
      </c>
      <c r="C19">
        <v>0.71799999999999997</v>
      </c>
      <c r="D19">
        <v>3.1E-2</v>
      </c>
      <c r="E19">
        <v>0.28100000000000003</v>
      </c>
      <c r="F19">
        <v>0.42599999999999999</v>
      </c>
      <c r="G19">
        <v>8442</v>
      </c>
      <c r="H19">
        <v>30216</v>
      </c>
      <c r="I19">
        <v>35037</v>
      </c>
      <c r="J19">
        <v>2330</v>
      </c>
      <c r="K19">
        <v>2989</v>
      </c>
      <c r="L19">
        <v>4974</v>
      </c>
      <c r="M19">
        <v>6752</v>
      </c>
      <c r="N19">
        <v>17829</v>
      </c>
      <c r="O19">
        <v>10387</v>
      </c>
      <c r="P19">
        <v>153</v>
      </c>
      <c r="Q19">
        <v>1571</v>
      </c>
      <c r="R19">
        <v>1571</v>
      </c>
      <c r="S19">
        <v>9</v>
      </c>
      <c r="T19">
        <v>1815</v>
      </c>
      <c r="U19">
        <v>2</v>
      </c>
      <c r="V19">
        <v>1669</v>
      </c>
      <c r="W19">
        <v>180</v>
      </c>
      <c r="X19">
        <v>18</v>
      </c>
      <c r="Y19">
        <v>214</v>
      </c>
      <c r="Z19">
        <v>8656</v>
      </c>
      <c r="AA19">
        <v>1703</v>
      </c>
      <c r="AB19">
        <v>1</v>
      </c>
      <c r="AC19">
        <v>0</v>
      </c>
      <c r="AD19">
        <v>8656</v>
      </c>
      <c r="AE19">
        <v>268</v>
      </c>
      <c r="AF19">
        <v>153</v>
      </c>
      <c r="AG19">
        <v>20</v>
      </c>
      <c r="AH19">
        <v>3</v>
      </c>
      <c r="AI19">
        <v>0</v>
      </c>
      <c r="AJ19">
        <v>181</v>
      </c>
      <c r="AK19">
        <v>2</v>
      </c>
      <c r="AL19">
        <v>347</v>
      </c>
      <c r="AM19">
        <v>345</v>
      </c>
      <c r="AN19">
        <v>0</v>
      </c>
      <c r="AO19">
        <v>428</v>
      </c>
      <c r="AP19">
        <v>1703</v>
      </c>
      <c r="AQ19">
        <v>1703</v>
      </c>
      <c r="AR19">
        <v>0</v>
      </c>
      <c r="AS19">
        <v>0</v>
      </c>
      <c r="AT19">
        <v>214</v>
      </c>
      <c r="AU19">
        <v>5244</v>
      </c>
      <c r="AV19">
        <v>3878</v>
      </c>
      <c r="AW19">
        <v>8499</v>
      </c>
      <c r="AX19">
        <v>12372</v>
      </c>
      <c r="AY19">
        <v>10334</v>
      </c>
      <c r="AZ19">
        <v>5790</v>
      </c>
      <c r="BA19">
        <v>7040</v>
      </c>
      <c r="BB19">
        <v>9976</v>
      </c>
      <c r="BC19">
        <v>10002</v>
      </c>
      <c r="BD19">
        <v>10500</v>
      </c>
      <c r="BE19">
        <v>10016</v>
      </c>
      <c r="BF19">
        <v>5843</v>
      </c>
      <c r="BG19">
        <v>65159</v>
      </c>
      <c r="BH19">
        <v>9813</v>
      </c>
      <c r="BI19">
        <v>0</v>
      </c>
      <c r="BJ19">
        <v>2617</v>
      </c>
    </row>
    <row r="20" spans="1:62" x14ac:dyDescent="0.3">
      <c r="A20">
        <v>9000</v>
      </c>
      <c r="B20">
        <v>4.7E-2</v>
      </c>
      <c r="C20">
        <v>0.81100000000000005</v>
      </c>
      <c r="D20">
        <v>4.7E-2</v>
      </c>
      <c r="E20">
        <v>0.29699999999999999</v>
      </c>
      <c r="F20">
        <v>0.40200000000000002</v>
      </c>
      <c r="G20">
        <v>8969</v>
      </c>
      <c r="H20">
        <v>31986</v>
      </c>
      <c r="I20">
        <v>36963</v>
      </c>
      <c r="J20">
        <v>2359</v>
      </c>
      <c r="K20">
        <v>3396</v>
      </c>
      <c r="L20">
        <v>4226</v>
      </c>
      <c r="M20">
        <v>8592</v>
      </c>
      <c r="N20">
        <v>20072</v>
      </c>
      <c r="O20">
        <v>10921</v>
      </c>
      <c r="P20">
        <v>181</v>
      </c>
      <c r="Q20">
        <v>1650</v>
      </c>
      <c r="R20">
        <v>1650</v>
      </c>
      <c r="S20">
        <v>12</v>
      </c>
      <c r="T20">
        <v>1941</v>
      </c>
      <c r="U20">
        <v>7</v>
      </c>
      <c r="V20">
        <v>1753</v>
      </c>
      <c r="W20">
        <v>206</v>
      </c>
      <c r="X20">
        <v>24</v>
      </c>
      <c r="Y20">
        <v>194</v>
      </c>
      <c r="Z20">
        <v>9163</v>
      </c>
      <c r="AA20">
        <v>1741</v>
      </c>
      <c r="AB20">
        <v>1</v>
      </c>
      <c r="AC20">
        <v>0</v>
      </c>
      <c r="AD20">
        <v>9163</v>
      </c>
      <c r="AE20">
        <v>259</v>
      </c>
      <c r="AF20">
        <v>181</v>
      </c>
      <c r="AG20">
        <v>21</v>
      </c>
      <c r="AH20">
        <v>6</v>
      </c>
      <c r="AI20">
        <v>0</v>
      </c>
      <c r="AJ20">
        <v>215</v>
      </c>
      <c r="AK20">
        <v>7</v>
      </c>
      <c r="AL20">
        <v>395</v>
      </c>
      <c r="AM20">
        <v>388</v>
      </c>
      <c r="AN20">
        <v>5</v>
      </c>
      <c r="AO20">
        <v>386</v>
      </c>
      <c r="AP20">
        <v>1741</v>
      </c>
      <c r="AQ20">
        <v>1741</v>
      </c>
      <c r="AR20">
        <v>0</v>
      </c>
      <c r="AS20">
        <v>0</v>
      </c>
      <c r="AT20">
        <v>193</v>
      </c>
      <c r="AU20">
        <v>5397</v>
      </c>
      <c r="AV20">
        <v>3816</v>
      </c>
      <c r="AW20">
        <v>7851</v>
      </c>
      <c r="AX20">
        <v>11021</v>
      </c>
      <c r="AY20">
        <v>10346</v>
      </c>
      <c r="AZ20">
        <v>5376</v>
      </c>
      <c r="BA20">
        <v>5607</v>
      </c>
      <c r="BB20">
        <v>9020</v>
      </c>
      <c r="BC20">
        <v>9512</v>
      </c>
      <c r="BD20">
        <v>18434</v>
      </c>
      <c r="BE20">
        <v>6949</v>
      </c>
      <c r="BF20">
        <v>6040</v>
      </c>
      <c r="BG20">
        <v>62900</v>
      </c>
      <c r="BH20">
        <v>12799</v>
      </c>
      <c r="BI20">
        <v>0</v>
      </c>
      <c r="BJ20">
        <v>2838</v>
      </c>
    </row>
    <row r="21" spans="1:62" x14ac:dyDescent="0.3">
      <c r="A21">
        <v>9500</v>
      </c>
      <c r="B21">
        <v>3.1E-2</v>
      </c>
      <c r="C21">
        <v>0.82699999999999996</v>
      </c>
      <c r="D21">
        <v>4.7E-2</v>
      </c>
      <c r="E21">
        <v>0.34300000000000003</v>
      </c>
      <c r="F21">
        <v>0.42099999999999999</v>
      </c>
      <c r="G21">
        <v>9497</v>
      </c>
      <c r="H21">
        <v>33867</v>
      </c>
      <c r="I21">
        <v>38988</v>
      </c>
      <c r="J21">
        <v>2332</v>
      </c>
      <c r="K21">
        <v>2983</v>
      </c>
      <c r="L21">
        <v>3845</v>
      </c>
      <c r="M21">
        <v>15556</v>
      </c>
      <c r="N21">
        <v>27649</v>
      </c>
      <c r="O21">
        <v>11564</v>
      </c>
      <c r="P21">
        <v>160</v>
      </c>
      <c r="Q21">
        <v>1779</v>
      </c>
      <c r="R21">
        <v>1779</v>
      </c>
      <c r="S21">
        <v>9</v>
      </c>
      <c r="T21">
        <v>2017</v>
      </c>
      <c r="U21">
        <v>5</v>
      </c>
      <c r="V21">
        <v>1823</v>
      </c>
      <c r="W21">
        <v>201</v>
      </c>
      <c r="X21">
        <v>15</v>
      </c>
      <c r="Y21">
        <v>197</v>
      </c>
      <c r="Z21">
        <v>9694</v>
      </c>
      <c r="AA21">
        <v>1819</v>
      </c>
      <c r="AB21">
        <v>1</v>
      </c>
      <c r="AC21">
        <v>0</v>
      </c>
      <c r="AD21">
        <v>9694</v>
      </c>
      <c r="AE21">
        <v>271</v>
      </c>
      <c r="AF21">
        <v>160</v>
      </c>
      <c r="AG21">
        <v>32</v>
      </c>
      <c r="AH21">
        <v>10</v>
      </c>
      <c r="AI21">
        <v>0</v>
      </c>
      <c r="AJ21">
        <v>204</v>
      </c>
      <c r="AK21">
        <v>5</v>
      </c>
      <c r="AL21">
        <v>395</v>
      </c>
      <c r="AM21">
        <v>390</v>
      </c>
      <c r="AN21">
        <v>0</v>
      </c>
      <c r="AO21">
        <v>394</v>
      </c>
      <c r="AP21">
        <v>1819</v>
      </c>
      <c r="AQ21">
        <v>1819</v>
      </c>
      <c r="AR21">
        <v>0</v>
      </c>
      <c r="AS21">
        <v>0</v>
      </c>
      <c r="AT21">
        <v>197</v>
      </c>
      <c r="AU21">
        <v>5267</v>
      </c>
      <c r="AV21">
        <v>3463</v>
      </c>
      <c r="AW21">
        <v>7491</v>
      </c>
      <c r="AX21">
        <v>12031</v>
      </c>
      <c r="AY21">
        <v>9954</v>
      </c>
      <c r="AZ21">
        <v>5406</v>
      </c>
      <c r="BA21">
        <v>5290</v>
      </c>
      <c r="BB21">
        <v>8680</v>
      </c>
      <c r="BC21">
        <v>8800</v>
      </c>
      <c r="BD21">
        <v>9016</v>
      </c>
      <c r="BE21">
        <v>6397</v>
      </c>
      <c r="BF21">
        <v>6157</v>
      </c>
      <c r="BG21">
        <v>65290</v>
      </c>
      <c r="BH21">
        <v>10239</v>
      </c>
      <c r="BI21">
        <v>0</v>
      </c>
      <c r="BJ21">
        <v>2657</v>
      </c>
    </row>
    <row r="22" spans="1:62" x14ac:dyDescent="0.3">
      <c r="A22">
        <v>10000</v>
      </c>
      <c r="B22">
        <v>4.7E-2</v>
      </c>
      <c r="C22">
        <v>0.90500000000000003</v>
      </c>
      <c r="D22">
        <v>4.7E-2</v>
      </c>
      <c r="E22">
        <v>0.35799999999999998</v>
      </c>
      <c r="F22">
        <v>0.45200000000000001</v>
      </c>
      <c r="G22">
        <v>10022</v>
      </c>
      <c r="H22">
        <v>35813</v>
      </c>
      <c r="I22">
        <v>41124</v>
      </c>
      <c r="J22">
        <v>2419</v>
      </c>
      <c r="K22">
        <v>3042</v>
      </c>
      <c r="L22">
        <v>5120</v>
      </c>
      <c r="M22">
        <v>9888</v>
      </c>
      <c r="N22">
        <v>17600</v>
      </c>
      <c r="O22">
        <v>12207</v>
      </c>
      <c r="P22">
        <v>194</v>
      </c>
      <c r="Q22">
        <v>1900</v>
      </c>
      <c r="R22">
        <v>1900</v>
      </c>
      <c r="S22">
        <v>15</v>
      </c>
      <c r="T22">
        <v>2102</v>
      </c>
      <c r="U22">
        <v>5</v>
      </c>
      <c r="V22">
        <v>1917</v>
      </c>
      <c r="W22">
        <v>181</v>
      </c>
      <c r="X22">
        <v>12</v>
      </c>
      <c r="Y22">
        <v>201</v>
      </c>
      <c r="Z22">
        <v>10223</v>
      </c>
      <c r="AA22">
        <v>1937</v>
      </c>
      <c r="AB22">
        <v>1</v>
      </c>
      <c r="AC22">
        <v>0</v>
      </c>
      <c r="AD22">
        <v>10223</v>
      </c>
      <c r="AE22">
        <v>259</v>
      </c>
      <c r="AF22">
        <v>194</v>
      </c>
      <c r="AG22">
        <v>17</v>
      </c>
      <c r="AH22">
        <v>6</v>
      </c>
      <c r="AI22">
        <v>0</v>
      </c>
      <c r="AJ22">
        <v>189</v>
      </c>
      <c r="AK22">
        <v>5</v>
      </c>
      <c r="AL22">
        <v>344</v>
      </c>
      <c r="AM22">
        <v>339</v>
      </c>
      <c r="AN22">
        <v>0</v>
      </c>
      <c r="AO22">
        <v>402</v>
      </c>
      <c r="AP22">
        <v>1937</v>
      </c>
      <c r="AQ22">
        <v>1937</v>
      </c>
      <c r="AR22">
        <v>0</v>
      </c>
      <c r="AS22">
        <v>0</v>
      </c>
      <c r="AT22">
        <v>201</v>
      </c>
      <c r="AU22">
        <v>5320</v>
      </c>
      <c r="AV22">
        <v>3762</v>
      </c>
      <c r="AW22">
        <v>8047</v>
      </c>
      <c r="AX22">
        <v>11234</v>
      </c>
      <c r="AY22">
        <v>10808</v>
      </c>
      <c r="AZ22">
        <v>5418</v>
      </c>
      <c r="BA22">
        <v>6741</v>
      </c>
      <c r="BB22">
        <v>9358</v>
      </c>
      <c r="BC22">
        <v>9687</v>
      </c>
      <c r="BD22">
        <v>10274</v>
      </c>
      <c r="BE22">
        <v>6683</v>
      </c>
      <c r="BF22">
        <v>5974</v>
      </c>
      <c r="BG22">
        <v>69410</v>
      </c>
      <c r="BH22">
        <v>12372</v>
      </c>
      <c r="BI22">
        <v>0</v>
      </c>
      <c r="BJ22">
        <v>2825</v>
      </c>
    </row>
    <row r="23" spans="1:62" x14ac:dyDescent="0.3">
      <c r="A23">
        <v>10500</v>
      </c>
      <c r="B23">
        <v>4.7E-2</v>
      </c>
      <c r="C23">
        <v>0.98399999999999999</v>
      </c>
      <c r="D23">
        <v>4.7E-2</v>
      </c>
      <c r="E23">
        <v>0.34300000000000003</v>
      </c>
      <c r="F23">
        <v>0.45300000000000001</v>
      </c>
      <c r="G23">
        <v>10528</v>
      </c>
      <c r="H23">
        <v>37557</v>
      </c>
      <c r="I23">
        <v>43115</v>
      </c>
      <c r="J23">
        <v>2497</v>
      </c>
      <c r="K23">
        <v>3297</v>
      </c>
      <c r="L23">
        <v>5222</v>
      </c>
      <c r="M23">
        <v>10356</v>
      </c>
      <c r="N23">
        <v>18242</v>
      </c>
      <c r="O23">
        <v>12784</v>
      </c>
      <c r="P23">
        <v>221</v>
      </c>
      <c r="Q23">
        <v>1986</v>
      </c>
      <c r="R23">
        <v>1986</v>
      </c>
      <c r="S23">
        <v>6</v>
      </c>
      <c r="T23">
        <v>2229</v>
      </c>
      <c r="U23">
        <v>4</v>
      </c>
      <c r="V23">
        <v>2016</v>
      </c>
      <c r="W23">
        <v>209</v>
      </c>
      <c r="X23">
        <v>0</v>
      </c>
      <c r="Y23">
        <v>197</v>
      </c>
      <c r="Z23">
        <v>10725</v>
      </c>
      <c r="AA23">
        <v>2004</v>
      </c>
      <c r="AB23">
        <v>1</v>
      </c>
      <c r="AC23">
        <v>0</v>
      </c>
      <c r="AD23">
        <v>10725</v>
      </c>
      <c r="AE23">
        <v>260</v>
      </c>
      <c r="AF23">
        <v>221</v>
      </c>
      <c r="AG23">
        <v>30</v>
      </c>
      <c r="AH23">
        <v>8</v>
      </c>
      <c r="AI23">
        <v>0</v>
      </c>
      <c r="AJ23">
        <v>211</v>
      </c>
      <c r="AK23">
        <v>4</v>
      </c>
      <c r="AL23">
        <v>400</v>
      </c>
      <c r="AM23">
        <v>396</v>
      </c>
      <c r="AN23">
        <v>0</v>
      </c>
      <c r="AO23">
        <v>394</v>
      </c>
      <c r="AP23">
        <v>2004</v>
      </c>
      <c r="AQ23">
        <v>2004</v>
      </c>
      <c r="AR23">
        <v>0</v>
      </c>
      <c r="AS23">
        <v>0</v>
      </c>
      <c r="AT23">
        <v>197</v>
      </c>
      <c r="AU23">
        <v>5240</v>
      </c>
      <c r="AV23">
        <v>3274</v>
      </c>
      <c r="AW23">
        <v>6575</v>
      </c>
      <c r="AX23">
        <v>11519</v>
      </c>
      <c r="AY23">
        <v>14150</v>
      </c>
      <c r="AZ23">
        <v>4578</v>
      </c>
      <c r="BA23">
        <v>7253</v>
      </c>
      <c r="BB23">
        <v>7619</v>
      </c>
      <c r="BC23">
        <v>7744</v>
      </c>
      <c r="BD23">
        <v>0</v>
      </c>
      <c r="BE23">
        <v>6538</v>
      </c>
      <c r="BF23">
        <v>6295</v>
      </c>
      <c r="BG23">
        <v>60463</v>
      </c>
      <c r="BH23">
        <v>13653</v>
      </c>
      <c r="BI23">
        <v>0</v>
      </c>
      <c r="BJ23">
        <v>2776</v>
      </c>
    </row>
    <row r="24" spans="1:62" x14ac:dyDescent="0.3">
      <c r="A24">
        <v>11000</v>
      </c>
      <c r="B24">
        <v>4.5999999999999999E-2</v>
      </c>
      <c r="C24">
        <v>0.95199999999999996</v>
      </c>
      <c r="D24">
        <v>4.7E-2</v>
      </c>
      <c r="E24">
        <v>0.32800000000000001</v>
      </c>
      <c r="F24">
        <v>0.53100000000000003</v>
      </c>
      <c r="G24">
        <v>11010</v>
      </c>
      <c r="H24">
        <v>39186</v>
      </c>
      <c r="I24">
        <v>45132</v>
      </c>
      <c r="J24">
        <v>2425</v>
      </c>
      <c r="K24">
        <v>2989</v>
      </c>
      <c r="L24">
        <v>3975</v>
      </c>
      <c r="M24">
        <v>7525</v>
      </c>
      <c r="N24">
        <v>16991</v>
      </c>
      <c r="O24">
        <v>13373</v>
      </c>
      <c r="P24">
        <v>204</v>
      </c>
      <c r="Q24">
        <v>2050</v>
      </c>
      <c r="R24">
        <v>2050</v>
      </c>
      <c r="S24">
        <v>9</v>
      </c>
      <c r="T24">
        <v>2336</v>
      </c>
      <c r="U24">
        <v>3</v>
      </c>
      <c r="V24">
        <v>2114</v>
      </c>
      <c r="W24">
        <v>264</v>
      </c>
      <c r="X24">
        <v>9</v>
      </c>
      <c r="Y24">
        <v>223</v>
      </c>
      <c r="Z24">
        <v>11233</v>
      </c>
      <c r="AA24">
        <v>2073</v>
      </c>
      <c r="AB24">
        <v>1</v>
      </c>
      <c r="AC24">
        <v>0</v>
      </c>
      <c r="AD24">
        <v>11233</v>
      </c>
      <c r="AE24">
        <v>311</v>
      </c>
      <c r="AF24">
        <v>204</v>
      </c>
      <c r="AG24">
        <v>29</v>
      </c>
      <c r="AH24">
        <v>7</v>
      </c>
      <c r="AI24">
        <v>0</v>
      </c>
      <c r="AJ24">
        <v>269</v>
      </c>
      <c r="AK24">
        <v>3</v>
      </c>
      <c r="AL24">
        <v>507</v>
      </c>
      <c r="AM24">
        <v>504</v>
      </c>
      <c r="AN24">
        <v>0</v>
      </c>
      <c r="AO24">
        <v>446</v>
      </c>
      <c r="AP24">
        <v>2073</v>
      </c>
      <c r="AQ24">
        <v>2073</v>
      </c>
      <c r="AR24">
        <v>0</v>
      </c>
      <c r="AS24">
        <v>0</v>
      </c>
      <c r="AT24">
        <v>223</v>
      </c>
      <c r="AU24">
        <v>8386</v>
      </c>
      <c r="AV24">
        <v>3546</v>
      </c>
      <c r="AW24">
        <v>7622</v>
      </c>
      <c r="AX24">
        <v>12982</v>
      </c>
      <c r="AY24">
        <v>15975</v>
      </c>
      <c r="AZ24">
        <v>5395</v>
      </c>
      <c r="BA24">
        <v>6542</v>
      </c>
      <c r="BB24">
        <v>8875</v>
      </c>
      <c r="BC24">
        <v>8408</v>
      </c>
      <c r="BD24">
        <v>8817</v>
      </c>
      <c r="BE24">
        <v>6587</v>
      </c>
      <c r="BF24">
        <v>5940</v>
      </c>
      <c r="BG24">
        <v>74308</v>
      </c>
      <c r="BH24">
        <v>10239</v>
      </c>
      <c r="BI24">
        <v>0</v>
      </c>
      <c r="BJ24">
        <v>2669</v>
      </c>
    </row>
    <row r="25" spans="1:62" x14ac:dyDescent="0.3">
      <c r="A25">
        <v>11500</v>
      </c>
      <c r="B25">
        <v>4.5999999999999999E-2</v>
      </c>
      <c r="C25">
        <v>1.0760000000000001</v>
      </c>
      <c r="D25">
        <v>4.7E-2</v>
      </c>
      <c r="E25">
        <v>0.32700000000000001</v>
      </c>
      <c r="F25">
        <v>0.54600000000000004</v>
      </c>
      <c r="G25">
        <v>11542</v>
      </c>
      <c r="H25">
        <v>41269</v>
      </c>
      <c r="I25">
        <v>47569</v>
      </c>
      <c r="J25">
        <v>2524</v>
      </c>
      <c r="K25">
        <v>3138</v>
      </c>
      <c r="L25">
        <v>4949</v>
      </c>
      <c r="M25">
        <v>7369</v>
      </c>
      <c r="N25">
        <v>17132</v>
      </c>
      <c r="O25">
        <v>14063</v>
      </c>
      <c r="P25">
        <v>219</v>
      </c>
      <c r="Q25">
        <v>2168</v>
      </c>
      <c r="R25">
        <v>2168</v>
      </c>
      <c r="S25">
        <v>9</v>
      </c>
      <c r="T25">
        <v>2530</v>
      </c>
      <c r="U25">
        <v>5</v>
      </c>
      <c r="V25">
        <v>2295</v>
      </c>
      <c r="W25">
        <v>276</v>
      </c>
      <c r="X25">
        <v>21</v>
      </c>
      <c r="Y25">
        <v>218</v>
      </c>
      <c r="Z25">
        <v>11760</v>
      </c>
      <c r="AA25">
        <v>2237</v>
      </c>
      <c r="AB25">
        <v>1</v>
      </c>
      <c r="AC25">
        <v>0</v>
      </c>
      <c r="AD25">
        <v>11760</v>
      </c>
      <c r="AE25">
        <v>297</v>
      </c>
      <c r="AF25">
        <v>219</v>
      </c>
      <c r="AG25">
        <v>26</v>
      </c>
      <c r="AH25">
        <v>7</v>
      </c>
      <c r="AI25">
        <v>0</v>
      </c>
      <c r="AJ25">
        <v>279</v>
      </c>
      <c r="AK25">
        <v>5</v>
      </c>
      <c r="AL25">
        <v>519</v>
      </c>
      <c r="AM25">
        <v>514</v>
      </c>
      <c r="AN25">
        <v>0</v>
      </c>
      <c r="AO25">
        <v>436</v>
      </c>
      <c r="AP25">
        <v>2237</v>
      </c>
      <c r="AQ25">
        <v>2237</v>
      </c>
      <c r="AR25">
        <v>0</v>
      </c>
      <c r="AS25">
        <v>0</v>
      </c>
      <c r="AT25">
        <v>218</v>
      </c>
      <c r="AU25">
        <v>5168</v>
      </c>
      <c r="AV25">
        <v>3516</v>
      </c>
      <c r="AW25">
        <v>7641</v>
      </c>
      <c r="AX25">
        <v>19747</v>
      </c>
      <c r="AY25">
        <v>8153</v>
      </c>
      <c r="AZ25">
        <v>5189</v>
      </c>
      <c r="BA25">
        <v>7338</v>
      </c>
      <c r="BB25">
        <v>8917</v>
      </c>
      <c r="BC25">
        <v>8665</v>
      </c>
      <c r="BD25">
        <v>8797</v>
      </c>
      <c r="BE25">
        <v>6560</v>
      </c>
      <c r="BF25">
        <v>5881</v>
      </c>
      <c r="BG25">
        <v>78569</v>
      </c>
      <c r="BH25">
        <v>9813</v>
      </c>
      <c r="BI25">
        <v>0</v>
      </c>
      <c r="BJ25">
        <v>2612</v>
      </c>
    </row>
    <row r="26" spans="1:62" x14ac:dyDescent="0.3">
      <c r="A26">
        <v>12000</v>
      </c>
      <c r="B26">
        <v>4.7E-2</v>
      </c>
      <c r="C26">
        <v>1.077</v>
      </c>
      <c r="D26">
        <v>4.5999999999999999E-2</v>
      </c>
      <c r="E26">
        <v>0.374</v>
      </c>
      <c r="F26">
        <v>0.59899999999999998</v>
      </c>
      <c r="G26">
        <v>11974</v>
      </c>
      <c r="H26">
        <v>42847</v>
      </c>
      <c r="I26">
        <v>49472</v>
      </c>
      <c r="J26">
        <v>2449</v>
      </c>
      <c r="K26">
        <v>3208</v>
      </c>
      <c r="L26">
        <v>4991</v>
      </c>
      <c r="M26">
        <v>7249</v>
      </c>
      <c r="N26">
        <v>17482</v>
      </c>
      <c r="O26">
        <v>14655</v>
      </c>
      <c r="P26">
        <v>232</v>
      </c>
      <c r="Q26">
        <v>2277</v>
      </c>
      <c r="R26">
        <v>2277</v>
      </c>
      <c r="S26">
        <v>12</v>
      </c>
      <c r="T26">
        <v>2573</v>
      </c>
      <c r="U26">
        <v>7</v>
      </c>
      <c r="V26">
        <v>2341</v>
      </c>
      <c r="W26">
        <v>250</v>
      </c>
      <c r="X26">
        <v>27</v>
      </c>
      <c r="Y26">
        <v>262</v>
      </c>
      <c r="Z26">
        <v>12236</v>
      </c>
      <c r="AA26">
        <v>2353</v>
      </c>
      <c r="AB26">
        <v>1</v>
      </c>
      <c r="AC26">
        <v>0</v>
      </c>
      <c r="AD26">
        <v>12236</v>
      </c>
      <c r="AE26">
        <v>356</v>
      </c>
      <c r="AF26">
        <v>232</v>
      </c>
      <c r="AG26">
        <v>27</v>
      </c>
      <c r="AH26">
        <v>10</v>
      </c>
      <c r="AI26">
        <v>0</v>
      </c>
      <c r="AJ26">
        <v>257</v>
      </c>
      <c r="AK26">
        <v>7</v>
      </c>
      <c r="AL26">
        <v>484</v>
      </c>
      <c r="AM26">
        <v>477</v>
      </c>
      <c r="AN26">
        <v>5</v>
      </c>
      <c r="AO26">
        <v>522</v>
      </c>
      <c r="AP26">
        <v>2353</v>
      </c>
      <c r="AQ26">
        <v>2353</v>
      </c>
      <c r="AR26">
        <v>0</v>
      </c>
      <c r="AS26">
        <v>0</v>
      </c>
      <c r="AT26">
        <v>261</v>
      </c>
      <c r="AU26">
        <v>5132</v>
      </c>
      <c r="AV26">
        <v>4350</v>
      </c>
      <c r="AW26">
        <v>7372</v>
      </c>
      <c r="AX26">
        <v>12159</v>
      </c>
      <c r="AY26">
        <v>8035</v>
      </c>
      <c r="AZ26">
        <v>5084</v>
      </c>
      <c r="BA26">
        <v>7679</v>
      </c>
      <c r="BB26">
        <v>9114</v>
      </c>
      <c r="BC26">
        <v>9578</v>
      </c>
      <c r="BD26">
        <v>10112</v>
      </c>
      <c r="BE26">
        <v>7778</v>
      </c>
      <c r="BF26">
        <v>9418</v>
      </c>
      <c r="BG26">
        <v>78959</v>
      </c>
      <c r="BH26">
        <v>10239</v>
      </c>
      <c r="BI26">
        <v>0</v>
      </c>
      <c r="BJ26">
        <v>2568</v>
      </c>
    </row>
    <row r="27" spans="1:62" x14ac:dyDescent="0.3">
      <c r="A27">
        <v>12500</v>
      </c>
      <c r="B27">
        <v>6.3E-2</v>
      </c>
      <c r="C27">
        <v>1.109</v>
      </c>
      <c r="D27">
        <v>4.5999999999999999E-2</v>
      </c>
      <c r="E27">
        <v>0.42099999999999999</v>
      </c>
      <c r="F27">
        <v>0.60899999999999999</v>
      </c>
      <c r="G27">
        <v>12507</v>
      </c>
      <c r="H27">
        <v>44629</v>
      </c>
      <c r="I27">
        <v>51120</v>
      </c>
      <c r="J27">
        <v>2392</v>
      </c>
      <c r="K27">
        <v>2953</v>
      </c>
      <c r="L27">
        <v>3652</v>
      </c>
      <c r="M27">
        <v>7237</v>
      </c>
      <c r="N27">
        <v>15813</v>
      </c>
      <c r="O27">
        <v>15161</v>
      </c>
      <c r="P27">
        <v>243</v>
      </c>
      <c r="Q27">
        <v>2400</v>
      </c>
      <c r="R27">
        <v>2400</v>
      </c>
      <c r="S27">
        <v>12</v>
      </c>
      <c r="T27">
        <v>2612</v>
      </c>
      <c r="U27">
        <v>5</v>
      </c>
      <c r="V27">
        <v>2349</v>
      </c>
      <c r="W27">
        <v>239</v>
      </c>
      <c r="X27">
        <v>21</v>
      </c>
      <c r="Y27">
        <v>237</v>
      </c>
      <c r="Z27">
        <v>12744</v>
      </c>
      <c r="AA27">
        <v>2347</v>
      </c>
      <c r="AB27">
        <v>1</v>
      </c>
      <c r="AC27">
        <v>0</v>
      </c>
      <c r="AD27">
        <v>12744</v>
      </c>
      <c r="AE27">
        <v>310</v>
      </c>
      <c r="AF27">
        <v>243</v>
      </c>
      <c r="AG27">
        <v>37</v>
      </c>
      <c r="AH27">
        <v>5</v>
      </c>
      <c r="AI27">
        <v>0</v>
      </c>
      <c r="AJ27">
        <v>240</v>
      </c>
      <c r="AK27">
        <v>5</v>
      </c>
      <c r="AL27">
        <v>466</v>
      </c>
      <c r="AM27">
        <v>461</v>
      </c>
      <c r="AN27">
        <v>0</v>
      </c>
      <c r="AO27">
        <v>474</v>
      </c>
      <c r="AP27">
        <v>2347</v>
      </c>
      <c r="AQ27">
        <v>2347</v>
      </c>
      <c r="AR27">
        <v>0</v>
      </c>
      <c r="AS27">
        <v>0</v>
      </c>
      <c r="AT27">
        <v>237</v>
      </c>
      <c r="AU27">
        <v>5336</v>
      </c>
      <c r="AV27">
        <v>3816</v>
      </c>
      <c r="AW27">
        <v>7819</v>
      </c>
      <c r="AX27">
        <v>16809</v>
      </c>
      <c r="AY27">
        <v>9883</v>
      </c>
      <c r="AZ27">
        <v>5380</v>
      </c>
      <c r="BA27">
        <v>6826</v>
      </c>
      <c r="BB27">
        <v>9159</v>
      </c>
      <c r="BC27">
        <v>9204</v>
      </c>
      <c r="BD27">
        <v>9284</v>
      </c>
      <c r="BE27">
        <v>6723</v>
      </c>
      <c r="BF27">
        <v>6026</v>
      </c>
      <c r="BG27">
        <v>85719</v>
      </c>
      <c r="BH27">
        <v>12799</v>
      </c>
      <c r="BI27">
        <v>0</v>
      </c>
      <c r="BJ27">
        <v>2839</v>
      </c>
    </row>
    <row r="28" spans="1:62" x14ac:dyDescent="0.3">
      <c r="A28">
        <v>13000</v>
      </c>
      <c r="B28">
        <v>4.7E-2</v>
      </c>
      <c r="C28">
        <v>1.1559999999999999</v>
      </c>
      <c r="D28">
        <v>6.2E-2</v>
      </c>
      <c r="E28">
        <v>0.39</v>
      </c>
      <c r="F28">
        <v>0.61</v>
      </c>
      <c r="G28">
        <v>12969</v>
      </c>
      <c r="H28">
        <v>46175</v>
      </c>
      <c r="I28">
        <v>53079</v>
      </c>
      <c r="J28">
        <v>2366</v>
      </c>
      <c r="K28">
        <v>2903</v>
      </c>
      <c r="L28">
        <v>2182</v>
      </c>
      <c r="M28">
        <v>7464</v>
      </c>
      <c r="N28">
        <v>12660</v>
      </c>
      <c r="O28">
        <v>15705</v>
      </c>
      <c r="P28">
        <v>248</v>
      </c>
      <c r="Q28">
        <v>2441</v>
      </c>
      <c r="R28">
        <v>2441</v>
      </c>
      <c r="S28">
        <v>21</v>
      </c>
      <c r="T28">
        <v>2707</v>
      </c>
      <c r="U28">
        <v>3</v>
      </c>
      <c r="V28">
        <v>2438</v>
      </c>
      <c r="W28">
        <v>251</v>
      </c>
      <c r="X28">
        <v>15</v>
      </c>
      <c r="Y28">
        <v>279</v>
      </c>
      <c r="Z28">
        <v>13248</v>
      </c>
      <c r="AA28">
        <v>2466</v>
      </c>
      <c r="AB28">
        <v>1</v>
      </c>
      <c r="AC28">
        <v>0</v>
      </c>
      <c r="AD28">
        <v>13248</v>
      </c>
      <c r="AE28">
        <v>350</v>
      </c>
      <c r="AF28">
        <v>248</v>
      </c>
      <c r="AG28">
        <v>40</v>
      </c>
      <c r="AH28">
        <v>8</v>
      </c>
      <c r="AI28">
        <v>0</v>
      </c>
      <c r="AJ28">
        <v>260</v>
      </c>
      <c r="AK28">
        <v>3</v>
      </c>
      <c r="AL28">
        <v>490</v>
      </c>
      <c r="AM28">
        <v>487</v>
      </c>
      <c r="AN28">
        <v>0</v>
      </c>
      <c r="AO28">
        <v>558</v>
      </c>
      <c r="AP28">
        <v>2466</v>
      </c>
      <c r="AQ28">
        <v>2466</v>
      </c>
      <c r="AR28">
        <v>0</v>
      </c>
      <c r="AS28">
        <v>0</v>
      </c>
      <c r="AT28">
        <v>279</v>
      </c>
      <c r="AU28">
        <v>5264</v>
      </c>
      <c r="AV28">
        <v>3602</v>
      </c>
      <c r="AW28">
        <v>7565</v>
      </c>
      <c r="AX28">
        <v>11572</v>
      </c>
      <c r="AY28">
        <v>7801</v>
      </c>
      <c r="AZ28">
        <v>5275</v>
      </c>
      <c r="BA28">
        <v>8675</v>
      </c>
      <c r="BB28">
        <v>8696</v>
      </c>
      <c r="BC28">
        <v>8750</v>
      </c>
      <c r="BD28">
        <v>9357</v>
      </c>
      <c r="BE28">
        <v>6303</v>
      </c>
      <c r="BF28">
        <v>5978</v>
      </c>
      <c r="BG28">
        <v>85971</v>
      </c>
      <c r="BH28">
        <v>10240</v>
      </c>
      <c r="BI28">
        <v>0</v>
      </c>
      <c r="BJ28">
        <v>2664</v>
      </c>
    </row>
    <row r="29" spans="1:62" x14ac:dyDescent="0.3">
      <c r="A29">
        <v>13500</v>
      </c>
      <c r="B29">
        <v>7.8E-2</v>
      </c>
      <c r="C29">
        <v>1.2270000000000001</v>
      </c>
      <c r="D29">
        <v>4.7E-2</v>
      </c>
      <c r="E29">
        <v>0.40600000000000003</v>
      </c>
      <c r="F29">
        <v>0.65500000000000003</v>
      </c>
      <c r="G29">
        <v>13485</v>
      </c>
      <c r="H29">
        <v>47878</v>
      </c>
      <c r="I29">
        <v>54940</v>
      </c>
      <c r="J29">
        <v>2385</v>
      </c>
      <c r="K29">
        <v>3042</v>
      </c>
      <c r="L29">
        <v>3988</v>
      </c>
      <c r="M29">
        <v>7362</v>
      </c>
      <c r="N29">
        <v>15276</v>
      </c>
      <c r="O29">
        <v>16348</v>
      </c>
      <c r="P29">
        <v>266</v>
      </c>
      <c r="Q29">
        <v>2426</v>
      </c>
      <c r="R29">
        <v>2426</v>
      </c>
      <c r="S29">
        <v>12</v>
      </c>
      <c r="T29">
        <v>2774</v>
      </c>
      <c r="U29">
        <v>3</v>
      </c>
      <c r="V29">
        <v>2522</v>
      </c>
      <c r="W29">
        <v>279</v>
      </c>
      <c r="X29">
        <v>24</v>
      </c>
      <c r="Y29">
        <v>266</v>
      </c>
      <c r="Z29">
        <v>13751</v>
      </c>
      <c r="AA29">
        <v>2509</v>
      </c>
      <c r="AB29">
        <v>1</v>
      </c>
      <c r="AC29">
        <v>0</v>
      </c>
      <c r="AD29">
        <v>13751</v>
      </c>
      <c r="AE29">
        <v>357</v>
      </c>
      <c r="AF29">
        <v>266</v>
      </c>
      <c r="AG29">
        <v>31</v>
      </c>
      <c r="AH29">
        <v>8</v>
      </c>
      <c r="AI29">
        <v>0</v>
      </c>
      <c r="AJ29">
        <v>286</v>
      </c>
      <c r="AK29">
        <v>3</v>
      </c>
      <c r="AL29">
        <v>532</v>
      </c>
      <c r="AM29">
        <v>529</v>
      </c>
      <c r="AN29">
        <v>0</v>
      </c>
      <c r="AO29">
        <v>532</v>
      </c>
      <c r="AP29">
        <v>2509</v>
      </c>
      <c r="AQ29">
        <v>2509</v>
      </c>
      <c r="AR29">
        <v>0</v>
      </c>
      <c r="AS29">
        <v>0</v>
      </c>
      <c r="AT29">
        <v>266</v>
      </c>
      <c r="AU29">
        <v>5312</v>
      </c>
      <c r="AV29">
        <v>3826</v>
      </c>
      <c r="AW29">
        <v>7974</v>
      </c>
      <c r="AX29">
        <v>12905</v>
      </c>
      <c r="AY29">
        <v>8212</v>
      </c>
      <c r="AZ29">
        <v>5525</v>
      </c>
      <c r="BA29">
        <v>7964</v>
      </c>
      <c r="BB29">
        <v>9361</v>
      </c>
      <c r="BC29">
        <v>9173</v>
      </c>
      <c r="BD29">
        <v>9652</v>
      </c>
      <c r="BE29">
        <v>7347</v>
      </c>
      <c r="BF29">
        <v>5891</v>
      </c>
      <c r="BG29">
        <v>91944</v>
      </c>
      <c r="BH29">
        <v>10666</v>
      </c>
      <c r="BI29">
        <v>0</v>
      </c>
      <c r="BJ29">
        <v>2654</v>
      </c>
    </row>
    <row r="30" spans="1:62" x14ac:dyDescent="0.3">
      <c r="A30">
        <v>14000</v>
      </c>
      <c r="B30">
        <v>9.5000000000000001E-2</v>
      </c>
      <c r="C30">
        <v>1.19</v>
      </c>
      <c r="D30">
        <v>4.7E-2</v>
      </c>
      <c r="E30">
        <v>0.436</v>
      </c>
      <c r="F30">
        <v>0.71399999999999997</v>
      </c>
      <c r="G30">
        <v>13977</v>
      </c>
      <c r="H30">
        <v>49900</v>
      </c>
      <c r="I30">
        <v>57519</v>
      </c>
      <c r="J30">
        <v>2361</v>
      </c>
      <c r="K30">
        <v>2790</v>
      </c>
      <c r="L30">
        <v>4004</v>
      </c>
      <c r="M30">
        <v>6489</v>
      </c>
      <c r="N30">
        <v>14331</v>
      </c>
      <c r="O30">
        <v>17036</v>
      </c>
      <c r="P30">
        <v>294</v>
      </c>
      <c r="Q30">
        <v>2644</v>
      </c>
      <c r="R30">
        <v>2644</v>
      </c>
      <c r="S30">
        <v>12</v>
      </c>
      <c r="T30">
        <v>2935</v>
      </c>
      <c r="U30">
        <v>5</v>
      </c>
      <c r="V30">
        <v>2700</v>
      </c>
      <c r="W30">
        <v>280</v>
      </c>
      <c r="X30">
        <v>30</v>
      </c>
      <c r="Y30">
        <v>300</v>
      </c>
      <c r="Z30">
        <v>14277</v>
      </c>
      <c r="AA30">
        <v>2720</v>
      </c>
      <c r="AB30">
        <v>1</v>
      </c>
      <c r="AC30">
        <v>0</v>
      </c>
      <c r="AD30">
        <v>14277</v>
      </c>
      <c r="AE30">
        <v>401</v>
      </c>
      <c r="AF30">
        <v>294</v>
      </c>
      <c r="AG30">
        <v>24</v>
      </c>
      <c r="AH30">
        <v>8</v>
      </c>
      <c r="AI30">
        <v>0</v>
      </c>
      <c r="AJ30">
        <v>284</v>
      </c>
      <c r="AK30">
        <v>5</v>
      </c>
      <c r="AL30">
        <v>548</v>
      </c>
      <c r="AM30">
        <v>543</v>
      </c>
      <c r="AN30">
        <v>0</v>
      </c>
      <c r="AO30">
        <v>600</v>
      </c>
      <c r="AP30">
        <v>2720</v>
      </c>
      <c r="AQ30">
        <v>2720</v>
      </c>
      <c r="AR30">
        <v>0</v>
      </c>
      <c r="AS30">
        <v>0</v>
      </c>
      <c r="AT30">
        <v>300</v>
      </c>
      <c r="AU30">
        <v>5344</v>
      </c>
      <c r="AV30">
        <v>3606</v>
      </c>
      <c r="AW30">
        <v>7964</v>
      </c>
      <c r="AX30">
        <v>12639</v>
      </c>
      <c r="AY30">
        <v>8070</v>
      </c>
      <c r="AZ30">
        <v>5130</v>
      </c>
      <c r="BA30">
        <v>6996</v>
      </c>
      <c r="BB30">
        <v>9145</v>
      </c>
      <c r="BC30">
        <v>8813</v>
      </c>
      <c r="BD30">
        <v>8888</v>
      </c>
      <c r="BE30">
        <v>7032</v>
      </c>
      <c r="BF30">
        <v>5995</v>
      </c>
      <c r="BG30">
        <v>94014</v>
      </c>
      <c r="BH30">
        <v>10239</v>
      </c>
      <c r="BI30">
        <v>0</v>
      </c>
      <c r="BJ30">
        <v>2767</v>
      </c>
    </row>
    <row r="31" spans="1:62" x14ac:dyDescent="0.3">
      <c r="A31">
        <v>14500</v>
      </c>
      <c r="B31">
        <v>6.3E-2</v>
      </c>
      <c r="C31">
        <v>1.294</v>
      </c>
      <c r="D31">
        <v>6.2E-2</v>
      </c>
      <c r="E31">
        <v>0.45300000000000001</v>
      </c>
      <c r="F31">
        <v>0.73399999999999999</v>
      </c>
      <c r="G31">
        <v>14478</v>
      </c>
      <c r="H31">
        <v>51642</v>
      </c>
      <c r="I31">
        <v>59519</v>
      </c>
      <c r="J31">
        <v>2439</v>
      </c>
      <c r="K31">
        <v>3013</v>
      </c>
      <c r="L31">
        <v>5057</v>
      </c>
      <c r="M31">
        <v>7489</v>
      </c>
      <c r="N31">
        <v>14107</v>
      </c>
      <c r="O31">
        <v>17658</v>
      </c>
      <c r="P31">
        <v>263</v>
      </c>
      <c r="Q31">
        <v>2692</v>
      </c>
      <c r="R31">
        <v>2692</v>
      </c>
      <c r="S31">
        <v>12</v>
      </c>
      <c r="T31">
        <v>3070</v>
      </c>
      <c r="U31">
        <v>2</v>
      </c>
      <c r="V31">
        <v>2797</v>
      </c>
      <c r="W31">
        <v>313</v>
      </c>
      <c r="X31">
        <v>24</v>
      </c>
      <c r="Y31">
        <v>310</v>
      </c>
      <c r="Z31">
        <v>14788</v>
      </c>
      <c r="AA31">
        <v>2794</v>
      </c>
      <c r="AB31">
        <v>1</v>
      </c>
      <c r="AC31">
        <v>0</v>
      </c>
      <c r="AD31">
        <v>14788</v>
      </c>
      <c r="AE31">
        <v>414</v>
      </c>
      <c r="AF31">
        <v>263</v>
      </c>
      <c r="AG31">
        <v>37</v>
      </c>
      <c r="AH31">
        <v>7</v>
      </c>
      <c r="AI31">
        <v>0</v>
      </c>
      <c r="AJ31">
        <v>318</v>
      </c>
      <c r="AK31">
        <v>2</v>
      </c>
      <c r="AL31">
        <v>607</v>
      </c>
      <c r="AM31">
        <v>605</v>
      </c>
      <c r="AN31">
        <v>0</v>
      </c>
      <c r="AO31">
        <v>620</v>
      </c>
      <c r="AP31">
        <v>2794</v>
      </c>
      <c r="AQ31">
        <v>2794</v>
      </c>
      <c r="AR31">
        <v>0</v>
      </c>
      <c r="AS31">
        <v>0</v>
      </c>
      <c r="AT31">
        <v>310</v>
      </c>
      <c r="AU31">
        <v>5443</v>
      </c>
      <c r="AV31">
        <v>3526</v>
      </c>
      <c r="AW31">
        <v>7378</v>
      </c>
      <c r="AX31">
        <v>15176</v>
      </c>
      <c r="AY31">
        <v>7821</v>
      </c>
      <c r="AZ31">
        <v>5169</v>
      </c>
      <c r="BA31">
        <v>7680</v>
      </c>
      <c r="BB31">
        <v>8775</v>
      </c>
      <c r="BC31">
        <v>8820</v>
      </c>
      <c r="BD31">
        <v>8532</v>
      </c>
      <c r="BE31">
        <v>6388</v>
      </c>
      <c r="BF31">
        <v>6095</v>
      </c>
      <c r="BG31">
        <v>92848</v>
      </c>
      <c r="BH31">
        <v>10239</v>
      </c>
      <c r="BI31">
        <v>0</v>
      </c>
      <c r="BJ31">
        <v>2717</v>
      </c>
    </row>
    <row r="32" spans="1:62" x14ac:dyDescent="0.3">
      <c r="A32">
        <v>15000</v>
      </c>
      <c r="B32">
        <v>7.8E-2</v>
      </c>
      <c r="C32">
        <v>1.284</v>
      </c>
      <c r="D32">
        <v>6.3E-2</v>
      </c>
      <c r="E32">
        <v>0.436</v>
      </c>
      <c r="F32">
        <v>0.79300000000000004</v>
      </c>
      <c r="G32">
        <v>14969</v>
      </c>
      <c r="H32">
        <v>53365</v>
      </c>
      <c r="I32">
        <v>61662</v>
      </c>
      <c r="J32">
        <v>2408</v>
      </c>
      <c r="K32">
        <v>2929</v>
      </c>
      <c r="L32">
        <v>4429</v>
      </c>
      <c r="M32">
        <v>6991</v>
      </c>
      <c r="N32">
        <v>12589</v>
      </c>
      <c r="O32">
        <v>18283</v>
      </c>
      <c r="P32">
        <v>286</v>
      </c>
      <c r="Q32">
        <v>2722</v>
      </c>
      <c r="R32">
        <v>2722</v>
      </c>
      <c r="S32">
        <v>9</v>
      </c>
      <c r="T32">
        <v>3210</v>
      </c>
      <c r="U32">
        <v>6</v>
      </c>
      <c r="V32">
        <v>2920</v>
      </c>
      <c r="W32">
        <v>328</v>
      </c>
      <c r="X32">
        <v>18</v>
      </c>
      <c r="Y32">
        <v>335</v>
      </c>
      <c r="Z32">
        <v>15304</v>
      </c>
      <c r="AA32">
        <v>2927</v>
      </c>
      <c r="AB32">
        <v>1</v>
      </c>
      <c r="AC32">
        <v>0</v>
      </c>
      <c r="AD32">
        <v>15304</v>
      </c>
      <c r="AE32">
        <v>442</v>
      </c>
      <c r="AF32">
        <v>286</v>
      </c>
      <c r="AG32">
        <v>34</v>
      </c>
      <c r="AH32">
        <v>9</v>
      </c>
      <c r="AI32">
        <v>0</v>
      </c>
      <c r="AJ32">
        <v>336</v>
      </c>
      <c r="AK32">
        <v>6</v>
      </c>
      <c r="AL32">
        <v>636</v>
      </c>
      <c r="AM32">
        <v>630</v>
      </c>
      <c r="AN32">
        <v>0</v>
      </c>
      <c r="AO32">
        <v>670</v>
      </c>
      <c r="AP32">
        <v>2927</v>
      </c>
      <c r="AQ32">
        <v>2927</v>
      </c>
      <c r="AR32">
        <v>0</v>
      </c>
      <c r="AS32">
        <v>0</v>
      </c>
      <c r="AT32">
        <v>335</v>
      </c>
      <c r="AU32">
        <v>6460</v>
      </c>
      <c r="AV32">
        <v>3514</v>
      </c>
      <c r="AW32">
        <v>7656</v>
      </c>
      <c r="AX32">
        <v>13842</v>
      </c>
      <c r="AY32">
        <v>8343</v>
      </c>
      <c r="AZ32">
        <v>5207</v>
      </c>
      <c r="BA32">
        <v>7323</v>
      </c>
      <c r="BB32">
        <v>8962</v>
      </c>
      <c r="BC32">
        <v>8822</v>
      </c>
      <c r="BD32">
        <v>8959</v>
      </c>
      <c r="BE32">
        <v>6730</v>
      </c>
      <c r="BF32">
        <v>5769</v>
      </c>
      <c r="BG32">
        <v>97628</v>
      </c>
      <c r="BH32">
        <v>9812</v>
      </c>
      <c r="BI32">
        <v>0</v>
      </c>
      <c r="BJ32">
        <v>2554</v>
      </c>
    </row>
    <row r="33" spans="1:62" x14ac:dyDescent="0.3">
      <c r="A33">
        <v>15500</v>
      </c>
      <c r="B33">
        <v>7.8E-2</v>
      </c>
      <c r="C33">
        <v>1.363</v>
      </c>
      <c r="D33">
        <v>7.8E-2</v>
      </c>
      <c r="E33">
        <v>0.45200000000000001</v>
      </c>
      <c r="F33">
        <v>0.81200000000000006</v>
      </c>
      <c r="G33">
        <v>15443</v>
      </c>
      <c r="H33">
        <v>54964</v>
      </c>
      <c r="I33">
        <v>63357</v>
      </c>
      <c r="J33">
        <v>2417</v>
      </c>
      <c r="K33">
        <v>2896</v>
      </c>
      <c r="L33">
        <v>4775</v>
      </c>
      <c r="M33">
        <v>6967</v>
      </c>
      <c r="N33">
        <v>13101</v>
      </c>
      <c r="O33">
        <v>18845</v>
      </c>
      <c r="P33">
        <v>296</v>
      </c>
      <c r="Q33">
        <v>2843</v>
      </c>
      <c r="R33">
        <v>2843</v>
      </c>
      <c r="S33">
        <v>6</v>
      </c>
      <c r="T33">
        <v>3208</v>
      </c>
      <c r="U33">
        <v>6</v>
      </c>
      <c r="V33">
        <v>2912</v>
      </c>
      <c r="W33">
        <v>318</v>
      </c>
      <c r="X33">
        <v>18</v>
      </c>
      <c r="Y33">
        <v>355</v>
      </c>
      <c r="Z33">
        <v>15798</v>
      </c>
      <c r="AA33">
        <v>2949</v>
      </c>
      <c r="AB33">
        <v>1</v>
      </c>
      <c r="AC33">
        <v>0</v>
      </c>
      <c r="AD33">
        <v>15798</v>
      </c>
      <c r="AE33">
        <v>480</v>
      </c>
      <c r="AF33">
        <v>296</v>
      </c>
      <c r="AG33">
        <v>36</v>
      </c>
      <c r="AH33">
        <v>4</v>
      </c>
      <c r="AI33">
        <v>0</v>
      </c>
      <c r="AJ33">
        <v>321</v>
      </c>
      <c r="AK33">
        <v>6</v>
      </c>
      <c r="AL33">
        <v>614</v>
      </c>
      <c r="AM33">
        <v>608</v>
      </c>
      <c r="AN33">
        <v>0</v>
      </c>
      <c r="AO33">
        <v>710</v>
      </c>
      <c r="AP33">
        <v>2949</v>
      </c>
      <c r="AQ33">
        <v>2949</v>
      </c>
      <c r="AR33">
        <v>0</v>
      </c>
      <c r="AS33">
        <v>0</v>
      </c>
      <c r="AT33">
        <v>355</v>
      </c>
      <c r="AU33">
        <v>5283</v>
      </c>
      <c r="AV33">
        <v>3477</v>
      </c>
      <c r="AW33">
        <v>18676</v>
      </c>
      <c r="AX33">
        <v>11519</v>
      </c>
      <c r="AY33">
        <v>8746</v>
      </c>
      <c r="AZ33">
        <v>5250</v>
      </c>
      <c r="BA33">
        <v>7822</v>
      </c>
      <c r="BB33">
        <v>9102</v>
      </c>
      <c r="BC33">
        <v>8119</v>
      </c>
      <c r="BD33">
        <v>9362</v>
      </c>
      <c r="BE33">
        <v>6536</v>
      </c>
      <c r="BF33">
        <v>5909</v>
      </c>
      <c r="BG33">
        <v>101833</v>
      </c>
      <c r="BH33">
        <v>9813</v>
      </c>
      <c r="BI33">
        <v>0</v>
      </c>
      <c r="BJ33">
        <v>2612</v>
      </c>
    </row>
    <row r="34" spans="1:62" x14ac:dyDescent="0.3">
      <c r="A34">
        <v>16000</v>
      </c>
      <c r="B34">
        <v>7.8E-2</v>
      </c>
      <c r="C34">
        <v>1.411</v>
      </c>
      <c r="D34">
        <v>9.4E-2</v>
      </c>
      <c r="E34">
        <v>0.502</v>
      </c>
      <c r="F34">
        <v>0.84199999999999997</v>
      </c>
      <c r="G34">
        <v>15943</v>
      </c>
      <c r="H34">
        <v>56855</v>
      </c>
      <c r="I34">
        <v>65597</v>
      </c>
      <c r="J34">
        <v>2461</v>
      </c>
      <c r="K34">
        <v>2964</v>
      </c>
      <c r="L34">
        <v>4411</v>
      </c>
      <c r="M34">
        <v>6712</v>
      </c>
      <c r="N34">
        <v>12893</v>
      </c>
      <c r="O34">
        <v>19419</v>
      </c>
      <c r="P34">
        <v>290</v>
      </c>
      <c r="Q34">
        <v>3016</v>
      </c>
      <c r="R34">
        <v>3016</v>
      </c>
      <c r="S34">
        <v>12</v>
      </c>
      <c r="T34">
        <v>3371</v>
      </c>
      <c r="U34">
        <v>13</v>
      </c>
      <c r="V34">
        <v>3057</v>
      </c>
      <c r="W34">
        <v>349</v>
      </c>
      <c r="X34">
        <v>24</v>
      </c>
      <c r="Y34">
        <v>361</v>
      </c>
      <c r="Z34">
        <v>16304</v>
      </c>
      <c r="AA34">
        <v>3069</v>
      </c>
      <c r="AB34">
        <v>1</v>
      </c>
      <c r="AC34">
        <v>0</v>
      </c>
      <c r="AD34">
        <v>16304</v>
      </c>
      <c r="AE34">
        <v>475</v>
      </c>
      <c r="AF34">
        <v>290</v>
      </c>
      <c r="AG34">
        <v>36</v>
      </c>
      <c r="AH34">
        <v>7</v>
      </c>
      <c r="AI34">
        <v>0</v>
      </c>
      <c r="AJ34">
        <v>352</v>
      </c>
      <c r="AK34">
        <v>13</v>
      </c>
      <c r="AL34">
        <v>676</v>
      </c>
      <c r="AM34">
        <v>663</v>
      </c>
      <c r="AN34">
        <v>0</v>
      </c>
      <c r="AO34">
        <v>722</v>
      </c>
      <c r="AP34">
        <v>3069</v>
      </c>
      <c r="AQ34">
        <v>3069</v>
      </c>
      <c r="AR34">
        <v>0</v>
      </c>
      <c r="AS34">
        <v>0</v>
      </c>
      <c r="AT34">
        <v>361</v>
      </c>
      <c r="AU34">
        <v>5269</v>
      </c>
      <c r="AV34">
        <v>3623</v>
      </c>
      <c r="AW34">
        <v>7870</v>
      </c>
      <c r="AX34">
        <v>16456</v>
      </c>
      <c r="AY34">
        <v>8817</v>
      </c>
      <c r="AZ34">
        <v>5150</v>
      </c>
      <c r="BA34">
        <v>6924</v>
      </c>
      <c r="BB34">
        <v>9176</v>
      </c>
      <c r="BC34">
        <v>9426</v>
      </c>
      <c r="BD34">
        <v>8906</v>
      </c>
      <c r="BE34">
        <v>6622</v>
      </c>
      <c r="BF34">
        <v>5967</v>
      </c>
      <c r="BG34">
        <v>106120</v>
      </c>
      <c r="BH34">
        <v>42664</v>
      </c>
      <c r="BI34">
        <v>0</v>
      </c>
      <c r="BJ34">
        <v>2622</v>
      </c>
    </row>
    <row r="35" spans="1:62" x14ac:dyDescent="0.3">
      <c r="A35">
        <v>16500</v>
      </c>
      <c r="B35">
        <v>9.2999999999999999E-2</v>
      </c>
      <c r="C35">
        <v>1.4219999999999999</v>
      </c>
      <c r="D35">
        <v>6.3E-2</v>
      </c>
      <c r="E35">
        <v>0.499</v>
      </c>
      <c r="F35">
        <v>0.91900000000000004</v>
      </c>
      <c r="G35">
        <v>16462</v>
      </c>
      <c r="H35">
        <v>58595</v>
      </c>
      <c r="I35">
        <v>67440</v>
      </c>
      <c r="J35">
        <v>2300</v>
      </c>
      <c r="K35">
        <v>2748</v>
      </c>
      <c r="L35">
        <v>4703</v>
      </c>
      <c r="M35">
        <v>6873</v>
      </c>
      <c r="N35">
        <v>13341</v>
      </c>
      <c r="O35">
        <v>19973</v>
      </c>
      <c r="P35">
        <v>280</v>
      </c>
      <c r="Q35">
        <v>3223</v>
      </c>
      <c r="R35">
        <v>3223</v>
      </c>
      <c r="S35">
        <v>18</v>
      </c>
      <c r="T35">
        <v>3361</v>
      </c>
      <c r="U35">
        <v>8</v>
      </c>
      <c r="V35">
        <v>3039</v>
      </c>
      <c r="W35">
        <v>359</v>
      </c>
      <c r="X35">
        <v>36</v>
      </c>
      <c r="Y35">
        <v>382</v>
      </c>
      <c r="Z35">
        <v>16844</v>
      </c>
      <c r="AA35">
        <v>3062</v>
      </c>
      <c r="AB35">
        <v>1</v>
      </c>
      <c r="AC35">
        <v>0</v>
      </c>
      <c r="AD35">
        <v>16844</v>
      </c>
      <c r="AE35">
        <v>525</v>
      </c>
      <c r="AF35">
        <v>280</v>
      </c>
      <c r="AG35">
        <v>46</v>
      </c>
      <c r="AH35">
        <v>10</v>
      </c>
      <c r="AI35">
        <v>0</v>
      </c>
      <c r="AJ35">
        <v>366</v>
      </c>
      <c r="AK35">
        <v>8</v>
      </c>
      <c r="AL35">
        <v>691</v>
      </c>
      <c r="AM35">
        <v>683</v>
      </c>
      <c r="AN35">
        <v>0</v>
      </c>
      <c r="AO35">
        <v>764</v>
      </c>
      <c r="AP35">
        <v>3062</v>
      </c>
      <c r="AQ35">
        <v>3062</v>
      </c>
      <c r="AR35">
        <v>0</v>
      </c>
      <c r="AS35">
        <v>0</v>
      </c>
      <c r="AT35">
        <v>382</v>
      </c>
      <c r="AU35">
        <v>5370</v>
      </c>
      <c r="AV35">
        <v>3806</v>
      </c>
      <c r="AW35">
        <v>7590</v>
      </c>
      <c r="AX35">
        <v>16511</v>
      </c>
      <c r="AY35">
        <v>8035</v>
      </c>
      <c r="AZ35">
        <v>15914</v>
      </c>
      <c r="BA35">
        <v>11892</v>
      </c>
      <c r="BB35">
        <v>9205</v>
      </c>
      <c r="BC35">
        <v>7923</v>
      </c>
      <c r="BD35">
        <v>8852</v>
      </c>
      <c r="BE35">
        <v>6334</v>
      </c>
      <c r="BF35">
        <v>6124</v>
      </c>
      <c r="BG35">
        <v>111489</v>
      </c>
      <c r="BH35">
        <v>12799</v>
      </c>
      <c r="BI35">
        <v>0</v>
      </c>
      <c r="BJ35">
        <v>3391</v>
      </c>
    </row>
    <row r="36" spans="1:62" x14ac:dyDescent="0.3">
      <c r="A36">
        <v>17000</v>
      </c>
      <c r="B36">
        <v>7.8E-2</v>
      </c>
      <c r="C36">
        <v>1.504</v>
      </c>
      <c r="D36">
        <v>7.8E-2</v>
      </c>
      <c r="E36">
        <v>0.51500000000000001</v>
      </c>
      <c r="F36">
        <v>0.92300000000000004</v>
      </c>
      <c r="G36">
        <v>16981</v>
      </c>
      <c r="H36">
        <v>60710</v>
      </c>
      <c r="I36">
        <v>69830</v>
      </c>
      <c r="J36">
        <v>2491</v>
      </c>
      <c r="K36">
        <v>3080</v>
      </c>
      <c r="L36">
        <v>6785</v>
      </c>
      <c r="M36">
        <v>7434</v>
      </c>
      <c r="N36">
        <v>13246</v>
      </c>
      <c r="O36">
        <v>20753</v>
      </c>
      <c r="P36">
        <v>302</v>
      </c>
      <c r="Q36">
        <v>3194</v>
      </c>
      <c r="R36">
        <v>3194</v>
      </c>
      <c r="S36">
        <v>33</v>
      </c>
      <c r="T36">
        <v>3609</v>
      </c>
      <c r="U36">
        <v>3</v>
      </c>
      <c r="V36">
        <v>3277</v>
      </c>
      <c r="W36">
        <v>339</v>
      </c>
      <c r="X36">
        <v>21</v>
      </c>
      <c r="Y36">
        <v>347</v>
      </c>
      <c r="Z36">
        <v>17328</v>
      </c>
      <c r="AA36">
        <v>3285</v>
      </c>
      <c r="AB36">
        <v>1</v>
      </c>
      <c r="AC36">
        <v>0</v>
      </c>
      <c r="AD36">
        <v>17328</v>
      </c>
      <c r="AE36">
        <v>463</v>
      </c>
      <c r="AF36">
        <v>302</v>
      </c>
      <c r="AG36">
        <v>49</v>
      </c>
      <c r="AH36">
        <v>10</v>
      </c>
      <c r="AI36">
        <v>0</v>
      </c>
      <c r="AJ36">
        <v>348</v>
      </c>
      <c r="AK36">
        <v>3</v>
      </c>
      <c r="AL36">
        <v>655</v>
      </c>
      <c r="AM36">
        <v>652</v>
      </c>
      <c r="AN36">
        <v>0</v>
      </c>
      <c r="AO36">
        <v>694</v>
      </c>
      <c r="AP36">
        <v>3285</v>
      </c>
      <c r="AQ36">
        <v>3285</v>
      </c>
      <c r="AR36">
        <v>0</v>
      </c>
      <c r="AS36">
        <v>0</v>
      </c>
      <c r="AT36">
        <v>347</v>
      </c>
      <c r="AU36">
        <v>5430</v>
      </c>
      <c r="AV36">
        <v>3617</v>
      </c>
      <c r="AW36">
        <v>7830</v>
      </c>
      <c r="AX36">
        <v>13012</v>
      </c>
      <c r="AY36">
        <v>8325</v>
      </c>
      <c r="AZ36">
        <v>5481</v>
      </c>
      <c r="BA36">
        <v>7253</v>
      </c>
      <c r="BB36">
        <v>9020</v>
      </c>
      <c r="BC36">
        <v>8644</v>
      </c>
      <c r="BD36">
        <v>10747</v>
      </c>
      <c r="BE36">
        <v>6208</v>
      </c>
      <c r="BF36">
        <v>6008</v>
      </c>
      <c r="BG36">
        <v>109866</v>
      </c>
      <c r="BH36">
        <v>13226</v>
      </c>
      <c r="BI36">
        <v>0</v>
      </c>
      <c r="BJ36">
        <v>2853</v>
      </c>
    </row>
    <row r="37" spans="1:62" x14ac:dyDescent="0.3">
      <c r="A37">
        <v>17500</v>
      </c>
      <c r="B37">
        <v>9.4E-2</v>
      </c>
      <c r="C37">
        <v>1.516</v>
      </c>
      <c r="D37">
        <v>6.2E-2</v>
      </c>
      <c r="E37">
        <v>0.54800000000000004</v>
      </c>
      <c r="F37">
        <v>0.93600000000000005</v>
      </c>
      <c r="G37">
        <v>17477</v>
      </c>
      <c r="H37">
        <v>62194</v>
      </c>
      <c r="I37">
        <v>71536</v>
      </c>
      <c r="J37">
        <v>2399</v>
      </c>
      <c r="K37">
        <v>3004</v>
      </c>
      <c r="L37">
        <v>7314</v>
      </c>
      <c r="M37">
        <v>9717</v>
      </c>
      <c r="N37">
        <v>15138</v>
      </c>
      <c r="O37">
        <v>21189</v>
      </c>
      <c r="P37">
        <v>335</v>
      </c>
      <c r="Q37">
        <v>3309</v>
      </c>
      <c r="R37">
        <v>3309</v>
      </c>
      <c r="S37">
        <v>12</v>
      </c>
      <c r="T37">
        <v>3610</v>
      </c>
      <c r="U37">
        <v>4</v>
      </c>
      <c r="V37">
        <v>3301</v>
      </c>
      <c r="W37">
        <v>364</v>
      </c>
      <c r="X37">
        <v>24</v>
      </c>
      <c r="Y37">
        <v>372</v>
      </c>
      <c r="Z37">
        <v>17849</v>
      </c>
      <c r="AA37">
        <v>3309</v>
      </c>
      <c r="AB37">
        <v>1</v>
      </c>
      <c r="AC37">
        <v>0</v>
      </c>
      <c r="AD37">
        <v>17849</v>
      </c>
      <c r="AE37">
        <v>489</v>
      </c>
      <c r="AF37">
        <v>335</v>
      </c>
      <c r="AG37">
        <v>49</v>
      </c>
      <c r="AH37">
        <v>8</v>
      </c>
      <c r="AI37">
        <v>0</v>
      </c>
      <c r="AJ37">
        <v>367</v>
      </c>
      <c r="AK37">
        <v>4</v>
      </c>
      <c r="AL37">
        <v>695</v>
      </c>
      <c r="AM37">
        <v>691</v>
      </c>
      <c r="AN37">
        <v>0</v>
      </c>
      <c r="AO37">
        <v>744</v>
      </c>
      <c r="AP37">
        <v>3309</v>
      </c>
      <c r="AQ37">
        <v>3309</v>
      </c>
      <c r="AR37">
        <v>0</v>
      </c>
      <c r="AS37">
        <v>0</v>
      </c>
      <c r="AT37">
        <v>372</v>
      </c>
      <c r="AU37">
        <v>5520</v>
      </c>
      <c r="AV37">
        <v>3625</v>
      </c>
      <c r="AW37">
        <v>7481</v>
      </c>
      <c r="AX37">
        <v>19892</v>
      </c>
      <c r="AY37">
        <v>10310</v>
      </c>
      <c r="AZ37">
        <v>4820</v>
      </c>
      <c r="BA37">
        <v>9279</v>
      </c>
      <c r="BB37">
        <v>8997</v>
      </c>
      <c r="BC37">
        <v>7679</v>
      </c>
      <c r="BD37">
        <v>9154</v>
      </c>
      <c r="BE37">
        <v>7086</v>
      </c>
      <c r="BF37">
        <v>6438</v>
      </c>
      <c r="BG37">
        <v>104860</v>
      </c>
      <c r="BH37">
        <v>9387</v>
      </c>
      <c r="BI37">
        <v>0</v>
      </c>
      <c r="BJ37">
        <v>2957</v>
      </c>
    </row>
    <row r="38" spans="1:62" x14ac:dyDescent="0.3">
      <c r="A38">
        <v>18000</v>
      </c>
      <c r="B38">
        <v>0.1</v>
      </c>
      <c r="C38">
        <v>1.575</v>
      </c>
      <c r="D38">
        <v>7.8E-2</v>
      </c>
      <c r="E38">
        <v>0.56100000000000005</v>
      </c>
      <c r="F38">
        <v>0.999</v>
      </c>
      <c r="G38">
        <v>17969</v>
      </c>
      <c r="H38">
        <v>64122</v>
      </c>
      <c r="I38">
        <v>74004</v>
      </c>
      <c r="J38">
        <v>2435</v>
      </c>
      <c r="K38">
        <v>2990</v>
      </c>
      <c r="L38">
        <v>3833</v>
      </c>
      <c r="M38">
        <v>7890</v>
      </c>
      <c r="N38">
        <v>13433</v>
      </c>
      <c r="O38">
        <v>21947</v>
      </c>
      <c r="P38">
        <v>351</v>
      </c>
      <c r="Q38">
        <v>3356</v>
      </c>
      <c r="R38">
        <v>3356</v>
      </c>
      <c r="S38">
        <v>15</v>
      </c>
      <c r="T38">
        <v>3805</v>
      </c>
      <c r="U38">
        <v>14</v>
      </c>
      <c r="V38">
        <v>3511</v>
      </c>
      <c r="W38">
        <v>381</v>
      </c>
      <c r="X38">
        <v>24</v>
      </c>
      <c r="Y38">
        <v>379</v>
      </c>
      <c r="Z38">
        <v>18348</v>
      </c>
      <c r="AA38">
        <v>3509</v>
      </c>
      <c r="AB38">
        <v>1</v>
      </c>
      <c r="AC38">
        <v>0</v>
      </c>
      <c r="AD38">
        <v>18348</v>
      </c>
      <c r="AE38">
        <v>523</v>
      </c>
      <c r="AF38">
        <v>351</v>
      </c>
      <c r="AG38">
        <v>50</v>
      </c>
      <c r="AH38">
        <v>15</v>
      </c>
      <c r="AI38">
        <v>0</v>
      </c>
      <c r="AJ38">
        <v>383</v>
      </c>
      <c r="AK38">
        <v>14</v>
      </c>
      <c r="AL38">
        <v>731</v>
      </c>
      <c r="AM38">
        <v>717</v>
      </c>
      <c r="AN38">
        <v>0</v>
      </c>
      <c r="AO38">
        <v>756</v>
      </c>
      <c r="AP38">
        <v>3509</v>
      </c>
      <c r="AQ38">
        <v>3509</v>
      </c>
      <c r="AR38">
        <v>0</v>
      </c>
      <c r="AS38">
        <v>0</v>
      </c>
      <c r="AT38">
        <v>378</v>
      </c>
      <c r="AU38">
        <v>5272</v>
      </c>
      <c r="AV38">
        <v>3224</v>
      </c>
      <c r="AW38">
        <v>7795</v>
      </c>
      <c r="AX38">
        <v>11888</v>
      </c>
      <c r="AY38">
        <v>7992</v>
      </c>
      <c r="AZ38">
        <v>5216</v>
      </c>
      <c r="BA38">
        <v>7039</v>
      </c>
      <c r="BB38">
        <v>9240</v>
      </c>
      <c r="BC38">
        <v>8220</v>
      </c>
      <c r="BD38">
        <v>9279</v>
      </c>
      <c r="BE38">
        <v>7042</v>
      </c>
      <c r="BF38">
        <v>5908</v>
      </c>
      <c r="BG38">
        <v>120332</v>
      </c>
      <c r="BH38">
        <v>10666</v>
      </c>
      <c r="BI38">
        <v>0</v>
      </c>
      <c r="BJ38">
        <v>2652</v>
      </c>
    </row>
    <row r="39" spans="1:62" x14ac:dyDescent="0.3">
      <c r="A39">
        <v>18500</v>
      </c>
      <c r="B39">
        <v>9.2999999999999999E-2</v>
      </c>
      <c r="C39">
        <v>1.611</v>
      </c>
      <c r="D39">
        <v>7.8E-2</v>
      </c>
      <c r="E39">
        <v>0.59299999999999997</v>
      </c>
      <c r="F39">
        <v>1.03</v>
      </c>
      <c r="G39">
        <v>18451</v>
      </c>
      <c r="H39">
        <v>65741</v>
      </c>
      <c r="I39">
        <v>75758</v>
      </c>
      <c r="J39">
        <v>2372</v>
      </c>
      <c r="K39">
        <v>2893</v>
      </c>
      <c r="L39">
        <v>4279</v>
      </c>
      <c r="M39">
        <v>7513</v>
      </c>
      <c r="N39">
        <v>12915</v>
      </c>
      <c r="O39">
        <v>22445</v>
      </c>
      <c r="P39">
        <v>338</v>
      </c>
      <c r="Q39">
        <v>3500</v>
      </c>
      <c r="R39">
        <v>3500</v>
      </c>
      <c r="S39">
        <v>12</v>
      </c>
      <c r="T39">
        <v>3860</v>
      </c>
      <c r="U39">
        <v>1</v>
      </c>
      <c r="V39">
        <v>3498</v>
      </c>
      <c r="W39">
        <v>388</v>
      </c>
      <c r="X39">
        <v>24</v>
      </c>
      <c r="Y39">
        <v>418</v>
      </c>
      <c r="Z39">
        <v>18869</v>
      </c>
      <c r="AA39">
        <v>3528</v>
      </c>
      <c r="AB39">
        <v>1</v>
      </c>
      <c r="AC39">
        <v>0</v>
      </c>
      <c r="AD39">
        <v>18869</v>
      </c>
      <c r="AE39">
        <v>547</v>
      </c>
      <c r="AF39">
        <v>338</v>
      </c>
      <c r="AG39">
        <v>57</v>
      </c>
      <c r="AH39">
        <v>7</v>
      </c>
      <c r="AI39">
        <v>0</v>
      </c>
      <c r="AJ39">
        <v>398</v>
      </c>
      <c r="AK39">
        <v>1</v>
      </c>
      <c r="AL39">
        <v>729</v>
      </c>
      <c r="AM39">
        <v>728</v>
      </c>
      <c r="AN39">
        <v>0</v>
      </c>
      <c r="AO39">
        <v>836</v>
      </c>
      <c r="AP39">
        <v>3528</v>
      </c>
      <c r="AQ39">
        <v>3528</v>
      </c>
      <c r="AR39">
        <v>0</v>
      </c>
      <c r="AS39">
        <v>0</v>
      </c>
      <c r="AT39">
        <v>418</v>
      </c>
      <c r="AU39">
        <v>5205</v>
      </c>
      <c r="AV39">
        <v>3495</v>
      </c>
      <c r="AW39">
        <v>8203</v>
      </c>
      <c r="AX39">
        <v>15541</v>
      </c>
      <c r="AY39">
        <v>9101</v>
      </c>
      <c r="AZ39">
        <v>5485</v>
      </c>
      <c r="BA39">
        <v>9386</v>
      </c>
      <c r="BB39">
        <v>9401</v>
      </c>
      <c r="BC39">
        <v>8741</v>
      </c>
      <c r="BD39">
        <v>9990</v>
      </c>
      <c r="BE39">
        <v>7116</v>
      </c>
      <c r="BF39">
        <v>5823</v>
      </c>
      <c r="BG39">
        <v>124859</v>
      </c>
      <c r="BH39">
        <v>9386</v>
      </c>
      <c r="BI39">
        <v>0</v>
      </c>
      <c r="BJ39">
        <v>2618</v>
      </c>
    </row>
    <row r="40" spans="1:62" x14ac:dyDescent="0.3">
      <c r="A40">
        <v>19000</v>
      </c>
      <c r="B40">
        <v>0.109</v>
      </c>
      <c r="C40">
        <v>1.655</v>
      </c>
      <c r="D40">
        <v>7.8E-2</v>
      </c>
      <c r="E40">
        <v>0.57699999999999996</v>
      </c>
      <c r="F40">
        <v>1.107</v>
      </c>
      <c r="G40">
        <v>18992</v>
      </c>
      <c r="H40">
        <v>67971</v>
      </c>
      <c r="I40">
        <v>78435</v>
      </c>
      <c r="J40">
        <v>2444</v>
      </c>
      <c r="K40">
        <v>2993</v>
      </c>
      <c r="L40">
        <v>4304</v>
      </c>
      <c r="M40">
        <v>7842</v>
      </c>
      <c r="N40">
        <v>12954</v>
      </c>
      <c r="O40">
        <v>23253</v>
      </c>
      <c r="P40">
        <v>360</v>
      </c>
      <c r="Q40">
        <v>3580</v>
      </c>
      <c r="R40">
        <v>3580</v>
      </c>
      <c r="S40">
        <v>24</v>
      </c>
      <c r="T40">
        <v>4130</v>
      </c>
      <c r="U40">
        <v>7</v>
      </c>
      <c r="V40">
        <v>3766</v>
      </c>
      <c r="W40">
        <v>423</v>
      </c>
      <c r="X40">
        <v>12</v>
      </c>
      <c r="Y40">
        <v>385</v>
      </c>
      <c r="Z40">
        <v>19377</v>
      </c>
      <c r="AA40">
        <v>3728</v>
      </c>
      <c r="AB40">
        <v>1</v>
      </c>
      <c r="AC40">
        <v>0</v>
      </c>
      <c r="AD40">
        <v>19377</v>
      </c>
      <c r="AE40">
        <v>530</v>
      </c>
      <c r="AF40">
        <v>360</v>
      </c>
      <c r="AG40">
        <v>51</v>
      </c>
      <c r="AH40">
        <v>12</v>
      </c>
      <c r="AI40">
        <v>0</v>
      </c>
      <c r="AJ40">
        <v>425</v>
      </c>
      <c r="AK40">
        <v>7</v>
      </c>
      <c r="AL40">
        <v>807</v>
      </c>
      <c r="AM40">
        <v>800</v>
      </c>
      <c r="AN40">
        <v>0</v>
      </c>
      <c r="AO40">
        <v>770</v>
      </c>
      <c r="AP40">
        <v>3728</v>
      </c>
      <c r="AQ40">
        <v>3728</v>
      </c>
      <c r="AR40">
        <v>0</v>
      </c>
      <c r="AS40">
        <v>0</v>
      </c>
      <c r="AT40">
        <v>385</v>
      </c>
      <c r="AU40">
        <v>5223</v>
      </c>
      <c r="AV40">
        <v>3103</v>
      </c>
      <c r="AW40">
        <v>7798</v>
      </c>
      <c r="AX40">
        <v>11874</v>
      </c>
      <c r="AY40">
        <v>8052</v>
      </c>
      <c r="AZ40">
        <v>5100</v>
      </c>
      <c r="BA40">
        <v>6399</v>
      </c>
      <c r="BB40">
        <v>9166</v>
      </c>
      <c r="BC40">
        <v>7857</v>
      </c>
      <c r="BD40">
        <v>8817</v>
      </c>
      <c r="BE40">
        <v>6459</v>
      </c>
      <c r="BF40">
        <v>7505</v>
      </c>
      <c r="BG40">
        <v>125986</v>
      </c>
      <c r="BH40">
        <v>10240</v>
      </c>
      <c r="BI40">
        <v>0</v>
      </c>
      <c r="BJ40">
        <v>2585</v>
      </c>
    </row>
    <row r="41" spans="1:62" x14ac:dyDescent="0.3">
      <c r="A41">
        <v>19500</v>
      </c>
      <c r="B41">
        <v>0.109</v>
      </c>
      <c r="C41">
        <v>1.74</v>
      </c>
      <c r="D41">
        <v>6.3E-2</v>
      </c>
      <c r="E41">
        <v>0.60799999999999998</v>
      </c>
      <c r="F41">
        <v>1.139</v>
      </c>
      <c r="G41">
        <v>19490</v>
      </c>
      <c r="H41">
        <v>69599</v>
      </c>
      <c r="I41">
        <v>80084</v>
      </c>
      <c r="J41">
        <v>2434</v>
      </c>
      <c r="K41">
        <v>3021</v>
      </c>
      <c r="L41">
        <v>3987</v>
      </c>
      <c r="M41">
        <v>8170</v>
      </c>
      <c r="N41">
        <v>15324</v>
      </c>
      <c r="O41">
        <v>23796</v>
      </c>
      <c r="P41">
        <v>348</v>
      </c>
      <c r="Q41">
        <v>3628</v>
      </c>
      <c r="R41">
        <v>3628</v>
      </c>
      <c r="S41">
        <v>21</v>
      </c>
      <c r="T41">
        <v>4147</v>
      </c>
      <c r="U41">
        <v>8</v>
      </c>
      <c r="V41">
        <v>3767</v>
      </c>
      <c r="W41">
        <v>393</v>
      </c>
      <c r="X41">
        <v>18</v>
      </c>
      <c r="Y41">
        <v>397</v>
      </c>
      <c r="Z41">
        <v>19887</v>
      </c>
      <c r="AA41">
        <v>3771</v>
      </c>
      <c r="AB41">
        <v>1</v>
      </c>
      <c r="AC41">
        <v>0</v>
      </c>
      <c r="AD41">
        <v>19887</v>
      </c>
      <c r="AE41">
        <v>532</v>
      </c>
      <c r="AF41">
        <v>348</v>
      </c>
      <c r="AG41">
        <v>56</v>
      </c>
      <c r="AH41">
        <v>15</v>
      </c>
      <c r="AI41">
        <v>0</v>
      </c>
      <c r="AJ41">
        <v>397</v>
      </c>
      <c r="AK41">
        <v>8</v>
      </c>
      <c r="AL41">
        <v>745</v>
      </c>
      <c r="AM41">
        <v>737</v>
      </c>
      <c r="AN41">
        <v>5</v>
      </c>
      <c r="AO41">
        <v>792</v>
      </c>
      <c r="AP41">
        <v>3771</v>
      </c>
      <c r="AQ41">
        <v>3771</v>
      </c>
      <c r="AR41">
        <v>0</v>
      </c>
      <c r="AS41">
        <v>0</v>
      </c>
      <c r="AT41">
        <v>396</v>
      </c>
      <c r="AU41">
        <v>5294</v>
      </c>
      <c r="AV41">
        <v>3479</v>
      </c>
      <c r="AW41">
        <v>8016</v>
      </c>
      <c r="AX41">
        <v>12998</v>
      </c>
      <c r="AY41">
        <v>9467</v>
      </c>
      <c r="AZ41">
        <v>5569</v>
      </c>
      <c r="BA41">
        <v>6506</v>
      </c>
      <c r="BB41">
        <v>9643</v>
      </c>
      <c r="BC41">
        <v>8571</v>
      </c>
      <c r="BD41">
        <v>10428</v>
      </c>
      <c r="BE41">
        <v>6797</v>
      </c>
      <c r="BF41">
        <v>5870</v>
      </c>
      <c r="BG41">
        <v>131887</v>
      </c>
      <c r="BH41">
        <v>13225</v>
      </c>
      <c r="BI41">
        <v>0</v>
      </c>
      <c r="BJ41">
        <v>2822</v>
      </c>
    </row>
    <row r="42" spans="1:62" x14ac:dyDescent="0.3">
      <c r="A42">
        <v>20000</v>
      </c>
      <c r="B42">
        <v>0.109</v>
      </c>
      <c r="C42">
        <v>1.81</v>
      </c>
      <c r="D42">
        <v>6.2E-2</v>
      </c>
      <c r="E42">
        <v>0.64</v>
      </c>
      <c r="F42">
        <v>1.159</v>
      </c>
      <c r="G42">
        <v>19940</v>
      </c>
      <c r="H42">
        <v>71134</v>
      </c>
      <c r="I42">
        <v>81843</v>
      </c>
      <c r="J42">
        <v>2416</v>
      </c>
      <c r="K42">
        <v>3012</v>
      </c>
      <c r="L42">
        <v>4685</v>
      </c>
      <c r="M42">
        <v>7219</v>
      </c>
      <c r="N42">
        <v>16742</v>
      </c>
      <c r="O42">
        <v>24246</v>
      </c>
      <c r="P42">
        <v>399</v>
      </c>
      <c r="Q42">
        <v>3800</v>
      </c>
      <c r="R42">
        <v>3800</v>
      </c>
      <c r="S42">
        <v>24</v>
      </c>
      <c r="T42">
        <v>4186</v>
      </c>
      <c r="U42">
        <v>8</v>
      </c>
      <c r="V42">
        <v>3795</v>
      </c>
      <c r="W42">
        <v>415</v>
      </c>
      <c r="X42">
        <v>36</v>
      </c>
      <c r="Y42">
        <v>416</v>
      </c>
      <c r="Z42">
        <v>20356</v>
      </c>
      <c r="AA42">
        <v>3796</v>
      </c>
      <c r="AB42">
        <v>1</v>
      </c>
      <c r="AC42">
        <v>0</v>
      </c>
      <c r="AD42">
        <v>20356</v>
      </c>
      <c r="AE42">
        <v>563</v>
      </c>
      <c r="AF42">
        <v>399</v>
      </c>
      <c r="AG42">
        <v>48</v>
      </c>
      <c r="AH42">
        <v>9</v>
      </c>
      <c r="AI42">
        <v>0</v>
      </c>
      <c r="AJ42">
        <v>422</v>
      </c>
      <c r="AK42">
        <v>8</v>
      </c>
      <c r="AL42">
        <v>790</v>
      </c>
      <c r="AM42">
        <v>782</v>
      </c>
      <c r="AN42">
        <v>0</v>
      </c>
      <c r="AO42">
        <v>832</v>
      </c>
      <c r="AP42">
        <v>3796</v>
      </c>
      <c r="AQ42">
        <v>3796</v>
      </c>
      <c r="AR42">
        <v>0</v>
      </c>
      <c r="AS42">
        <v>0</v>
      </c>
      <c r="AT42">
        <v>416</v>
      </c>
      <c r="AU42">
        <v>5300</v>
      </c>
      <c r="AV42">
        <v>4335</v>
      </c>
      <c r="AW42">
        <v>8203</v>
      </c>
      <c r="AX42">
        <v>12514</v>
      </c>
      <c r="AY42">
        <v>8230</v>
      </c>
      <c r="AZ42">
        <v>5554</v>
      </c>
      <c r="BA42">
        <v>6399</v>
      </c>
      <c r="BB42">
        <v>9879</v>
      </c>
      <c r="BC42">
        <v>9763</v>
      </c>
      <c r="BD42">
        <v>9824</v>
      </c>
      <c r="BE42">
        <v>6676</v>
      </c>
      <c r="BF42">
        <v>5923</v>
      </c>
      <c r="BG42">
        <v>134896</v>
      </c>
      <c r="BH42">
        <v>13652</v>
      </c>
      <c r="BI42">
        <v>0</v>
      </c>
      <c r="BJ42">
        <v>2786</v>
      </c>
    </row>
    <row r="43" spans="1:62" x14ac:dyDescent="0.3">
      <c r="A43">
        <v>20500</v>
      </c>
      <c r="B43">
        <v>0.11</v>
      </c>
      <c r="C43">
        <v>1.835</v>
      </c>
      <c r="D43">
        <v>7.8E-2</v>
      </c>
      <c r="E43">
        <v>0.67100000000000004</v>
      </c>
      <c r="F43">
        <v>1.2190000000000001</v>
      </c>
      <c r="G43">
        <v>20420</v>
      </c>
      <c r="H43">
        <v>72976</v>
      </c>
      <c r="I43">
        <v>84243</v>
      </c>
      <c r="J43">
        <v>2425</v>
      </c>
      <c r="K43">
        <v>3033</v>
      </c>
      <c r="L43">
        <v>4803</v>
      </c>
      <c r="M43">
        <v>7885</v>
      </c>
      <c r="N43">
        <v>13659</v>
      </c>
      <c r="O43">
        <v>24940</v>
      </c>
      <c r="P43">
        <v>392</v>
      </c>
      <c r="Q43">
        <v>3909</v>
      </c>
      <c r="R43">
        <v>3909</v>
      </c>
      <c r="S43">
        <v>6</v>
      </c>
      <c r="T43">
        <v>4366</v>
      </c>
      <c r="U43">
        <v>4</v>
      </c>
      <c r="V43">
        <v>3972</v>
      </c>
      <c r="W43">
        <v>447</v>
      </c>
      <c r="X43">
        <v>27</v>
      </c>
      <c r="Y43">
        <v>449</v>
      </c>
      <c r="Z43">
        <v>20869</v>
      </c>
      <c r="AA43">
        <v>3974</v>
      </c>
      <c r="AB43">
        <v>1</v>
      </c>
      <c r="AC43">
        <v>0</v>
      </c>
      <c r="AD43">
        <v>20869</v>
      </c>
      <c r="AE43">
        <v>593</v>
      </c>
      <c r="AF43">
        <v>392</v>
      </c>
      <c r="AG43">
        <v>62</v>
      </c>
      <c r="AH43">
        <v>18</v>
      </c>
      <c r="AI43">
        <v>0</v>
      </c>
      <c r="AJ43">
        <v>454</v>
      </c>
      <c r="AK43">
        <v>4</v>
      </c>
      <c r="AL43">
        <v>857</v>
      </c>
      <c r="AM43">
        <v>853</v>
      </c>
      <c r="AN43">
        <v>0</v>
      </c>
      <c r="AO43">
        <v>898</v>
      </c>
      <c r="AP43">
        <v>3974</v>
      </c>
      <c r="AQ43">
        <v>3974</v>
      </c>
      <c r="AR43">
        <v>0</v>
      </c>
      <c r="AS43">
        <v>0</v>
      </c>
      <c r="AT43">
        <v>449</v>
      </c>
      <c r="AU43">
        <v>5349</v>
      </c>
      <c r="AV43">
        <v>3610</v>
      </c>
      <c r="AW43">
        <v>8164</v>
      </c>
      <c r="AX43">
        <v>12799</v>
      </c>
      <c r="AY43">
        <v>10524</v>
      </c>
      <c r="AZ43">
        <v>5591</v>
      </c>
      <c r="BA43">
        <v>7146</v>
      </c>
      <c r="BB43">
        <v>9513</v>
      </c>
      <c r="BC43">
        <v>8705</v>
      </c>
      <c r="BD43">
        <v>10350</v>
      </c>
      <c r="BE43">
        <v>6544</v>
      </c>
      <c r="BF43">
        <v>5907</v>
      </c>
      <c r="BG43">
        <v>139235</v>
      </c>
      <c r="BH43">
        <v>13652</v>
      </c>
      <c r="BI43">
        <v>0</v>
      </c>
      <c r="BJ43">
        <v>2812</v>
      </c>
    </row>
    <row r="44" spans="1:62" x14ac:dyDescent="0.3">
      <c r="A44">
        <v>21000</v>
      </c>
      <c r="B44">
        <v>0.125</v>
      </c>
      <c r="C44">
        <v>1.778</v>
      </c>
      <c r="D44">
        <v>7.9000000000000001E-2</v>
      </c>
      <c r="E44">
        <v>0.68600000000000005</v>
      </c>
      <c r="F44">
        <v>1.202</v>
      </c>
      <c r="G44">
        <v>20959</v>
      </c>
      <c r="H44">
        <v>74744</v>
      </c>
      <c r="I44">
        <v>86184</v>
      </c>
      <c r="J44">
        <v>2301</v>
      </c>
      <c r="K44">
        <v>2881</v>
      </c>
      <c r="L44">
        <v>3645</v>
      </c>
      <c r="M44">
        <v>7377</v>
      </c>
      <c r="N44">
        <v>13874</v>
      </c>
      <c r="O44">
        <v>25565</v>
      </c>
      <c r="P44">
        <v>425</v>
      </c>
      <c r="Q44">
        <v>3903</v>
      </c>
      <c r="R44">
        <v>3903</v>
      </c>
      <c r="S44">
        <v>21</v>
      </c>
      <c r="T44">
        <v>4424</v>
      </c>
      <c r="U44">
        <v>7</v>
      </c>
      <c r="V44">
        <v>4033</v>
      </c>
      <c r="W44">
        <v>440</v>
      </c>
      <c r="X44">
        <v>21</v>
      </c>
      <c r="Y44">
        <v>456</v>
      </c>
      <c r="Z44">
        <v>21415</v>
      </c>
      <c r="AA44">
        <v>4049</v>
      </c>
      <c r="AB44">
        <v>1</v>
      </c>
      <c r="AC44">
        <v>0</v>
      </c>
      <c r="AD44">
        <v>21415</v>
      </c>
      <c r="AE44">
        <v>605</v>
      </c>
      <c r="AF44">
        <v>425</v>
      </c>
      <c r="AG44">
        <v>54</v>
      </c>
      <c r="AH44">
        <v>9</v>
      </c>
      <c r="AI44">
        <v>0</v>
      </c>
      <c r="AJ44">
        <v>447</v>
      </c>
      <c r="AK44">
        <v>7</v>
      </c>
      <c r="AL44">
        <v>844</v>
      </c>
      <c r="AM44">
        <v>837</v>
      </c>
      <c r="AN44">
        <v>0</v>
      </c>
      <c r="AO44">
        <v>910</v>
      </c>
      <c r="AP44">
        <v>4049</v>
      </c>
      <c r="AQ44">
        <v>4049</v>
      </c>
      <c r="AR44">
        <v>0</v>
      </c>
      <c r="AS44">
        <v>0</v>
      </c>
      <c r="AT44">
        <v>455</v>
      </c>
      <c r="AU44">
        <v>5322</v>
      </c>
      <c r="AV44">
        <v>3293</v>
      </c>
      <c r="AW44">
        <v>7703</v>
      </c>
      <c r="AX44">
        <v>22517</v>
      </c>
      <c r="AY44">
        <v>9040</v>
      </c>
      <c r="AZ44">
        <v>5309</v>
      </c>
      <c r="BA44">
        <v>7253</v>
      </c>
      <c r="BB44">
        <v>9295</v>
      </c>
      <c r="BC44">
        <v>8385</v>
      </c>
      <c r="BD44">
        <v>10564</v>
      </c>
      <c r="BE44">
        <v>6421</v>
      </c>
      <c r="BF44">
        <v>5969</v>
      </c>
      <c r="BG44">
        <v>133140</v>
      </c>
      <c r="BH44">
        <v>10666</v>
      </c>
      <c r="BI44">
        <v>0</v>
      </c>
      <c r="BJ44">
        <v>2712</v>
      </c>
    </row>
    <row r="45" spans="1:62" x14ac:dyDescent="0.3">
      <c r="A45">
        <v>21500</v>
      </c>
      <c r="B45">
        <v>0.125</v>
      </c>
      <c r="C45">
        <v>2.06</v>
      </c>
      <c r="D45">
        <v>7.8E-2</v>
      </c>
      <c r="E45">
        <v>0.65800000000000003</v>
      </c>
      <c r="F45">
        <v>1.8879999999999999</v>
      </c>
      <c r="G45">
        <v>21457</v>
      </c>
      <c r="H45">
        <v>76524</v>
      </c>
      <c r="I45">
        <v>88402</v>
      </c>
      <c r="J45">
        <v>2520</v>
      </c>
      <c r="K45">
        <v>3100</v>
      </c>
      <c r="L45">
        <v>4387</v>
      </c>
      <c r="M45">
        <v>7870</v>
      </c>
      <c r="N45">
        <v>14471</v>
      </c>
      <c r="O45">
        <v>26208</v>
      </c>
      <c r="P45">
        <v>446</v>
      </c>
      <c r="Q45">
        <v>3971</v>
      </c>
      <c r="R45">
        <v>3971</v>
      </c>
      <c r="S45">
        <v>15</v>
      </c>
      <c r="T45">
        <v>4578</v>
      </c>
      <c r="U45">
        <v>6</v>
      </c>
      <c r="V45">
        <v>4165</v>
      </c>
      <c r="W45">
        <v>466</v>
      </c>
      <c r="X45">
        <v>24</v>
      </c>
      <c r="Y45">
        <v>474</v>
      </c>
      <c r="Z45">
        <v>21931</v>
      </c>
      <c r="AA45">
        <v>4173</v>
      </c>
      <c r="AB45">
        <v>1</v>
      </c>
      <c r="AC45">
        <v>0</v>
      </c>
      <c r="AD45">
        <v>21931</v>
      </c>
      <c r="AE45">
        <v>641</v>
      </c>
      <c r="AF45">
        <v>446</v>
      </c>
      <c r="AG45">
        <v>67</v>
      </c>
      <c r="AH45">
        <v>13</v>
      </c>
      <c r="AI45">
        <v>0</v>
      </c>
      <c r="AJ45">
        <v>473</v>
      </c>
      <c r="AK45">
        <v>6</v>
      </c>
      <c r="AL45">
        <v>886</v>
      </c>
      <c r="AM45">
        <v>880</v>
      </c>
      <c r="AN45">
        <v>0</v>
      </c>
      <c r="AO45">
        <v>948</v>
      </c>
      <c r="AP45">
        <v>4173</v>
      </c>
      <c r="AQ45">
        <v>4173</v>
      </c>
      <c r="AR45">
        <v>0</v>
      </c>
      <c r="AS45">
        <v>0</v>
      </c>
      <c r="AT45">
        <v>474</v>
      </c>
      <c r="AU45">
        <v>5394</v>
      </c>
      <c r="AV45">
        <v>3776</v>
      </c>
      <c r="AW45">
        <v>8597</v>
      </c>
      <c r="AX45">
        <v>26419</v>
      </c>
      <c r="AY45">
        <v>8305</v>
      </c>
      <c r="AZ45">
        <v>5900</v>
      </c>
      <c r="BA45">
        <v>9741</v>
      </c>
      <c r="BB45">
        <v>11014</v>
      </c>
      <c r="BC45">
        <v>10380</v>
      </c>
      <c r="BD45">
        <v>10719</v>
      </c>
      <c r="BE45">
        <v>8576</v>
      </c>
      <c r="BF45">
        <v>5907</v>
      </c>
      <c r="BG45">
        <v>268654</v>
      </c>
      <c r="BH45">
        <v>13226</v>
      </c>
      <c r="BI45">
        <v>0</v>
      </c>
      <c r="BJ45">
        <v>2743</v>
      </c>
    </row>
    <row r="46" spans="1:62" x14ac:dyDescent="0.3">
      <c r="A46">
        <v>22000</v>
      </c>
      <c r="B46">
        <v>0.124</v>
      </c>
      <c r="C46">
        <v>1.921</v>
      </c>
      <c r="D46">
        <v>9.4E-2</v>
      </c>
      <c r="E46">
        <v>0.67</v>
      </c>
      <c r="F46">
        <v>1.778</v>
      </c>
      <c r="G46">
        <v>21964</v>
      </c>
      <c r="H46">
        <v>78502</v>
      </c>
      <c r="I46">
        <v>90613</v>
      </c>
      <c r="J46">
        <v>2165</v>
      </c>
      <c r="K46">
        <v>2913</v>
      </c>
      <c r="L46">
        <v>3617</v>
      </c>
      <c r="M46">
        <v>7794</v>
      </c>
      <c r="N46">
        <v>14181</v>
      </c>
      <c r="O46">
        <v>26850</v>
      </c>
      <c r="P46">
        <v>429</v>
      </c>
      <c r="Q46">
        <v>4180</v>
      </c>
      <c r="R46">
        <v>4180</v>
      </c>
      <c r="S46">
        <v>30</v>
      </c>
      <c r="T46">
        <v>4656</v>
      </c>
      <c r="U46">
        <v>4</v>
      </c>
      <c r="V46">
        <v>4257</v>
      </c>
      <c r="W46">
        <v>439</v>
      </c>
      <c r="X46">
        <v>21</v>
      </c>
      <c r="Y46">
        <v>497</v>
      </c>
      <c r="Z46">
        <v>22461</v>
      </c>
      <c r="AA46">
        <v>4315</v>
      </c>
      <c r="AB46">
        <v>1</v>
      </c>
      <c r="AC46">
        <v>0</v>
      </c>
      <c r="AD46">
        <v>22461</v>
      </c>
      <c r="AE46">
        <v>661</v>
      </c>
      <c r="AF46">
        <v>429</v>
      </c>
      <c r="AG46">
        <v>64</v>
      </c>
      <c r="AH46">
        <v>12</v>
      </c>
      <c r="AI46">
        <v>0</v>
      </c>
      <c r="AJ46">
        <v>445</v>
      </c>
      <c r="AK46">
        <v>4</v>
      </c>
      <c r="AL46">
        <v>838</v>
      </c>
      <c r="AM46">
        <v>834</v>
      </c>
      <c r="AN46">
        <v>0</v>
      </c>
      <c r="AO46">
        <v>992</v>
      </c>
      <c r="AP46">
        <v>4315</v>
      </c>
      <c r="AQ46">
        <v>4315</v>
      </c>
      <c r="AR46">
        <v>0</v>
      </c>
      <c r="AS46">
        <v>0</v>
      </c>
      <c r="AT46">
        <v>496</v>
      </c>
      <c r="AU46">
        <v>5248</v>
      </c>
      <c r="AV46">
        <v>4109</v>
      </c>
      <c r="AW46">
        <v>7722</v>
      </c>
      <c r="AX46">
        <v>10061</v>
      </c>
      <c r="AY46">
        <v>9201</v>
      </c>
      <c r="AZ46">
        <v>5389</v>
      </c>
      <c r="BA46">
        <v>9173</v>
      </c>
      <c r="BB46">
        <v>9276</v>
      </c>
      <c r="BC46">
        <v>9204</v>
      </c>
      <c r="BD46">
        <v>10097</v>
      </c>
      <c r="BE46">
        <v>6604</v>
      </c>
      <c r="BF46">
        <v>5966</v>
      </c>
      <c r="BG46">
        <v>242716</v>
      </c>
      <c r="BH46">
        <v>13653</v>
      </c>
      <c r="BI46">
        <v>0</v>
      </c>
      <c r="BJ46">
        <v>2588</v>
      </c>
    </row>
    <row r="47" spans="1:62" x14ac:dyDescent="0.3">
      <c r="A47">
        <v>22500</v>
      </c>
      <c r="B47">
        <v>0.13100000000000001</v>
      </c>
      <c r="C47">
        <v>2.02</v>
      </c>
      <c r="D47">
        <v>7.8E-2</v>
      </c>
      <c r="E47">
        <v>0.70399999999999996</v>
      </c>
      <c r="F47">
        <v>1.845</v>
      </c>
      <c r="G47">
        <v>22454</v>
      </c>
      <c r="H47">
        <v>80261</v>
      </c>
      <c r="I47">
        <v>92438</v>
      </c>
      <c r="J47">
        <v>2475</v>
      </c>
      <c r="K47">
        <v>3045</v>
      </c>
      <c r="L47">
        <v>4493</v>
      </c>
      <c r="M47">
        <v>7365</v>
      </c>
      <c r="N47">
        <v>14973</v>
      </c>
      <c r="O47">
        <v>27441</v>
      </c>
      <c r="P47">
        <v>452</v>
      </c>
      <c r="Q47">
        <v>4229</v>
      </c>
      <c r="R47">
        <v>4229</v>
      </c>
      <c r="S47">
        <v>24</v>
      </c>
      <c r="T47">
        <v>4762</v>
      </c>
      <c r="U47">
        <v>2</v>
      </c>
      <c r="V47">
        <v>4359</v>
      </c>
      <c r="W47">
        <v>454</v>
      </c>
      <c r="X47">
        <v>21</v>
      </c>
      <c r="Y47">
        <v>468</v>
      </c>
      <c r="Z47">
        <v>22922</v>
      </c>
      <c r="AA47">
        <v>4373</v>
      </c>
      <c r="AB47">
        <v>1</v>
      </c>
      <c r="AC47">
        <v>0</v>
      </c>
      <c r="AD47">
        <v>22922</v>
      </c>
      <c r="AE47">
        <v>615</v>
      </c>
      <c r="AF47">
        <v>452</v>
      </c>
      <c r="AG47">
        <v>41</v>
      </c>
      <c r="AH47">
        <v>8</v>
      </c>
      <c r="AI47">
        <v>0</v>
      </c>
      <c r="AJ47">
        <v>469</v>
      </c>
      <c r="AK47">
        <v>2</v>
      </c>
      <c r="AL47">
        <v>852</v>
      </c>
      <c r="AM47">
        <v>850</v>
      </c>
      <c r="AN47">
        <v>0</v>
      </c>
      <c r="AO47">
        <v>936</v>
      </c>
      <c r="AP47">
        <v>4373</v>
      </c>
      <c r="AQ47">
        <v>4373</v>
      </c>
      <c r="AR47">
        <v>0</v>
      </c>
      <c r="AS47">
        <v>0</v>
      </c>
      <c r="AT47">
        <v>468</v>
      </c>
      <c r="AU47">
        <v>5274</v>
      </c>
      <c r="AV47">
        <v>3191</v>
      </c>
      <c r="AW47">
        <v>7555</v>
      </c>
      <c r="AX47">
        <v>9332</v>
      </c>
      <c r="AY47">
        <v>16443</v>
      </c>
      <c r="AZ47">
        <v>5168</v>
      </c>
      <c r="BA47">
        <v>9386</v>
      </c>
      <c r="BB47">
        <v>9222</v>
      </c>
      <c r="BC47">
        <v>8042</v>
      </c>
      <c r="BD47">
        <v>9000</v>
      </c>
      <c r="BE47">
        <v>6527</v>
      </c>
      <c r="BF47">
        <v>5905</v>
      </c>
      <c r="BG47">
        <v>256987</v>
      </c>
      <c r="BH47">
        <v>10239</v>
      </c>
      <c r="BI47">
        <v>0</v>
      </c>
      <c r="BJ47">
        <v>2614</v>
      </c>
    </row>
    <row r="48" spans="1:62" x14ac:dyDescent="0.3">
      <c r="A48">
        <v>23000</v>
      </c>
      <c r="B48">
        <v>0.14000000000000001</v>
      </c>
      <c r="C48">
        <v>2.1070000000000002</v>
      </c>
      <c r="D48">
        <v>7.8E-2</v>
      </c>
      <c r="E48">
        <v>0.78</v>
      </c>
      <c r="F48">
        <v>1.92</v>
      </c>
      <c r="G48">
        <v>22977</v>
      </c>
      <c r="H48">
        <v>81918</v>
      </c>
      <c r="I48">
        <v>94120</v>
      </c>
      <c r="J48">
        <v>2474</v>
      </c>
      <c r="K48">
        <v>3197</v>
      </c>
      <c r="L48">
        <v>4201</v>
      </c>
      <c r="M48">
        <v>8082</v>
      </c>
      <c r="N48">
        <v>14892</v>
      </c>
      <c r="O48">
        <v>27935</v>
      </c>
      <c r="P48">
        <v>431</v>
      </c>
      <c r="Q48">
        <v>4354</v>
      </c>
      <c r="R48">
        <v>4354</v>
      </c>
      <c r="S48">
        <v>30</v>
      </c>
      <c r="T48">
        <v>4803</v>
      </c>
      <c r="U48">
        <v>8</v>
      </c>
      <c r="V48">
        <v>4357</v>
      </c>
      <c r="W48">
        <v>473</v>
      </c>
      <c r="X48">
        <v>12</v>
      </c>
      <c r="Y48">
        <v>465</v>
      </c>
      <c r="Z48">
        <v>23442</v>
      </c>
      <c r="AA48">
        <v>4349</v>
      </c>
      <c r="AB48">
        <v>1</v>
      </c>
      <c r="AC48">
        <v>0</v>
      </c>
      <c r="AD48">
        <v>23442</v>
      </c>
      <c r="AE48">
        <v>617</v>
      </c>
      <c r="AF48">
        <v>431</v>
      </c>
      <c r="AG48">
        <v>58</v>
      </c>
      <c r="AH48">
        <v>18</v>
      </c>
      <c r="AI48">
        <v>0</v>
      </c>
      <c r="AJ48">
        <v>488</v>
      </c>
      <c r="AK48">
        <v>8</v>
      </c>
      <c r="AL48">
        <v>908</v>
      </c>
      <c r="AM48">
        <v>900</v>
      </c>
      <c r="AN48">
        <v>0</v>
      </c>
      <c r="AO48">
        <v>930</v>
      </c>
      <c r="AP48">
        <v>4349</v>
      </c>
      <c r="AQ48">
        <v>4349</v>
      </c>
      <c r="AR48">
        <v>0</v>
      </c>
      <c r="AS48">
        <v>0</v>
      </c>
      <c r="AT48">
        <v>465</v>
      </c>
      <c r="AU48">
        <v>5340</v>
      </c>
      <c r="AV48">
        <v>3560</v>
      </c>
      <c r="AW48">
        <v>8314</v>
      </c>
      <c r="AX48">
        <v>20123</v>
      </c>
      <c r="AY48">
        <v>8731</v>
      </c>
      <c r="AZ48">
        <v>5573</v>
      </c>
      <c r="BA48">
        <v>9866</v>
      </c>
      <c r="BB48">
        <v>9999</v>
      </c>
      <c r="BC48">
        <v>8733</v>
      </c>
      <c r="BD48">
        <v>10559</v>
      </c>
      <c r="BE48">
        <v>6852</v>
      </c>
      <c r="BF48">
        <v>5929</v>
      </c>
      <c r="BG48">
        <v>267835</v>
      </c>
      <c r="BH48">
        <v>13226</v>
      </c>
      <c r="BI48">
        <v>0</v>
      </c>
      <c r="BJ48">
        <v>2733</v>
      </c>
    </row>
    <row r="49" spans="1:62" x14ac:dyDescent="0.3">
      <c r="A49">
        <v>23500</v>
      </c>
      <c r="B49">
        <v>0.14000000000000001</v>
      </c>
      <c r="C49">
        <v>2.0449999999999999</v>
      </c>
      <c r="D49">
        <v>9.2999999999999999E-2</v>
      </c>
      <c r="E49">
        <v>0.75700000000000001</v>
      </c>
      <c r="F49">
        <v>2.0129999999999999</v>
      </c>
      <c r="G49">
        <v>23508</v>
      </c>
      <c r="H49">
        <v>84081</v>
      </c>
      <c r="I49">
        <v>96811</v>
      </c>
      <c r="J49">
        <v>2391</v>
      </c>
      <c r="K49">
        <v>3094</v>
      </c>
      <c r="L49">
        <v>4522</v>
      </c>
      <c r="M49">
        <v>6872</v>
      </c>
      <c r="N49">
        <v>13257</v>
      </c>
      <c r="O49">
        <v>28641</v>
      </c>
      <c r="P49">
        <v>477</v>
      </c>
      <c r="Q49">
        <v>4554</v>
      </c>
      <c r="R49">
        <v>4554</v>
      </c>
      <c r="S49">
        <v>15</v>
      </c>
      <c r="T49">
        <v>4984</v>
      </c>
      <c r="U49">
        <v>7</v>
      </c>
      <c r="V49">
        <v>4559</v>
      </c>
      <c r="W49">
        <v>479</v>
      </c>
      <c r="X49">
        <v>45</v>
      </c>
      <c r="Y49">
        <v>484</v>
      </c>
      <c r="Z49">
        <v>23992</v>
      </c>
      <c r="AA49">
        <v>4564</v>
      </c>
      <c r="AB49">
        <v>1</v>
      </c>
      <c r="AC49">
        <v>0</v>
      </c>
      <c r="AD49">
        <v>23992</v>
      </c>
      <c r="AE49">
        <v>621</v>
      </c>
      <c r="AF49">
        <v>477</v>
      </c>
      <c r="AG49">
        <v>62</v>
      </c>
      <c r="AH49">
        <v>17</v>
      </c>
      <c r="AI49">
        <v>0</v>
      </c>
      <c r="AJ49">
        <v>485</v>
      </c>
      <c r="AK49">
        <v>7</v>
      </c>
      <c r="AL49">
        <v>927</v>
      </c>
      <c r="AM49">
        <v>920</v>
      </c>
      <c r="AN49">
        <v>0</v>
      </c>
      <c r="AO49">
        <v>968</v>
      </c>
      <c r="AP49">
        <v>4564</v>
      </c>
      <c r="AQ49">
        <v>4564</v>
      </c>
      <c r="AR49">
        <v>0</v>
      </c>
      <c r="AS49">
        <v>0</v>
      </c>
      <c r="AT49">
        <v>484</v>
      </c>
      <c r="AU49">
        <v>5283</v>
      </c>
      <c r="AV49">
        <v>3274</v>
      </c>
      <c r="AW49">
        <v>7762</v>
      </c>
      <c r="AX49">
        <v>9361</v>
      </c>
      <c r="AY49">
        <v>9215</v>
      </c>
      <c r="AZ49">
        <v>5333</v>
      </c>
      <c r="BA49">
        <v>8411</v>
      </c>
      <c r="BB49">
        <v>9476</v>
      </c>
      <c r="BC49">
        <v>8051</v>
      </c>
      <c r="BD49">
        <v>8599</v>
      </c>
      <c r="BE49">
        <v>7423</v>
      </c>
      <c r="BF49">
        <v>5853</v>
      </c>
      <c r="BG49">
        <v>275457</v>
      </c>
      <c r="BH49">
        <v>10239</v>
      </c>
      <c r="BI49">
        <v>0</v>
      </c>
      <c r="BJ49">
        <v>2603</v>
      </c>
    </row>
    <row r="50" spans="1:62" x14ac:dyDescent="0.3">
      <c r="A50">
        <v>24000</v>
      </c>
      <c r="B50">
        <v>0.156</v>
      </c>
      <c r="C50">
        <v>2.1019999999999999</v>
      </c>
      <c r="D50">
        <v>7.8E-2</v>
      </c>
      <c r="E50">
        <v>0.71799999999999997</v>
      </c>
      <c r="F50">
        <v>2.016</v>
      </c>
      <c r="G50">
        <v>23961</v>
      </c>
      <c r="H50">
        <v>85309</v>
      </c>
      <c r="I50">
        <v>98085</v>
      </c>
      <c r="J50">
        <v>2442</v>
      </c>
      <c r="K50">
        <v>2912</v>
      </c>
      <c r="L50">
        <v>4533</v>
      </c>
      <c r="M50">
        <v>7551</v>
      </c>
      <c r="N50">
        <v>13173</v>
      </c>
      <c r="O50">
        <v>29096</v>
      </c>
      <c r="P50">
        <v>464</v>
      </c>
      <c r="Q50">
        <v>4546</v>
      </c>
      <c r="R50">
        <v>4546</v>
      </c>
      <c r="S50">
        <v>15</v>
      </c>
      <c r="T50">
        <v>4949</v>
      </c>
      <c r="U50">
        <v>12</v>
      </c>
      <c r="V50">
        <v>4494</v>
      </c>
      <c r="W50">
        <v>477</v>
      </c>
      <c r="X50">
        <v>30</v>
      </c>
      <c r="Y50">
        <v>512</v>
      </c>
      <c r="Z50">
        <v>24473</v>
      </c>
      <c r="AA50">
        <v>4529</v>
      </c>
      <c r="AB50">
        <v>1</v>
      </c>
      <c r="AC50">
        <v>0</v>
      </c>
      <c r="AD50">
        <v>24473</v>
      </c>
      <c r="AE50">
        <v>681</v>
      </c>
      <c r="AF50">
        <v>464</v>
      </c>
      <c r="AG50">
        <v>72</v>
      </c>
      <c r="AH50">
        <v>14</v>
      </c>
      <c r="AI50">
        <v>0</v>
      </c>
      <c r="AJ50">
        <v>486</v>
      </c>
      <c r="AK50">
        <v>12</v>
      </c>
      <c r="AL50">
        <v>921</v>
      </c>
      <c r="AM50">
        <v>909</v>
      </c>
      <c r="AN50">
        <v>5</v>
      </c>
      <c r="AO50">
        <v>1022</v>
      </c>
      <c r="AP50">
        <v>4529</v>
      </c>
      <c r="AQ50">
        <v>4529</v>
      </c>
      <c r="AR50">
        <v>0</v>
      </c>
      <c r="AS50">
        <v>0</v>
      </c>
      <c r="AT50">
        <v>511</v>
      </c>
      <c r="AU50">
        <v>5314</v>
      </c>
      <c r="AV50">
        <v>3272</v>
      </c>
      <c r="AW50">
        <v>7819</v>
      </c>
      <c r="AX50">
        <v>9599</v>
      </c>
      <c r="AY50">
        <v>11917</v>
      </c>
      <c r="AZ50">
        <v>5208</v>
      </c>
      <c r="BA50">
        <v>7252</v>
      </c>
      <c r="BB50">
        <v>9794</v>
      </c>
      <c r="BC50">
        <v>8175</v>
      </c>
      <c r="BD50">
        <v>11163</v>
      </c>
      <c r="BE50">
        <v>6757</v>
      </c>
      <c r="BF50">
        <v>5916</v>
      </c>
      <c r="BG50">
        <v>275946</v>
      </c>
      <c r="BH50">
        <v>10240</v>
      </c>
      <c r="BI50">
        <v>0</v>
      </c>
      <c r="BJ50">
        <v>2647</v>
      </c>
    </row>
    <row r="51" spans="1:62" x14ac:dyDescent="0.3">
      <c r="A51">
        <v>24500</v>
      </c>
      <c r="B51">
        <v>0.156</v>
      </c>
      <c r="C51">
        <v>2.1459999999999999</v>
      </c>
      <c r="D51">
        <v>0.11</v>
      </c>
      <c r="E51">
        <v>0.76400000000000001</v>
      </c>
      <c r="F51">
        <v>2.153</v>
      </c>
      <c r="G51">
        <v>24463</v>
      </c>
      <c r="H51">
        <v>87478</v>
      </c>
      <c r="I51">
        <v>100884</v>
      </c>
      <c r="J51">
        <v>2418</v>
      </c>
      <c r="K51">
        <v>2898</v>
      </c>
      <c r="L51">
        <v>4261</v>
      </c>
      <c r="M51">
        <v>6987</v>
      </c>
      <c r="N51">
        <v>12481</v>
      </c>
      <c r="O51">
        <v>29908</v>
      </c>
      <c r="P51">
        <v>472</v>
      </c>
      <c r="Q51">
        <v>4626</v>
      </c>
      <c r="R51">
        <v>4626</v>
      </c>
      <c r="S51">
        <v>21</v>
      </c>
      <c r="T51">
        <v>5233</v>
      </c>
      <c r="U51">
        <v>11</v>
      </c>
      <c r="V51">
        <v>4778</v>
      </c>
      <c r="W51">
        <v>519</v>
      </c>
      <c r="X51">
        <v>57</v>
      </c>
      <c r="Y51">
        <v>514</v>
      </c>
      <c r="Z51">
        <v>24977</v>
      </c>
      <c r="AA51">
        <v>4773</v>
      </c>
      <c r="AB51">
        <v>1</v>
      </c>
      <c r="AC51">
        <v>0</v>
      </c>
      <c r="AD51">
        <v>24977</v>
      </c>
      <c r="AE51">
        <v>689</v>
      </c>
      <c r="AF51">
        <v>472</v>
      </c>
      <c r="AG51">
        <v>67</v>
      </c>
      <c r="AH51">
        <v>17</v>
      </c>
      <c r="AI51">
        <v>0</v>
      </c>
      <c r="AJ51">
        <v>527</v>
      </c>
      <c r="AK51">
        <v>11</v>
      </c>
      <c r="AL51">
        <v>990</v>
      </c>
      <c r="AM51">
        <v>979</v>
      </c>
      <c r="AN51">
        <v>0</v>
      </c>
      <c r="AO51">
        <v>1028</v>
      </c>
      <c r="AP51">
        <v>4773</v>
      </c>
      <c r="AQ51">
        <v>4773</v>
      </c>
      <c r="AR51">
        <v>0</v>
      </c>
      <c r="AS51">
        <v>0</v>
      </c>
      <c r="AT51">
        <v>514</v>
      </c>
      <c r="AU51">
        <v>5319</v>
      </c>
      <c r="AV51">
        <v>3287</v>
      </c>
      <c r="AW51">
        <v>7949</v>
      </c>
      <c r="AX51">
        <v>9034</v>
      </c>
      <c r="AY51">
        <v>7171</v>
      </c>
      <c r="AZ51">
        <v>5430</v>
      </c>
      <c r="BA51">
        <v>7873</v>
      </c>
      <c r="BB51">
        <v>9710</v>
      </c>
      <c r="BC51">
        <v>8687</v>
      </c>
      <c r="BD51">
        <v>8151</v>
      </c>
      <c r="BE51">
        <v>6998</v>
      </c>
      <c r="BF51">
        <v>5888</v>
      </c>
      <c r="BG51">
        <v>285295</v>
      </c>
      <c r="BH51">
        <v>10240</v>
      </c>
      <c r="BI51">
        <v>0</v>
      </c>
      <c r="BJ51">
        <v>2648</v>
      </c>
    </row>
    <row r="52" spans="1:62" x14ac:dyDescent="0.3">
      <c r="A52">
        <v>25000</v>
      </c>
      <c r="B52">
        <v>0.17199999999999999</v>
      </c>
      <c r="C52">
        <v>2.2160000000000002</v>
      </c>
      <c r="D52">
        <v>9.2999999999999999E-2</v>
      </c>
      <c r="E52">
        <v>0.79500000000000004</v>
      </c>
      <c r="F52">
        <v>2.19</v>
      </c>
      <c r="G52">
        <v>25041</v>
      </c>
      <c r="H52">
        <v>89322</v>
      </c>
      <c r="I52">
        <v>102626</v>
      </c>
      <c r="J52">
        <v>2388</v>
      </c>
      <c r="K52">
        <v>2925</v>
      </c>
      <c r="L52">
        <v>2836</v>
      </c>
      <c r="M52">
        <v>7446</v>
      </c>
      <c r="N52">
        <v>13784</v>
      </c>
      <c r="O52">
        <v>30424</v>
      </c>
      <c r="P52">
        <v>468</v>
      </c>
      <c r="Q52">
        <v>4658</v>
      </c>
      <c r="R52">
        <v>4658</v>
      </c>
      <c r="S52">
        <v>51</v>
      </c>
      <c r="T52">
        <v>5335</v>
      </c>
      <c r="U52">
        <v>9</v>
      </c>
      <c r="V52">
        <v>4839</v>
      </c>
      <c r="W52">
        <v>538</v>
      </c>
      <c r="X52">
        <v>21</v>
      </c>
      <c r="Y52">
        <v>472</v>
      </c>
      <c r="Z52">
        <v>25513</v>
      </c>
      <c r="AA52">
        <v>4773</v>
      </c>
      <c r="AB52">
        <v>1</v>
      </c>
      <c r="AC52">
        <v>0</v>
      </c>
      <c r="AD52">
        <v>25513</v>
      </c>
      <c r="AE52">
        <v>633</v>
      </c>
      <c r="AF52">
        <v>468</v>
      </c>
      <c r="AG52">
        <v>54</v>
      </c>
      <c r="AH52">
        <v>11</v>
      </c>
      <c r="AI52">
        <v>6</v>
      </c>
      <c r="AJ52">
        <v>548</v>
      </c>
      <c r="AK52">
        <v>9</v>
      </c>
      <c r="AL52">
        <v>1046</v>
      </c>
      <c r="AM52">
        <v>1037</v>
      </c>
      <c r="AN52">
        <v>0</v>
      </c>
      <c r="AO52">
        <v>944</v>
      </c>
      <c r="AP52">
        <v>4773</v>
      </c>
      <c r="AQ52">
        <v>4773</v>
      </c>
      <c r="AR52">
        <v>0</v>
      </c>
      <c r="AS52">
        <v>0</v>
      </c>
      <c r="AT52">
        <v>472</v>
      </c>
      <c r="AU52">
        <v>5270</v>
      </c>
      <c r="AV52">
        <v>3435</v>
      </c>
      <c r="AW52">
        <v>7995</v>
      </c>
      <c r="AX52">
        <v>9114</v>
      </c>
      <c r="AY52">
        <v>7085</v>
      </c>
      <c r="AZ52">
        <v>5416</v>
      </c>
      <c r="BA52">
        <v>8106</v>
      </c>
      <c r="BB52">
        <v>9785</v>
      </c>
      <c r="BC52">
        <v>8288</v>
      </c>
      <c r="BD52">
        <v>8471</v>
      </c>
      <c r="BE52">
        <v>7786</v>
      </c>
      <c r="BF52">
        <v>5745</v>
      </c>
      <c r="BG52">
        <v>293568</v>
      </c>
      <c r="BH52">
        <v>9812</v>
      </c>
      <c r="BI52">
        <v>0</v>
      </c>
      <c r="BJ52">
        <v>2684</v>
      </c>
    </row>
    <row r="53" spans="1:62" x14ac:dyDescent="0.3">
      <c r="A53">
        <v>25500</v>
      </c>
      <c r="B53">
        <v>0.17100000000000001</v>
      </c>
      <c r="C53">
        <v>2.23</v>
      </c>
      <c r="D53">
        <v>9.4E-2</v>
      </c>
      <c r="E53">
        <v>0.749</v>
      </c>
      <c r="F53">
        <v>2.3119999999999998</v>
      </c>
      <c r="G53">
        <v>25516</v>
      </c>
      <c r="H53">
        <v>90837</v>
      </c>
      <c r="I53">
        <v>104373</v>
      </c>
      <c r="J53">
        <v>2394</v>
      </c>
      <c r="K53">
        <v>2995</v>
      </c>
      <c r="L53">
        <v>2669</v>
      </c>
      <c r="M53">
        <v>7668</v>
      </c>
      <c r="N53">
        <v>15332</v>
      </c>
      <c r="O53">
        <v>30992</v>
      </c>
      <c r="P53">
        <v>506</v>
      </c>
      <c r="Q53">
        <v>4729</v>
      </c>
      <c r="R53">
        <v>4729</v>
      </c>
      <c r="S53">
        <v>45</v>
      </c>
      <c r="T53">
        <v>5313</v>
      </c>
      <c r="U53">
        <v>11</v>
      </c>
      <c r="V53">
        <v>4836</v>
      </c>
      <c r="W53">
        <v>528</v>
      </c>
      <c r="X53">
        <v>27</v>
      </c>
      <c r="Y53">
        <v>507</v>
      </c>
      <c r="Z53">
        <v>26023</v>
      </c>
      <c r="AA53">
        <v>4815</v>
      </c>
      <c r="AB53">
        <v>1</v>
      </c>
      <c r="AC53">
        <v>0</v>
      </c>
      <c r="AD53">
        <v>26023</v>
      </c>
      <c r="AE53">
        <v>672</v>
      </c>
      <c r="AF53">
        <v>506</v>
      </c>
      <c r="AG53">
        <v>77</v>
      </c>
      <c r="AH53">
        <v>17</v>
      </c>
      <c r="AI53">
        <v>3</v>
      </c>
      <c r="AJ53">
        <v>539</v>
      </c>
      <c r="AK53">
        <v>11</v>
      </c>
      <c r="AL53">
        <v>1010</v>
      </c>
      <c r="AM53">
        <v>999</v>
      </c>
      <c r="AN53">
        <v>0</v>
      </c>
      <c r="AO53">
        <v>1014</v>
      </c>
      <c r="AP53">
        <v>4815</v>
      </c>
      <c r="AQ53">
        <v>4815</v>
      </c>
      <c r="AR53">
        <v>0</v>
      </c>
      <c r="AS53">
        <v>0</v>
      </c>
      <c r="AT53">
        <v>507</v>
      </c>
      <c r="AU53">
        <v>5293</v>
      </c>
      <c r="AV53">
        <v>4083</v>
      </c>
      <c r="AW53">
        <v>8278</v>
      </c>
      <c r="AX53">
        <v>9787</v>
      </c>
      <c r="AY53">
        <v>10286</v>
      </c>
      <c r="AZ53">
        <v>17452</v>
      </c>
      <c r="BA53">
        <v>8765</v>
      </c>
      <c r="BB53">
        <v>10005</v>
      </c>
      <c r="BC53">
        <v>9319</v>
      </c>
      <c r="BD53">
        <v>9038</v>
      </c>
      <c r="BE53">
        <v>7212</v>
      </c>
      <c r="BF53">
        <v>5750</v>
      </c>
      <c r="BG53">
        <v>298797</v>
      </c>
      <c r="BH53">
        <v>14079</v>
      </c>
      <c r="BI53">
        <v>0</v>
      </c>
      <c r="BJ53">
        <v>2692</v>
      </c>
    </row>
    <row r="54" spans="1:62" x14ac:dyDescent="0.3">
      <c r="A54">
        <v>26000</v>
      </c>
      <c r="B54">
        <v>0.17199999999999999</v>
      </c>
      <c r="C54">
        <v>2.278</v>
      </c>
      <c r="D54">
        <v>9.4E-2</v>
      </c>
      <c r="E54">
        <v>0.78</v>
      </c>
      <c r="F54">
        <v>2.3849999999999998</v>
      </c>
      <c r="G54">
        <v>25994</v>
      </c>
      <c r="H54">
        <v>92775</v>
      </c>
      <c r="I54">
        <v>106784</v>
      </c>
      <c r="J54">
        <v>2391</v>
      </c>
      <c r="K54">
        <v>2869</v>
      </c>
      <c r="L54">
        <v>3459</v>
      </c>
      <c r="M54">
        <v>7441</v>
      </c>
      <c r="N54">
        <v>21533</v>
      </c>
      <c r="O54">
        <v>31671</v>
      </c>
      <c r="P54">
        <v>472</v>
      </c>
      <c r="Q54">
        <v>4907</v>
      </c>
      <c r="R54">
        <v>4907</v>
      </c>
      <c r="S54">
        <v>39</v>
      </c>
      <c r="T54">
        <v>5490</v>
      </c>
      <c r="U54">
        <v>13</v>
      </c>
      <c r="V54">
        <v>5004</v>
      </c>
      <c r="W54">
        <v>543</v>
      </c>
      <c r="X54">
        <v>30</v>
      </c>
      <c r="Y54">
        <v>537</v>
      </c>
      <c r="Z54">
        <v>26531</v>
      </c>
      <c r="AA54">
        <v>4998</v>
      </c>
      <c r="AB54">
        <v>1</v>
      </c>
      <c r="AC54">
        <v>0</v>
      </c>
      <c r="AD54">
        <v>26531</v>
      </c>
      <c r="AE54">
        <v>718</v>
      </c>
      <c r="AF54">
        <v>472</v>
      </c>
      <c r="AG54">
        <v>64</v>
      </c>
      <c r="AH54">
        <v>17</v>
      </c>
      <c r="AI54">
        <v>0</v>
      </c>
      <c r="AJ54">
        <v>558</v>
      </c>
      <c r="AK54">
        <v>13</v>
      </c>
      <c r="AL54">
        <v>1032</v>
      </c>
      <c r="AM54">
        <v>1019</v>
      </c>
      <c r="AN54">
        <v>0</v>
      </c>
      <c r="AO54">
        <v>1074</v>
      </c>
      <c r="AP54">
        <v>4998</v>
      </c>
      <c r="AQ54">
        <v>4998</v>
      </c>
      <c r="AR54">
        <v>0</v>
      </c>
      <c r="AS54">
        <v>0</v>
      </c>
      <c r="AT54">
        <v>537</v>
      </c>
      <c r="AU54">
        <v>5297</v>
      </c>
      <c r="AV54">
        <v>3369</v>
      </c>
      <c r="AW54">
        <v>7852</v>
      </c>
      <c r="AX54">
        <v>9335</v>
      </c>
      <c r="AY54">
        <v>7241</v>
      </c>
      <c r="AZ54">
        <v>5510</v>
      </c>
      <c r="BA54">
        <v>10600</v>
      </c>
      <c r="BB54">
        <v>9874</v>
      </c>
      <c r="BC54">
        <v>8554</v>
      </c>
      <c r="BD54">
        <v>8561</v>
      </c>
      <c r="BE54">
        <v>6917</v>
      </c>
      <c r="BF54">
        <v>5928</v>
      </c>
      <c r="BG54">
        <v>300759</v>
      </c>
      <c r="BH54">
        <v>10240</v>
      </c>
      <c r="BI54">
        <v>0</v>
      </c>
      <c r="BJ54">
        <v>2629</v>
      </c>
    </row>
    <row r="55" spans="1:62" x14ac:dyDescent="0.3">
      <c r="A55">
        <v>26500</v>
      </c>
      <c r="B55">
        <v>0.126</v>
      </c>
      <c r="C55">
        <v>2.4510000000000001</v>
      </c>
      <c r="D55">
        <v>9.2999999999999999E-2</v>
      </c>
      <c r="E55">
        <v>0.85</v>
      </c>
      <c r="F55">
        <v>2.4500000000000002</v>
      </c>
      <c r="G55">
        <v>26445</v>
      </c>
      <c r="H55">
        <v>94467</v>
      </c>
      <c r="I55">
        <v>108846</v>
      </c>
      <c r="J55">
        <v>2451</v>
      </c>
      <c r="K55">
        <v>2971</v>
      </c>
      <c r="L55">
        <v>4253</v>
      </c>
      <c r="M55">
        <v>7647</v>
      </c>
      <c r="N55">
        <v>20138</v>
      </c>
      <c r="O55">
        <v>32220</v>
      </c>
      <c r="P55">
        <v>533</v>
      </c>
      <c r="Q55">
        <v>5030</v>
      </c>
      <c r="R55">
        <v>5030</v>
      </c>
      <c r="S55">
        <v>30</v>
      </c>
      <c r="T55">
        <v>5623</v>
      </c>
      <c r="U55">
        <v>14</v>
      </c>
      <c r="V55">
        <v>5113</v>
      </c>
      <c r="W55">
        <v>520</v>
      </c>
      <c r="X55">
        <v>30</v>
      </c>
      <c r="Y55">
        <v>558</v>
      </c>
      <c r="Z55">
        <v>27003</v>
      </c>
      <c r="AA55">
        <v>5151</v>
      </c>
      <c r="AB55">
        <v>1</v>
      </c>
      <c r="AC55">
        <v>0</v>
      </c>
      <c r="AD55">
        <v>27003</v>
      </c>
      <c r="AE55">
        <v>734</v>
      </c>
      <c r="AF55">
        <v>533</v>
      </c>
      <c r="AG55">
        <v>81</v>
      </c>
      <c r="AH55">
        <v>17</v>
      </c>
      <c r="AI55">
        <v>0</v>
      </c>
      <c r="AJ55">
        <v>532</v>
      </c>
      <c r="AK55">
        <v>14</v>
      </c>
      <c r="AL55">
        <v>982</v>
      </c>
      <c r="AM55">
        <v>968</v>
      </c>
      <c r="AN55">
        <v>0</v>
      </c>
      <c r="AO55">
        <v>1116</v>
      </c>
      <c r="AP55">
        <v>5151</v>
      </c>
      <c r="AQ55">
        <v>5151</v>
      </c>
      <c r="AR55">
        <v>0</v>
      </c>
      <c r="AS55">
        <v>0</v>
      </c>
      <c r="AT55">
        <v>558</v>
      </c>
      <c r="AU55">
        <v>5435</v>
      </c>
      <c r="AV55">
        <v>3624</v>
      </c>
      <c r="AW55">
        <v>8374</v>
      </c>
      <c r="AX55">
        <v>10339</v>
      </c>
      <c r="AY55">
        <v>8134</v>
      </c>
      <c r="AZ55">
        <v>5602</v>
      </c>
      <c r="BA55">
        <v>7435</v>
      </c>
      <c r="BB55">
        <v>9848</v>
      </c>
      <c r="BC55">
        <v>8742</v>
      </c>
      <c r="BD55">
        <v>8973</v>
      </c>
      <c r="BE55">
        <v>6925</v>
      </c>
      <c r="BF55">
        <v>5955</v>
      </c>
      <c r="BG55">
        <v>307516</v>
      </c>
      <c r="BH55">
        <v>13652</v>
      </c>
      <c r="BI55">
        <v>0</v>
      </c>
      <c r="BJ55">
        <v>2788</v>
      </c>
    </row>
    <row r="56" spans="1:62" x14ac:dyDescent="0.3">
      <c r="A56">
        <v>27000</v>
      </c>
      <c r="B56">
        <v>0.17199999999999999</v>
      </c>
      <c r="C56">
        <v>2.3780000000000001</v>
      </c>
      <c r="D56">
        <v>9.4E-2</v>
      </c>
      <c r="E56">
        <v>0.873</v>
      </c>
      <c r="F56">
        <v>2.5299999999999998</v>
      </c>
      <c r="G56">
        <v>26990</v>
      </c>
      <c r="H56">
        <v>96291</v>
      </c>
      <c r="I56">
        <v>111029</v>
      </c>
      <c r="J56">
        <v>2392</v>
      </c>
      <c r="K56">
        <v>2978</v>
      </c>
      <c r="L56">
        <v>4084</v>
      </c>
      <c r="M56">
        <v>6855</v>
      </c>
      <c r="N56">
        <v>17009</v>
      </c>
      <c r="O56">
        <v>32872</v>
      </c>
      <c r="P56">
        <v>586</v>
      </c>
      <c r="Q56">
        <v>5043</v>
      </c>
      <c r="R56">
        <v>5043</v>
      </c>
      <c r="S56">
        <v>48</v>
      </c>
      <c r="T56">
        <v>5739</v>
      </c>
      <c r="U56">
        <v>11</v>
      </c>
      <c r="V56">
        <v>5197</v>
      </c>
      <c r="W56">
        <v>597</v>
      </c>
      <c r="X56">
        <v>57</v>
      </c>
      <c r="Y56">
        <v>570</v>
      </c>
      <c r="Z56">
        <v>27560</v>
      </c>
      <c r="AA56">
        <v>5170</v>
      </c>
      <c r="AB56">
        <v>1</v>
      </c>
      <c r="AC56">
        <v>0</v>
      </c>
      <c r="AD56">
        <v>27560</v>
      </c>
      <c r="AE56">
        <v>760</v>
      </c>
      <c r="AF56">
        <v>586</v>
      </c>
      <c r="AG56">
        <v>78</v>
      </c>
      <c r="AH56">
        <v>18</v>
      </c>
      <c r="AI56">
        <v>0</v>
      </c>
      <c r="AJ56">
        <v>605</v>
      </c>
      <c r="AK56">
        <v>11</v>
      </c>
      <c r="AL56">
        <v>1133</v>
      </c>
      <c r="AM56">
        <v>1122</v>
      </c>
      <c r="AN56">
        <v>5</v>
      </c>
      <c r="AO56">
        <v>1138</v>
      </c>
      <c r="AP56">
        <v>5170</v>
      </c>
      <c r="AQ56">
        <v>5170</v>
      </c>
      <c r="AR56">
        <v>0</v>
      </c>
      <c r="AS56">
        <v>0</v>
      </c>
      <c r="AT56">
        <v>569</v>
      </c>
      <c r="AU56">
        <v>5183</v>
      </c>
      <c r="AV56">
        <v>3498</v>
      </c>
      <c r="AW56">
        <v>8162</v>
      </c>
      <c r="AX56">
        <v>9907</v>
      </c>
      <c r="AY56">
        <v>8523</v>
      </c>
      <c r="AZ56">
        <v>5522</v>
      </c>
      <c r="BA56">
        <v>21060</v>
      </c>
      <c r="BB56">
        <v>10335</v>
      </c>
      <c r="BC56">
        <v>8795</v>
      </c>
      <c r="BD56">
        <v>8787</v>
      </c>
      <c r="BE56">
        <v>7400</v>
      </c>
      <c r="BF56">
        <v>5742</v>
      </c>
      <c r="BG56">
        <v>315966</v>
      </c>
      <c r="BH56">
        <v>10239</v>
      </c>
      <c r="BI56">
        <v>0</v>
      </c>
      <c r="BJ56">
        <v>4230</v>
      </c>
    </row>
    <row r="57" spans="1:62" x14ac:dyDescent="0.3">
      <c r="A57">
        <v>27500</v>
      </c>
      <c r="B57">
        <v>0.187</v>
      </c>
      <c r="C57">
        <v>2.5249999999999999</v>
      </c>
      <c r="D57">
        <v>9.4E-2</v>
      </c>
      <c r="E57">
        <v>0.874</v>
      </c>
      <c r="F57">
        <v>2.5019999999999998</v>
      </c>
      <c r="G57">
        <v>27337</v>
      </c>
      <c r="H57">
        <v>97295</v>
      </c>
      <c r="I57">
        <v>112369</v>
      </c>
      <c r="J57">
        <v>2363</v>
      </c>
      <c r="K57">
        <v>2984</v>
      </c>
      <c r="L57">
        <v>4091</v>
      </c>
      <c r="M57">
        <v>7276</v>
      </c>
      <c r="N57">
        <v>15292</v>
      </c>
      <c r="O57">
        <v>33301</v>
      </c>
      <c r="P57">
        <v>535</v>
      </c>
      <c r="Q57">
        <v>5085</v>
      </c>
      <c r="R57">
        <v>5085</v>
      </c>
      <c r="S57">
        <v>27</v>
      </c>
      <c r="T57">
        <v>5707</v>
      </c>
      <c r="U57">
        <v>16</v>
      </c>
      <c r="V57">
        <v>5203</v>
      </c>
      <c r="W57">
        <v>584</v>
      </c>
      <c r="X57">
        <v>57</v>
      </c>
      <c r="Y57">
        <v>635</v>
      </c>
      <c r="Z57">
        <v>27972</v>
      </c>
      <c r="AA57">
        <v>5254</v>
      </c>
      <c r="AB57">
        <v>1</v>
      </c>
      <c r="AC57">
        <v>0</v>
      </c>
      <c r="AD57">
        <v>27972</v>
      </c>
      <c r="AE57">
        <v>851</v>
      </c>
      <c r="AF57">
        <v>535</v>
      </c>
      <c r="AG57">
        <v>95</v>
      </c>
      <c r="AH57">
        <v>20</v>
      </c>
      <c r="AI57">
        <v>0</v>
      </c>
      <c r="AJ57">
        <v>595</v>
      </c>
      <c r="AK57">
        <v>16</v>
      </c>
      <c r="AL57">
        <v>1125</v>
      </c>
      <c r="AM57">
        <v>1109</v>
      </c>
      <c r="AN57">
        <v>0</v>
      </c>
      <c r="AO57">
        <v>1270</v>
      </c>
      <c r="AP57">
        <v>5254</v>
      </c>
      <c r="AQ57">
        <v>5254</v>
      </c>
      <c r="AR57">
        <v>0</v>
      </c>
      <c r="AS57">
        <v>0</v>
      </c>
      <c r="AT57">
        <v>635</v>
      </c>
      <c r="AU57">
        <v>5000</v>
      </c>
      <c r="AV57">
        <v>4669</v>
      </c>
      <c r="AW57">
        <v>8414</v>
      </c>
      <c r="AX57">
        <v>11903</v>
      </c>
      <c r="AY57">
        <v>8659</v>
      </c>
      <c r="AZ57">
        <v>5783</v>
      </c>
      <c r="BA57">
        <v>5546</v>
      </c>
      <c r="BB57">
        <v>10699</v>
      </c>
      <c r="BC57">
        <v>10397</v>
      </c>
      <c r="BD57">
        <v>9820</v>
      </c>
      <c r="BE57">
        <v>10252</v>
      </c>
      <c r="BF57">
        <v>5344</v>
      </c>
      <c r="BG57">
        <v>319457</v>
      </c>
      <c r="BH57">
        <v>14506</v>
      </c>
      <c r="BI57">
        <v>0</v>
      </c>
      <c r="BJ57">
        <v>2571</v>
      </c>
    </row>
    <row r="58" spans="1:62" x14ac:dyDescent="0.3">
      <c r="A58">
        <v>28000</v>
      </c>
      <c r="B58">
        <v>0.187</v>
      </c>
      <c r="C58">
        <v>2.4830000000000001</v>
      </c>
      <c r="D58">
        <v>0.109</v>
      </c>
      <c r="E58">
        <v>0.89100000000000001</v>
      </c>
      <c r="F58">
        <v>3.278</v>
      </c>
      <c r="G58">
        <v>27989</v>
      </c>
      <c r="H58">
        <v>100069</v>
      </c>
      <c r="I58">
        <v>115221</v>
      </c>
      <c r="J58">
        <v>2405</v>
      </c>
      <c r="K58">
        <v>2940</v>
      </c>
      <c r="L58">
        <v>4426</v>
      </c>
      <c r="M58">
        <v>7493</v>
      </c>
      <c r="N58">
        <v>13149</v>
      </c>
      <c r="O58">
        <v>34152</v>
      </c>
      <c r="P58">
        <v>505</v>
      </c>
      <c r="Q58">
        <v>5277</v>
      </c>
      <c r="R58">
        <v>5277</v>
      </c>
      <c r="S58">
        <v>30</v>
      </c>
      <c r="T58">
        <v>5986</v>
      </c>
      <c r="U58">
        <v>10</v>
      </c>
      <c r="V58">
        <v>5453</v>
      </c>
      <c r="W58">
        <v>558</v>
      </c>
      <c r="X58">
        <v>27</v>
      </c>
      <c r="Y58">
        <v>583</v>
      </c>
      <c r="Z58">
        <v>28572</v>
      </c>
      <c r="AA58">
        <v>5478</v>
      </c>
      <c r="AB58">
        <v>1</v>
      </c>
      <c r="AC58">
        <v>0</v>
      </c>
      <c r="AD58">
        <v>28572</v>
      </c>
      <c r="AE58">
        <v>743</v>
      </c>
      <c r="AF58">
        <v>505</v>
      </c>
      <c r="AG58">
        <v>59</v>
      </c>
      <c r="AH58">
        <v>17</v>
      </c>
      <c r="AI58">
        <v>0</v>
      </c>
      <c r="AJ58">
        <v>572</v>
      </c>
      <c r="AK58">
        <v>10</v>
      </c>
      <c r="AL58">
        <v>1042</v>
      </c>
      <c r="AM58">
        <v>1032</v>
      </c>
      <c r="AN58">
        <v>0</v>
      </c>
      <c r="AO58">
        <v>1166</v>
      </c>
      <c r="AP58">
        <v>5478</v>
      </c>
      <c r="AQ58">
        <v>5478</v>
      </c>
      <c r="AR58">
        <v>0</v>
      </c>
      <c r="AS58">
        <v>0</v>
      </c>
      <c r="AT58">
        <v>583</v>
      </c>
      <c r="AU58">
        <v>5246</v>
      </c>
      <c r="AV58">
        <v>3495</v>
      </c>
      <c r="AW58">
        <v>8167</v>
      </c>
      <c r="AX58">
        <v>11393</v>
      </c>
      <c r="AY58">
        <v>11334</v>
      </c>
      <c r="AZ58">
        <v>5499</v>
      </c>
      <c r="BA58">
        <v>5119</v>
      </c>
      <c r="BB58">
        <v>10074</v>
      </c>
      <c r="BC58">
        <v>8824</v>
      </c>
      <c r="BD58">
        <v>9149</v>
      </c>
      <c r="BE58">
        <v>7538</v>
      </c>
      <c r="BF58">
        <v>26301</v>
      </c>
      <c r="BG58">
        <v>327132</v>
      </c>
      <c r="BH58">
        <v>10240</v>
      </c>
      <c r="BI58">
        <v>0</v>
      </c>
      <c r="BJ58">
        <v>2655</v>
      </c>
    </row>
    <row r="59" spans="1:62" x14ac:dyDescent="0.3">
      <c r="A59">
        <v>28500</v>
      </c>
      <c r="B59">
        <v>0.187</v>
      </c>
      <c r="C59">
        <v>2.552</v>
      </c>
      <c r="D59">
        <v>0.109</v>
      </c>
      <c r="E59">
        <v>0.88100000000000001</v>
      </c>
      <c r="F59">
        <v>2.746</v>
      </c>
      <c r="G59">
        <v>28502</v>
      </c>
      <c r="H59">
        <v>101643</v>
      </c>
      <c r="I59">
        <v>116843</v>
      </c>
      <c r="J59">
        <v>2388</v>
      </c>
      <c r="K59">
        <v>2974</v>
      </c>
      <c r="L59">
        <v>2981</v>
      </c>
      <c r="M59">
        <v>7452</v>
      </c>
      <c r="N59">
        <v>14708</v>
      </c>
      <c r="O59">
        <v>34623</v>
      </c>
      <c r="P59">
        <v>528</v>
      </c>
      <c r="Q59">
        <v>5484</v>
      </c>
      <c r="R59">
        <v>5484</v>
      </c>
      <c r="S59">
        <v>30</v>
      </c>
      <c r="T59">
        <v>5963</v>
      </c>
      <c r="U59">
        <v>10</v>
      </c>
      <c r="V59">
        <v>5403</v>
      </c>
      <c r="W59">
        <v>622</v>
      </c>
      <c r="X59">
        <v>33</v>
      </c>
      <c r="Y59">
        <v>586</v>
      </c>
      <c r="Z59">
        <v>29088</v>
      </c>
      <c r="AA59">
        <v>5367</v>
      </c>
      <c r="AB59">
        <v>1</v>
      </c>
      <c r="AC59">
        <v>0</v>
      </c>
      <c r="AD59">
        <v>29088</v>
      </c>
      <c r="AE59">
        <v>782</v>
      </c>
      <c r="AF59">
        <v>528</v>
      </c>
      <c r="AG59">
        <v>75</v>
      </c>
      <c r="AH59">
        <v>17</v>
      </c>
      <c r="AI59">
        <v>0</v>
      </c>
      <c r="AJ59">
        <v>630</v>
      </c>
      <c r="AK59">
        <v>10</v>
      </c>
      <c r="AL59">
        <v>1199</v>
      </c>
      <c r="AM59">
        <v>1189</v>
      </c>
      <c r="AN59">
        <v>0</v>
      </c>
      <c r="AO59">
        <v>1172</v>
      </c>
      <c r="AP59">
        <v>5367</v>
      </c>
      <c r="AQ59">
        <v>5367</v>
      </c>
      <c r="AR59">
        <v>0</v>
      </c>
      <c r="AS59">
        <v>0</v>
      </c>
      <c r="AT59">
        <v>586</v>
      </c>
      <c r="AU59">
        <v>5289</v>
      </c>
      <c r="AV59">
        <v>3283</v>
      </c>
      <c r="AW59">
        <v>7899</v>
      </c>
      <c r="AX59">
        <v>8884</v>
      </c>
      <c r="AY59">
        <v>8063</v>
      </c>
      <c r="AZ59">
        <v>5368</v>
      </c>
      <c r="BA59">
        <v>4565</v>
      </c>
      <c r="BB59">
        <v>9998</v>
      </c>
      <c r="BC59">
        <v>8269</v>
      </c>
      <c r="BD59">
        <v>8519</v>
      </c>
      <c r="BE59">
        <v>7059</v>
      </c>
      <c r="BF59">
        <v>7074</v>
      </c>
      <c r="BG59">
        <v>335036</v>
      </c>
      <c r="BH59">
        <v>10240</v>
      </c>
      <c r="BI59">
        <v>0</v>
      </c>
      <c r="BJ59">
        <v>2671</v>
      </c>
    </row>
    <row r="60" spans="1:62" x14ac:dyDescent="0.3">
      <c r="A60">
        <v>29000</v>
      </c>
      <c r="B60">
        <v>0.187</v>
      </c>
      <c r="C60">
        <v>2.605</v>
      </c>
      <c r="D60">
        <v>0.109</v>
      </c>
      <c r="E60">
        <v>0.85799999999999998</v>
      </c>
      <c r="F60">
        <v>2.8780000000000001</v>
      </c>
      <c r="G60">
        <v>28985</v>
      </c>
      <c r="H60">
        <v>103399</v>
      </c>
      <c r="I60">
        <v>118967</v>
      </c>
      <c r="J60">
        <v>2358</v>
      </c>
      <c r="K60">
        <v>2979</v>
      </c>
      <c r="L60">
        <v>3430</v>
      </c>
      <c r="M60">
        <v>6860</v>
      </c>
      <c r="N60">
        <v>13683</v>
      </c>
      <c r="O60">
        <v>35271</v>
      </c>
      <c r="P60">
        <v>564</v>
      </c>
      <c r="Q60">
        <v>5461</v>
      </c>
      <c r="R60">
        <v>5461</v>
      </c>
      <c r="S60">
        <v>45</v>
      </c>
      <c r="T60">
        <v>6081</v>
      </c>
      <c r="U60">
        <v>13</v>
      </c>
      <c r="V60">
        <v>5527</v>
      </c>
      <c r="W60">
        <v>582</v>
      </c>
      <c r="X60">
        <v>60</v>
      </c>
      <c r="Y60">
        <v>608</v>
      </c>
      <c r="Z60">
        <v>29593</v>
      </c>
      <c r="AA60">
        <v>5553</v>
      </c>
      <c r="AB60">
        <v>1</v>
      </c>
      <c r="AC60">
        <v>0</v>
      </c>
      <c r="AD60">
        <v>29593</v>
      </c>
      <c r="AE60">
        <v>805</v>
      </c>
      <c r="AF60">
        <v>564</v>
      </c>
      <c r="AG60">
        <v>75</v>
      </c>
      <c r="AH60">
        <v>15</v>
      </c>
      <c r="AI60">
        <v>0</v>
      </c>
      <c r="AJ60">
        <v>600</v>
      </c>
      <c r="AK60">
        <v>13</v>
      </c>
      <c r="AL60">
        <v>1120</v>
      </c>
      <c r="AM60">
        <v>1107</v>
      </c>
      <c r="AN60">
        <v>5</v>
      </c>
      <c r="AO60">
        <v>1214</v>
      </c>
      <c r="AP60">
        <v>5553</v>
      </c>
      <c r="AQ60">
        <v>5553</v>
      </c>
      <c r="AR60">
        <v>0</v>
      </c>
      <c r="AS60">
        <v>0</v>
      </c>
      <c r="AT60">
        <v>607</v>
      </c>
      <c r="AU60">
        <v>5321</v>
      </c>
      <c r="AV60">
        <v>3355</v>
      </c>
      <c r="AW60">
        <v>18798</v>
      </c>
      <c r="AX60">
        <v>9187</v>
      </c>
      <c r="AY60">
        <v>7243</v>
      </c>
      <c r="AZ60">
        <v>5470</v>
      </c>
      <c r="BA60">
        <v>4266</v>
      </c>
      <c r="BB60">
        <v>10297</v>
      </c>
      <c r="BC60">
        <v>8328</v>
      </c>
      <c r="BD60">
        <v>8355</v>
      </c>
      <c r="BE60">
        <v>7269</v>
      </c>
      <c r="BF60">
        <v>5926</v>
      </c>
      <c r="BG60">
        <v>337840</v>
      </c>
      <c r="BH60">
        <v>13653</v>
      </c>
      <c r="BI60">
        <v>0</v>
      </c>
      <c r="BJ60">
        <v>2713</v>
      </c>
    </row>
    <row r="61" spans="1:62" x14ac:dyDescent="0.3">
      <c r="A61">
        <v>29500</v>
      </c>
      <c r="B61">
        <v>0.187</v>
      </c>
      <c r="C61">
        <v>2.7189999999999999</v>
      </c>
      <c r="D61">
        <v>0.109</v>
      </c>
      <c r="E61">
        <v>0.92</v>
      </c>
      <c r="F61">
        <v>2.9929999999999999</v>
      </c>
      <c r="G61">
        <v>29436</v>
      </c>
      <c r="H61">
        <v>105131</v>
      </c>
      <c r="I61">
        <v>121349</v>
      </c>
      <c r="J61">
        <v>2434</v>
      </c>
      <c r="K61">
        <v>3011</v>
      </c>
      <c r="L61">
        <v>3997</v>
      </c>
      <c r="M61">
        <v>7326</v>
      </c>
      <c r="N61">
        <v>13938</v>
      </c>
      <c r="O61">
        <v>35958</v>
      </c>
      <c r="P61">
        <v>577</v>
      </c>
      <c r="Q61">
        <v>5480</v>
      </c>
      <c r="R61">
        <v>5480</v>
      </c>
      <c r="S61">
        <v>42</v>
      </c>
      <c r="T61">
        <v>6317</v>
      </c>
      <c r="U61">
        <v>15</v>
      </c>
      <c r="V61">
        <v>5725</v>
      </c>
      <c r="W61">
        <v>621</v>
      </c>
      <c r="X61">
        <v>36</v>
      </c>
      <c r="Y61">
        <v>646</v>
      </c>
      <c r="Z61">
        <v>30082</v>
      </c>
      <c r="AA61">
        <v>5750</v>
      </c>
      <c r="AB61">
        <v>1</v>
      </c>
      <c r="AC61">
        <v>0</v>
      </c>
      <c r="AD61">
        <v>30082</v>
      </c>
      <c r="AE61">
        <v>850</v>
      </c>
      <c r="AF61">
        <v>577</v>
      </c>
      <c r="AG61">
        <v>77</v>
      </c>
      <c r="AH61">
        <v>17</v>
      </c>
      <c r="AI61">
        <v>3</v>
      </c>
      <c r="AJ61">
        <v>634</v>
      </c>
      <c r="AK61">
        <v>15</v>
      </c>
      <c r="AL61">
        <v>1196</v>
      </c>
      <c r="AM61">
        <v>1181</v>
      </c>
      <c r="AN61">
        <v>0</v>
      </c>
      <c r="AO61">
        <v>1290</v>
      </c>
      <c r="AP61">
        <v>5750</v>
      </c>
      <c r="AQ61">
        <v>5750</v>
      </c>
      <c r="AR61">
        <v>0</v>
      </c>
      <c r="AS61">
        <v>0</v>
      </c>
      <c r="AT61">
        <v>645</v>
      </c>
      <c r="AU61">
        <v>5237</v>
      </c>
      <c r="AV61">
        <v>3435</v>
      </c>
      <c r="AW61">
        <v>8301</v>
      </c>
      <c r="AX61">
        <v>10364</v>
      </c>
      <c r="AY61">
        <v>7994</v>
      </c>
      <c r="AZ61">
        <v>5553</v>
      </c>
      <c r="BA61">
        <v>4494</v>
      </c>
      <c r="BB61">
        <v>10103</v>
      </c>
      <c r="BC61">
        <v>8762</v>
      </c>
      <c r="BD61">
        <v>9291</v>
      </c>
      <c r="BE61">
        <v>7063</v>
      </c>
      <c r="BF61">
        <v>5770</v>
      </c>
      <c r="BG61">
        <v>344796</v>
      </c>
      <c r="BH61">
        <v>11092</v>
      </c>
      <c r="BI61">
        <v>0</v>
      </c>
      <c r="BJ61">
        <v>2569</v>
      </c>
    </row>
    <row r="62" spans="1:62" x14ac:dyDescent="0.3">
      <c r="A62">
        <v>30000</v>
      </c>
      <c r="B62">
        <v>0.20300000000000001</v>
      </c>
      <c r="C62">
        <v>2.7069999999999999</v>
      </c>
      <c r="D62">
        <v>0.109</v>
      </c>
      <c r="E62">
        <v>0.89500000000000002</v>
      </c>
      <c r="F62">
        <v>2.9220000000000002</v>
      </c>
      <c r="G62">
        <v>29950</v>
      </c>
      <c r="H62">
        <v>106779</v>
      </c>
      <c r="I62">
        <v>122845</v>
      </c>
      <c r="J62">
        <v>2432</v>
      </c>
      <c r="K62">
        <v>2942</v>
      </c>
      <c r="L62">
        <v>4462</v>
      </c>
      <c r="M62">
        <v>7332</v>
      </c>
      <c r="N62">
        <v>15201</v>
      </c>
      <c r="O62">
        <v>36513</v>
      </c>
      <c r="P62">
        <v>559</v>
      </c>
      <c r="Q62">
        <v>5531</v>
      </c>
      <c r="R62">
        <v>5531</v>
      </c>
      <c r="S62">
        <v>15</v>
      </c>
      <c r="T62">
        <v>6303</v>
      </c>
      <c r="U62">
        <v>8</v>
      </c>
      <c r="V62">
        <v>5745</v>
      </c>
      <c r="W62">
        <v>605</v>
      </c>
      <c r="X62">
        <v>45</v>
      </c>
      <c r="Y62">
        <v>615</v>
      </c>
      <c r="Z62">
        <v>30565</v>
      </c>
      <c r="AA62">
        <v>5755</v>
      </c>
      <c r="AB62">
        <v>1</v>
      </c>
      <c r="AC62">
        <v>0</v>
      </c>
      <c r="AD62">
        <v>30565</v>
      </c>
      <c r="AE62">
        <v>836</v>
      </c>
      <c r="AF62">
        <v>559</v>
      </c>
      <c r="AG62">
        <v>76</v>
      </c>
      <c r="AH62">
        <v>20</v>
      </c>
      <c r="AI62">
        <v>0</v>
      </c>
      <c r="AJ62">
        <v>611</v>
      </c>
      <c r="AK62">
        <v>8</v>
      </c>
      <c r="AL62">
        <v>1158</v>
      </c>
      <c r="AM62">
        <v>1150</v>
      </c>
      <c r="AN62">
        <v>0</v>
      </c>
      <c r="AO62">
        <v>1230</v>
      </c>
      <c r="AP62">
        <v>5755</v>
      </c>
      <c r="AQ62">
        <v>5755</v>
      </c>
      <c r="AR62">
        <v>0</v>
      </c>
      <c r="AS62">
        <v>0</v>
      </c>
      <c r="AT62">
        <v>615</v>
      </c>
      <c r="AU62">
        <v>6586</v>
      </c>
      <c r="AV62">
        <v>3281</v>
      </c>
      <c r="AW62">
        <v>7811</v>
      </c>
      <c r="AX62">
        <v>10068</v>
      </c>
      <c r="AY62">
        <v>8077</v>
      </c>
      <c r="AZ62">
        <v>5273</v>
      </c>
      <c r="BA62">
        <v>4693</v>
      </c>
      <c r="BB62">
        <v>9966</v>
      </c>
      <c r="BC62">
        <v>8557</v>
      </c>
      <c r="BD62">
        <v>9044</v>
      </c>
      <c r="BE62">
        <v>6800</v>
      </c>
      <c r="BF62">
        <v>5669</v>
      </c>
      <c r="BG62">
        <v>336524</v>
      </c>
      <c r="BH62">
        <v>10666</v>
      </c>
      <c r="BI62">
        <v>0</v>
      </c>
      <c r="BJ62">
        <v>2581</v>
      </c>
    </row>
    <row r="63" spans="1:62" x14ac:dyDescent="0.3">
      <c r="A63">
        <v>30500</v>
      </c>
      <c r="B63">
        <v>0.20300000000000001</v>
      </c>
      <c r="C63">
        <v>2.7989999999999999</v>
      </c>
      <c r="D63">
        <v>0.109</v>
      </c>
      <c r="E63">
        <v>0.94199999999999995</v>
      </c>
      <c r="F63">
        <v>3.089</v>
      </c>
      <c r="G63">
        <v>30457</v>
      </c>
      <c r="H63">
        <v>108523</v>
      </c>
      <c r="I63">
        <v>124816</v>
      </c>
      <c r="J63">
        <v>2437</v>
      </c>
      <c r="K63">
        <v>2852</v>
      </c>
      <c r="L63">
        <v>4206</v>
      </c>
      <c r="M63">
        <v>7523</v>
      </c>
      <c r="N63">
        <v>13444</v>
      </c>
      <c r="O63">
        <v>37066</v>
      </c>
      <c r="P63">
        <v>578</v>
      </c>
      <c r="Q63">
        <v>5645</v>
      </c>
      <c r="R63">
        <v>5645</v>
      </c>
      <c r="S63">
        <v>24</v>
      </c>
      <c r="T63">
        <v>6381</v>
      </c>
      <c r="U63">
        <v>12</v>
      </c>
      <c r="V63">
        <v>5780</v>
      </c>
      <c r="W63">
        <v>601</v>
      </c>
      <c r="X63">
        <v>36</v>
      </c>
      <c r="Y63">
        <v>646</v>
      </c>
      <c r="Z63">
        <v>31103</v>
      </c>
      <c r="AA63">
        <v>5825</v>
      </c>
      <c r="AB63">
        <v>1</v>
      </c>
      <c r="AC63">
        <v>0</v>
      </c>
      <c r="AD63">
        <v>31103</v>
      </c>
      <c r="AE63">
        <v>845</v>
      </c>
      <c r="AF63">
        <v>578</v>
      </c>
      <c r="AG63">
        <v>85</v>
      </c>
      <c r="AH63">
        <v>15</v>
      </c>
      <c r="AI63">
        <v>0</v>
      </c>
      <c r="AJ63">
        <v>608</v>
      </c>
      <c r="AK63">
        <v>12</v>
      </c>
      <c r="AL63">
        <v>1146</v>
      </c>
      <c r="AM63">
        <v>1134</v>
      </c>
      <c r="AN63">
        <v>0</v>
      </c>
      <c r="AO63">
        <v>1290</v>
      </c>
      <c r="AP63">
        <v>5825</v>
      </c>
      <c r="AQ63">
        <v>5825</v>
      </c>
      <c r="AR63">
        <v>0</v>
      </c>
      <c r="AS63">
        <v>0</v>
      </c>
      <c r="AT63">
        <v>645</v>
      </c>
      <c r="AU63">
        <v>5291</v>
      </c>
      <c r="AV63">
        <v>3238</v>
      </c>
      <c r="AW63">
        <v>7787</v>
      </c>
      <c r="AX63">
        <v>10125</v>
      </c>
      <c r="AY63">
        <v>7750</v>
      </c>
      <c r="AZ63">
        <v>5261</v>
      </c>
      <c r="BA63">
        <v>4088</v>
      </c>
      <c r="BB63">
        <v>9961</v>
      </c>
      <c r="BC63">
        <v>8199</v>
      </c>
      <c r="BD63">
        <v>8923</v>
      </c>
      <c r="BE63">
        <v>6968</v>
      </c>
      <c r="BF63">
        <v>5896</v>
      </c>
      <c r="BG63">
        <v>353016</v>
      </c>
      <c r="BH63">
        <v>14079</v>
      </c>
      <c r="BI63">
        <v>0</v>
      </c>
      <c r="BJ63">
        <v>2616</v>
      </c>
    </row>
    <row r="64" spans="1:62" x14ac:dyDescent="0.3">
      <c r="A64">
        <v>31000</v>
      </c>
      <c r="B64">
        <v>0.20300000000000001</v>
      </c>
      <c r="C64">
        <v>2.819</v>
      </c>
      <c r="D64">
        <v>0.109</v>
      </c>
      <c r="E64">
        <v>0.98499999999999999</v>
      </c>
      <c r="F64">
        <v>3.2149999999999999</v>
      </c>
      <c r="G64">
        <v>31023</v>
      </c>
      <c r="H64">
        <v>110725</v>
      </c>
      <c r="I64">
        <v>127224</v>
      </c>
      <c r="J64">
        <v>2443</v>
      </c>
      <c r="K64">
        <v>2924</v>
      </c>
      <c r="L64">
        <v>4467</v>
      </c>
      <c r="M64">
        <v>7201</v>
      </c>
      <c r="N64">
        <v>15393</v>
      </c>
      <c r="O64">
        <v>37725</v>
      </c>
      <c r="P64">
        <v>600</v>
      </c>
      <c r="Q64">
        <v>5857</v>
      </c>
      <c r="R64">
        <v>5857</v>
      </c>
      <c r="S64">
        <v>30</v>
      </c>
      <c r="T64">
        <v>6532</v>
      </c>
      <c r="U64">
        <v>19</v>
      </c>
      <c r="V64">
        <v>5930</v>
      </c>
      <c r="W64">
        <v>609</v>
      </c>
      <c r="X64">
        <v>51</v>
      </c>
      <c r="Y64">
        <v>622</v>
      </c>
      <c r="Z64">
        <v>31645</v>
      </c>
      <c r="AA64">
        <v>5943</v>
      </c>
      <c r="AB64">
        <v>1</v>
      </c>
      <c r="AC64">
        <v>0</v>
      </c>
      <c r="AD64">
        <v>31645</v>
      </c>
      <c r="AE64">
        <v>807</v>
      </c>
      <c r="AF64">
        <v>600</v>
      </c>
      <c r="AG64">
        <v>77</v>
      </c>
      <c r="AH64">
        <v>15</v>
      </c>
      <c r="AI64">
        <v>0</v>
      </c>
      <c r="AJ64">
        <v>616</v>
      </c>
      <c r="AK64">
        <v>19</v>
      </c>
      <c r="AL64">
        <v>1180</v>
      </c>
      <c r="AM64">
        <v>1161</v>
      </c>
      <c r="AN64">
        <v>0</v>
      </c>
      <c r="AO64">
        <v>1244</v>
      </c>
      <c r="AP64">
        <v>5943</v>
      </c>
      <c r="AQ64">
        <v>5943</v>
      </c>
      <c r="AR64">
        <v>0</v>
      </c>
      <c r="AS64">
        <v>0</v>
      </c>
      <c r="AT64">
        <v>622</v>
      </c>
      <c r="AU64">
        <v>5414</v>
      </c>
      <c r="AV64">
        <v>3499</v>
      </c>
      <c r="AW64">
        <v>8250</v>
      </c>
      <c r="AX64">
        <v>9869</v>
      </c>
      <c r="AY64">
        <v>8063</v>
      </c>
      <c r="AZ64">
        <v>5639</v>
      </c>
      <c r="BA64">
        <v>4490</v>
      </c>
      <c r="BB64">
        <v>10122</v>
      </c>
      <c r="BC64">
        <v>9050</v>
      </c>
      <c r="BD64">
        <v>9210</v>
      </c>
      <c r="BE64">
        <v>7160</v>
      </c>
      <c r="BF64">
        <v>5826</v>
      </c>
      <c r="BG64">
        <v>362010</v>
      </c>
      <c r="BH64">
        <v>14506</v>
      </c>
      <c r="BI64">
        <v>0</v>
      </c>
      <c r="BJ64">
        <v>2614</v>
      </c>
    </row>
    <row r="65" spans="1:62" x14ac:dyDescent="0.3">
      <c r="A65">
        <v>31500</v>
      </c>
      <c r="B65">
        <v>0.219</v>
      </c>
      <c r="C65">
        <v>2.87</v>
      </c>
      <c r="D65">
        <v>0.109</v>
      </c>
      <c r="E65">
        <v>0.998</v>
      </c>
      <c r="F65">
        <v>3.2370000000000001</v>
      </c>
      <c r="G65">
        <v>31476</v>
      </c>
      <c r="H65">
        <v>112358</v>
      </c>
      <c r="I65">
        <v>129118</v>
      </c>
      <c r="J65">
        <v>2419</v>
      </c>
      <c r="K65">
        <v>2929</v>
      </c>
      <c r="L65">
        <v>3978</v>
      </c>
      <c r="M65">
        <v>7329</v>
      </c>
      <c r="N65">
        <v>13430</v>
      </c>
      <c r="O65">
        <v>38292</v>
      </c>
      <c r="P65">
        <v>644</v>
      </c>
      <c r="Q65">
        <v>5935</v>
      </c>
      <c r="R65">
        <v>5935</v>
      </c>
      <c r="S65">
        <v>42</v>
      </c>
      <c r="T65">
        <v>6638</v>
      </c>
      <c r="U65">
        <v>7</v>
      </c>
      <c r="V65">
        <v>6011</v>
      </c>
      <c r="W65">
        <v>626</v>
      </c>
      <c r="X65">
        <v>45</v>
      </c>
      <c r="Y65">
        <v>633</v>
      </c>
      <c r="Z65">
        <v>32109</v>
      </c>
      <c r="AA65">
        <v>6018</v>
      </c>
      <c r="AB65">
        <v>1</v>
      </c>
      <c r="AC65">
        <v>0</v>
      </c>
      <c r="AD65">
        <v>32109</v>
      </c>
      <c r="AE65">
        <v>830</v>
      </c>
      <c r="AF65">
        <v>644</v>
      </c>
      <c r="AG65">
        <v>78</v>
      </c>
      <c r="AH65">
        <v>8</v>
      </c>
      <c r="AI65">
        <v>0</v>
      </c>
      <c r="AJ65">
        <v>636</v>
      </c>
      <c r="AK65">
        <v>7</v>
      </c>
      <c r="AL65">
        <v>1201</v>
      </c>
      <c r="AM65">
        <v>1194</v>
      </c>
      <c r="AN65">
        <v>0</v>
      </c>
      <c r="AO65">
        <v>1266</v>
      </c>
      <c r="AP65">
        <v>6018</v>
      </c>
      <c r="AQ65">
        <v>6018</v>
      </c>
      <c r="AR65">
        <v>0</v>
      </c>
      <c r="AS65">
        <v>0</v>
      </c>
      <c r="AT65">
        <v>633</v>
      </c>
      <c r="AU65">
        <v>5280</v>
      </c>
      <c r="AV65">
        <v>3411</v>
      </c>
      <c r="AW65">
        <v>8083</v>
      </c>
      <c r="AX65">
        <v>9546</v>
      </c>
      <c r="AY65">
        <v>11153</v>
      </c>
      <c r="AZ65">
        <v>5530</v>
      </c>
      <c r="BA65">
        <v>4693</v>
      </c>
      <c r="BB65">
        <v>10331</v>
      </c>
      <c r="BC65">
        <v>8641</v>
      </c>
      <c r="BD65">
        <v>8513</v>
      </c>
      <c r="BE65">
        <v>7430</v>
      </c>
      <c r="BF65">
        <v>5799</v>
      </c>
      <c r="BG65">
        <v>369841</v>
      </c>
      <c r="BH65">
        <v>10666</v>
      </c>
      <c r="BI65">
        <v>0</v>
      </c>
      <c r="BJ65">
        <v>2547</v>
      </c>
    </row>
    <row r="66" spans="1:62" x14ac:dyDescent="0.3">
      <c r="A66">
        <v>32000</v>
      </c>
      <c r="B66">
        <v>0.218</v>
      </c>
      <c r="C66">
        <v>2.9060000000000001</v>
      </c>
      <c r="D66">
        <v>0.125</v>
      </c>
      <c r="E66">
        <v>1.014</v>
      </c>
      <c r="F66">
        <v>3.3610000000000002</v>
      </c>
      <c r="G66">
        <v>31909</v>
      </c>
      <c r="H66">
        <v>113586</v>
      </c>
      <c r="I66">
        <v>131283</v>
      </c>
      <c r="J66">
        <v>2426</v>
      </c>
      <c r="K66">
        <v>2928</v>
      </c>
      <c r="L66">
        <v>4582</v>
      </c>
      <c r="M66">
        <v>7638</v>
      </c>
      <c r="N66">
        <v>15531</v>
      </c>
      <c r="O66">
        <v>38944</v>
      </c>
      <c r="P66">
        <v>615</v>
      </c>
      <c r="Q66">
        <v>5746</v>
      </c>
      <c r="R66">
        <v>5746</v>
      </c>
      <c r="S66">
        <v>18</v>
      </c>
      <c r="T66">
        <v>6799</v>
      </c>
      <c r="U66">
        <v>16</v>
      </c>
      <c r="V66">
        <v>6187</v>
      </c>
      <c r="W66">
        <v>697</v>
      </c>
      <c r="X66">
        <v>39</v>
      </c>
      <c r="Y66">
        <v>721</v>
      </c>
      <c r="Z66">
        <v>32630</v>
      </c>
      <c r="AA66">
        <v>6211</v>
      </c>
      <c r="AB66">
        <v>1</v>
      </c>
      <c r="AC66">
        <v>0</v>
      </c>
      <c r="AD66">
        <v>32630</v>
      </c>
      <c r="AE66">
        <v>958</v>
      </c>
      <c r="AF66">
        <v>615</v>
      </c>
      <c r="AG66">
        <v>97</v>
      </c>
      <c r="AH66">
        <v>29</v>
      </c>
      <c r="AI66">
        <v>0</v>
      </c>
      <c r="AJ66">
        <v>708</v>
      </c>
      <c r="AK66">
        <v>16</v>
      </c>
      <c r="AL66">
        <v>1346</v>
      </c>
      <c r="AM66">
        <v>1330</v>
      </c>
      <c r="AN66">
        <v>0</v>
      </c>
      <c r="AO66">
        <v>1442</v>
      </c>
      <c r="AP66">
        <v>6211</v>
      </c>
      <c r="AQ66">
        <v>6211</v>
      </c>
      <c r="AR66">
        <v>0</v>
      </c>
      <c r="AS66">
        <v>0</v>
      </c>
      <c r="AT66">
        <v>721</v>
      </c>
      <c r="AU66">
        <v>6780</v>
      </c>
      <c r="AV66">
        <v>3884</v>
      </c>
      <c r="AW66">
        <v>8540</v>
      </c>
      <c r="AX66">
        <v>9827</v>
      </c>
      <c r="AY66">
        <v>7513</v>
      </c>
      <c r="AZ66">
        <v>5598</v>
      </c>
      <c r="BA66">
        <v>4986</v>
      </c>
      <c r="BB66">
        <v>10161</v>
      </c>
      <c r="BC66">
        <v>9235</v>
      </c>
      <c r="BD66">
        <v>12120</v>
      </c>
      <c r="BE66">
        <v>7071</v>
      </c>
      <c r="BF66">
        <v>5894</v>
      </c>
      <c r="BG66">
        <v>368316</v>
      </c>
      <c r="BH66">
        <v>14079</v>
      </c>
      <c r="BI66">
        <v>0</v>
      </c>
      <c r="BJ66">
        <v>2652</v>
      </c>
    </row>
    <row r="67" spans="1:62" x14ac:dyDescent="0.3">
      <c r="A67">
        <v>32500</v>
      </c>
      <c r="B67">
        <v>0.219</v>
      </c>
      <c r="C67">
        <v>2.9889999999999999</v>
      </c>
      <c r="D67">
        <v>0.124</v>
      </c>
      <c r="E67">
        <v>1.014</v>
      </c>
      <c r="F67">
        <v>3.4670000000000001</v>
      </c>
      <c r="G67">
        <v>32428</v>
      </c>
      <c r="H67">
        <v>115652</v>
      </c>
      <c r="I67">
        <v>133245</v>
      </c>
      <c r="J67">
        <v>2423</v>
      </c>
      <c r="K67">
        <v>2888</v>
      </c>
      <c r="L67">
        <v>4275</v>
      </c>
      <c r="M67">
        <v>7150</v>
      </c>
      <c r="N67">
        <v>14226</v>
      </c>
      <c r="O67">
        <v>39477</v>
      </c>
      <c r="P67">
        <v>644</v>
      </c>
      <c r="Q67">
        <v>6148</v>
      </c>
      <c r="R67">
        <v>6148</v>
      </c>
      <c r="S67">
        <v>39</v>
      </c>
      <c r="T67">
        <v>6803</v>
      </c>
      <c r="U67">
        <v>14</v>
      </c>
      <c r="V67">
        <v>6178</v>
      </c>
      <c r="W67">
        <v>679</v>
      </c>
      <c r="X67">
        <v>60</v>
      </c>
      <c r="Y67">
        <v>706</v>
      </c>
      <c r="Z67">
        <v>33134</v>
      </c>
      <c r="AA67">
        <v>6205</v>
      </c>
      <c r="AB67">
        <v>1</v>
      </c>
      <c r="AC67">
        <v>0</v>
      </c>
      <c r="AD67">
        <v>33134</v>
      </c>
      <c r="AE67">
        <v>937</v>
      </c>
      <c r="AF67">
        <v>644</v>
      </c>
      <c r="AG67">
        <v>104</v>
      </c>
      <c r="AH67">
        <v>23</v>
      </c>
      <c r="AI67">
        <v>0</v>
      </c>
      <c r="AJ67">
        <v>689</v>
      </c>
      <c r="AK67">
        <v>14</v>
      </c>
      <c r="AL67">
        <v>1312</v>
      </c>
      <c r="AM67">
        <v>1298</v>
      </c>
      <c r="AN67">
        <v>0</v>
      </c>
      <c r="AO67">
        <v>1408</v>
      </c>
      <c r="AP67">
        <v>6205</v>
      </c>
      <c r="AQ67">
        <v>6205</v>
      </c>
      <c r="AR67">
        <v>0</v>
      </c>
      <c r="AS67">
        <v>0</v>
      </c>
      <c r="AT67">
        <v>704</v>
      </c>
      <c r="AU67">
        <v>5280</v>
      </c>
      <c r="AV67">
        <v>3637</v>
      </c>
      <c r="AW67">
        <v>8331</v>
      </c>
      <c r="AX67">
        <v>10053</v>
      </c>
      <c r="AY67">
        <v>7920</v>
      </c>
      <c r="AZ67">
        <v>5650</v>
      </c>
      <c r="BA67">
        <v>4662</v>
      </c>
      <c r="BB67">
        <v>10112</v>
      </c>
      <c r="BC67">
        <v>8663</v>
      </c>
      <c r="BD67">
        <v>9315</v>
      </c>
      <c r="BE67">
        <v>7112</v>
      </c>
      <c r="BF67">
        <v>5848</v>
      </c>
      <c r="BG67">
        <v>379723</v>
      </c>
      <c r="BH67">
        <v>10240</v>
      </c>
      <c r="BI67">
        <v>0</v>
      </c>
      <c r="BJ67">
        <v>2743</v>
      </c>
    </row>
    <row r="68" spans="1:62" x14ac:dyDescent="0.3">
      <c r="A68">
        <v>33000</v>
      </c>
      <c r="B68">
        <v>0.23400000000000001</v>
      </c>
      <c r="C68">
        <v>2.9649999999999999</v>
      </c>
      <c r="D68">
        <v>0.125</v>
      </c>
      <c r="E68">
        <v>1.0289999999999999</v>
      </c>
      <c r="F68">
        <v>3.4830000000000001</v>
      </c>
      <c r="G68">
        <v>32896</v>
      </c>
      <c r="H68">
        <v>117327</v>
      </c>
      <c r="I68">
        <v>135234</v>
      </c>
      <c r="J68">
        <v>2449</v>
      </c>
      <c r="K68">
        <v>2854</v>
      </c>
      <c r="L68">
        <v>4432</v>
      </c>
      <c r="M68">
        <v>7280</v>
      </c>
      <c r="N68">
        <v>13755</v>
      </c>
      <c r="O68">
        <v>40103</v>
      </c>
      <c r="P68">
        <v>619</v>
      </c>
      <c r="Q68">
        <v>6140</v>
      </c>
      <c r="R68">
        <v>6140</v>
      </c>
      <c r="S68">
        <v>33</v>
      </c>
      <c r="T68">
        <v>6944</v>
      </c>
      <c r="U68">
        <v>13</v>
      </c>
      <c r="V68">
        <v>6318</v>
      </c>
      <c r="W68">
        <v>667</v>
      </c>
      <c r="X68">
        <v>39</v>
      </c>
      <c r="Y68">
        <v>720</v>
      </c>
      <c r="Z68">
        <v>33616</v>
      </c>
      <c r="AA68">
        <v>6371</v>
      </c>
      <c r="AB68">
        <v>1</v>
      </c>
      <c r="AC68">
        <v>0</v>
      </c>
      <c r="AD68">
        <v>33616</v>
      </c>
      <c r="AE68">
        <v>944</v>
      </c>
      <c r="AF68">
        <v>619</v>
      </c>
      <c r="AG68">
        <v>93</v>
      </c>
      <c r="AH68">
        <v>34</v>
      </c>
      <c r="AI68">
        <v>0</v>
      </c>
      <c r="AJ68">
        <v>677</v>
      </c>
      <c r="AK68">
        <v>13</v>
      </c>
      <c r="AL68">
        <v>1277</v>
      </c>
      <c r="AM68">
        <v>1264</v>
      </c>
      <c r="AN68">
        <v>0</v>
      </c>
      <c r="AO68">
        <v>1440</v>
      </c>
      <c r="AP68">
        <v>6371</v>
      </c>
      <c r="AQ68">
        <v>6371</v>
      </c>
      <c r="AR68">
        <v>0</v>
      </c>
      <c r="AS68">
        <v>0</v>
      </c>
      <c r="AT68">
        <v>720</v>
      </c>
      <c r="AU68">
        <v>5386</v>
      </c>
      <c r="AV68">
        <v>3440</v>
      </c>
      <c r="AW68">
        <v>8103</v>
      </c>
      <c r="AX68">
        <v>9298</v>
      </c>
      <c r="AY68">
        <v>7420</v>
      </c>
      <c r="AZ68">
        <v>5438</v>
      </c>
      <c r="BA68">
        <v>4069</v>
      </c>
      <c r="BB68">
        <v>10242</v>
      </c>
      <c r="BC68">
        <v>8401</v>
      </c>
      <c r="BD68">
        <v>8445</v>
      </c>
      <c r="BE68">
        <v>7073</v>
      </c>
      <c r="BF68">
        <v>5921</v>
      </c>
      <c r="BG68">
        <v>379110</v>
      </c>
      <c r="BH68">
        <v>10666</v>
      </c>
      <c r="BI68">
        <v>0</v>
      </c>
      <c r="BJ68">
        <v>2793</v>
      </c>
    </row>
    <row r="69" spans="1:62" x14ac:dyDescent="0.3">
      <c r="A69">
        <v>33500</v>
      </c>
      <c r="B69">
        <v>0.23400000000000001</v>
      </c>
      <c r="C69">
        <v>3.12</v>
      </c>
      <c r="D69">
        <v>0.11</v>
      </c>
      <c r="E69">
        <v>1.079</v>
      </c>
      <c r="F69">
        <v>3.6429999999999998</v>
      </c>
      <c r="G69">
        <v>33411</v>
      </c>
      <c r="H69">
        <v>119149</v>
      </c>
      <c r="I69">
        <v>137283</v>
      </c>
      <c r="J69">
        <v>2402</v>
      </c>
      <c r="K69">
        <v>2918</v>
      </c>
      <c r="L69">
        <v>4360</v>
      </c>
      <c r="M69">
        <v>7162</v>
      </c>
      <c r="N69">
        <v>13465</v>
      </c>
      <c r="O69">
        <v>40694</v>
      </c>
      <c r="P69">
        <v>635</v>
      </c>
      <c r="Q69">
        <v>6294</v>
      </c>
      <c r="R69">
        <v>6294</v>
      </c>
      <c r="S69">
        <v>33</v>
      </c>
      <c r="T69">
        <v>7029</v>
      </c>
      <c r="U69">
        <v>15</v>
      </c>
      <c r="V69">
        <v>6406</v>
      </c>
      <c r="W69">
        <v>716</v>
      </c>
      <c r="X69">
        <v>60</v>
      </c>
      <c r="Y69">
        <v>717</v>
      </c>
      <c r="Z69">
        <v>34128</v>
      </c>
      <c r="AA69">
        <v>6407</v>
      </c>
      <c r="AB69">
        <v>1</v>
      </c>
      <c r="AC69">
        <v>0</v>
      </c>
      <c r="AD69">
        <v>34128</v>
      </c>
      <c r="AE69">
        <v>948</v>
      </c>
      <c r="AF69">
        <v>635</v>
      </c>
      <c r="AG69">
        <v>95</v>
      </c>
      <c r="AH69">
        <v>20</v>
      </c>
      <c r="AI69">
        <v>0</v>
      </c>
      <c r="AJ69">
        <v>728</v>
      </c>
      <c r="AK69">
        <v>15</v>
      </c>
      <c r="AL69">
        <v>1386</v>
      </c>
      <c r="AM69">
        <v>1371</v>
      </c>
      <c r="AN69">
        <v>0</v>
      </c>
      <c r="AO69">
        <v>1434</v>
      </c>
      <c r="AP69">
        <v>6407</v>
      </c>
      <c r="AQ69">
        <v>6407</v>
      </c>
      <c r="AR69">
        <v>0</v>
      </c>
      <c r="AS69">
        <v>0</v>
      </c>
      <c r="AT69">
        <v>717</v>
      </c>
      <c r="AU69">
        <v>5340</v>
      </c>
      <c r="AV69">
        <v>3528</v>
      </c>
      <c r="AW69">
        <v>8222</v>
      </c>
      <c r="AX69">
        <v>10282</v>
      </c>
      <c r="AY69">
        <v>7925</v>
      </c>
      <c r="AZ69">
        <v>13333</v>
      </c>
      <c r="BA69">
        <v>4835</v>
      </c>
      <c r="BB69">
        <v>10367</v>
      </c>
      <c r="BC69">
        <v>8964</v>
      </c>
      <c r="BD69">
        <v>8717</v>
      </c>
      <c r="BE69">
        <v>7434</v>
      </c>
      <c r="BF69">
        <v>5891</v>
      </c>
      <c r="BG69">
        <v>389347</v>
      </c>
      <c r="BH69">
        <v>14505</v>
      </c>
      <c r="BI69">
        <v>0</v>
      </c>
      <c r="BJ69">
        <v>2907</v>
      </c>
    </row>
    <row r="70" spans="1:62" x14ac:dyDescent="0.3">
      <c r="A70">
        <v>34000</v>
      </c>
      <c r="B70">
        <v>0.25</v>
      </c>
      <c r="C70">
        <v>3.01</v>
      </c>
      <c r="D70">
        <v>0.124</v>
      </c>
      <c r="E70">
        <v>1.139</v>
      </c>
      <c r="F70">
        <v>3.6589999999999998</v>
      </c>
      <c r="G70">
        <v>33848</v>
      </c>
      <c r="H70">
        <v>120988</v>
      </c>
      <c r="I70">
        <v>139987</v>
      </c>
      <c r="J70">
        <v>2366</v>
      </c>
      <c r="K70">
        <v>2849</v>
      </c>
      <c r="L70">
        <v>3862</v>
      </c>
      <c r="M70">
        <v>7075</v>
      </c>
      <c r="N70">
        <v>14046</v>
      </c>
      <c r="O70">
        <v>41438</v>
      </c>
      <c r="P70">
        <v>648</v>
      </c>
      <c r="Q70">
        <v>6329</v>
      </c>
      <c r="R70">
        <v>6329</v>
      </c>
      <c r="S70">
        <v>45</v>
      </c>
      <c r="T70">
        <v>7322</v>
      </c>
      <c r="U70">
        <v>17</v>
      </c>
      <c r="V70">
        <v>6630</v>
      </c>
      <c r="W70">
        <v>724</v>
      </c>
      <c r="X70">
        <v>45</v>
      </c>
      <c r="Y70">
        <v>792</v>
      </c>
      <c r="Z70">
        <v>34640</v>
      </c>
      <c r="AA70">
        <v>6698</v>
      </c>
      <c r="AB70">
        <v>1</v>
      </c>
      <c r="AC70">
        <v>0</v>
      </c>
      <c r="AD70">
        <v>34640</v>
      </c>
      <c r="AE70">
        <v>1045</v>
      </c>
      <c r="AF70">
        <v>648</v>
      </c>
      <c r="AG70">
        <v>93</v>
      </c>
      <c r="AH70">
        <v>18</v>
      </c>
      <c r="AI70">
        <v>0</v>
      </c>
      <c r="AJ70">
        <v>735</v>
      </c>
      <c r="AK70">
        <v>17</v>
      </c>
      <c r="AL70">
        <v>1410</v>
      </c>
      <c r="AM70">
        <v>1393</v>
      </c>
      <c r="AN70">
        <v>0</v>
      </c>
      <c r="AO70">
        <v>1584</v>
      </c>
      <c r="AP70">
        <v>6698</v>
      </c>
      <c r="AQ70">
        <v>6698</v>
      </c>
      <c r="AR70">
        <v>0</v>
      </c>
      <c r="AS70">
        <v>0</v>
      </c>
      <c r="AT70">
        <v>792</v>
      </c>
      <c r="AU70">
        <v>5151</v>
      </c>
      <c r="AV70">
        <v>3426</v>
      </c>
      <c r="AW70">
        <v>7893</v>
      </c>
      <c r="AX70">
        <v>9741</v>
      </c>
      <c r="AY70">
        <v>7120</v>
      </c>
      <c r="AZ70">
        <v>5284</v>
      </c>
      <c r="BA70">
        <v>3990</v>
      </c>
      <c r="BB70">
        <v>10082</v>
      </c>
      <c r="BC70">
        <v>8631</v>
      </c>
      <c r="BD70">
        <v>8409</v>
      </c>
      <c r="BE70">
        <v>6873</v>
      </c>
      <c r="BF70">
        <v>5667</v>
      </c>
      <c r="BG70">
        <v>379652</v>
      </c>
      <c r="BH70">
        <v>11093</v>
      </c>
      <c r="BI70">
        <v>0</v>
      </c>
      <c r="BJ70">
        <v>2616</v>
      </c>
    </row>
    <row r="71" spans="1:62" x14ac:dyDescent="0.3">
      <c r="A71">
        <v>34500</v>
      </c>
      <c r="B71">
        <v>0.26600000000000001</v>
      </c>
      <c r="C71">
        <v>3.105</v>
      </c>
      <c r="D71">
        <v>0.124</v>
      </c>
      <c r="E71">
        <v>1.121</v>
      </c>
      <c r="F71">
        <v>3.8879999999999999</v>
      </c>
      <c r="G71">
        <v>34460</v>
      </c>
      <c r="H71">
        <v>123209</v>
      </c>
      <c r="I71">
        <v>142021</v>
      </c>
      <c r="J71">
        <v>2416</v>
      </c>
      <c r="K71">
        <v>2913</v>
      </c>
      <c r="L71">
        <v>3544</v>
      </c>
      <c r="M71">
        <v>7110</v>
      </c>
      <c r="N71">
        <v>13082</v>
      </c>
      <c r="O71">
        <v>42084</v>
      </c>
      <c r="P71">
        <v>670</v>
      </c>
      <c r="Q71">
        <v>6576</v>
      </c>
      <c r="R71">
        <v>6576</v>
      </c>
      <c r="S71">
        <v>39</v>
      </c>
      <c r="T71">
        <v>7352</v>
      </c>
      <c r="U71">
        <v>14</v>
      </c>
      <c r="V71">
        <v>6699</v>
      </c>
      <c r="W71">
        <v>726</v>
      </c>
      <c r="X71">
        <v>48</v>
      </c>
      <c r="Y71">
        <v>723</v>
      </c>
      <c r="Z71">
        <v>35183</v>
      </c>
      <c r="AA71">
        <v>6696</v>
      </c>
      <c r="AB71">
        <v>1</v>
      </c>
      <c r="AC71">
        <v>0</v>
      </c>
      <c r="AD71">
        <v>35183</v>
      </c>
      <c r="AE71">
        <v>962</v>
      </c>
      <c r="AF71">
        <v>670</v>
      </c>
      <c r="AG71">
        <v>96</v>
      </c>
      <c r="AH71">
        <v>27</v>
      </c>
      <c r="AI71">
        <v>0</v>
      </c>
      <c r="AJ71">
        <v>741</v>
      </c>
      <c r="AK71">
        <v>14</v>
      </c>
      <c r="AL71">
        <v>1407</v>
      </c>
      <c r="AM71">
        <v>1393</v>
      </c>
      <c r="AN71">
        <v>0</v>
      </c>
      <c r="AO71">
        <v>1446</v>
      </c>
      <c r="AP71">
        <v>6696</v>
      </c>
      <c r="AQ71">
        <v>6696</v>
      </c>
      <c r="AR71">
        <v>0</v>
      </c>
      <c r="AS71">
        <v>0</v>
      </c>
      <c r="AT71">
        <v>723</v>
      </c>
      <c r="AU71">
        <v>5375</v>
      </c>
      <c r="AV71">
        <v>3423</v>
      </c>
      <c r="AW71">
        <v>8360</v>
      </c>
      <c r="AX71">
        <v>10144</v>
      </c>
      <c r="AY71">
        <v>7493</v>
      </c>
      <c r="AZ71">
        <v>5647</v>
      </c>
      <c r="BA71">
        <v>4205</v>
      </c>
      <c r="BB71">
        <v>10575</v>
      </c>
      <c r="BC71">
        <v>8492</v>
      </c>
      <c r="BD71">
        <v>8861</v>
      </c>
      <c r="BE71">
        <v>7394</v>
      </c>
      <c r="BF71">
        <v>7263</v>
      </c>
      <c r="BG71">
        <v>404202</v>
      </c>
      <c r="BH71">
        <v>10666</v>
      </c>
      <c r="BI71">
        <v>0</v>
      </c>
      <c r="BJ71">
        <v>2833</v>
      </c>
    </row>
    <row r="72" spans="1:62" x14ac:dyDescent="0.3">
      <c r="A72">
        <v>35000</v>
      </c>
      <c r="B72">
        <v>0.26500000000000001</v>
      </c>
      <c r="C72">
        <v>3.169</v>
      </c>
      <c r="D72">
        <v>0.14000000000000001</v>
      </c>
      <c r="E72">
        <v>1.0920000000000001</v>
      </c>
      <c r="F72">
        <v>4.0110000000000001</v>
      </c>
      <c r="G72">
        <v>34926</v>
      </c>
      <c r="H72">
        <v>124957</v>
      </c>
      <c r="I72">
        <v>144281</v>
      </c>
      <c r="J72">
        <v>2418</v>
      </c>
      <c r="K72">
        <v>2926</v>
      </c>
      <c r="L72">
        <v>4422</v>
      </c>
      <c r="M72">
        <v>7377</v>
      </c>
      <c r="N72">
        <v>13771</v>
      </c>
      <c r="O72">
        <v>42724</v>
      </c>
      <c r="P72">
        <v>676</v>
      </c>
      <c r="Q72">
        <v>6548</v>
      </c>
      <c r="R72">
        <v>6548</v>
      </c>
      <c r="S72">
        <v>27</v>
      </c>
      <c r="T72">
        <v>7600</v>
      </c>
      <c r="U72">
        <v>9</v>
      </c>
      <c r="V72">
        <v>6901</v>
      </c>
      <c r="W72">
        <v>749</v>
      </c>
      <c r="X72">
        <v>48</v>
      </c>
      <c r="Y72">
        <v>742</v>
      </c>
      <c r="Z72">
        <v>35668</v>
      </c>
      <c r="AA72">
        <v>6894</v>
      </c>
      <c r="AB72">
        <v>1</v>
      </c>
      <c r="AC72">
        <v>0</v>
      </c>
      <c r="AD72">
        <v>35668</v>
      </c>
      <c r="AE72">
        <v>982</v>
      </c>
      <c r="AF72">
        <v>676</v>
      </c>
      <c r="AG72">
        <v>90</v>
      </c>
      <c r="AH72">
        <v>26</v>
      </c>
      <c r="AI72">
        <v>0</v>
      </c>
      <c r="AJ72">
        <v>762</v>
      </c>
      <c r="AK72">
        <v>9</v>
      </c>
      <c r="AL72">
        <v>1419</v>
      </c>
      <c r="AM72">
        <v>1410</v>
      </c>
      <c r="AN72">
        <v>0</v>
      </c>
      <c r="AO72">
        <v>1484</v>
      </c>
      <c r="AP72">
        <v>6894</v>
      </c>
      <c r="AQ72">
        <v>6894</v>
      </c>
      <c r="AR72">
        <v>0</v>
      </c>
      <c r="AS72">
        <v>0</v>
      </c>
      <c r="AT72">
        <v>742</v>
      </c>
      <c r="AU72">
        <v>5305</v>
      </c>
      <c r="AV72">
        <v>3599</v>
      </c>
      <c r="AW72">
        <v>8334</v>
      </c>
      <c r="AX72">
        <v>9582</v>
      </c>
      <c r="AY72">
        <v>8058</v>
      </c>
      <c r="AZ72">
        <v>5768</v>
      </c>
      <c r="BA72">
        <v>5167</v>
      </c>
      <c r="BB72">
        <v>10592</v>
      </c>
      <c r="BC72">
        <v>9196</v>
      </c>
      <c r="BD72">
        <v>9235</v>
      </c>
      <c r="BE72">
        <v>7298</v>
      </c>
      <c r="BF72">
        <v>6918</v>
      </c>
      <c r="BG72">
        <v>409279</v>
      </c>
      <c r="BH72">
        <v>10666</v>
      </c>
      <c r="BI72">
        <v>0</v>
      </c>
      <c r="BJ72">
        <v>2874</v>
      </c>
    </row>
    <row r="73" spans="1:62" x14ac:dyDescent="0.3">
      <c r="A73">
        <v>35500</v>
      </c>
      <c r="B73">
        <v>0.26600000000000001</v>
      </c>
      <c r="C73">
        <v>3.3620000000000001</v>
      </c>
      <c r="D73">
        <v>0.14000000000000001</v>
      </c>
      <c r="E73">
        <v>1.123</v>
      </c>
      <c r="F73">
        <v>3.9929999999999999</v>
      </c>
      <c r="G73">
        <v>35478</v>
      </c>
      <c r="H73">
        <v>126509</v>
      </c>
      <c r="I73">
        <v>145420</v>
      </c>
      <c r="J73">
        <v>2453</v>
      </c>
      <c r="K73">
        <v>2906</v>
      </c>
      <c r="L73">
        <v>4451</v>
      </c>
      <c r="M73">
        <v>7456</v>
      </c>
      <c r="N73">
        <v>14539</v>
      </c>
      <c r="O73">
        <v>43108</v>
      </c>
      <c r="P73">
        <v>675</v>
      </c>
      <c r="Q73">
        <v>6730</v>
      </c>
      <c r="R73">
        <v>6730</v>
      </c>
      <c r="S73">
        <v>30</v>
      </c>
      <c r="T73">
        <v>7435</v>
      </c>
      <c r="U73">
        <v>16</v>
      </c>
      <c r="V73">
        <v>6776</v>
      </c>
      <c r="W73">
        <v>726</v>
      </c>
      <c r="X73">
        <v>48</v>
      </c>
      <c r="Y73">
        <v>712</v>
      </c>
      <c r="Z73">
        <v>36190</v>
      </c>
      <c r="AA73">
        <v>6762</v>
      </c>
      <c r="AB73">
        <v>1</v>
      </c>
      <c r="AC73">
        <v>0</v>
      </c>
      <c r="AD73">
        <v>36190</v>
      </c>
      <c r="AE73">
        <v>930</v>
      </c>
      <c r="AF73">
        <v>675</v>
      </c>
      <c r="AG73">
        <v>111</v>
      </c>
      <c r="AH73">
        <v>21</v>
      </c>
      <c r="AI73">
        <v>0</v>
      </c>
      <c r="AJ73">
        <v>742</v>
      </c>
      <c r="AK73">
        <v>16</v>
      </c>
      <c r="AL73">
        <v>1390</v>
      </c>
      <c r="AM73">
        <v>1374</v>
      </c>
      <c r="AN73">
        <v>0</v>
      </c>
      <c r="AO73">
        <v>1424</v>
      </c>
      <c r="AP73">
        <v>6762</v>
      </c>
      <c r="AQ73">
        <v>6762</v>
      </c>
      <c r="AR73">
        <v>0</v>
      </c>
      <c r="AS73">
        <v>0</v>
      </c>
      <c r="AT73">
        <v>712</v>
      </c>
      <c r="AU73">
        <v>5273</v>
      </c>
      <c r="AV73">
        <v>3397</v>
      </c>
      <c r="AW73">
        <v>8079</v>
      </c>
      <c r="AX73">
        <v>10686</v>
      </c>
      <c r="AY73">
        <v>8077</v>
      </c>
      <c r="AZ73">
        <v>5585</v>
      </c>
      <c r="BA73">
        <v>4533</v>
      </c>
      <c r="BB73">
        <v>10563</v>
      </c>
      <c r="BC73">
        <v>9152</v>
      </c>
      <c r="BD73">
        <v>8728</v>
      </c>
      <c r="BE73">
        <v>7482</v>
      </c>
      <c r="BF73">
        <v>5834</v>
      </c>
      <c r="BG73">
        <v>413688</v>
      </c>
      <c r="BH73">
        <v>11092</v>
      </c>
      <c r="BI73">
        <v>0</v>
      </c>
      <c r="BJ73">
        <v>2740</v>
      </c>
    </row>
    <row r="74" spans="1:62" x14ac:dyDescent="0.3">
      <c r="A74">
        <v>36000</v>
      </c>
      <c r="B74">
        <v>0.26500000000000001</v>
      </c>
      <c r="C74">
        <v>3.3279999999999998</v>
      </c>
      <c r="D74">
        <v>0.14000000000000001</v>
      </c>
      <c r="E74">
        <v>1.1080000000000001</v>
      </c>
      <c r="F74">
        <v>4.08</v>
      </c>
      <c r="G74">
        <v>35889</v>
      </c>
      <c r="H74">
        <v>128069</v>
      </c>
      <c r="I74">
        <v>147689</v>
      </c>
      <c r="J74">
        <v>2453</v>
      </c>
      <c r="K74">
        <v>2962</v>
      </c>
      <c r="L74">
        <v>-2992</v>
      </c>
      <c r="M74">
        <v>7695</v>
      </c>
      <c r="N74">
        <v>13671</v>
      </c>
      <c r="O74">
        <v>43720</v>
      </c>
      <c r="P74">
        <v>719</v>
      </c>
      <c r="Q74">
        <v>6862</v>
      </c>
      <c r="R74">
        <v>6862</v>
      </c>
      <c r="S74">
        <v>39</v>
      </c>
      <c r="T74">
        <v>7554</v>
      </c>
      <c r="U74">
        <v>20</v>
      </c>
      <c r="V74">
        <v>6849</v>
      </c>
      <c r="W74">
        <v>740</v>
      </c>
      <c r="X74">
        <v>48</v>
      </c>
      <c r="Y74">
        <v>809</v>
      </c>
      <c r="Z74">
        <v>36698</v>
      </c>
      <c r="AA74">
        <v>6918</v>
      </c>
      <c r="AB74">
        <v>1</v>
      </c>
      <c r="AC74">
        <v>0</v>
      </c>
      <c r="AD74">
        <v>36698</v>
      </c>
      <c r="AE74">
        <v>1059</v>
      </c>
      <c r="AF74">
        <v>719</v>
      </c>
      <c r="AG74">
        <v>96</v>
      </c>
      <c r="AH74">
        <v>14</v>
      </c>
      <c r="AI74">
        <v>0</v>
      </c>
      <c r="AJ74">
        <v>758</v>
      </c>
      <c r="AK74">
        <v>20</v>
      </c>
      <c r="AL74">
        <v>1441</v>
      </c>
      <c r="AM74">
        <v>1421</v>
      </c>
      <c r="AN74">
        <v>0</v>
      </c>
      <c r="AO74">
        <v>1618</v>
      </c>
      <c r="AP74">
        <v>6918</v>
      </c>
      <c r="AQ74">
        <v>6918</v>
      </c>
      <c r="AR74">
        <v>0</v>
      </c>
      <c r="AS74">
        <v>0</v>
      </c>
      <c r="AT74">
        <v>809</v>
      </c>
      <c r="AU74">
        <v>5306</v>
      </c>
      <c r="AV74">
        <v>3187</v>
      </c>
      <c r="AW74">
        <v>7884</v>
      </c>
      <c r="AX74">
        <v>9538</v>
      </c>
      <c r="AY74">
        <v>7373</v>
      </c>
      <c r="AZ74">
        <v>5354</v>
      </c>
      <c r="BA74">
        <v>4053</v>
      </c>
      <c r="BB74">
        <v>10350</v>
      </c>
      <c r="BC74">
        <v>8322</v>
      </c>
      <c r="BD74">
        <v>8283</v>
      </c>
      <c r="BE74">
        <v>7140</v>
      </c>
      <c r="BF74">
        <v>5909</v>
      </c>
      <c r="BG74">
        <v>412979</v>
      </c>
      <c r="BH74">
        <v>14079</v>
      </c>
      <c r="BI74">
        <v>0</v>
      </c>
      <c r="BJ74">
        <v>2834</v>
      </c>
    </row>
    <row r="75" spans="1:62" x14ac:dyDescent="0.3">
      <c r="A75">
        <v>36500</v>
      </c>
      <c r="B75">
        <v>0.28000000000000003</v>
      </c>
      <c r="C75">
        <v>3.3849999999999998</v>
      </c>
      <c r="D75">
        <v>0.126</v>
      </c>
      <c r="E75">
        <v>1.204</v>
      </c>
      <c r="F75">
        <v>4.2610000000000001</v>
      </c>
      <c r="G75">
        <v>36475</v>
      </c>
      <c r="H75">
        <v>130241</v>
      </c>
      <c r="I75">
        <v>150103</v>
      </c>
      <c r="J75">
        <v>2428</v>
      </c>
      <c r="K75">
        <v>2917</v>
      </c>
      <c r="L75">
        <v>4643</v>
      </c>
      <c r="M75">
        <v>7014</v>
      </c>
      <c r="N75">
        <v>14986</v>
      </c>
      <c r="O75">
        <v>44492</v>
      </c>
      <c r="P75">
        <v>704</v>
      </c>
      <c r="Q75">
        <v>6890</v>
      </c>
      <c r="R75">
        <v>6890</v>
      </c>
      <c r="S75">
        <v>30</v>
      </c>
      <c r="T75">
        <v>7740</v>
      </c>
      <c r="U75">
        <v>10</v>
      </c>
      <c r="V75">
        <v>7065</v>
      </c>
      <c r="W75">
        <v>783</v>
      </c>
      <c r="X75">
        <v>57</v>
      </c>
      <c r="Y75">
        <v>771</v>
      </c>
      <c r="Z75">
        <v>37246</v>
      </c>
      <c r="AA75">
        <v>7053</v>
      </c>
      <c r="AB75">
        <v>1</v>
      </c>
      <c r="AC75">
        <v>0</v>
      </c>
      <c r="AD75">
        <v>37246</v>
      </c>
      <c r="AE75">
        <v>1030</v>
      </c>
      <c r="AF75">
        <v>704</v>
      </c>
      <c r="AG75">
        <v>86</v>
      </c>
      <c r="AH75">
        <v>15</v>
      </c>
      <c r="AI75">
        <v>0</v>
      </c>
      <c r="AJ75">
        <v>799</v>
      </c>
      <c r="AK75">
        <v>10</v>
      </c>
      <c r="AL75">
        <v>1503</v>
      </c>
      <c r="AM75">
        <v>1493</v>
      </c>
      <c r="AN75">
        <v>0</v>
      </c>
      <c r="AO75">
        <v>1542</v>
      </c>
      <c r="AP75">
        <v>7053</v>
      </c>
      <c r="AQ75">
        <v>7053</v>
      </c>
      <c r="AR75">
        <v>0</v>
      </c>
      <c r="AS75">
        <v>0</v>
      </c>
      <c r="AT75">
        <v>771</v>
      </c>
      <c r="AU75">
        <v>5294</v>
      </c>
      <c r="AV75">
        <v>3604</v>
      </c>
      <c r="AW75">
        <v>8586</v>
      </c>
      <c r="AX75">
        <v>10580</v>
      </c>
      <c r="AY75">
        <v>7978</v>
      </c>
      <c r="AZ75">
        <v>5696</v>
      </c>
      <c r="BA75">
        <v>4778</v>
      </c>
      <c r="BB75">
        <v>10680</v>
      </c>
      <c r="BC75">
        <v>9001</v>
      </c>
      <c r="BD75">
        <v>9019</v>
      </c>
      <c r="BE75">
        <v>7551</v>
      </c>
      <c r="BF75">
        <v>7633</v>
      </c>
      <c r="BG75">
        <v>427597</v>
      </c>
      <c r="BH75">
        <v>13653</v>
      </c>
      <c r="BI75">
        <v>0</v>
      </c>
      <c r="BJ75">
        <v>2690</v>
      </c>
    </row>
    <row r="76" spans="1:62" x14ac:dyDescent="0.3">
      <c r="A76">
        <v>37000</v>
      </c>
      <c r="B76">
        <v>0.28100000000000003</v>
      </c>
      <c r="C76">
        <v>3.367</v>
      </c>
      <c r="D76">
        <v>0.14000000000000001</v>
      </c>
      <c r="E76">
        <v>1.123</v>
      </c>
      <c r="F76">
        <v>4.6040000000000001</v>
      </c>
      <c r="G76">
        <v>36957</v>
      </c>
      <c r="H76">
        <v>131772</v>
      </c>
      <c r="I76">
        <v>151617</v>
      </c>
      <c r="J76">
        <v>2370</v>
      </c>
      <c r="K76">
        <v>2916</v>
      </c>
      <c r="L76">
        <v>3835</v>
      </c>
      <c r="M76">
        <v>7069</v>
      </c>
      <c r="N76">
        <v>13880</v>
      </c>
      <c r="O76">
        <v>44918</v>
      </c>
      <c r="P76">
        <v>721</v>
      </c>
      <c r="Q76">
        <v>6990</v>
      </c>
      <c r="R76">
        <v>6990</v>
      </c>
      <c r="S76">
        <v>42</v>
      </c>
      <c r="T76">
        <v>7739</v>
      </c>
      <c r="U76">
        <v>9</v>
      </c>
      <c r="V76">
        <v>7042</v>
      </c>
      <c r="W76">
        <v>755</v>
      </c>
      <c r="X76">
        <v>66</v>
      </c>
      <c r="Y76">
        <v>777</v>
      </c>
      <c r="Z76">
        <v>37734</v>
      </c>
      <c r="AA76">
        <v>7064</v>
      </c>
      <c r="AB76">
        <v>1</v>
      </c>
      <c r="AC76">
        <v>0</v>
      </c>
      <c r="AD76">
        <v>37734</v>
      </c>
      <c r="AE76">
        <v>1018</v>
      </c>
      <c r="AF76">
        <v>721</v>
      </c>
      <c r="AG76">
        <v>103</v>
      </c>
      <c r="AH76">
        <v>25</v>
      </c>
      <c r="AI76">
        <v>0</v>
      </c>
      <c r="AJ76">
        <v>774</v>
      </c>
      <c r="AK76">
        <v>9</v>
      </c>
      <c r="AL76">
        <v>1436</v>
      </c>
      <c r="AM76">
        <v>1427</v>
      </c>
      <c r="AN76">
        <v>0</v>
      </c>
      <c r="AO76">
        <v>1554</v>
      </c>
      <c r="AP76">
        <v>7064</v>
      </c>
      <c r="AQ76">
        <v>7064</v>
      </c>
      <c r="AR76">
        <v>0</v>
      </c>
      <c r="AS76">
        <v>0</v>
      </c>
      <c r="AT76">
        <v>777</v>
      </c>
      <c r="AU76">
        <v>5416</v>
      </c>
      <c r="AV76">
        <v>3519</v>
      </c>
      <c r="AW76">
        <v>8314</v>
      </c>
      <c r="AX76">
        <v>10085</v>
      </c>
      <c r="AY76">
        <v>7689</v>
      </c>
      <c r="AZ76">
        <v>5754</v>
      </c>
      <c r="BA76">
        <v>4977</v>
      </c>
      <c r="BB76">
        <v>58332</v>
      </c>
      <c r="BC76">
        <v>8533</v>
      </c>
      <c r="BD76">
        <v>8991</v>
      </c>
      <c r="BE76">
        <v>7382</v>
      </c>
      <c r="BF76">
        <v>6032</v>
      </c>
      <c r="BG76">
        <v>432421</v>
      </c>
      <c r="BH76">
        <v>15786</v>
      </c>
      <c r="BI76">
        <v>0</v>
      </c>
      <c r="BJ76">
        <v>2870</v>
      </c>
    </row>
    <row r="77" spans="1:62" x14ac:dyDescent="0.3">
      <c r="A77">
        <v>37500</v>
      </c>
      <c r="B77">
        <v>0.26500000000000001</v>
      </c>
      <c r="C77">
        <v>3.5030000000000001</v>
      </c>
      <c r="D77">
        <v>0.14099999999999999</v>
      </c>
      <c r="E77">
        <v>1.161</v>
      </c>
      <c r="F77">
        <v>4.3860000000000001</v>
      </c>
      <c r="G77">
        <v>37449</v>
      </c>
      <c r="H77">
        <v>133597</v>
      </c>
      <c r="I77">
        <v>153707</v>
      </c>
      <c r="J77">
        <v>2425</v>
      </c>
      <c r="K77">
        <v>3006</v>
      </c>
      <c r="L77">
        <v>3231</v>
      </c>
      <c r="M77">
        <v>7439</v>
      </c>
      <c r="N77">
        <v>13442</v>
      </c>
      <c r="O77">
        <v>45510</v>
      </c>
      <c r="P77">
        <v>708</v>
      </c>
      <c r="Q77">
        <v>7118</v>
      </c>
      <c r="R77">
        <v>7118</v>
      </c>
      <c r="S77">
        <v>60</v>
      </c>
      <c r="T77">
        <v>7868</v>
      </c>
      <c r="U77">
        <v>14</v>
      </c>
      <c r="V77">
        <v>7106</v>
      </c>
      <c r="W77">
        <v>748</v>
      </c>
      <c r="X77">
        <v>54</v>
      </c>
      <c r="Y77">
        <v>810</v>
      </c>
      <c r="Z77">
        <v>38259</v>
      </c>
      <c r="AA77">
        <v>7168</v>
      </c>
      <c r="AB77">
        <v>1</v>
      </c>
      <c r="AC77">
        <v>0</v>
      </c>
      <c r="AD77">
        <v>38259</v>
      </c>
      <c r="AE77">
        <v>1043</v>
      </c>
      <c r="AF77">
        <v>708</v>
      </c>
      <c r="AG77">
        <v>97</v>
      </c>
      <c r="AH77">
        <v>24</v>
      </c>
      <c r="AI77">
        <v>0</v>
      </c>
      <c r="AJ77">
        <v>761</v>
      </c>
      <c r="AK77">
        <v>14</v>
      </c>
      <c r="AL77">
        <v>1436</v>
      </c>
      <c r="AM77">
        <v>1422</v>
      </c>
      <c r="AN77">
        <v>5</v>
      </c>
      <c r="AO77">
        <v>1618</v>
      </c>
      <c r="AP77">
        <v>7168</v>
      </c>
      <c r="AQ77">
        <v>7168</v>
      </c>
      <c r="AR77">
        <v>0</v>
      </c>
      <c r="AS77">
        <v>0</v>
      </c>
      <c r="AT77">
        <v>809</v>
      </c>
      <c r="AU77">
        <v>5248</v>
      </c>
      <c r="AV77">
        <v>3527</v>
      </c>
      <c r="AW77">
        <v>8273</v>
      </c>
      <c r="AX77">
        <v>9830</v>
      </c>
      <c r="AY77">
        <v>8234</v>
      </c>
      <c r="AZ77">
        <v>5707</v>
      </c>
      <c r="BA77">
        <v>4967</v>
      </c>
      <c r="BB77">
        <v>10682</v>
      </c>
      <c r="BC77">
        <v>8941</v>
      </c>
      <c r="BD77">
        <v>8603</v>
      </c>
      <c r="BE77">
        <v>7938</v>
      </c>
      <c r="BF77">
        <v>7173</v>
      </c>
      <c r="BG77">
        <v>436899</v>
      </c>
      <c r="BH77">
        <v>10666</v>
      </c>
      <c r="BI77">
        <v>0</v>
      </c>
      <c r="BJ77">
        <v>2712</v>
      </c>
    </row>
    <row r="78" spans="1:62" x14ac:dyDescent="0.3">
      <c r="A78">
        <v>38000</v>
      </c>
      <c r="B78">
        <v>0.29599999999999999</v>
      </c>
      <c r="C78">
        <v>3.552</v>
      </c>
      <c r="D78">
        <v>0.14099999999999999</v>
      </c>
      <c r="E78">
        <v>1.266</v>
      </c>
      <c r="F78">
        <v>4.4379999999999997</v>
      </c>
      <c r="G78">
        <v>37899</v>
      </c>
      <c r="H78">
        <v>135337</v>
      </c>
      <c r="I78">
        <v>156117</v>
      </c>
      <c r="J78">
        <v>2287</v>
      </c>
      <c r="K78">
        <v>2981</v>
      </c>
      <c r="L78">
        <v>4151</v>
      </c>
      <c r="M78">
        <v>10266</v>
      </c>
      <c r="N78">
        <v>14150</v>
      </c>
      <c r="O78">
        <v>46281</v>
      </c>
      <c r="P78">
        <v>730</v>
      </c>
      <c r="Q78">
        <v>7175</v>
      </c>
      <c r="R78">
        <v>7175</v>
      </c>
      <c r="S78">
        <v>33</v>
      </c>
      <c r="T78">
        <v>8058</v>
      </c>
      <c r="U78">
        <v>14</v>
      </c>
      <c r="V78">
        <v>7307</v>
      </c>
      <c r="W78">
        <v>810</v>
      </c>
      <c r="X78">
        <v>51</v>
      </c>
      <c r="Y78">
        <v>834</v>
      </c>
      <c r="Z78">
        <v>38733</v>
      </c>
      <c r="AA78">
        <v>7331</v>
      </c>
      <c r="AB78">
        <v>1</v>
      </c>
      <c r="AC78">
        <v>0</v>
      </c>
      <c r="AD78">
        <v>38733</v>
      </c>
      <c r="AE78">
        <v>1121</v>
      </c>
      <c r="AF78">
        <v>730</v>
      </c>
      <c r="AG78">
        <v>110</v>
      </c>
      <c r="AH78">
        <v>26</v>
      </c>
      <c r="AI78">
        <v>0</v>
      </c>
      <c r="AJ78">
        <v>821</v>
      </c>
      <c r="AK78">
        <v>14</v>
      </c>
      <c r="AL78">
        <v>1552</v>
      </c>
      <c r="AM78">
        <v>1538</v>
      </c>
      <c r="AN78">
        <v>0</v>
      </c>
      <c r="AO78">
        <v>1666</v>
      </c>
      <c r="AP78">
        <v>7331</v>
      </c>
      <c r="AQ78">
        <v>7331</v>
      </c>
      <c r="AR78">
        <v>0</v>
      </c>
      <c r="AS78">
        <v>0</v>
      </c>
      <c r="AT78">
        <v>833</v>
      </c>
      <c r="AU78">
        <v>6170</v>
      </c>
      <c r="AV78">
        <v>3454</v>
      </c>
      <c r="AW78">
        <v>8043</v>
      </c>
      <c r="AX78">
        <v>9057</v>
      </c>
      <c r="AY78">
        <v>7938</v>
      </c>
      <c r="AZ78">
        <v>5355</v>
      </c>
      <c r="BA78">
        <v>4266</v>
      </c>
      <c r="BB78">
        <v>10362</v>
      </c>
      <c r="BC78">
        <v>8594</v>
      </c>
      <c r="BD78">
        <v>8156</v>
      </c>
      <c r="BE78">
        <v>7228</v>
      </c>
      <c r="BF78">
        <v>5698</v>
      </c>
      <c r="BG78">
        <v>435109</v>
      </c>
      <c r="BH78">
        <v>13652</v>
      </c>
      <c r="BI78">
        <v>0</v>
      </c>
      <c r="BJ78">
        <v>2671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3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73" sqref="E73:F73"/>
    </sheetView>
  </sheetViews>
  <sheetFormatPr defaultRowHeight="14.4" x14ac:dyDescent="0.3"/>
  <cols>
    <col min="63" max="63" width="12" bestFit="1" customWidth="1"/>
    <col min="87" max="87" width="9.33203125" bestFit="1" customWidth="1"/>
  </cols>
  <sheetData>
    <row r="1" spans="1:9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9" t="s">
        <v>78</v>
      </c>
      <c r="AV1" s="9" t="s">
        <v>77</v>
      </c>
      <c r="AW1" s="9" t="s">
        <v>63</v>
      </c>
      <c r="AX1" s="9" t="s">
        <v>64</v>
      </c>
      <c r="AY1" s="9" t="s">
        <v>65</v>
      </c>
      <c r="AZ1" s="9" t="s">
        <v>66</v>
      </c>
      <c r="BA1" s="9" t="s">
        <v>67</v>
      </c>
      <c r="BB1" s="9" t="s">
        <v>68</v>
      </c>
      <c r="BC1" s="9" t="s">
        <v>69</v>
      </c>
      <c r="BD1" s="9" t="s">
        <v>70</v>
      </c>
      <c r="BE1" s="9" t="s">
        <v>71</v>
      </c>
      <c r="BF1" s="9" t="s">
        <v>72</v>
      </c>
      <c r="BG1" s="9" t="s">
        <v>73</v>
      </c>
      <c r="BH1" s="9" t="s">
        <v>74</v>
      </c>
      <c r="BI1" s="9" t="s">
        <v>75</v>
      </c>
      <c r="BJ1" s="9" t="s">
        <v>76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2" t="s">
        <v>111</v>
      </c>
      <c r="CB1" s="12" t="s">
        <v>112</v>
      </c>
      <c r="CC1" s="12" t="s">
        <v>113</v>
      </c>
      <c r="CD1" s="12" t="s">
        <v>114</v>
      </c>
      <c r="CE1" s="12" t="s">
        <v>115</v>
      </c>
      <c r="CF1" s="12" t="s">
        <v>116</v>
      </c>
      <c r="CG1" s="12" t="s">
        <v>117</v>
      </c>
      <c r="CH1" s="12" t="s">
        <v>118</v>
      </c>
      <c r="CI1" s="12" t="s">
        <v>119</v>
      </c>
      <c r="CJ1" s="12" t="s">
        <v>120</v>
      </c>
      <c r="CK1" s="12" t="s">
        <v>121</v>
      </c>
      <c r="CL1" s="12" t="s">
        <v>122</v>
      </c>
      <c r="CM1" s="12" t="s">
        <v>123</v>
      </c>
      <c r="CN1" s="12" t="s">
        <v>124</v>
      </c>
      <c r="CO1" s="12" t="s">
        <v>125</v>
      </c>
      <c r="CP1" s="12" t="s">
        <v>126</v>
      </c>
    </row>
    <row r="2" spans="1:95" x14ac:dyDescent="0.3">
      <c r="A2">
        <v>1</v>
      </c>
      <c r="B2">
        <v>7.4999999999999997E-2</v>
      </c>
      <c r="C2">
        <v>0.08</v>
      </c>
      <c r="D2">
        <v>6.2E-2</v>
      </c>
      <c r="E2">
        <v>7.0000000000000001E-3</v>
      </c>
      <c r="F2">
        <v>1.6E-2</v>
      </c>
      <c r="G2">
        <v>7</v>
      </c>
      <c r="H2">
        <v>15</v>
      </c>
      <c r="I2">
        <v>27</v>
      </c>
      <c r="J2">
        <v>0</v>
      </c>
      <c r="K2">
        <v>0</v>
      </c>
      <c r="L2">
        <v>0</v>
      </c>
      <c r="M2">
        <v>247029</v>
      </c>
      <c r="N2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6</v>
      </c>
      <c r="W2" s="20">
        <v>0</v>
      </c>
      <c r="X2" s="20">
        <v>0</v>
      </c>
      <c r="Y2" s="20">
        <v>0</v>
      </c>
      <c r="Z2" s="20">
        <v>7</v>
      </c>
      <c r="AA2" s="20">
        <v>6</v>
      </c>
      <c r="AB2" s="20">
        <v>1</v>
      </c>
      <c r="AC2" s="20">
        <v>0</v>
      </c>
      <c r="AD2" s="20">
        <v>7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6</v>
      </c>
      <c r="AQ2" s="22">
        <v>6</v>
      </c>
      <c r="AR2" s="22">
        <v>0</v>
      </c>
      <c r="AS2" s="22">
        <v>0</v>
      </c>
      <c r="AT2" s="22">
        <v>0</v>
      </c>
      <c r="AU2" s="10">
        <f>IF(AE2&gt;O2,O2,AE2)</f>
        <v>0</v>
      </c>
      <c r="AV2" s="10">
        <f t="shared" ref="AV2:BJ17" si="0">IF(AF2&gt;P2,P2,AF2)</f>
        <v>0</v>
      </c>
      <c r="AW2" s="10">
        <f t="shared" si="0"/>
        <v>0</v>
      </c>
      <c r="AX2" s="10">
        <f t="shared" si="0"/>
        <v>0</v>
      </c>
      <c r="AY2" s="10">
        <f t="shared" si="0"/>
        <v>0</v>
      </c>
      <c r="AZ2" s="10">
        <f t="shared" si="0"/>
        <v>0</v>
      </c>
      <c r="BA2" s="10">
        <f t="shared" si="0"/>
        <v>0</v>
      </c>
      <c r="BB2" s="10">
        <f t="shared" si="0"/>
        <v>0</v>
      </c>
      <c r="BC2" s="10">
        <f t="shared" si="0"/>
        <v>0</v>
      </c>
      <c r="BD2" s="10">
        <f t="shared" si="0"/>
        <v>0</v>
      </c>
      <c r="BE2" s="10">
        <f t="shared" si="0"/>
        <v>0</v>
      </c>
      <c r="BF2" s="10">
        <f t="shared" si="0"/>
        <v>6</v>
      </c>
      <c r="BG2" s="10">
        <f t="shared" si="0"/>
        <v>6</v>
      </c>
      <c r="BH2" s="10">
        <f t="shared" si="0"/>
        <v>0</v>
      </c>
      <c r="BI2" s="10">
        <f t="shared" si="0"/>
        <v>0</v>
      </c>
      <c r="BJ2" s="10">
        <f t="shared" si="0"/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174000</v>
      </c>
      <c r="BS2">
        <v>0</v>
      </c>
      <c r="BT2">
        <v>0</v>
      </c>
      <c r="BU2">
        <v>0</v>
      </c>
      <c r="BV2">
        <v>295300</v>
      </c>
      <c r="BW2">
        <v>167459</v>
      </c>
      <c r="BX2">
        <v>408301</v>
      </c>
      <c r="BY2">
        <v>0</v>
      </c>
      <c r="BZ2">
        <v>53087</v>
      </c>
      <c r="CA2" s="24">
        <f>AU2*BK2</f>
        <v>0</v>
      </c>
      <c r="CB2" s="24">
        <f t="shared" ref="CB2:CP2" si="1">AV2*BL2</f>
        <v>0</v>
      </c>
      <c r="CC2" s="24">
        <f t="shared" si="1"/>
        <v>0</v>
      </c>
      <c r="CD2" s="24">
        <f t="shared" si="1"/>
        <v>0</v>
      </c>
      <c r="CE2" s="24">
        <f t="shared" si="1"/>
        <v>0</v>
      </c>
      <c r="CF2" s="24">
        <f t="shared" si="1"/>
        <v>0</v>
      </c>
      <c r="CG2" s="24">
        <f t="shared" si="1"/>
        <v>0</v>
      </c>
      <c r="CH2" s="24">
        <f t="shared" si="1"/>
        <v>0</v>
      </c>
      <c r="CI2" s="24">
        <f t="shared" si="1"/>
        <v>0</v>
      </c>
      <c r="CJ2" s="24">
        <f t="shared" si="1"/>
        <v>0</v>
      </c>
      <c r="CK2" s="24">
        <f t="shared" si="1"/>
        <v>0</v>
      </c>
      <c r="CL2" s="24">
        <f t="shared" si="1"/>
        <v>1771800</v>
      </c>
      <c r="CM2" s="24">
        <f t="shared" si="1"/>
        <v>1004754</v>
      </c>
      <c r="CN2" s="24">
        <f t="shared" si="1"/>
        <v>0</v>
      </c>
      <c r="CO2" s="24">
        <f t="shared" si="1"/>
        <v>0</v>
      </c>
      <c r="CP2" s="24">
        <f t="shared" si="1"/>
        <v>0</v>
      </c>
      <c r="CQ2" s="13">
        <f>SUM(CA2:CP2)/1000000000</f>
        <v>2.7765540000000001E-3</v>
      </c>
    </row>
    <row r="3" spans="1:95" x14ac:dyDescent="0.3">
      <c r="A3">
        <v>500</v>
      </c>
      <c r="B3">
        <v>2.8000000000000001E-2</v>
      </c>
      <c r="C3">
        <v>0.35399999999999998</v>
      </c>
      <c r="D3">
        <v>4.3999999999999997E-2</v>
      </c>
      <c r="E3">
        <v>0.08</v>
      </c>
      <c r="F3">
        <v>0.21299999999999999</v>
      </c>
      <c r="G3">
        <v>475</v>
      </c>
      <c r="H3">
        <v>2952</v>
      </c>
      <c r="I3">
        <v>4276</v>
      </c>
      <c r="J3">
        <v>10575</v>
      </c>
      <c r="K3">
        <v>13705</v>
      </c>
      <c r="L3">
        <v>0</v>
      </c>
      <c r="M3">
        <v>25859</v>
      </c>
      <c r="N3">
        <v>51906</v>
      </c>
      <c r="O3" s="20">
        <v>2068</v>
      </c>
      <c r="P3" s="20">
        <v>74</v>
      </c>
      <c r="Q3" s="20">
        <v>0</v>
      </c>
      <c r="R3" s="20">
        <v>0</v>
      </c>
      <c r="S3" s="20">
        <v>0</v>
      </c>
      <c r="T3" s="20">
        <v>353</v>
      </c>
      <c r="U3" s="20">
        <v>15</v>
      </c>
      <c r="V3" s="20">
        <v>307</v>
      </c>
      <c r="W3" s="20">
        <v>131</v>
      </c>
      <c r="X3" s="20">
        <v>1</v>
      </c>
      <c r="Y3" s="20">
        <v>50</v>
      </c>
      <c r="Z3" s="20">
        <v>525</v>
      </c>
      <c r="AA3" s="20">
        <v>226</v>
      </c>
      <c r="AB3" s="20">
        <v>1</v>
      </c>
      <c r="AC3" s="20">
        <v>0</v>
      </c>
      <c r="AD3" s="20">
        <v>525</v>
      </c>
      <c r="AE3" s="22">
        <v>334</v>
      </c>
      <c r="AF3" s="22">
        <v>74</v>
      </c>
      <c r="AG3" s="22">
        <v>0</v>
      </c>
      <c r="AH3" s="22">
        <v>0</v>
      </c>
      <c r="AI3" s="22">
        <v>0</v>
      </c>
      <c r="AJ3" s="22">
        <v>79</v>
      </c>
      <c r="AK3" s="22">
        <v>15</v>
      </c>
      <c r="AL3" s="22">
        <v>210</v>
      </c>
      <c r="AM3" s="22">
        <v>195</v>
      </c>
      <c r="AN3" s="22">
        <v>1</v>
      </c>
      <c r="AO3" s="22">
        <v>92</v>
      </c>
      <c r="AP3" s="22">
        <v>226</v>
      </c>
      <c r="AQ3" s="22">
        <v>226</v>
      </c>
      <c r="AR3" s="22">
        <v>0</v>
      </c>
      <c r="AS3" s="22">
        <v>0</v>
      </c>
      <c r="AT3" s="22">
        <v>46</v>
      </c>
      <c r="AU3" s="10">
        <f t="shared" ref="AU3:BJ18" si="2">IF(AE3&gt;O3,O3,AE3)</f>
        <v>334</v>
      </c>
      <c r="AV3" s="10">
        <f t="shared" si="0"/>
        <v>74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79</v>
      </c>
      <c r="BA3" s="10">
        <f t="shared" si="0"/>
        <v>15</v>
      </c>
      <c r="BB3" s="10">
        <f t="shared" si="0"/>
        <v>210</v>
      </c>
      <c r="BC3" s="10">
        <f t="shared" si="0"/>
        <v>131</v>
      </c>
      <c r="BD3" s="10">
        <f t="shared" si="0"/>
        <v>1</v>
      </c>
      <c r="BE3" s="10">
        <f t="shared" si="0"/>
        <v>50</v>
      </c>
      <c r="BF3" s="10">
        <f t="shared" si="0"/>
        <v>226</v>
      </c>
      <c r="BG3" s="10">
        <f t="shared" si="0"/>
        <v>226</v>
      </c>
      <c r="BH3" s="10">
        <f t="shared" si="0"/>
        <v>0</v>
      </c>
      <c r="BI3" s="10">
        <f t="shared" si="0"/>
        <v>0</v>
      </c>
      <c r="BJ3" s="10">
        <f t="shared" si="0"/>
        <v>46</v>
      </c>
      <c r="BK3">
        <v>29366</v>
      </c>
      <c r="BL3">
        <v>11300</v>
      </c>
      <c r="BM3">
        <v>0</v>
      </c>
      <c r="BN3">
        <v>0</v>
      </c>
      <c r="BO3">
        <v>0</v>
      </c>
      <c r="BP3">
        <v>27365</v>
      </c>
      <c r="BQ3">
        <v>10893</v>
      </c>
      <c r="BR3">
        <v>48823</v>
      </c>
      <c r="BS3">
        <v>37352</v>
      </c>
      <c r="BT3">
        <v>127994</v>
      </c>
      <c r="BU3">
        <v>29942</v>
      </c>
      <c r="BV3">
        <v>44909</v>
      </c>
      <c r="BW3">
        <v>64933</v>
      </c>
      <c r="BX3">
        <v>28586</v>
      </c>
      <c r="BY3">
        <v>0</v>
      </c>
      <c r="BZ3">
        <v>20046</v>
      </c>
      <c r="CA3" s="24">
        <f t="shared" ref="CA3:CA66" si="3">AU3*BK3</f>
        <v>9808244</v>
      </c>
      <c r="CB3" s="24">
        <f t="shared" ref="CB3:CB66" si="4">AV3*BL3</f>
        <v>836200</v>
      </c>
      <c r="CC3" s="24">
        <f t="shared" ref="CC3:CC66" si="5">AW3*BM3</f>
        <v>0</v>
      </c>
      <c r="CD3" s="24">
        <f t="shared" ref="CD3:CD66" si="6">AX3*BN3</f>
        <v>0</v>
      </c>
      <c r="CE3" s="24">
        <f t="shared" ref="CE3:CE66" si="7">AY3*BO3</f>
        <v>0</v>
      </c>
      <c r="CF3" s="24">
        <f t="shared" ref="CF3:CF66" si="8">AZ3*BP3</f>
        <v>2161835</v>
      </c>
      <c r="CG3" s="24">
        <f t="shared" ref="CG3:CG66" si="9">BA3*BQ3</f>
        <v>163395</v>
      </c>
      <c r="CH3" s="24">
        <f t="shared" ref="CH3:CH66" si="10">BB3*BR3</f>
        <v>10252830</v>
      </c>
      <c r="CI3" s="24">
        <f t="shared" ref="CI3:CI66" si="11">BC3*BS3</f>
        <v>4893112</v>
      </c>
      <c r="CJ3" s="24">
        <f t="shared" ref="CJ3:CJ66" si="12">BD3*BT3</f>
        <v>127994</v>
      </c>
      <c r="CK3" s="24">
        <f t="shared" ref="CK3:CK66" si="13">BE3*BU3</f>
        <v>1497100</v>
      </c>
      <c r="CL3" s="24">
        <f t="shared" ref="CL3:CL66" si="14">BF3*BV3</f>
        <v>10149434</v>
      </c>
      <c r="CM3" s="24">
        <f t="shared" ref="CM3:CM66" si="15">BG3*BW3</f>
        <v>14674858</v>
      </c>
      <c r="CN3" s="24">
        <f t="shared" ref="CN3:CN66" si="16">BH3*BX3</f>
        <v>0</v>
      </c>
      <c r="CO3" s="24">
        <f t="shared" ref="CO3:CO66" si="17">BI3*BY3</f>
        <v>0</v>
      </c>
      <c r="CP3" s="24">
        <f t="shared" ref="CP3:CP66" si="18">BJ3*BZ3</f>
        <v>922116</v>
      </c>
      <c r="CQ3" s="13">
        <f t="shared" ref="CQ3:CQ66" si="19">SUM(CA3:CP3)/1000000000</f>
        <v>5.5487118000000002E-2</v>
      </c>
    </row>
    <row r="4" spans="1:95" x14ac:dyDescent="0.3">
      <c r="A4">
        <v>1000</v>
      </c>
      <c r="B4">
        <v>2.8000000000000001E-2</v>
      </c>
      <c r="C4">
        <v>0.27</v>
      </c>
      <c r="D4">
        <v>4.9000000000000002E-2</v>
      </c>
      <c r="E4">
        <v>6.5000000000000002E-2</v>
      </c>
      <c r="F4">
        <v>0.158</v>
      </c>
      <c r="G4">
        <v>984</v>
      </c>
      <c r="H4">
        <v>6230</v>
      </c>
      <c r="I4">
        <v>8497</v>
      </c>
      <c r="J4">
        <v>3920</v>
      </c>
      <c r="K4">
        <v>4425</v>
      </c>
      <c r="L4">
        <v>0</v>
      </c>
      <c r="M4">
        <v>9983</v>
      </c>
      <c r="N4">
        <v>36973</v>
      </c>
      <c r="O4" s="20">
        <v>4127</v>
      </c>
      <c r="P4" s="20">
        <v>152</v>
      </c>
      <c r="Q4" s="20">
        <v>0</v>
      </c>
      <c r="R4" s="20">
        <v>0</v>
      </c>
      <c r="S4" s="20">
        <v>0</v>
      </c>
      <c r="T4" s="20">
        <v>729</v>
      </c>
      <c r="U4" s="20">
        <v>22</v>
      </c>
      <c r="V4" s="20">
        <v>637</v>
      </c>
      <c r="W4" s="20">
        <v>214</v>
      </c>
      <c r="X4" s="20">
        <v>4</v>
      </c>
      <c r="Y4" s="20">
        <v>47</v>
      </c>
      <c r="Z4" s="20">
        <v>1047</v>
      </c>
      <c r="AA4" s="20">
        <v>470</v>
      </c>
      <c r="AB4" s="20">
        <v>1</v>
      </c>
      <c r="AC4" s="20">
        <v>0</v>
      </c>
      <c r="AD4" s="20">
        <v>1047</v>
      </c>
      <c r="AE4" s="22">
        <v>510</v>
      </c>
      <c r="AF4" s="22">
        <v>152</v>
      </c>
      <c r="AG4" s="22">
        <v>0</v>
      </c>
      <c r="AH4" s="22">
        <v>0</v>
      </c>
      <c r="AI4" s="22">
        <v>0</v>
      </c>
      <c r="AJ4" s="22">
        <v>81</v>
      </c>
      <c r="AK4" s="22">
        <v>22</v>
      </c>
      <c r="AL4" s="22">
        <v>294</v>
      </c>
      <c r="AM4" s="22">
        <v>257</v>
      </c>
      <c r="AN4" s="22">
        <v>1</v>
      </c>
      <c r="AO4" s="22">
        <v>94</v>
      </c>
      <c r="AP4" s="22">
        <v>470</v>
      </c>
      <c r="AQ4" s="22">
        <v>470</v>
      </c>
      <c r="AR4" s="22">
        <v>0</v>
      </c>
      <c r="AS4" s="22">
        <v>0</v>
      </c>
      <c r="AT4" s="22">
        <v>47</v>
      </c>
      <c r="AU4" s="10">
        <f t="shared" si="2"/>
        <v>510</v>
      </c>
      <c r="AV4" s="10">
        <f t="shared" si="0"/>
        <v>152</v>
      </c>
      <c r="AW4" s="10">
        <f t="shared" si="0"/>
        <v>0</v>
      </c>
      <c r="AX4" s="10">
        <f t="shared" si="0"/>
        <v>0</v>
      </c>
      <c r="AY4" s="10">
        <f t="shared" si="0"/>
        <v>0</v>
      </c>
      <c r="AZ4" s="10">
        <f t="shared" si="0"/>
        <v>81</v>
      </c>
      <c r="BA4" s="10">
        <f t="shared" si="0"/>
        <v>22</v>
      </c>
      <c r="BB4" s="10">
        <f t="shared" si="0"/>
        <v>294</v>
      </c>
      <c r="BC4" s="10">
        <f t="shared" si="0"/>
        <v>214</v>
      </c>
      <c r="BD4" s="10">
        <f t="shared" si="0"/>
        <v>1</v>
      </c>
      <c r="BE4" s="10">
        <f t="shared" si="0"/>
        <v>47</v>
      </c>
      <c r="BF4" s="10">
        <f t="shared" si="0"/>
        <v>470</v>
      </c>
      <c r="BG4" s="10">
        <f t="shared" si="0"/>
        <v>470</v>
      </c>
      <c r="BH4" s="10">
        <f t="shared" si="0"/>
        <v>0</v>
      </c>
      <c r="BI4" s="10">
        <f t="shared" si="0"/>
        <v>0</v>
      </c>
      <c r="BJ4" s="10">
        <f t="shared" si="0"/>
        <v>47</v>
      </c>
      <c r="BK4">
        <v>10892</v>
      </c>
      <c r="BL4">
        <v>6489</v>
      </c>
      <c r="BM4">
        <v>0</v>
      </c>
      <c r="BN4">
        <v>0</v>
      </c>
      <c r="BO4">
        <v>0</v>
      </c>
      <c r="BP4">
        <v>11379</v>
      </c>
      <c r="BQ4">
        <v>8106</v>
      </c>
      <c r="BR4">
        <v>21838</v>
      </c>
      <c r="BS4">
        <v>16378</v>
      </c>
      <c r="BT4">
        <v>93222</v>
      </c>
      <c r="BU4">
        <v>21341</v>
      </c>
      <c r="BV4">
        <v>19200</v>
      </c>
      <c r="BW4">
        <v>18252</v>
      </c>
      <c r="BX4">
        <v>20479</v>
      </c>
      <c r="BY4">
        <v>0</v>
      </c>
      <c r="BZ4">
        <v>10876</v>
      </c>
      <c r="CA4" s="24">
        <f t="shared" si="3"/>
        <v>5554920</v>
      </c>
      <c r="CB4" s="24">
        <f t="shared" si="4"/>
        <v>986328</v>
      </c>
      <c r="CC4" s="24">
        <f t="shared" si="5"/>
        <v>0</v>
      </c>
      <c r="CD4" s="24">
        <f t="shared" si="6"/>
        <v>0</v>
      </c>
      <c r="CE4" s="24">
        <f t="shared" si="7"/>
        <v>0</v>
      </c>
      <c r="CF4" s="24">
        <f t="shared" si="8"/>
        <v>921699</v>
      </c>
      <c r="CG4" s="24">
        <f t="shared" si="9"/>
        <v>178332</v>
      </c>
      <c r="CH4" s="24">
        <f t="shared" si="10"/>
        <v>6420372</v>
      </c>
      <c r="CI4" s="24">
        <f t="shared" si="11"/>
        <v>3504892</v>
      </c>
      <c r="CJ4" s="24">
        <f t="shared" si="12"/>
        <v>93222</v>
      </c>
      <c r="CK4" s="24">
        <f t="shared" si="13"/>
        <v>1003027</v>
      </c>
      <c r="CL4" s="24">
        <f t="shared" si="14"/>
        <v>9024000</v>
      </c>
      <c r="CM4" s="24">
        <f t="shared" si="15"/>
        <v>8578440</v>
      </c>
      <c r="CN4" s="24">
        <f t="shared" si="16"/>
        <v>0</v>
      </c>
      <c r="CO4" s="24">
        <f t="shared" si="17"/>
        <v>0</v>
      </c>
      <c r="CP4" s="24">
        <f t="shared" si="18"/>
        <v>511172</v>
      </c>
      <c r="CQ4" s="13">
        <f t="shared" si="19"/>
        <v>3.6776403999999999E-2</v>
      </c>
    </row>
    <row r="5" spans="1:95" x14ac:dyDescent="0.3">
      <c r="A5">
        <v>1500</v>
      </c>
      <c r="B5">
        <v>0.02</v>
      </c>
      <c r="C5">
        <v>0.28399999999999997</v>
      </c>
      <c r="D5">
        <v>4.1000000000000002E-2</v>
      </c>
      <c r="E5">
        <v>7.5999999999999998E-2</v>
      </c>
      <c r="F5">
        <v>0.105</v>
      </c>
      <c r="G5">
        <v>1489</v>
      </c>
      <c r="H5">
        <v>9550</v>
      </c>
      <c r="I5">
        <v>13030</v>
      </c>
      <c r="J5">
        <v>2014</v>
      </c>
      <c r="K5">
        <v>3072</v>
      </c>
      <c r="L5">
        <v>0</v>
      </c>
      <c r="M5">
        <v>7211</v>
      </c>
      <c r="N5">
        <v>34119</v>
      </c>
      <c r="O5" s="20">
        <v>6254</v>
      </c>
      <c r="P5" s="20">
        <v>241</v>
      </c>
      <c r="Q5" s="20">
        <v>0</v>
      </c>
      <c r="R5" s="20">
        <v>0</v>
      </c>
      <c r="S5" s="20">
        <v>0</v>
      </c>
      <c r="T5" s="20">
        <v>1172</v>
      </c>
      <c r="U5" s="20">
        <v>32</v>
      </c>
      <c r="V5" s="20">
        <v>1015</v>
      </c>
      <c r="W5" s="20">
        <v>329</v>
      </c>
      <c r="X5" s="20">
        <v>8</v>
      </c>
      <c r="Y5" s="20">
        <v>67</v>
      </c>
      <c r="Z5" s="20">
        <v>1579</v>
      </c>
      <c r="AA5" s="20">
        <v>753</v>
      </c>
      <c r="AB5" s="20">
        <v>1</v>
      </c>
      <c r="AC5" s="20">
        <v>0</v>
      </c>
      <c r="AD5" s="20">
        <v>1579</v>
      </c>
      <c r="AE5" s="22">
        <v>764</v>
      </c>
      <c r="AF5" s="22">
        <v>241</v>
      </c>
      <c r="AG5" s="22">
        <v>0</v>
      </c>
      <c r="AH5" s="22">
        <v>0</v>
      </c>
      <c r="AI5" s="22">
        <v>0</v>
      </c>
      <c r="AJ5" s="22">
        <v>127</v>
      </c>
      <c r="AK5" s="22">
        <v>32</v>
      </c>
      <c r="AL5" s="22">
        <v>420</v>
      </c>
      <c r="AM5" s="22">
        <v>371</v>
      </c>
      <c r="AN5" s="22">
        <v>1</v>
      </c>
      <c r="AO5" s="22">
        <v>126</v>
      </c>
      <c r="AP5" s="22">
        <v>753</v>
      </c>
      <c r="AQ5" s="22">
        <v>753</v>
      </c>
      <c r="AR5" s="22">
        <v>0</v>
      </c>
      <c r="AS5" s="22">
        <v>0</v>
      </c>
      <c r="AT5" s="22">
        <v>63</v>
      </c>
      <c r="AU5" s="10">
        <f t="shared" si="2"/>
        <v>764</v>
      </c>
      <c r="AV5" s="10">
        <f t="shared" si="0"/>
        <v>241</v>
      </c>
      <c r="AW5" s="10">
        <f t="shared" si="0"/>
        <v>0</v>
      </c>
      <c r="AX5" s="10">
        <f t="shared" si="0"/>
        <v>0</v>
      </c>
      <c r="AY5" s="10">
        <f t="shared" si="0"/>
        <v>0</v>
      </c>
      <c r="AZ5" s="10">
        <f t="shared" si="0"/>
        <v>127</v>
      </c>
      <c r="BA5" s="10">
        <f t="shared" si="0"/>
        <v>32</v>
      </c>
      <c r="BB5" s="10">
        <f t="shared" si="0"/>
        <v>420</v>
      </c>
      <c r="BC5" s="10">
        <f t="shared" si="0"/>
        <v>329</v>
      </c>
      <c r="BD5" s="10">
        <f t="shared" si="0"/>
        <v>1</v>
      </c>
      <c r="BE5" s="10">
        <f t="shared" si="0"/>
        <v>67</v>
      </c>
      <c r="BF5" s="10">
        <f t="shared" si="0"/>
        <v>753</v>
      </c>
      <c r="BG5" s="10">
        <f t="shared" si="0"/>
        <v>753</v>
      </c>
      <c r="BH5" s="10">
        <f t="shared" si="0"/>
        <v>0</v>
      </c>
      <c r="BI5" s="10">
        <f t="shared" si="0"/>
        <v>0</v>
      </c>
      <c r="BJ5" s="10">
        <f t="shared" si="0"/>
        <v>63</v>
      </c>
      <c r="BK5">
        <v>4189</v>
      </c>
      <c r="BL5">
        <v>4328</v>
      </c>
      <c r="BM5">
        <v>0</v>
      </c>
      <c r="BN5">
        <v>0</v>
      </c>
      <c r="BO5">
        <v>0</v>
      </c>
      <c r="BP5">
        <v>5016</v>
      </c>
      <c r="BQ5">
        <v>4253</v>
      </c>
      <c r="BR5">
        <v>10971</v>
      </c>
      <c r="BS5">
        <v>10545</v>
      </c>
      <c r="BT5">
        <v>74823</v>
      </c>
      <c r="BU5">
        <v>10678</v>
      </c>
      <c r="BV5">
        <v>7332</v>
      </c>
      <c r="BW5">
        <v>10469</v>
      </c>
      <c r="BX5">
        <v>14080</v>
      </c>
      <c r="BY5">
        <v>0</v>
      </c>
      <c r="BZ5">
        <v>3030</v>
      </c>
      <c r="CA5" s="24">
        <f t="shared" si="3"/>
        <v>3200396</v>
      </c>
      <c r="CB5" s="24">
        <f t="shared" si="4"/>
        <v>1043048</v>
      </c>
      <c r="CC5" s="24">
        <f t="shared" si="5"/>
        <v>0</v>
      </c>
      <c r="CD5" s="24">
        <f t="shared" si="6"/>
        <v>0</v>
      </c>
      <c r="CE5" s="24">
        <f t="shared" si="7"/>
        <v>0</v>
      </c>
      <c r="CF5" s="24">
        <f t="shared" si="8"/>
        <v>637032</v>
      </c>
      <c r="CG5" s="24">
        <f t="shared" si="9"/>
        <v>136096</v>
      </c>
      <c r="CH5" s="24">
        <f t="shared" si="10"/>
        <v>4607820</v>
      </c>
      <c r="CI5" s="24">
        <f t="shared" si="11"/>
        <v>3469305</v>
      </c>
      <c r="CJ5" s="24">
        <f t="shared" si="12"/>
        <v>74823</v>
      </c>
      <c r="CK5" s="24">
        <f t="shared" si="13"/>
        <v>715426</v>
      </c>
      <c r="CL5" s="24">
        <f t="shared" si="14"/>
        <v>5520996</v>
      </c>
      <c r="CM5" s="24">
        <f t="shared" si="15"/>
        <v>7883157</v>
      </c>
      <c r="CN5" s="24">
        <f t="shared" si="16"/>
        <v>0</v>
      </c>
      <c r="CO5" s="24">
        <f t="shared" si="17"/>
        <v>0</v>
      </c>
      <c r="CP5" s="24">
        <f t="shared" si="18"/>
        <v>190890</v>
      </c>
      <c r="CQ5" s="13">
        <f t="shared" si="19"/>
        <v>2.7478988999999999E-2</v>
      </c>
    </row>
    <row r="6" spans="1:95" x14ac:dyDescent="0.3">
      <c r="A6">
        <v>2000</v>
      </c>
      <c r="B6">
        <v>1.4E-2</v>
      </c>
      <c r="C6">
        <v>0.46200000000000002</v>
      </c>
      <c r="D6">
        <v>4.3999999999999997E-2</v>
      </c>
      <c r="E6">
        <v>0.11</v>
      </c>
      <c r="F6">
        <v>0.251</v>
      </c>
      <c r="G6">
        <v>1954</v>
      </c>
      <c r="H6">
        <v>12338</v>
      </c>
      <c r="I6">
        <v>16927</v>
      </c>
      <c r="J6">
        <v>2625</v>
      </c>
      <c r="K6">
        <v>4088</v>
      </c>
      <c r="L6">
        <v>0</v>
      </c>
      <c r="M6">
        <v>8766</v>
      </c>
      <c r="N6">
        <v>39650</v>
      </c>
      <c r="O6" s="20">
        <v>8287</v>
      </c>
      <c r="P6" s="20">
        <v>323</v>
      </c>
      <c r="Q6" s="20">
        <v>0</v>
      </c>
      <c r="R6" s="20">
        <v>0</v>
      </c>
      <c r="S6" s="20">
        <v>0</v>
      </c>
      <c r="T6" s="20">
        <v>1420</v>
      </c>
      <c r="U6" s="20">
        <v>42</v>
      </c>
      <c r="V6" s="20">
        <v>1205</v>
      </c>
      <c r="W6" s="20">
        <v>421</v>
      </c>
      <c r="X6" s="20">
        <v>10</v>
      </c>
      <c r="Y6" s="20">
        <v>120</v>
      </c>
      <c r="Z6" s="20">
        <v>2097</v>
      </c>
      <c r="AA6" s="20">
        <v>904</v>
      </c>
      <c r="AB6" s="20">
        <v>1</v>
      </c>
      <c r="AC6" s="20">
        <v>0</v>
      </c>
      <c r="AD6" s="20">
        <v>2097</v>
      </c>
      <c r="AE6" s="22">
        <v>1082</v>
      </c>
      <c r="AF6" s="22">
        <v>323</v>
      </c>
      <c r="AG6" s="22">
        <v>0</v>
      </c>
      <c r="AH6" s="22">
        <v>0</v>
      </c>
      <c r="AI6" s="22">
        <v>0</v>
      </c>
      <c r="AJ6" s="22">
        <v>209</v>
      </c>
      <c r="AK6" s="22">
        <v>42</v>
      </c>
      <c r="AL6" s="22">
        <v>597</v>
      </c>
      <c r="AM6" s="22">
        <v>534</v>
      </c>
      <c r="AN6" s="22">
        <v>0</v>
      </c>
      <c r="AO6" s="22">
        <v>236</v>
      </c>
      <c r="AP6" s="22">
        <v>904</v>
      </c>
      <c r="AQ6" s="22">
        <v>904</v>
      </c>
      <c r="AR6" s="22">
        <v>0</v>
      </c>
      <c r="AS6" s="22">
        <v>0</v>
      </c>
      <c r="AT6" s="22">
        <v>118</v>
      </c>
      <c r="AU6" s="10">
        <f t="shared" si="2"/>
        <v>1082</v>
      </c>
      <c r="AV6" s="10">
        <f t="shared" si="0"/>
        <v>323</v>
      </c>
      <c r="AW6" s="10">
        <f t="shared" si="0"/>
        <v>0</v>
      </c>
      <c r="AX6" s="10">
        <f t="shared" si="0"/>
        <v>0</v>
      </c>
      <c r="AY6" s="10">
        <f t="shared" si="0"/>
        <v>0</v>
      </c>
      <c r="AZ6" s="10">
        <f t="shared" si="0"/>
        <v>209</v>
      </c>
      <c r="BA6" s="10">
        <f t="shared" si="0"/>
        <v>42</v>
      </c>
      <c r="BB6" s="10">
        <f t="shared" si="0"/>
        <v>597</v>
      </c>
      <c r="BC6" s="10">
        <f t="shared" si="0"/>
        <v>421</v>
      </c>
      <c r="BD6" s="10">
        <f t="shared" si="0"/>
        <v>0</v>
      </c>
      <c r="BE6" s="10">
        <f t="shared" si="0"/>
        <v>120</v>
      </c>
      <c r="BF6" s="10">
        <f t="shared" si="0"/>
        <v>904</v>
      </c>
      <c r="BG6" s="10">
        <f t="shared" si="0"/>
        <v>904</v>
      </c>
      <c r="BH6" s="10">
        <f t="shared" si="0"/>
        <v>0</v>
      </c>
      <c r="BI6" s="10">
        <f t="shared" si="0"/>
        <v>0</v>
      </c>
      <c r="BJ6" s="10">
        <f t="shared" si="0"/>
        <v>118</v>
      </c>
      <c r="BK6">
        <v>6588</v>
      </c>
      <c r="BL6">
        <v>4568</v>
      </c>
      <c r="BM6">
        <v>0</v>
      </c>
      <c r="BN6">
        <v>0</v>
      </c>
      <c r="BO6">
        <v>0</v>
      </c>
      <c r="BP6">
        <v>7617</v>
      </c>
      <c r="BQ6">
        <v>4652</v>
      </c>
      <c r="BR6">
        <v>14885</v>
      </c>
      <c r="BS6">
        <v>13249</v>
      </c>
      <c r="BT6">
        <v>58621</v>
      </c>
      <c r="BU6">
        <v>11587</v>
      </c>
      <c r="BV6">
        <v>9458</v>
      </c>
      <c r="BW6">
        <v>67939</v>
      </c>
      <c r="BX6">
        <v>191564</v>
      </c>
      <c r="BY6">
        <v>0</v>
      </c>
      <c r="BZ6">
        <v>4477</v>
      </c>
      <c r="CA6" s="24">
        <f t="shared" si="3"/>
        <v>7128216</v>
      </c>
      <c r="CB6" s="24">
        <f t="shared" si="4"/>
        <v>1475464</v>
      </c>
      <c r="CC6" s="24">
        <f t="shared" si="5"/>
        <v>0</v>
      </c>
      <c r="CD6" s="24">
        <f t="shared" si="6"/>
        <v>0</v>
      </c>
      <c r="CE6" s="24">
        <f t="shared" si="7"/>
        <v>0</v>
      </c>
      <c r="CF6" s="24">
        <f t="shared" si="8"/>
        <v>1591953</v>
      </c>
      <c r="CG6" s="24">
        <f t="shared" si="9"/>
        <v>195384</v>
      </c>
      <c r="CH6" s="24">
        <f t="shared" si="10"/>
        <v>8886345</v>
      </c>
      <c r="CI6" s="24">
        <f t="shared" si="11"/>
        <v>5577829</v>
      </c>
      <c r="CJ6" s="24">
        <f t="shared" si="12"/>
        <v>0</v>
      </c>
      <c r="CK6" s="24">
        <f t="shared" si="13"/>
        <v>1390440</v>
      </c>
      <c r="CL6" s="24">
        <f t="shared" si="14"/>
        <v>8550032</v>
      </c>
      <c r="CM6" s="24">
        <f t="shared" si="15"/>
        <v>61416856</v>
      </c>
      <c r="CN6" s="24">
        <f t="shared" si="16"/>
        <v>0</v>
      </c>
      <c r="CO6" s="24">
        <f t="shared" si="17"/>
        <v>0</v>
      </c>
      <c r="CP6" s="24">
        <f t="shared" si="18"/>
        <v>528286</v>
      </c>
      <c r="CQ6" s="13">
        <f t="shared" si="19"/>
        <v>9.6740804999999999E-2</v>
      </c>
    </row>
    <row r="7" spans="1:95" x14ac:dyDescent="0.3">
      <c r="A7">
        <v>2500</v>
      </c>
      <c r="B7">
        <v>1.4E-2</v>
      </c>
      <c r="C7">
        <v>0.53500000000000003</v>
      </c>
      <c r="D7">
        <v>4.1000000000000002E-2</v>
      </c>
      <c r="E7">
        <v>0.14099999999999999</v>
      </c>
      <c r="F7">
        <v>0.19900000000000001</v>
      </c>
      <c r="G7">
        <v>2403</v>
      </c>
      <c r="H7">
        <v>15370</v>
      </c>
      <c r="I7">
        <v>21767</v>
      </c>
      <c r="J7">
        <v>2601</v>
      </c>
      <c r="K7">
        <v>3802</v>
      </c>
      <c r="L7">
        <v>0</v>
      </c>
      <c r="M7">
        <v>8941</v>
      </c>
      <c r="N7">
        <v>19178</v>
      </c>
      <c r="O7" s="20">
        <v>10409</v>
      </c>
      <c r="P7" s="20">
        <v>415</v>
      </c>
      <c r="Q7" s="20">
        <v>0</v>
      </c>
      <c r="R7" s="20">
        <v>0</v>
      </c>
      <c r="S7" s="20">
        <v>0</v>
      </c>
      <c r="T7" s="20">
        <v>1909</v>
      </c>
      <c r="U7" s="20">
        <v>76</v>
      </c>
      <c r="V7" s="20">
        <v>1639</v>
      </c>
      <c r="W7" s="20">
        <v>606</v>
      </c>
      <c r="X7" s="20">
        <v>11</v>
      </c>
      <c r="Y7" s="20">
        <v>204</v>
      </c>
      <c r="Z7" s="20">
        <v>2630</v>
      </c>
      <c r="AA7" s="20">
        <v>1237</v>
      </c>
      <c r="AB7" s="20">
        <v>1</v>
      </c>
      <c r="AC7" s="20">
        <v>0</v>
      </c>
      <c r="AD7" s="20">
        <v>2630</v>
      </c>
      <c r="AE7" s="22">
        <v>1589</v>
      </c>
      <c r="AF7" s="22">
        <v>415</v>
      </c>
      <c r="AG7" s="22">
        <v>0</v>
      </c>
      <c r="AH7" s="22">
        <v>0</v>
      </c>
      <c r="AI7" s="22">
        <v>0</v>
      </c>
      <c r="AJ7" s="22">
        <v>347</v>
      </c>
      <c r="AK7" s="22">
        <v>76</v>
      </c>
      <c r="AL7" s="22">
        <v>788</v>
      </c>
      <c r="AM7" s="22">
        <v>696</v>
      </c>
      <c r="AN7" s="22">
        <v>0</v>
      </c>
      <c r="AO7" s="22">
        <v>400</v>
      </c>
      <c r="AP7" s="22">
        <v>1237</v>
      </c>
      <c r="AQ7" s="22">
        <v>1237</v>
      </c>
      <c r="AR7" s="22">
        <v>0</v>
      </c>
      <c r="AS7" s="22">
        <v>0</v>
      </c>
      <c r="AT7" s="22">
        <v>200</v>
      </c>
      <c r="AU7" s="10">
        <f t="shared" si="2"/>
        <v>1589</v>
      </c>
      <c r="AV7" s="10">
        <f t="shared" si="0"/>
        <v>415</v>
      </c>
      <c r="AW7" s="10">
        <f t="shared" si="0"/>
        <v>0</v>
      </c>
      <c r="AX7" s="10">
        <f t="shared" si="0"/>
        <v>0</v>
      </c>
      <c r="AY7" s="10">
        <f t="shared" si="0"/>
        <v>0</v>
      </c>
      <c r="AZ7" s="10">
        <f t="shared" si="0"/>
        <v>347</v>
      </c>
      <c r="BA7" s="10">
        <f t="shared" si="0"/>
        <v>76</v>
      </c>
      <c r="BB7" s="10">
        <f t="shared" si="0"/>
        <v>788</v>
      </c>
      <c r="BC7" s="10">
        <f t="shared" si="0"/>
        <v>606</v>
      </c>
      <c r="BD7" s="10">
        <f t="shared" si="0"/>
        <v>0</v>
      </c>
      <c r="BE7" s="10">
        <f t="shared" si="0"/>
        <v>204</v>
      </c>
      <c r="BF7" s="10">
        <f t="shared" si="0"/>
        <v>1237</v>
      </c>
      <c r="BG7" s="10">
        <f t="shared" si="0"/>
        <v>1237</v>
      </c>
      <c r="BH7" s="10">
        <f t="shared" si="0"/>
        <v>0</v>
      </c>
      <c r="BI7" s="10">
        <f t="shared" si="0"/>
        <v>0</v>
      </c>
      <c r="BJ7" s="10">
        <f t="shared" si="0"/>
        <v>200</v>
      </c>
      <c r="BK7">
        <v>4925</v>
      </c>
      <c r="BL7">
        <v>3915</v>
      </c>
      <c r="BM7">
        <v>0</v>
      </c>
      <c r="BN7">
        <v>0</v>
      </c>
      <c r="BO7">
        <v>0</v>
      </c>
      <c r="BP7">
        <v>5416</v>
      </c>
      <c r="BQ7">
        <v>4288</v>
      </c>
      <c r="BR7">
        <v>10468</v>
      </c>
      <c r="BS7">
        <v>9575</v>
      </c>
      <c r="BT7">
        <v>20207</v>
      </c>
      <c r="BU7">
        <v>9559</v>
      </c>
      <c r="BV7">
        <v>6310</v>
      </c>
      <c r="BW7">
        <v>15592</v>
      </c>
      <c r="BX7">
        <v>9386</v>
      </c>
      <c r="BY7">
        <v>0</v>
      </c>
      <c r="BZ7">
        <v>3351</v>
      </c>
      <c r="CA7" s="24">
        <f t="shared" si="3"/>
        <v>7825825</v>
      </c>
      <c r="CB7" s="24">
        <f t="shared" si="4"/>
        <v>1624725</v>
      </c>
      <c r="CC7" s="24">
        <f t="shared" si="5"/>
        <v>0</v>
      </c>
      <c r="CD7" s="24">
        <f t="shared" si="6"/>
        <v>0</v>
      </c>
      <c r="CE7" s="24">
        <f t="shared" si="7"/>
        <v>0</v>
      </c>
      <c r="CF7" s="24">
        <f t="shared" si="8"/>
        <v>1879352</v>
      </c>
      <c r="CG7" s="24">
        <f t="shared" si="9"/>
        <v>325888</v>
      </c>
      <c r="CH7" s="24">
        <f t="shared" si="10"/>
        <v>8248784</v>
      </c>
      <c r="CI7" s="24">
        <f t="shared" si="11"/>
        <v>5802450</v>
      </c>
      <c r="CJ7" s="24">
        <f t="shared" si="12"/>
        <v>0</v>
      </c>
      <c r="CK7" s="24">
        <f t="shared" si="13"/>
        <v>1950036</v>
      </c>
      <c r="CL7" s="24">
        <f t="shared" si="14"/>
        <v>7805470</v>
      </c>
      <c r="CM7" s="24">
        <f t="shared" si="15"/>
        <v>19287304</v>
      </c>
      <c r="CN7" s="24">
        <f t="shared" si="16"/>
        <v>0</v>
      </c>
      <c r="CO7" s="24">
        <f t="shared" si="17"/>
        <v>0</v>
      </c>
      <c r="CP7" s="24">
        <f t="shared" si="18"/>
        <v>670200</v>
      </c>
      <c r="CQ7" s="13">
        <f t="shared" si="19"/>
        <v>5.5420034E-2</v>
      </c>
    </row>
    <row r="8" spans="1:95" x14ac:dyDescent="0.3">
      <c r="A8">
        <v>3000</v>
      </c>
      <c r="B8">
        <v>1.7000000000000001E-2</v>
      </c>
      <c r="C8">
        <v>0.59399999999999997</v>
      </c>
      <c r="D8">
        <v>2.5999999999999999E-2</v>
      </c>
      <c r="E8">
        <v>0.129</v>
      </c>
      <c r="F8">
        <v>0.214</v>
      </c>
      <c r="G8">
        <v>2939</v>
      </c>
      <c r="H8">
        <v>18874</v>
      </c>
      <c r="I8">
        <v>26083</v>
      </c>
      <c r="J8">
        <v>2332</v>
      </c>
      <c r="K8">
        <v>2670</v>
      </c>
      <c r="L8">
        <v>0</v>
      </c>
      <c r="M8">
        <v>7051</v>
      </c>
      <c r="N8">
        <v>19512</v>
      </c>
      <c r="O8" s="20">
        <v>12552</v>
      </c>
      <c r="P8" s="20">
        <v>486</v>
      </c>
      <c r="Q8" s="20">
        <v>0</v>
      </c>
      <c r="R8" s="20">
        <v>0</v>
      </c>
      <c r="S8" s="20">
        <v>0</v>
      </c>
      <c r="T8" s="20">
        <v>2295</v>
      </c>
      <c r="U8" s="20">
        <v>62</v>
      </c>
      <c r="V8" s="20">
        <v>1967</v>
      </c>
      <c r="W8" s="20">
        <v>697</v>
      </c>
      <c r="X8" s="20">
        <v>21</v>
      </c>
      <c r="Y8" s="20">
        <v>203</v>
      </c>
      <c r="Z8" s="20">
        <v>3163</v>
      </c>
      <c r="AA8" s="20">
        <v>1473</v>
      </c>
      <c r="AB8" s="20">
        <v>1</v>
      </c>
      <c r="AC8" s="20">
        <v>0</v>
      </c>
      <c r="AD8" s="20">
        <v>3163</v>
      </c>
      <c r="AE8" s="22">
        <v>1687</v>
      </c>
      <c r="AF8" s="22">
        <v>486</v>
      </c>
      <c r="AG8" s="22">
        <v>0</v>
      </c>
      <c r="AH8" s="22">
        <v>0</v>
      </c>
      <c r="AI8" s="22">
        <v>0</v>
      </c>
      <c r="AJ8" s="22">
        <v>343</v>
      </c>
      <c r="AK8" s="22">
        <v>62</v>
      </c>
      <c r="AL8" s="22">
        <v>927</v>
      </c>
      <c r="AM8" s="22">
        <v>845</v>
      </c>
      <c r="AN8" s="22">
        <v>1</v>
      </c>
      <c r="AO8" s="22">
        <v>328</v>
      </c>
      <c r="AP8" s="22">
        <v>1473</v>
      </c>
      <c r="AQ8" s="22">
        <v>1473</v>
      </c>
      <c r="AR8" s="22">
        <v>0</v>
      </c>
      <c r="AS8" s="22">
        <v>0</v>
      </c>
      <c r="AT8" s="22">
        <v>164</v>
      </c>
      <c r="AU8" s="10">
        <f t="shared" si="2"/>
        <v>1687</v>
      </c>
      <c r="AV8" s="10">
        <f t="shared" si="0"/>
        <v>486</v>
      </c>
      <c r="AW8" s="10">
        <f t="shared" si="0"/>
        <v>0</v>
      </c>
      <c r="AX8" s="10">
        <f t="shared" si="0"/>
        <v>0</v>
      </c>
      <c r="AY8" s="10">
        <f t="shared" si="0"/>
        <v>0</v>
      </c>
      <c r="AZ8" s="10">
        <f t="shared" si="0"/>
        <v>343</v>
      </c>
      <c r="BA8" s="10">
        <f t="shared" si="0"/>
        <v>62</v>
      </c>
      <c r="BB8" s="10">
        <f t="shared" si="0"/>
        <v>927</v>
      </c>
      <c r="BC8" s="10">
        <f t="shared" si="0"/>
        <v>697</v>
      </c>
      <c r="BD8" s="10">
        <f t="shared" si="0"/>
        <v>1</v>
      </c>
      <c r="BE8" s="10">
        <f t="shared" si="0"/>
        <v>203</v>
      </c>
      <c r="BF8" s="10">
        <f t="shared" si="0"/>
        <v>1473</v>
      </c>
      <c r="BG8" s="10">
        <f t="shared" si="0"/>
        <v>1473</v>
      </c>
      <c r="BH8" s="10">
        <f t="shared" si="0"/>
        <v>0</v>
      </c>
      <c r="BI8" s="10">
        <f t="shared" si="0"/>
        <v>0</v>
      </c>
      <c r="BJ8" s="10">
        <f t="shared" si="0"/>
        <v>164</v>
      </c>
      <c r="BK8">
        <v>4129</v>
      </c>
      <c r="BL8">
        <v>3074</v>
      </c>
      <c r="BM8">
        <v>0</v>
      </c>
      <c r="BN8">
        <v>0</v>
      </c>
      <c r="BO8">
        <v>0</v>
      </c>
      <c r="BP8">
        <v>4236</v>
      </c>
      <c r="BQ8">
        <v>3447</v>
      </c>
      <c r="BR8">
        <v>7238</v>
      </c>
      <c r="BS8">
        <v>7334</v>
      </c>
      <c r="BT8">
        <v>14830</v>
      </c>
      <c r="BU8">
        <v>6698</v>
      </c>
      <c r="BV8">
        <v>4987</v>
      </c>
      <c r="BW8">
        <v>14769</v>
      </c>
      <c r="BX8">
        <v>8533</v>
      </c>
      <c r="BY8">
        <v>0</v>
      </c>
      <c r="BZ8">
        <v>2465</v>
      </c>
      <c r="CA8" s="24">
        <f t="shared" si="3"/>
        <v>6965623</v>
      </c>
      <c r="CB8" s="24">
        <f t="shared" si="4"/>
        <v>1493964</v>
      </c>
      <c r="CC8" s="24">
        <f t="shared" si="5"/>
        <v>0</v>
      </c>
      <c r="CD8" s="24">
        <f t="shared" si="6"/>
        <v>0</v>
      </c>
      <c r="CE8" s="24">
        <f t="shared" si="7"/>
        <v>0</v>
      </c>
      <c r="CF8" s="24">
        <f t="shared" si="8"/>
        <v>1452948</v>
      </c>
      <c r="CG8" s="24">
        <f t="shared" si="9"/>
        <v>213714</v>
      </c>
      <c r="CH8" s="24">
        <f t="shared" si="10"/>
        <v>6709626</v>
      </c>
      <c r="CI8" s="24">
        <f t="shared" si="11"/>
        <v>5111798</v>
      </c>
      <c r="CJ8" s="24">
        <f t="shared" si="12"/>
        <v>14830</v>
      </c>
      <c r="CK8" s="24">
        <f t="shared" si="13"/>
        <v>1359694</v>
      </c>
      <c r="CL8" s="24">
        <f t="shared" si="14"/>
        <v>7345851</v>
      </c>
      <c r="CM8" s="24">
        <f t="shared" si="15"/>
        <v>21754737</v>
      </c>
      <c r="CN8" s="24">
        <f t="shared" si="16"/>
        <v>0</v>
      </c>
      <c r="CO8" s="24">
        <f t="shared" si="17"/>
        <v>0</v>
      </c>
      <c r="CP8" s="24">
        <f t="shared" si="18"/>
        <v>404260</v>
      </c>
      <c r="CQ8" s="13">
        <f t="shared" si="19"/>
        <v>5.2827045000000003E-2</v>
      </c>
    </row>
    <row r="9" spans="1:95" x14ac:dyDescent="0.3">
      <c r="A9">
        <v>3500</v>
      </c>
      <c r="B9">
        <v>1.7000000000000001E-2</v>
      </c>
      <c r="C9">
        <v>0.93100000000000005</v>
      </c>
      <c r="D9">
        <v>2.7E-2</v>
      </c>
      <c r="E9">
        <v>0.16</v>
      </c>
      <c r="F9">
        <v>0.20300000000000001</v>
      </c>
      <c r="G9">
        <v>3455</v>
      </c>
      <c r="H9">
        <v>21947</v>
      </c>
      <c r="I9">
        <v>29911</v>
      </c>
      <c r="J9">
        <v>1972</v>
      </c>
      <c r="K9">
        <v>2315</v>
      </c>
      <c r="L9">
        <v>0</v>
      </c>
      <c r="M9">
        <v>5524</v>
      </c>
      <c r="N9">
        <v>16179</v>
      </c>
      <c r="O9" s="20">
        <v>14584</v>
      </c>
      <c r="P9" s="20">
        <v>529</v>
      </c>
      <c r="Q9" s="20">
        <v>0</v>
      </c>
      <c r="R9" s="20">
        <v>0</v>
      </c>
      <c r="S9" s="20">
        <v>0</v>
      </c>
      <c r="T9" s="20">
        <v>2559</v>
      </c>
      <c r="U9" s="20">
        <v>98</v>
      </c>
      <c r="V9" s="20">
        <v>2233</v>
      </c>
      <c r="W9" s="20">
        <v>747</v>
      </c>
      <c r="X9" s="20">
        <v>24</v>
      </c>
      <c r="Y9" s="20">
        <v>163</v>
      </c>
      <c r="Z9" s="20">
        <v>3662</v>
      </c>
      <c r="AA9" s="20">
        <v>1649</v>
      </c>
      <c r="AB9" s="20">
        <v>1</v>
      </c>
      <c r="AC9" s="20">
        <v>0</v>
      </c>
      <c r="AD9" s="20">
        <v>3662</v>
      </c>
      <c r="AE9" s="22">
        <v>1814</v>
      </c>
      <c r="AF9" s="22">
        <v>529</v>
      </c>
      <c r="AG9" s="22">
        <v>0</v>
      </c>
      <c r="AH9" s="22">
        <v>0</v>
      </c>
      <c r="AI9" s="22">
        <v>0</v>
      </c>
      <c r="AJ9" s="22">
        <v>281</v>
      </c>
      <c r="AK9" s="22">
        <v>98</v>
      </c>
      <c r="AL9" s="22">
        <v>1013</v>
      </c>
      <c r="AM9" s="22">
        <v>871</v>
      </c>
      <c r="AN9" s="22">
        <v>0</v>
      </c>
      <c r="AO9" s="22">
        <v>324</v>
      </c>
      <c r="AP9" s="22">
        <v>1649</v>
      </c>
      <c r="AQ9" s="22">
        <v>1649</v>
      </c>
      <c r="AR9" s="22">
        <v>0</v>
      </c>
      <c r="AS9" s="22">
        <v>0</v>
      </c>
      <c r="AT9" s="22">
        <v>162</v>
      </c>
      <c r="AU9" s="10">
        <f t="shared" si="2"/>
        <v>1814</v>
      </c>
      <c r="AV9" s="10">
        <f t="shared" si="0"/>
        <v>529</v>
      </c>
      <c r="AW9" s="10">
        <f t="shared" si="0"/>
        <v>0</v>
      </c>
      <c r="AX9" s="10">
        <f t="shared" si="0"/>
        <v>0</v>
      </c>
      <c r="AY9" s="10">
        <f t="shared" si="0"/>
        <v>0</v>
      </c>
      <c r="AZ9" s="10">
        <f t="shared" si="0"/>
        <v>281</v>
      </c>
      <c r="BA9" s="10">
        <f t="shared" si="0"/>
        <v>98</v>
      </c>
      <c r="BB9" s="10">
        <f t="shared" si="0"/>
        <v>1013</v>
      </c>
      <c r="BC9" s="10">
        <f t="shared" si="0"/>
        <v>747</v>
      </c>
      <c r="BD9" s="10">
        <f t="shared" si="0"/>
        <v>0</v>
      </c>
      <c r="BE9" s="10">
        <f t="shared" si="0"/>
        <v>163</v>
      </c>
      <c r="BF9" s="10">
        <f t="shared" si="0"/>
        <v>1649</v>
      </c>
      <c r="BG9" s="10">
        <f t="shared" si="0"/>
        <v>1649</v>
      </c>
      <c r="BH9" s="10">
        <f t="shared" si="0"/>
        <v>0</v>
      </c>
      <c r="BI9" s="10">
        <f t="shared" si="0"/>
        <v>0</v>
      </c>
      <c r="BJ9" s="10">
        <f t="shared" si="0"/>
        <v>162</v>
      </c>
      <c r="BK9">
        <v>3667</v>
      </c>
      <c r="BL9">
        <v>2914</v>
      </c>
      <c r="BM9">
        <v>0</v>
      </c>
      <c r="BN9">
        <v>0</v>
      </c>
      <c r="BO9">
        <v>0</v>
      </c>
      <c r="BP9">
        <v>3975</v>
      </c>
      <c r="BQ9">
        <v>3909</v>
      </c>
      <c r="BR9">
        <v>6893</v>
      </c>
      <c r="BS9">
        <v>6577</v>
      </c>
      <c r="BT9">
        <v>10168</v>
      </c>
      <c r="BU9">
        <v>6784</v>
      </c>
      <c r="BV9">
        <v>4600</v>
      </c>
      <c r="BW9">
        <v>15096</v>
      </c>
      <c r="BX9">
        <v>8533</v>
      </c>
      <c r="BY9">
        <v>0</v>
      </c>
      <c r="BZ9">
        <v>2320</v>
      </c>
      <c r="CA9" s="24">
        <f t="shared" si="3"/>
        <v>6651938</v>
      </c>
      <c r="CB9" s="24">
        <f t="shared" si="4"/>
        <v>1541506</v>
      </c>
      <c r="CC9" s="24">
        <f t="shared" si="5"/>
        <v>0</v>
      </c>
      <c r="CD9" s="24">
        <f t="shared" si="6"/>
        <v>0</v>
      </c>
      <c r="CE9" s="24">
        <f t="shared" si="7"/>
        <v>0</v>
      </c>
      <c r="CF9" s="24">
        <f t="shared" si="8"/>
        <v>1116975</v>
      </c>
      <c r="CG9" s="24">
        <f t="shared" si="9"/>
        <v>383082</v>
      </c>
      <c r="CH9" s="24">
        <f t="shared" si="10"/>
        <v>6982609</v>
      </c>
      <c r="CI9" s="24">
        <f t="shared" si="11"/>
        <v>4913019</v>
      </c>
      <c r="CJ9" s="24">
        <f t="shared" si="12"/>
        <v>0</v>
      </c>
      <c r="CK9" s="24">
        <f t="shared" si="13"/>
        <v>1105792</v>
      </c>
      <c r="CL9" s="24">
        <f t="shared" si="14"/>
        <v>7585400</v>
      </c>
      <c r="CM9" s="24">
        <f t="shared" si="15"/>
        <v>24893304</v>
      </c>
      <c r="CN9" s="24">
        <f t="shared" si="16"/>
        <v>0</v>
      </c>
      <c r="CO9" s="24">
        <f t="shared" si="17"/>
        <v>0</v>
      </c>
      <c r="CP9" s="24">
        <f t="shared" si="18"/>
        <v>375840</v>
      </c>
      <c r="CQ9" s="13">
        <f t="shared" si="19"/>
        <v>5.5549464999999999E-2</v>
      </c>
    </row>
    <row r="10" spans="1:95" x14ac:dyDescent="0.3">
      <c r="A10">
        <v>4000</v>
      </c>
      <c r="B10">
        <v>2.3E-2</v>
      </c>
      <c r="C10">
        <v>1.095</v>
      </c>
      <c r="D10">
        <v>2.5999999999999999E-2</v>
      </c>
      <c r="E10">
        <v>0.24099999999999999</v>
      </c>
      <c r="F10">
        <v>0.23499999999999999</v>
      </c>
      <c r="G10">
        <v>3892</v>
      </c>
      <c r="H10">
        <v>24712</v>
      </c>
      <c r="I10">
        <v>34549</v>
      </c>
      <c r="J10">
        <v>2206</v>
      </c>
      <c r="K10">
        <v>2506</v>
      </c>
      <c r="L10">
        <v>0</v>
      </c>
      <c r="M10">
        <v>5969</v>
      </c>
      <c r="N10">
        <v>14112</v>
      </c>
      <c r="O10" s="20">
        <v>16602</v>
      </c>
      <c r="P10" s="20">
        <v>627</v>
      </c>
      <c r="Q10" s="20">
        <v>0</v>
      </c>
      <c r="R10" s="20">
        <v>0</v>
      </c>
      <c r="S10" s="20">
        <v>0</v>
      </c>
      <c r="T10" s="20">
        <v>3018</v>
      </c>
      <c r="U10" s="20">
        <v>125</v>
      </c>
      <c r="V10" s="20">
        <v>2640</v>
      </c>
      <c r="W10" s="20">
        <v>953</v>
      </c>
      <c r="X10" s="20">
        <v>28</v>
      </c>
      <c r="Y10" s="20">
        <v>247</v>
      </c>
      <c r="Z10" s="20">
        <v>4187</v>
      </c>
      <c r="AA10" s="20">
        <v>1934</v>
      </c>
      <c r="AB10" s="20">
        <v>1</v>
      </c>
      <c r="AC10" s="20">
        <v>0</v>
      </c>
      <c r="AD10" s="20">
        <v>4187</v>
      </c>
      <c r="AE10" s="22">
        <v>2222</v>
      </c>
      <c r="AF10" s="22">
        <v>627</v>
      </c>
      <c r="AG10" s="22">
        <v>0</v>
      </c>
      <c r="AH10" s="22">
        <v>0</v>
      </c>
      <c r="AI10" s="22">
        <v>0</v>
      </c>
      <c r="AJ10" s="22">
        <v>440</v>
      </c>
      <c r="AK10" s="22">
        <v>125</v>
      </c>
      <c r="AL10" s="22">
        <v>1377</v>
      </c>
      <c r="AM10" s="22">
        <v>1204</v>
      </c>
      <c r="AN10" s="22">
        <v>2</v>
      </c>
      <c r="AO10" s="22">
        <v>476</v>
      </c>
      <c r="AP10" s="22">
        <v>1934</v>
      </c>
      <c r="AQ10" s="22">
        <v>1934</v>
      </c>
      <c r="AR10" s="22">
        <v>0</v>
      </c>
      <c r="AS10" s="22">
        <v>0</v>
      </c>
      <c r="AT10" s="22">
        <v>238</v>
      </c>
      <c r="AU10" s="10">
        <f t="shared" si="2"/>
        <v>2222</v>
      </c>
      <c r="AV10" s="10">
        <f t="shared" si="0"/>
        <v>627</v>
      </c>
      <c r="AW10" s="10">
        <f t="shared" si="0"/>
        <v>0</v>
      </c>
      <c r="AX10" s="10">
        <f t="shared" si="0"/>
        <v>0</v>
      </c>
      <c r="AY10" s="10">
        <f t="shared" si="0"/>
        <v>0</v>
      </c>
      <c r="AZ10" s="10">
        <f t="shared" si="0"/>
        <v>440</v>
      </c>
      <c r="BA10" s="10">
        <f t="shared" si="0"/>
        <v>125</v>
      </c>
      <c r="BB10" s="10">
        <f t="shared" si="0"/>
        <v>1377</v>
      </c>
      <c r="BC10" s="10">
        <f t="shared" si="0"/>
        <v>953</v>
      </c>
      <c r="BD10" s="10">
        <f t="shared" si="0"/>
        <v>2</v>
      </c>
      <c r="BE10" s="10">
        <f t="shared" si="0"/>
        <v>247</v>
      </c>
      <c r="BF10" s="10">
        <f t="shared" si="0"/>
        <v>1934</v>
      </c>
      <c r="BG10" s="10">
        <f t="shared" si="0"/>
        <v>1934</v>
      </c>
      <c r="BH10" s="10">
        <f t="shared" si="0"/>
        <v>0</v>
      </c>
      <c r="BI10" s="10">
        <f t="shared" si="0"/>
        <v>0</v>
      </c>
      <c r="BJ10" s="10">
        <f t="shared" si="0"/>
        <v>238</v>
      </c>
      <c r="BK10">
        <v>3551</v>
      </c>
      <c r="BL10">
        <v>3143</v>
      </c>
      <c r="BM10">
        <v>0</v>
      </c>
      <c r="BN10">
        <v>0</v>
      </c>
      <c r="BO10">
        <v>0</v>
      </c>
      <c r="BP10">
        <v>4005</v>
      </c>
      <c r="BQ10">
        <v>2894</v>
      </c>
      <c r="BR10">
        <v>6656</v>
      </c>
      <c r="BS10">
        <v>7716</v>
      </c>
      <c r="BT10">
        <v>10650</v>
      </c>
      <c r="BU10">
        <v>6299</v>
      </c>
      <c r="BV10">
        <v>4443</v>
      </c>
      <c r="BW10">
        <v>15711</v>
      </c>
      <c r="BX10">
        <v>8107</v>
      </c>
      <c r="BY10">
        <v>0</v>
      </c>
      <c r="BZ10">
        <v>2309</v>
      </c>
      <c r="CA10" s="24">
        <f t="shared" si="3"/>
        <v>7890322</v>
      </c>
      <c r="CB10" s="24">
        <f t="shared" si="4"/>
        <v>1970661</v>
      </c>
      <c r="CC10" s="24">
        <f t="shared" si="5"/>
        <v>0</v>
      </c>
      <c r="CD10" s="24">
        <f t="shared" si="6"/>
        <v>0</v>
      </c>
      <c r="CE10" s="24">
        <f t="shared" si="7"/>
        <v>0</v>
      </c>
      <c r="CF10" s="24">
        <f t="shared" si="8"/>
        <v>1762200</v>
      </c>
      <c r="CG10" s="24">
        <f t="shared" si="9"/>
        <v>361750</v>
      </c>
      <c r="CH10" s="24">
        <f t="shared" si="10"/>
        <v>9165312</v>
      </c>
      <c r="CI10" s="24">
        <f t="shared" si="11"/>
        <v>7353348</v>
      </c>
      <c r="CJ10" s="24">
        <f t="shared" si="12"/>
        <v>21300</v>
      </c>
      <c r="CK10" s="24">
        <f t="shared" si="13"/>
        <v>1555853</v>
      </c>
      <c r="CL10" s="24">
        <f t="shared" si="14"/>
        <v>8592762</v>
      </c>
      <c r="CM10" s="24">
        <f t="shared" si="15"/>
        <v>30385074</v>
      </c>
      <c r="CN10" s="24">
        <f t="shared" si="16"/>
        <v>0</v>
      </c>
      <c r="CO10" s="24">
        <f t="shared" si="17"/>
        <v>0</v>
      </c>
      <c r="CP10" s="24">
        <f t="shared" si="18"/>
        <v>549542</v>
      </c>
      <c r="CQ10" s="13">
        <f t="shared" si="19"/>
        <v>6.9608123999999993E-2</v>
      </c>
    </row>
    <row r="11" spans="1:95" x14ac:dyDescent="0.3">
      <c r="A11">
        <v>4500</v>
      </c>
      <c r="B11">
        <v>0.02</v>
      </c>
      <c r="C11">
        <v>0.74299999999999999</v>
      </c>
      <c r="D11">
        <v>2.8000000000000001E-2</v>
      </c>
      <c r="E11">
        <v>0.191</v>
      </c>
      <c r="F11">
        <v>0.26700000000000002</v>
      </c>
      <c r="G11">
        <v>4150</v>
      </c>
      <c r="H11">
        <v>26346</v>
      </c>
      <c r="I11">
        <v>39241</v>
      </c>
      <c r="J11">
        <v>1900</v>
      </c>
      <c r="K11">
        <v>2205</v>
      </c>
      <c r="L11">
        <v>0</v>
      </c>
      <c r="M11">
        <v>6246</v>
      </c>
      <c r="N11">
        <v>13007</v>
      </c>
      <c r="O11" s="20">
        <v>18745</v>
      </c>
      <c r="P11" s="20">
        <v>729</v>
      </c>
      <c r="Q11" s="20">
        <v>0</v>
      </c>
      <c r="R11" s="20">
        <v>0</v>
      </c>
      <c r="S11" s="20">
        <v>0</v>
      </c>
      <c r="T11" s="20">
        <v>3408</v>
      </c>
      <c r="U11" s="20">
        <v>129</v>
      </c>
      <c r="V11" s="20">
        <v>2914</v>
      </c>
      <c r="W11" s="20">
        <v>1227</v>
      </c>
      <c r="X11" s="20">
        <v>17</v>
      </c>
      <c r="Y11" s="20">
        <v>486</v>
      </c>
      <c r="Z11" s="20">
        <v>4706</v>
      </c>
      <c r="AA11" s="20">
        <v>2173</v>
      </c>
      <c r="AB11" s="20">
        <v>1</v>
      </c>
      <c r="AC11" s="20">
        <v>0</v>
      </c>
      <c r="AD11" s="20">
        <v>4706</v>
      </c>
      <c r="AE11" s="22">
        <v>3340</v>
      </c>
      <c r="AF11" s="22">
        <v>729</v>
      </c>
      <c r="AG11" s="22">
        <v>0</v>
      </c>
      <c r="AH11" s="22">
        <v>0</v>
      </c>
      <c r="AI11" s="22">
        <v>0</v>
      </c>
      <c r="AJ11" s="22">
        <v>827</v>
      </c>
      <c r="AK11" s="22">
        <v>129</v>
      </c>
      <c r="AL11" s="22">
        <v>1930</v>
      </c>
      <c r="AM11" s="22">
        <v>1740</v>
      </c>
      <c r="AN11" s="22">
        <v>0</v>
      </c>
      <c r="AO11" s="22">
        <v>956</v>
      </c>
      <c r="AP11" s="22">
        <v>2173</v>
      </c>
      <c r="AQ11" s="22">
        <v>2173</v>
      </c>
      <c r="AR11" s="22">
        <v>0</v>
      </c>
      <c r="AS11" s="22">
        <v>0</v>
      </c>
      <c r="AT11" s="22">
        <v>478</v>
      </c>
      <c r="AU11" s="10">
        <f t="shared" si="2"/>
        <v>3340</v>
      </c>
      <c r="AV11" s="10">
        <f t="shared" si="0"/>
        <v>729</v>
      </c>
      <c r="AW11" s="10">
        <f t="shared" si="0"/>
        <v>0</v>
      </c>
      <c r="AX11" s="10">
        <f t="shared" si="0"/>
        <v>0</v>
      </c>
      <c r="AY11" s="10">
        <f t="shared" si="0"/>
        <v>0</v>
      </c>
      <c r="AZ11" s="10">
        <f t="shared" si="0"/>
        <v>827</v>
      </c>
      <c r="BA11" s="10">
        <f t="shared" si="0"/>
        <v>129</v>
      </c>
      <c r="BB11" s="10">
        <f t="shared" si="0"/>
        <v>1930</v>
      </c>
      <c r="BC11" s="10">
        <f t="shared" si="0"/>
        <v>1227</v>
      </c>
      <c r="BD11" s="10">
        <f t="shared" si="0"/>
        <v>0</v>
      </c>
      <c r="BE11" s="10">
        <f t="shared" si="0"/>
        <v>486</v>
      </c>
      <c r="BF11" s="10">
        <f t="shared" si="0"/>
        <v>2173</v>
      </c>
      <c r="BG11" s="10">
        <f t="shared" si="0"/>
        <v>2173</v>
      </c>
      <c r="BH11" s="10">
        <f t="shared" si="0"/>
        <v>0</v>
      </c>
      <c r="BI11" s="10">
        <f t="shared" si="0"/>
        <v>0</v>
      </c>
      <c r="BJ11" s="10">
        <f t="shared" si="0"/>
        <v>478</v>
      </c>
      <c r="BK11">
        <v>3495</v>
      </c>
      <c r="BL11">
        <v>3086</v>
      </c>
      <c r="BM11">
        <v>0</v>
      </c>
      <c r="BN11">
        <v>0</v>
      </c>
      <c r="BO11">
        <v>0</v>
      </c>
      <c r="BP11">
        <v>4100</v>
      </c>
      <c r="BQ11">
        <v>2797</v>
      </c>
      <c r="BR11">
        <v>6668</v>
      </c>
      <c r="BS11">
        <v>7580</v>
      </c>
      <c r="BT11">
        <v>11444</v>
      </c>
      <c r="BU11">
        <v>5597</v>
      </c>
      <c r="BV11">
        <v>4363</v>
      </c>
      <c r="BW11">
        <v>17328</v>
      </c>
      <c r="BX11">
        <v>11520</v>
      </c>
      <c r="BY11">
        <v>0</v>
      </c>
      <c r="BZ11">
        <v>2370</v>
      </c>
      <c r="CA11" s="24">
        <f t="shared" si="3"/>
        <v>11673300</v>
      </c>
      <c r="CB11" s="24">
        <f t="shared" si="4"/>
        <v>2249694</v>
      </c>
      <c r="CC11" s="24">
        <f t="shared" si="5"/>
        <v>0</v>
      </c>
      <c r="CD11" s="24">
        <f t="shared" si="6"/>
        <v>0</v>
      </c>
      <c r="CE11" s="24">
        <f t="shared" si="7"/>
        <v>0</v>
      </c>
      <c r="CF11" s="24">
        <f t="shared" si="8"/>
        <v>3390700</v>
      </c>
      <c r="CG11" s="24">
        <f t="shared" si="9"/>
        <v>360813</v>
      </c>
      <c r="CH11" s="24">
        <f t="shared" si="10"/>
        <v>12869240</v>
      </c>
      <c r="CI11" s="24">
        <f t="shared" si="11"/>
        <v>9300660</v>
      </c>
      <c r="CJ11" s="24">
        <f t="shared" si="12"/>
        <v>0</v>
      </c>
      <c r="CK11" s="24">
        <f t="shared" si="13"/>
        <v>2720142</v>
      </c>
      <c r="CL11" s="24">
        <f t="shared" si="14"/>
        <v>9480799</v>
      </c>
      <c r="CM11" s="24">
        <f t="shared" si="15"/>
        <v>37653744</v>
      </c>
      <c r="CN11" s="24">
        <f t="shared" si="16"/>
        <v>0</v>
      </c>
      <c r="CO11" s="24">
        <f t="shared" si="17"/>
        <v>0</v>
      </c>
      <c r="CP11" s="24">
        <f t="shared" si="18"/>
        <v>1132860</v>
      </c>
      <c r="CQ11" s="13">
        <f t="shared" si="19"/>
        <v>9.0831951999999994E-2</v>
      </c>
    </row>
    <row r="12" spans="1:95" x14ac:dyDescent="0.3">
      <c r="A12">
        <v>5000</v>
      </c>
      <c r="B12">
        <v>2.4E-2</v>
      </c>
      <c r="C12">
        <v>0.81699999999999995</v>
      </c>
      <c r="D12">
        <v>2.8000000000000001E-2</v>
      </c>
      <c r="E12">
        <v>0.26100000000000001</v>
      </c>
      <c r="F12">
        <v>0.44400000000000001</v>
      </c>
      <c r="G12">
        <v>4934</v>
      </c>
      <c r="H12">
        <v>31425</v>
      </c>
      <c r="I12">
        <v>43025</v>
      </c>
      <c r="J12">
        <v>1956</v>
      </c>
      <c r="K12">
        <v>2276</v>
      </c>
      <c r="L12">
        <v>0</v>
      </c>
      <c r="M12">
        <v>6440</v>
      </c>
      <c r="N12">
        <v>12609</v>
      </c>
      <c r="O12" s="20">
        <v>20839</v>
      </c>
      <c r="P12" s="20">
        <v>820</v>
      </c>
      <c r="Q12" s="20">
        <v>0</v>
      </c>
      <c r="R12" s="20">
        <v>0</v>
      </c>
      <c r="S12" s="20">
        <v>0</v>
      </c>
      <c r="T12" s="20">
        <v>3758</v>
      </c>
      <c r="U12" s="20">
        <v>125</v>
      </c>
      <c r="V12" s="20">
        <v>3240</v>
      </c>
      <c r="W12" s="20">
        <v>1067</v>
      </c>
      <c r="X12" s="20">
        <v>26</v>
      </c>
      <c r="Y12" s="20">
        <v>242</v>
      </c>
      <c r="Z12" s="20">
        <v>5246</v>
      </c>
      <c r="AA12" s="20">
        <v>2415</v>
      </c>
      <c r="AB12" s="20">
        <v>1</v>
      </c>
      <c r="AC12" s="20">
        <v>0</v>
      </c>
      <c r="AD12" s="20">
        <v>5246</v>
      </c>
      <c r="AE12" s="22">
        <v>2624</v>
      </c>
      <c r="AF12" s="22">
        <v>820</v>
      </c>
      <c r="AG12" s="22">
        <v>0</v>
      </c>
      <c r="AH12" s="22">
        <v>0</v>
      </c>
      <c r="AI12" s="22">
        <v>0</v>
      </c>
      <c r="AJ12" s="22">
        <v>448</v>
      </c>
      <c r="AK12" s="22">
        <v>125</v>
      </c>
      <c r="AL12" s="22">
        <v>1472</v>
      </c>
      <c r="AM12" s="22">
        <v>1279</v>
      </c>
      <c r="AN12" s="22">
        <v>0</v>
      </c>
      <c r="AO12" s="22">
        <v>472</v>
      </c>
      <c r="AP12" s="22">
        <v>2415</v>
      </c>
      <c r="AQ12" s="22">
        <v>2415</v>
      </c>
      <c r="AR12" s="22">
        <v>0</v>
      </c>
      <c r="AS12" s="22">
        <v>0</v>
      </c>
      <c r="AT12" s="22">
        <v>236</v>
      </c>
      <c r="AU12" s="10">
        <f t="shared" si="2"/>
        <v>2624</v>
      </c>
      <c r="AV12" s="10">
        <f t="shared" si="0"/>
        <v>820</v>
      </c>
      <c r="AW12" s="10">
        <f t="shared" si="0"/>
        <v>0</v>
      </c>
      <c r="AX12" s="10">
        <f t="shared" si="0"/>
        <v>0</v>
      </c>
      <c r="AY12" s="10">
        <f t="shared" si="0"/>
        <v>0</v>
      </c>
      <c r="AZ12" s="10">
        <f t="shared" si="0"/>
        <v>448</v>
      </c>
      <c r="BA12" s="10">
        <f t="shared" si="0"/>
        <v>125</v>
      </c>
      <c r="BB12" s="10">
        <f t="shared" si="0"/>
        <v>1472</v>
      </c>
      <c r="BC12" s="10">
        <f t="shared" si="0"/>
        <v>1067</v>
      </c>
      <c r="BD12" s="10">
        <f t="shared" si="0"/>
        <v>0</v>
      </c>
      <c r="BE12" s="10">
        <f t="shared" si="0"/>
        <v>242</v>
      </c>
      <c r="BF12" s="10">
        <f t="shared" si="0"/>
        <v>2415</v>
      </c>
      <c r="BG12" s="10">
        <f t="shared" si="0"/>
        <v>2415</v>
      </c>
      <c r="BH12" s="10">
        <f t="shared" si="0"/>
        <v>0</v>
      </c>
      <c r="BI12" s="10">
        <f t="shared" si="0"/>
        <v>0</v>
      </c>
      <c r="BJ12" s="10">
        <f t="shared" si="0"/>
        <v>236</v>
      </c>
      <c r="BK12">
        <v>5214</v>
      </c>
      <c r="BL12">
        <v>4311</v>
      </c>
      <c r="BM12">
        <v>0</v>
      </c>
      <c r="BN12">
        <v>0</v>
      </c>
      <c r="BO12">
        <v>0</v>
      </c>
      <c r="BP12">
        <v>5887</v>
      </c>
      <c r="BQ12">
        <v>3286</v>
      </c>
      <c r="BR12">
        <v>9648</v>
      </c>
      <c r="BS12">
        <v>10438</v>
      </c>
      <c r="BT12">
        <v>18214</v>
      </c>
      <c r="BU12">
        <v>9014</v>
      </c>
      <c r="BV12">
        <v>6348</v>
      </c>
      <c r="BW12">
        <v>27015</v>
      </c>
      <c r="BX12">
        <v>8533</v>
      </c>
      <c r="BY12">
        <v>0</v>
      </c>
      <c r="BZ12">
        <v>3468</v>
      </c>
      <c r="CA12" s="24">
        <f t="shared" si="3"/>
        <v>13681536</v>
      </c>
      <c r="CB12" s="24">
        <f t="shared" si="4"/>
        <v>3535020</v>
      </c>
      <c r="CC12" s="24">
        <f t="shared" si="5"/>
        <v>0</v>
      </c>
      <c r="CD12" s="24">
        <f t="shared" si="6"/>
        <v>0</v>
      </c>
      <c r="CE12" s="24">
        <f t="shared" si="7"/>
        <v>0</v>
      </c>
      <c r="CF12" s="24">
        <f t="shared" si="8"/>
        <v>2637376</v>
      </c>
      <c r="CG12" s="24">
        <f t="shared" si="9"/>
        <v>410750</v>
      </c>
      <c r="CH12" s="24">
        <f t="shared" si="10"/>
        <v>14201856</v>
      </c>
      <c r="CI12" s="24">
        <f t="shared" si="11"/>
        <v>11137346</v>
      </c>
      <c r="CJ12" s="24">
        <f t="shared" si="12"/>
        <v>0</v>
      </c>
      <c r="CK12" s="24">
        <f t="shared" si="13"/>
        <v>2181388</v>
      </c>
      <c r="CL12" s="24">
        <f t="shared" si="14"/>
        <v>15330420</v>
      </c>
      <c r="CM12" s="24">
        <f t="shared" si="15"/>
        <v>65241225</v>
      </c>
      <c r="CN12" s="24">
        <f t="shared" si="16"/>
        <v>0</v>
      </c>
      <c r="CO12" s="24">
        <f t="shared" si="17"/>
        <v>0</v>
      </c>
      <c r="CP12" s="24">
        <f t="shared" si="18"/>
        <v>818448</v>
      </c>
      <c r="CQ12" s="13">
        <f t="shared" si="19"/>
        <v>0.12917536499999999</v>
      </c>
    </row>
    <row r="13" spans="1:95" x14ac:dyDescent="0.3">
      <c r="A13">
        <v>5500</v>
      </c>
      <c r="B13">
        <v>3.3000000000000002E-2</v>
      </c>
      <c r="C13">
        <v>0.90100000000000002</v>
      </c>
      <c r="D13">
        <v>0.03</v>
      </c>
      <c r="E13">
        <v>0.24299999999999999</v>
      </c>
      <c r="F13">
        <v>0.49</v>
      </c>
      <c r="G13">
        <v>5230</v>
      </c>
      <c r="H13">
        <v>33298</v>
      </c>
      <c r="I13">
        <v>47556</v>
      </c>
      <c r="J13">
        <v>1935</v>
      </c>
      <c r="K13">
        <v>2232</v>
      </c>
      <c r="L13">
        <v>0</v>
      </c>
      <c r="M13">
        <v>6202</v>
      </c>
      <c r="N13">
        <v>13108</v>
      </c>
      <c r="O13" s="20">
        <v>22940</v>
      </c>
      <c r="P13" s="20">
        <v>890</v>
      </c>
      <c r="Q13" s="20">
        <v>0</v>
      </c>
      <c r="R13" s="20">
        <v>0</v>
      </c>
      <c r="S13" s="20">
        <v>0</v>
      </c>
      <c r="T13" s="20">
        <v>4131</v>
      </c>
      <c r="U13" s="20">
        <v>156</v>
      </c>
      <c r="V13" s="20">
        <v>3503</v>
      </c>
      <c r="W13" s="20">
        <v>1305</v>
      </c>
      <c r="X13" s="20">
        <v>30</v>
      </c>
      <c r="Y13" s="20">
        <v>438</v>
      </c>
      <c r="Z13" s="20">
        <v>5763</v>
      </c>
      <c r="AA13" s="20">
        <v>2636</v>
      </c>
      <c r="AB13" s="20">
        <v>1</v>
      </c>
      <c r="AC13" s="20">
        <v>0</v>
      </c>
      <c r="AD13" s="20">
        <v>5763</v>
      </c>
      <c r="AE13" s="22">
        <v>3490</v>
      </c>
      <c r="AF13" s="22">
        <v>890</v>
      </c>
      <c r="AG13" s="22">
        <v>0</v>
      </c>
      <c r="AH13" s="22">
        <v>0</v>
      </c>
      <c r="AI13" s="22">
        <v>0</v>
      </c>
      <c r="AJ13" s="22">
        <v>747</v>
      </c>
      <c r="AK13" s="22">
        <v>156</v>
      </c>
      <c r="AL13" s="22">
        <v>2008</v>
      </c>
      <c r="AM13" s="22">
        <v>1760</v>
      </c>
      <c r="AN13" s="22">
        <v>1</v>
      </c>
      <c r="AO13" s="22">
        <v>866</v>
      </c>
      <c r="AP13" s="22">
        <v>2636</v>
      </c>
      <c r="AQ13" s="22">
        <v>2636</v>
      </c>
      <c r="AR13" s="22">
        <v>0</v>
      </c>
      <c r="AS13" s="22">
        <v>0</v>
      </c>
      <c r="AT13" s="22">
        <v>433</v>
      </c>
      <c r="AU13" s="10">
        <f t="shared" si="2"/>
        <v>3490</v>
      </c>
      <c r="AV13" s="10">
        <f t="shared" si="0"/>
        <v>890</v>
      </c>
      <c r="AW13" s="10">
        <f t="shared" si="0"/>
        <v>0</v>
      </c>
      <c r="AX13" s="10">
        <f t="shared" si="0"/>
        <v>0</v>
      </c>
      <c r="AY13" s="10">
        <f t="shared" si="0"/>
        <v>0</v>
      </c>
      <c r="AZ13" s="10">
        <f t="shared" si="0"/>
        <v>747</v>
      </c>
      <c r="BA13" s="10">
        <f t="shared" si="0"/>
        <v>156</v>
      </c>
      <c r="BB13" s="10">
        <f t="shared" si="0"/>
        <v>2008</v>
      </c>
      <c r="BC13" s="10">
        <f t="shared" si="0"/>
        <v>1305</v>
      </c>
      <c r="BD13" s="10">
        <f t="shared" si="0"/>
        <v>1</v>
      </c>
      <c r="BE13" s="10">
        <f t="shared" si="0"/>
        <v>438</v>
      </c>
      <c r="BF13" s="10">
        <f t="shared" si="0"/>
        <v>2636</v>
      </c>
      <c r="BG13" s="10">
        <f t="shared" si="0"/>
        <v>2636</v>
      </c>
      <c r="BH13" s="10">
        <f t="shared" si="0"/>
        <v>0</v>
      </c>
      <c r="BI13" s="10">
        <f t="shared" si="0"/>
        <v>0</v>
      </c>
      <c r="BJ13" s="10">
        <f t="shared" si="0"/>
        <v>433</v>
      </c>
      <c r="BK13">
        <v>5596</v>
      </c>
      <c r="BL13">
        <v>4259</v>
      </c>
      <c r="BM13">
        <v>0</v>
      </c>
      <c r="BN13">
        <v>0</v>
      </c>
      <c r="BO13">
        <v>0</v>
      </c>
      <c r="BP13">
        <v>5992</v>
      </c>
      <c r="BQ13">
        <v>3186</v>
      </c>
      <c r="BR13">
        <v>9937</v>
      </c>
      <c r="BS13">
        <v>9482</v>
      </c>
      <c r="BT13">
        <v>17677</v>
      </c>
      <c r="BU13">
        <v>6056</v>
      </c>
      <c r="BV13">
        <v>6573</v>
      </c>
      <c r="BW13">
        <v>28496</v>
      </c>
      <c r="BX13">
        <v>8533</v>
      </c>
      <c r="BY13">
        <v>0</v>
      </c>
      <c r="BZ13">
        <v>3327</v>
      </c>
      <c r="CA13" s="24">
        <f t="shared" si="3"/>
        <v>19530040</v>
      </c>
      <c r="CB13" s="24">
        <f t="shared" si="4"/>
        <v>3790510</v>
      </c>
      <c r="CC13" s="24">
        <f t="shared" si="5"/>
        <v>0</v>
      </c>
      <c r="CD13" s="24">
        <f t="shared" si="6"/>
        <v>0</v>
      </c>
      <c r="CE13" s="24">
        <f t="shared" si="7"/>
        <v>0</v>
      </c>
      <c r="CF13" s="24">
        <f t="shared" si="8"/>
        <v>4476024</v>
      </c>
      <c r="CG13" s="24">
        <f t="shared" si="9"/>
        <v>497016</v>
      </c>
      <c r="CH13" s="24">
        <f t="shared" si="10"/>
        <v>19953496</v>
      </c>
      <c r="CI13" s="24">
        <f t="shared" si="11"/>
        <v>12374010</v>
      </c>
      <c r="CJ13" s="24">
        <f t="shared" si="12"/>
        <v>17677</v>
      </c>
      <c r="CK13" s="24">
        <f t="shared" si="13"/>
        <v>2652528</v>
      </c>
      <c r="CL13" s="24">
        <f t="shared" si="14"/>
        <v>17326428</v>
      </c>
      <c r="CM13" s="24">
        <f t="shared" si="15"/>
        <v>75115456</v>
      </c>
      <c r="CN13" s="24">
        <f t="shared" si="16"/>
        <v>0</v>
      </c>
      <c r="CO13" s="24">
        <f t="shared" si="17"/>
        <v>0</v>
      </c>
      <c r="CP13" s="24">
        <f t="shared" si="18"/>
        <v>1440591</v>
      </c>
      <c r="CQ13" s="13">
        <f t="shared" si="19"/>
        <v>0.15717377599999999</v>
      </c>
    </row>
    <row r="14" spans="1:95" x14ac:dyDescent="0.3">
      <c r="A14">
        <v>6000</v>
      </c>
      <c r="B14">
        <v>4.2999999999999997E-2</v>
      </c>
      <c r="C14">
        <v>0.86499999999999999</v>
      </c>
      <c r="D14">
        <v>3.1E-2</v>
      </c>
      <c r="E14">
        <v>0.25</v>
      </c>
      <c r="F14">
        <v>0.35499999999999998</v>
      </c>
      <c r="G14">
        <v>5715</v>
      </c>
      <c r="H14">
        <v>36121</v>
      </c>
      <c r="I14">
        <v>51795</v>
      </c>
      <c r="J14">
        <v>1737</v>
      </c>
      <c r="K14">
        <v>2055</v>
      </c>
      <c r="L14">
        <v>0</v>
      </c>
      <c r="M14">
        <v>5063</v>
      </c>
      <c r="N14">
        <v>9959</v>
      </c>
      <c r="O14" s="20">
        <v>24981</v>
      </c>
      <c r="P14" s="20">
        <v>977</v>
      </c>
      <c r="Q14" s="20">
        <v>0</v>
      </c>
      <c r="R14" s="20">
        <v>0</v>
      </c>
      <c r="S14" s="20">
        <v>0</v>
      </c>
      <c r="T14" s="20">
        <v>4483</v>
      </c>
      <c r="U14" s="20">
        <v>111</v>
      </c>
      <c r="V14" s="20">
        <v>3822</v>
      </c>
      <c r="W14" s="20">
        <v>1460</v>
      </c>
      <c r="X14" s="20">
        <v>40</v>
      </c>
      <c r="Y14" s="20">
        <v>498</v>
      </c>
      <c r="Z14" s="20">
        <v>6281</v>
      </c>
      <c r="AA14" s="20">
        <v>2860</v>
      </c>
      <c r="AB14" s="20">
        <v>1</v>
      </c>
      <c r="AC14" s="20">
        <v>0</v>
      </c>
      <c r="AD14" s="20">
        <v>6281</v>
      </c>
      <c r="AE14" s="22">
        <v>3926</v>
      </c>
      <c r="AF14" s="22">
        <v>977</v>
      </c>
      <c r="AG14" s="22">
        <v>0</v>
      </c>
      <c r="AH14" s="22">
        <v>0</v>
      </c>
      <c r="AI14" s="22">
        <v>0</v>
      </c>
      <c r="AJ14" s="22">
        <v>897</v>
      </c>
      <c r="AK14" s="22">
        <v>111</v>
      </c>
      <c r="AL14" s="22">
        <v>2103</v>
      </c>
      <c r="AM14" s="22">
        <v>1924</v>
      </c>
      <c r="AN14" s="22">
        <v>0</v>
      </c>
      <c r="AO14" s="22">
        <v>986</v>
      </c>
      <c r="AP14" s="22">
        <v>2860</v>
      </c>
      <c r="AQ14" s="22">
        <v>2860</v>
      </c>
      <c r="AR14" s="22">
        <v>0</v>
      </c>
      <c r="AS14" s="22">
        <v>0</v>
      </c>
      <c r="AT14" s="22">
        <v>493</v>
      </c>
      <c r="AU14" s="10">
        <f t="shared" si="2"/>
        <v>3926</v>
      </c>
      <c r="AV14" s="10">
        <f t="shared" si="0"/>
        <v>977</v>
      </c>
      <c r="AW14" s="10">
        <f t="shared" si="0"/>
        <v>0</v>
      </c>
      <c r="AX14" s="10">
        <f t="shared" si="0"/>
        <v>0</v>
      </c>
      <c r="AY14" s="10">
        <f t="shared" si="0"/>
        <v>0</v>
      </c>
      <c r="AZ14" s="10">
        <f t="shared" si="0"/>
        <v>897</v>
      </c>
      <c r="BA14" s="10">
        <f t="shared" si="0"/>
        <v>111</v>
      </c>
      <c r="BB14" s="10">
        <f t="shared" si="0"/>
        <v>2103</v>
      </c>
      <c r="BC14" s="10">
        <f t="shared" si="0"/>
        <v>1460</v>
      </c>
      <c r="BD14" s="10">
        <f t="shared" si="0"/>
        <v>0</v>
      </c>
      <c r="BE14" s="10">
        <f t="shared" si="0"/>
        <v>498</v>
      </c>
      <c r="BF14" s="10">
        <f t="shared" si="0"/>
        <v>2860</v>
      </c>
      <c r="BG14" s="10">
        <f t="shared" si="0"/>
        <v>2860</v>
      </c>
      <c r="BH14" s="10">
        <f t="shared" si="0"/>
        <v>0</v>
      </c>
      <c r="BI14" s="10">
        <f t="shared" si="0"/>
        <v>0</v>
      </c>
      <c r="BJ14" s="10">
        <f t="shared" si="0"/>
        <v>493</v>
      </c>
      <c r="BK14">
        <v>3487</v>
      </c>
      <c r="BL14">
        <v>2779</v>
      </c>
      <c r="BM14">
        <v>0</v>
      </c>
      <c r="BN14">
        <v>0</v>
      </c>
      <c r="BO14">
        <v>0</v>
      </c>
      <c r="BP14">
        <v>3889</v>
      </c>
      <c r="BQ14">
        <v>2609</v>
      </c>
      <c r="BR14">
        <v>6525</v>
      </c>
      <c r="BS14">
        <v>6885</v>
      </c>
      <c r="BT14">
        <v>9151</v>
      </c>
      <c r="BU14">
        <v>4166</v>
      </c>
      <c r="BV14">
        <v>4249</v>
      </c>
      <c r="BW14">
        <v>21475</v>
      </c>
      <c r="BX14">
        <v>7253</v>
      </c>
      <c r="BY14">
        <v>0</v>
      </c>
      <c r="BZ14">
        <v>2242</v>
      </c>
      <c r="CA14" s="24">
        <f t="shared" si="3"/>
        <v>13689962</v>
      </c>
      <c r="CB14" s="24">
        <f t="shared" si="4"/>
        <v>2715083</v>
      </c>
      <c r="CC14" s="24">
        <f t="shared" si="5"/>
        <v>0</v>
      </c>
      <c r="CD14" s="24">
        <f t="shared" si="6"/>
        <v>0</v>
      </c>
      <c r="CE14" s="24">
        <f t="shared" si="7"/>
        <v>0</v>
      </c>
      <c r="CF14" s="24">
        <f t="shared" si="8"/>
        <v>3488433</v>
      </c>
      <c r="CG14" s="24">
        <f t="shared" si="9"/>
        <v>289599</v>
      </c>
      <c r="CH14" s="24">
        <f t="shared" si="10"/>
        <v>13722075</v>
      </c>
      <c r="CI14" s="24">
        <f t="shared" si="11"/>
        <v>10052100</v>
      </c>
      <c r="CJ14" s="24">
        <f t="shared" si="12"/>
        <v>0</v>
      </c>
      <c r="CK14" s="24">
        <f t="shared" si="13"/>
        <v>2074668</v>
      </c>
      <c r="CL14" s="24">
        <f t="shared" si="14"/>
        <v>12152140</v>
      </c>
      <c r="CM14" s="24">
        <f t="shared" si="15"/>
        <v>61418500</v>
      </c>
      <c r="CN14" s="24">
        <f t="shared" si="16"/>
        <v>0</v>
      </c>
      <c r="CO14" s="24">
        <f t="shared" si="17"/>
        <v>0</v>
      </c>
      <c r="CP14" s="24">
        <f t="shared" si="18"/>
        <v>1105306</v>
      </c>
      <c r="CQ14" s="13">
        <f t="shared" si="19"/>
        <v>0.120707866</v>
      </c>
    </row>
    <row r="15" spans="1:95" x14ac:dyDescent="0.3">
      <c r="A15">
        <v>6500</v>
      </c>
      <c r="B15">
        <v>3.4000000000000002E-2</v>
      </c>
      <c r="C15">
        <v>0.95199999999999996</v>
      </c>
      <c r="D15">
        <v>3.1E-2</v>
      </c>
      <c r="E15">
        <v>0.29099999999999998</v>
      </c>
      <c r="F15">
        <v>0.55500000000000005</v>
      </c>
      <c r="G15">
        <v>6150</v>
      </c>
      <c r="H15">
        <v>38966</v>
      </c>
      <c r="I15">
        <v>56549</v>
      </c>
      <c r="J15">
        <v>1742</v>
      </c>
      <c r="K15">
        <v>2019</v>
      </c>
      <c r="L15">
        <v>0</v>
      </c>
      <c r="M15">
        <v>5122</v>
      </c>
      <c r="N15">
        <v>12000</v>
      </c>
      <c r="O15" s="20">
        <v>27010</v>
      </c>
      <c r="P15" s="20">
        <v>1069</v>
      </c>
      <c r="Q15" s="20">
        <v>0</v>
      </c>
      <c r="R15" s="20">
        <v>0</v>
      </c>
      <c r="S15" s="20">
        <v>0</v>
      </c>
      <c r="T15" s="20">
        <v>5021</v>
      </c>
      <c r="U15" s="20">
        <v>179</v>
      </c>
      <c r="V15" s="20">
        <v>4230</v>
      </c>
      <c r="W15" s="20">
        <v>1650</v>
      </c>
      <c r="X15" s="20">
        <v>45</v>
      </c>
      <c r="Y15" s="20">
        <v>594</v>
      </c>
      <c r="Z15" s="20">
        <v>6788</v>
      </c>
      <c r="AA15" s="20">
        <v>3174</v>
      </c>
      <c r="AB15" s="20">
        <v>1</v>
      </c>
      <c r="AC15" s="20">
        <v>0</v>
      </c>
      <c r="AD15" s="20">
        <v>6788</v>
      </c>
      <c r="AE15" s="22">
        <v>4371</v>
      </c>
      <c r="AF15" s="22">
        <v>1069</v>
      </c>
      <c r="AG15" s="22">
        <v>0</v>
      </c>
      <c r="AH15" s="22">
        <v>0</v>
      </c>
      <c r="AI15" s="22">
        <v>0</v>
      </c>
      <c r="AJ15" s="22">
        <v>984</v>
      </c>
      <c r="AK15" s="22">
        <v>179</v>
      </c>
      <c r="AL15" s="22">
        <v>2431</v>
      </c>
      <c r="AM15" s="22">
        <v>2208</v>
      </c>
      <c r="AN15" s="22">
        <v>7</v>
      </c>
      <c r="AO15" s="22">
        <v>1140</v>
      </c>
      <c r="AP15" s="22">
        <v>3174</v>
      </c>
      <c r="AQ15" s="22">
        <v>3174</v>
      </c>
      <c r="AR15" s="22">
        <v>0</v>
      </c>
      <c r="AS15" s="22">
        <v>0</v>
      </c>
      <c r="AT15" s="22">
        <v>570</v>
      </c>
      <c r="AU15" s="10">
        <f t="shared" si="2"/>
        <v>4371</v>
      </c>
      <c r="AV15" s="10">
        <f t="shared" si="0"/>
        <v>1069</v>
      </c>
      <c r="AW15" s="10">
        <f t="shared" si="0"/>
        <v>0</v>
      </c>
      <c r="AX15" s="10">
        <f t="shared" si="0"/>
        <v>0</v>
      </c>
      <c r="AY15" s="10">
        <f t="shared" si="0"/>
        <v>0</v>
      </c>
      <c r="AZ15" s="10">
        <f t="shared" si="0"/>
        <v>984</v>
      </c>
      <c r="BA15" s="10">
        <f t="shared" si="0"/>
        <v>179</v>
      </c>
      <c r="BB15" s="10">
        <f t="shared" si="0"/>
        <v>2431</v>
      </c>
      <c r="BC15" s="10">
        <f t="shared" si="0"/>
        <v>1650</v>
      </c>
      <c r="BD15" s="10">
        <f t="shared" si="0"/>
        <v>7</v>
      </c>
      <c r="BE15" s="10">
        <f t="shared" si="0"/>
        <v>594</v>
      </c>
      <c r="BF15" s="10">
        <f t="shared" si="0"/>
        <v>3174</v>
      </c>
      <c r="BG15" s="10">
        <f t="shared" si="0"/>
        <v>3174</v>
      </c>
      <c r="BH15" s="10">
        <f t="shared" si="0"/>
        <v>0</v>
      </c>
      <c r="BI15" s="10">
        <f t="shared" si="0"/>
        <v>0</v>
      </c>
      <c r="BJ15" s="10">
        <f t="shared" si="0"/>
        <v>570</v>
      </c>
      <c r="BK15">
        <v>4920</v>
      </c>
      <c r="BL15">
        <v>3895</v>
      </c>
      <c r="BM15">
        <v>0</v>
      </c>
      <c r="BN15">
        <v>0</v>
      </c>
      <c r="BO15">
        <v>0</v>
      </c>
      <c r="BP15">
        <v>5553</v>
      </c>
      <c r="BQ15">
        <v>3406</v>
      </c>
      <c r="BR15">
        <v>9443</v>
      </c>
      <c r="BS15">
        <v>9776</v>
      </c>
      <c r="BT15">
        <v>12770</v>
      </c>
      <c r="BU15">
        <v>5859</v>
      </c>
      <c r="BV15">
        <v>6085</v>
      </c>
      <c r="BW15">
        <v>32472</v>
      </c>
      <c r="BX15">
        <v>8533</v>
      </c>
      <c r="BY15">
        <v>0</v>
      </c>
      <c r="BZ15">
        <v>3244</v>
      </c>
      <c r="CA15" s="24">
        <f t="shared" si="3"/>
        <v>21505320</v>
      </c>
      <c r="CB15" s="24">
        <f t="shared" si="4"/>
        <v>4163755</v>
      </c>
      <c r="CC15" s="24">
        <f t="shared" si="5"/>
        <v>0</v>
      </c>
      <c r="CD15" s="24">
        <f t="shared" si="6"/>
        <v>0</v>
      </c>
      <c r="CE15" s="24">
        <f t="shared" si="7"/>
        <v>0</v>
      </c>
      <c r="CF15" s="24">
        <f t="shared" si="8"/>
        <v>5464152</v>
      </c>
      <c r="CG15" s="24">
        <f t="shared" si="9"/>
        <v>609674</v>
      </c>
      <c r="CH15" s="24">
        <f t="shared" si="10"/>
        <v>22955933</v>
      </c>
      <c r="CI15" s="24">
        <f t="shared" si="11"/>
        <v>16130400</v>
      </c>
      <c r="CJ15" s="24">
        <f t="shared" si="12"/>
        <v>89390</v>
      </c>
      <c r="CK15" s="24">
        <f t="shared" si="13"/>
        <v>3480246</v>
      </c>
      <c r="CL15" s="24">
        <f t="shared" si="14"/>
        <v>19313790</v>
      </c>
      <c r="CM15" s="24">
        <f t="shared" si="15"/>
        <v>103066128</v>
      </c>
      <c r="CN15" s="24">
        <f t="shared" si="16"/>
        <v>0</v>
      </c>
      <c r="CO15" s="24">
        <f t="shared" si="17"/>
        <v>0</v>
      </c>
      <c r="CP15" s="24">
        <f t="shared" si="18"/>
        <v>1849080</v>
      </c>
      <c r="CQ15" s="13">
        <f t="shared" si="19"/>
        <v>0.19862786800000001</v>
      </c>
    </row>
    <row r="16" spans="1:95" x14ac:dyDescent="0.3">
      <c r="A16">
        <v>7000</v>
      </c>
      <c r="B16">
        <v>3.4000000000000002E-2</v>
      </c>
      <c r="C16">
        <v>1.218</v>
      </c>
      <c r="D16">
        <v>3.1E-2</v>
      </c>
      <c r="E16">
        <v>0.313</v>
      </c>
      <c r="F16">
        <v>0.42299999999999999</v>
      </c>
      <c r="G16">
        <v>6886</v>
      </c>
      <c r="H16">
        <v>43912</v>
      </c>
      <c r="I16">
        <v>60445</v>
      </c>
      <c r="J16">
        <v>2096</v>
      </c>
      <c r="K16">
        <v>2514</v>
      </c>
      <c r="L16">
        <v>0</v>
      </c>
      <c r="M16">
        <v>5863</v>
      </c>
      <c r="N16">
        <v>11998</v>
      </c>
      <c r="O16" s="20">
        <v>29251</v>
      </c>
      <c r="P16" s="20">
        <v>1129</v>
      </c>
      <c r="Q16" s="20">
        <v>0</v>
      </c>
      <c r="R16" s="20">
        <v>0</v>
      </c>
      <c r="S16" s="20">
        <v>0</v>
      </c>
      <c r="T16" s="20">
        <v>5253</v>
      </c>
      <c r="U16" s="20">
        <v>225</v>
      </c>
      <c r="V16" s="20">
        <v>4548</v>
      </c>
      <c r="W16" s="20">
        <v>1567</v>
      </c>
      <c r="X16" s="20">
        <v>36</v>
      </c>
      <c r="Y16" s="20">
        <v>376</v>
      </c>
      <c r="Z16" s="20">
        <v>7351</v>
      </c>
      <c r="AA16" s="20">
        <v>3357</v>
      </c>
      <c r="AB16" s="20">
        <v>1</v>
      </c>
      <c r="AC16" s="20">
        <v>0</v>
      </c>
      <c r="AD16" s="20">
        <v>7351</v>
      </c>
      <c r="AE16" s="22">
        <v>3760</v>
      </c>
      <c r="AF16" s="22">
        <v>1129</v>
      </c>
      <c r="AG16" s="22">
        <v>0</v>
      </c>
      <c r="AH16" s="22">
        <v>0</v>
      </c>
      <c r="AI16" s="22">
        <v>0</v>
      </c>
      <c r="AJ16" s="22">
        <v>666</v>
      </c>
      <c r="AK16" s="22">
        <v>225</v>
      </c>
      <c r="AL16" s="22">
        <v>2145</v>
      </c>
      <c r="AM16" s="22">
        <v>1860</v>
      </c>
      <c r="AN16" s="22">
        <v>2</v>
      </c>
      <c r="AO16" s="22">
        <v>714</v>
      </c>
      <c r="AP16" s="22">
        <v>3357</v>
      </c>
      <c r="AQ16" s="22">
        <v>3357</v>
      </c>
      <c r="AR16" s="22">
        <v>0</v>
      </c>
      <c r="AS16" s="22">
        <v>0</v>
      </c>
      <c r="AT16" s="22">
        <v>357</v>
      </c>
      <c r="AU16" s="10">
        <f t="shared" si="2"/>
        <v>3760</v>
      </c>
      <c r="AV16" s="10">
        <f t="shared" si="0"/>
        <v>1129</v>
      </c>
      <c r="AW16" s="10">
        <f t="shared" si="0"/>
        <v>0</v>
      </c>
      <c r="AX16" s="10">
        <f t="shared" si="0"/>
        <v>0</v>
      </c>
      <c r="AY16" s="10">
        <f t="shared" si="0"/>
        <v>0</v>
      </c>
      <c r="AZ16" s="10">
        <f t="shared" si="0"/>
        <v>666</v>
      </c>
      <c r="BA16" s="10">
        <f t="shared" si="0"/>
        <v>225</v>
      </c>
      <c r="BB16" s="10">
        <f t="shared" si="0"/>
        <v>2145</v>
      </c>
      <c r="BC16" s="10">
        <f t="shared" si="0"/>
        <v>1567</v>
      </c>
      <c r="BD16" s="10">
        <f t="shared" si="0"/>
        <v>2</v>
      </c>
      <c r="BE16" s="10">
        <f t="shared" si="0"/>
        <v>376</v>
      </c>
      <c r="BF16" s="10">
        <f t="shared" si="0"/>
        <v>3357</v>
      </c>
      <c r="BG16" s="10">
        <f t="shared" si="0"/>
        <v>3357</v>
      </c>
      <c r="BH16" s="10">
        <f t="shared" si="0"/>
        <v>0</v>
      </c>
      <c r="BI16" s="10">
        <f t="shared" si="0"/>
        <v>0</v>
      </c>
      <c r="BJ16" s="10">
        <f t="shared" si="0"/>
        <v>357</v>
      </c>
      <c r="BK16">
        <v>3486</v>
      </c>
      <c r="BL16">
        <v>2633</v>
      </c>
      <c r="BM16">
        <v>0</v>
      </c>
      <c r="BN16">
        <v>0</v>
      </c>
      <c r="BO16">
        <v>0</v>
      </c>
      <c r="BP16">
        <v>3764</v>
      </c>
      <c r="BQ16">
        <v>2664</v>
      </c>
      <c r="BR16">
        <v>6632</v>
      </c>
      <c r="BS16">
        <v>6868</v>
      </c>
      <c r="BT16">
        <v>9528</v>
      </c>
      <c r="BU16">
        <v>4745</v>
      </c>
      <c r="BV16">
        <v>4253</v>
      </c>
      <c r="BW16">
        <v>23909</v>
      </c>
      <c r="BX16">
        <v>8107</v>
      </c>
      <c r="BY16">
        <v>0</v>
      </c>
      <c r="BZ16">
        <v>2239</v>
      </c>
      <c r="CA16" s="24">
        <f t="shared" si="3"/>
        <v>13107360</v>
      </c>
      <c r="CB16" s="24">
        <f t="shared" si="4"/>
        <v>2972657</v>
      </c>
      <c r="CC16" s="24">
        <f t="shared" si="5"/>
        <v>0</v>
      </c>
      <c r="CD16" s="24">
        <f t="shared" si="6"/>
        <v>0</v>
      </c>
      <c r="CE16" s="24">
        <f t="shared" si="7"/>
        <v>0</v>
      </c>
      <c r="CF16" s="24">
        <f t="shared" si="8"/>
        <v>2506824</v>
      </c>
      <c r="CG16" s="24">
        <f t="shared" si="9"/>
        <v>599400</v>
      </c>
      <c r="CH16" s="24">
        <f t="shared" si="10"/>
        <v>14225640</v>
      </c>
      <c r="CI16" s="24">
        <f t="shared" si="11"/>
        <v>10762156</v>
      </c>
      <c r="CJ16" s="24">
        <f t="shared" si="12"/>
        <v>19056</v>
      </c>
      <c r="CK16" s="24">
        <f t="shared" si="13"/>
        <v>1784120</v>
      </c>
      <c r="CL16" s="24">
        <f t="shared" si="14"/>
        <v>14277321</v>
      </c>
      <c r="CM16" s="24">
        <f t="shared" si="15"/>
        <v>80262513</v>
      </c>
      <c r="CN16" s="24">
        <f t="shared" si="16"/>
        <v>0</v>
      </c>
      <c r="CO16" s="24">
        <f t="shared" si="17"/>
        <v>0</v>
      </c>
      <c r="CP16" s="24">
        <f t="shared" si="18"/>
        <v>799323</v>
      </c>
      <c r="CQ16" s="13">
        <f t="shared" si="19"/>
        <v>0.14131637</v>
      </c>
    </row>
    <row r="17" spans="1:95" x14ac:dyDescent="0.3">
      <c r="A17">
        <v>7500</v>
      </c>
      <c r="B17">
        <v>3.5999999999999997E-2</v>
      </c>
      <c r="C17">
        <v>1.4039999999999999</v>
      </c>
      <c r="D17">
        <v>3.1E-2</v>
      </c>
      <c r="E17">
        <v>0.36599999999999999</v>
      </c>
      <c r="F17">
        <v>0.49099999999999999</v>
      </c>
      <c r="G17">
        <v>7056</v>
      </c>
      <c r="H17">
        <v>44936</v>
      </c>
      <c r="I17">
        <v>64921</v>
      </c>
      <c r="J17">
        <v>2232</v>
      </c>
      <c r="K17">
        <v>2517</v>
      </c>
      <c r="L17">
        <v>0</v>
      </c>
      <c r="M17">
        <v>6632</v>
      </c>
      <c r="N17">
        <v>12472</v>
      </c>
      <c r="O17" s="20">
        <v>31109</v>
      </c>
      <c r="P17" s="20">
        <v>1193</v>
      </c>
      <c r="Q17" s="20">
        <v>0</v>
      </c>
      <c r="R17" s="20">
        <v>0</v>
      </c>
      <c r="S17" s="20">
        <v>0</v>
      </c>
      <c r="T17" s="20">
        <v>5643</v>
      </c>
      <c r="U17" s="20">
        <v>280</v>
      </c>
      <c r="V17" s="20">
        <v>4857</v>
      </c>
      <c r="W17" s="20">
        <v>1929</v>
      </c>
      <c r="X17" s="20">
        <v>47</v>
      </c>
      <c r="Y17" s="20">
        <v>651</v>
      </c>
      <c r="Z17" s="20">
        <v>7816</v>
      </c>
      <c r="AA17" s="20">
        <v>3579</v>
      </c>
      <c r="AB17" s="20">
        <v>1</v>
      </c>
      <c r="AC17" s="20">
        <v>0</v>
      </c>
      <c r="AD17" s="20">
        <v>7816</v>
      </c>
      <c r="AE17" s="22">
        <v>4821</v>
      </c>
      <c r="AF17" s="22">
        <v>1193</v>
      </c>
      <c r="AG17" s="22">
        <v>0</v>
      </c>
      <c r="AH17" s="22">
        <v>0</v>
      </c>
      <c r="AI17" s="22">
        <v>0</v>
      </c>
      <c r="AJ17" s="22">
        <v>1066</v>
      </c>
      <c r="AK17" s="22">
        <v>280</v>
      </c>
      <c r="AL17" s="22">
        <v>2976</v>
      </c>
      <c r="AM17" s="22">
        <v>2591</v>
      </c>
      <c r="AN17" s="22">
        <v>3</v>
      </c>
      <c r="AO17" s="22">
        <v>1240</v>
      </c>
      <c r="AP17" s="22">
        <v>3579</v>
      </c>
      <c r="AQ17" s="22">
        <v>3579</v>
      </c>
      <c r="AR17" s="22">
        <v>0</v>
      </c>
      <c r="AS17" s="22">
        <v>0</v>
      </c>
      <c r="AT17" s="22">
        <v>620</v>
      </c>
      <c r="AU17" s="10">
        <f t="shared" si="2"/>
        <v>4821</v>
      </c>
      <c r="AV17" s="10">
        <f t="shared" si="0"/>
        <v>1193</v>
      </c>
      <c r="AW17" s="10">
        <f t="shared" si="0"/>
        <v>0</v>
      </c>
      <c r="AX17" s="10">
        <f t="shared" si="0"/>
        <v>0</v>
      </c>
      <c r="AY17" s="10">
        <f t="shared" si="0"/>
        <v>0</v>
      </c>
      <c r="AZ17" s="10">
        <f t="shared" si="0"/>
        <v>1066</v>
      </c>
      <c r="BA17" s="10">
        <f t="shared" si="0"/>
        <v>280</v>
      </c>
      <c r="BB17" s="10">
        <f t="shared" si="0"/>
        <v>2976</v>
      </c>
      <c r="BC17" s="10">
        <f t="shared" si="0"/>
        <v>1929</v>
      </c>
      <c r="BD17" s="10">
        <f t="shared" si="0"/>
        <v>3</v>
      </c>
      <c r="BE17" s="10">
        <f t="shared" si="0"/>
        <v>651</v>
      </c>
      <c r="BF17" s="10">
        <f t="shared" si="0"/>
        <v>3579</v>
      </c>
      <c r="BG17" s="10">
        <f t="shared" si="0"/>
        <v>3579</v>
      </c>
      <c r="BH17" s="10">
        <f t="shared" si="0"/>
        <v>0</v>
      </c>
      <c r="BI17" s="10">
        <f t="shared" si="0"/>
        <v>0</v>
      </c>
      <c r="BJ17" s="10">
        <f t="shared" si="0"/>
        <v>620</v>
      </c>
      <c r="BK17">
        <v>3755</v>
      </c>
      <c r="BL17">
        <v>2639</v>
      </c>
      <c r="BM17">
        <v>0</v>
      </c>
      <c r="BN17">
        <v>0</v>
      </c>
      <c r="BO17">
        <v>0</v>
      </c>
      <c r="BP17">
        <v>4155</v>
      </c>
      <c r="BQ17">
        <v>2428</v>
      </c>
      <c r="BR17">
        <v>6926</v>
      </c>
      <c r="BS17">
        <v>6792</v>
      </c>
      <c r="BT17">
        <v>8723</v>
      </c>
      <c r="BU17">
        <v>4263</v>
      </c>
      <c r="BV17">
        <v>4597</v>
      </c>
      <c r="BW17">
        <v>25803</v>
      </c>
      <c r="BX17">
        <v>8106</v>
      </c>
      <c r="BY17">
        <v>0</v>
      </c>
      <c r="BZ17">
        <v>2379</v>
      </c>
      <c r="CA17" s="24">
        <f t="shared" si="3"/>
        <v>18102855</v>
      </c>
      <c r="CB17" s="24">
        <f t="shared" si="4"/>
        <v>3148327</v>
      </c>
      <c r="CC17" s="24">
        <f t="shared" si="5"/>
        <v>0</v>
      </c>
      <c r="CD17" s="24">
        <f t="shared" si="6"/>
        <v>0</v>
      </c>
      <c r="CE17" s="24">
        <f t="shared" si="7"/>
        <v>0</v>
      </c>
      <c r="CF17" s="24">
        <f t="shared" si="8"/>
        <v>4429230</v>
      </c>
      <c r="CG17" s="24">
        <f t="shared" si="9"/>
        <v>679840</v>
      </c>
      <c r="CH17" s="24">
        <f t="shared" si="10"/>
        <v>20611776</v>
      </c>
      <c r="CI17" s="24">
        <f t="shared" si="11"/>
        <v>13101768</v>
      </c>
      <c r="CJ17" s="24">
        <f t="shared" si="12"/>
        <v>26169</v>
      </c>
      <c r="CK17" s="24">
        <f t="shared" si="13"/>
        <v>2775213</v>
      </c>
      <c r="CL17" s="24">
        <f t="shared" si="14"/>
        <v>16452663</v>
      </c>
      <c r="CM17" s="24">
        <f t="shared" si="15"/>
        <v>92348937</v>
      </c>
      <c r="CN17" s="24">
        <f t="shared" si="16"/>
        <v>0</v>
      </c>
      <c r="CO17" s="24">
        <f t="shared" si="17"/>
        <v>0</v>
      </c>
      <c r="CP17" s="24">
        <f t="shared" si="18"/>
        <v>1474980</v>
      </c>
      <c r="CQ17" s="13">
        <f t="shared" si="19"/>
        <v>0.17315175799999999</v>
      </c>
    </row>
    <row r="18" spans="1:95" x14ac:dyDescent="0.3">
      <c r="A18">
        <v>8000</v>
      </c>
      <c r="B18">
        <v>4.2000000000000003E-2</v>
      </c>
      <c r="C18">
        <v>1.6990000000000001</v>
      </c>
      <c r="D18">
        <v>3.7999999999999999E-2</v>
      </c>
      <c r="E18">
        <v>0.45100000000000001</v>
      </c>
      <c r="F18">
        <v>0.65300000000000002</v>
      </c>
      <c r="G18">
        <v>7919</v>
      </c>
      <c r="H18">
        <v>50525</v>
      </c>
      <c r="I18">
        <v>68830</v>
      </c>
      <c r="J18">
        <v>2415</v>
      </c>
      <c r="K18">
        <v>2849</v>
      </c>
      <c r="L18">
        <v>0</v>
      </c>
      <c r="M18">
        <v>7117</v>
      </c>
      <c r="N18">
        <v>18346</v>
      </c>
      <c r="O18" s="20">
        <v>33443</v>
      </c>
      <c r="P18" s="20">
        <v>1296</v>
      </c>
      <c r="Q18" s="20">
        <v>0</v>
      </c>
      <c r="R18" s="20">
        <v>0</v>
      </c>
      <c r="S18" s="20">
        <v>0</v>
      </c>
      <c r="T18" s="20">
        <v>6075</v>
      </c>
      <c r="U18" s="20">
        <v>186</v>
      </c>
      <c r="V18" s="20">
        <v>5136</v>
      </c>
      <c r="W18" s="20">
        <v>1669</v>
      </c>
      <c r="X18" s="20">
        <v>47</v>
      </c>
      <c r="Y18" s="20">
        <v>371</v>
      </c>
      <c r="Z18" s="20">
        <v>8384</v>
      </c>
      <c r="AA18" s="20">
        <v>3838</v>
      </c>
      <c r="AB18" s="20">
        <v>1</v>
      </c>
      <c r="AC18" s="20">
        <v>0</v>
      </c>
      <c r="AD18" s="20">
        <v>8384</v>
      </c>
      <c r="AE18" s="22">
        <v>4176</v>
      </c>
      <c r="AF18" s="22">
        <v>1296</v>
      </c>
      <c r="AG18" s="22">
        <v>0</v>
      </c>
      <c r="AH18" s="22">
        <v>0</v>
      </c>
      <c r="AI18" s="22">
        <v>0</v>
      </c>
      <c r="AJ18" s="22">
        <v>711</v>
      </c>
      <c r="AK18" s="22">
        <v>186</v>
      </c>
      <c r="AL18" s="22">
        <v>2228</v>
      </c>
      <c r="AM18" s="22">
        <v>1962</v>
      </c>
      <c r="AN18" s="22">
        <v>0</v>
      </c>
      <c r="AO18" s="22">
        <v>724</v>
      </c>
      <c r="AP18" s="22">
        <v>3838</v>
      </c>
      <c r="AQ18" s="22">
        <v>3838</v>
      </c>
      <c r="AR18" s="22">
        <v>0</v>
      </c>
      <c r="AS18" s="22">
        <v>0</v>
      </c>
      <c r="AT18" s="22">
        <v>362</v>
      </c>
      <c r="AU18" s="10">
        <f t="shared" si="2"/>
        <v>4176</v>
      </c>
      <c r="AV18" s="10">
        <f t="shared" si="2"/>
        <v>1296</v>
      </c>
      <c r="AW18" s="10">
        <f t="shared" si="2"/>
        <v>0</v>
      </c>
      <c r="AX18" s="10">
        <f t="shared" si="2"/>
        <v>0</v>
      </c>
      <c r="AY18" s="10">
        <f t="shared" si="2"/>
        <v>0</v>
      </c>
      <c r="AZ18" s="10">
        <f t="shared" si="2"/>
        <v>711</v>
      </c>
      <c r="BA18" s="10">
        <f t="shared" si="2"/>
        <v>186</v>
      </c>
      <c r="BB18" s="10">
        <f t="shared" si="2"/>
        <v>2228</v>
      </c>
      <c r="BC18" s="10">
        <f t="shared" si="2"/>
        <v>1669</v>
      </c>
      <c r="BD18" s="10">
        <f t="shared" si="2"/>
        <v>0</v>
      </c>
      <c r="BE18" s="10">
        <f t="shared" si="2"/>
        <v>371</v>
      </c>
      <c r="BF18" s="10">
        <f t="shared" si="2"/>
        <v>3838</v>
      </c>
      <c r="BG18" s="10">
        <f t="shared" si="2"/>
        <v>3838</v>
      </c>
      <c r="BH18" s="10">
        <f t="shared" si="2"/>
        <v>0</v>
      </c>
      <c r="BI18" s="10">
        <f t="shared" si="2"/>
        <v>0</v>
      </c>
      <c r="BJ18" s="10">
        <f t="shared" si="2"/>
        <v>362</v>
      </c>
      <c r="BK18">
        <v>4557</v>
      </c>
      <c r="BL18">
        <v>3796</v>
      </c>
      <c r="BM18">
        <v>0</v>
      </c>
      <c r="BN18">
        <v>0</v>
      </c>
      <c r="BO18">
        <v>0</v>
      </c>
      <c r="BP18">
        <v>4875</v>
      </c>
      <c r="BQ18">
        <v>3241</v>
      </c>
      <c r="BR18">
        <v>8830</v>
      </c>
      <c r="BS18">
        <v>9917</v>
      </c>
      <c r="BT18">
        <v>8923</v>
      </c>
      <c r="BU18">
        <v>6283</v>
      </c>
      <c r="BV18">
        <v>5757</v>
      </c>
      <c r="BW18">
        <v>32987</v>
      </c>
      <c r="BX18">
        <v>12373</v>
      </c>
      <c r="BY18">
        <v>0</v>
      </c>
      <c r="BZ18">
        <v>3368</v>
      </c>
      <c r="CA18" s="24">
        <f t="shared" si="3"/>
        <v>19030032</v>
      </c>
      <c r="CB18" s="24">
        <f t="shared" si="4"/>
        <v>4919616</v>
      </c>
      <c r="CC18" s="24">
        <f t="shared" si="5"/>
        <v>0</v>
      </c>
      <c r="CD18" s="24">
        <f t="shared" si="6"/>
        <v>0</v>
      </c>
      <c r="CE18" s="24">
        <f t="shared" si="7"/>
        <v>0</v>
      </c>
      <c r="CF18" s="24">
        <f t="shared" si="8"/>
        <v>3466125</v>
      </c>
      <c r="CG18" s="24">
        <f t="shared" si="9"/>
        <v>602826</v>
      </c>
      <c r="CH18" s="24">
        <f t="shared" si="10"/>
        <v>19673240</v>
      </c>
      <c r="CI18" s="24">
        <f t="shared" si="11"/>
        <v>16551473</v>
      </c>
      <c r="CJ18" s="24">
        <f t="shared" si="12"/>
        <v>0</v>
      </c>
      <c r="CK18" s="24">
        <f t="shared" si="13"/>
        <v>2330993</v>
      </c>
      <c r="CL18" s="24">
        <f t="shared" si="14"/>
        <v>22095366</v>
      </c>
      <c r="CM18" s="24">
        <f t="shared" si="15"/>
        <v>126604106</v>
      </c>
      <c r="CN18" s="24">
        <f t="shared" si="16"/>
        <v>0</v>
      </c>
      <c r="CO18" s="24">
        <f t="shared" si="17"/>
        <v>0</v>
      </c>
      <c r="CP18" s="24">
        <f t="shared" si="18"/>
        <v>1219216</v>
      </c>
      <c r="CQ18" s="13">
        <f t="shared" si="19"/>
        <v>0.21649299299999999</v>
      </c>
    </row>
    <row r="19" spans="1:95" x14ac:dyDescent="0.3">
      <c r="A19">
        <v>8500</v>
      </c>
      <c r="B19">
        <v>4.4999999999999998E-2</v>
      </c>
      <c r="C19">
        <v>1.514</v>
      </c>
      <c r="D19">
        <v>3.9E-2</v>
      </c>
      <c r="E19">
        <v>0.379</v>
      </c>
      <c r="F19">
        <v>0.78100000000000003</v>
      </c>
      <c r="G19">
        <v>8459</v>
      </c>
      <c r="H19">
        <v>53586</v>
      </c>
      <c r="I19">
        <v>72859</v>
      </c>
      <c r="J19">
        <v>2165</v>
      </c>
      <c r="K19">
        <v>2438</v>
      </c>
      <c r="L19">
        <v>0</v>
      </c>
      <c r="M19">
        <v>6397</v>
      </c>
      <c r="N19">
        <v>11283</v>
      </c>
      <c r="O19" s="20">
        <v>35223</v>
      </c>
      <c r="P19" s="20">
        <v>1367</v>
      </c>
      <c r="Q19" s="20">
        <v>0</v>
      </c>
      <c r="R19" s="20">
        <v>0</v>
      </c>
      <c r="S19" s="20">
        <v>0</v>
      </c>
      <c r="T19" s="20">
        <v>6367</v>
      </c>
      <c r="U19" s="20">
        <v>225</v>
      </c>
      <c r="V19" s="20">
        <v>5578</v>
      </c>
      <c r="W19" s="20">
        <v>1882</v>
      </c>
      <c r="X19" s="20">
        <v>38</v>
      </c>
      <c r="Y19" s="20">
        <v>370</v>
      </c>
      <c r="Z19" s="20">
        <v>8871</v>
      </c>
      <c r="AA19" s="20">
        <v>4066</v>
      </c>
      <c r="AB19" s="20">
        <v>1</v>
      </c>
      <c r="AC19" s="20">
        <v>0</v>
      </c>
      <c r="AD19" s="20">
        <v>8871</v>
      </c>
      <c r="AE19" s="22">
        <v>4295</v>
      </c>
      <c r="AF19" s="22">
        <v>1367</v>
      </c>
      <c r="AG19" s="22">
        <v>0</v>
      </c>
      <c r="AH19" s="22">
        <v>0</v>
      </c>
      <c r="AI19" s="22">
        <v>0</v>
      </c>
      <c r="AJ19" s="22">
        <v>717</v>
      </c>
      <c r="AK19" s="22">
        <v>225</v>
      </c>
      <c r="AL19" s="22">
        <v>2389</v>
      </c>
      <c r="AM19" s="22">
        <v>2122</v>
      </c>
      <c r="AN19" s="22">
        <v>0</v>
      </c>
      <c r="AO19" s="22">
        <v>730</v>
      </c>
      <c r="AP19" s="22">
        <v>4066</v>
      </c>
      <c r="AQ19" s="22">
        <v>4066</v>
      </c>
      <c r="AR19" s="22">
        <v>0</v>
      </c>
      <c r="AS19" s="22">
        <v>0</v>
      </c>
      <c r="AT19" s="22">
        <v>365</v>
      </c>
      <c r="AU19" s="10">
        <f t="shared" ref="AU19:BJ34" si="20">IF(AE19&gt;O19,O19,AE19)</f>
        <v>4295</v>
      </c>
      <c r="AV19" s="10">
        <f t="shared" si="20"/>
        <v>1367</v>
      </c>
      <c r="AW19" s="10">
        <f t="shared" si="20"/>
        <v>0</v>
      </c>
      <c r="AX19" s="10">
        <f t="shared" si="20"/>
        <v>0</v>
      </c>
      <c r="AY19" s="10">
        <f t="shared" si="20"/>
        <v>0</v>
      </c>
      <c r="AZ19" s="10">
        <f t="shared" si="20"/>
        <v>717</v>
      </c>
      <c r="BA19" s="10">
        <f t="shared" si="20"/>
        <v>225</v>
      </c>
      <c r="BB19" s="10">
        <f t="shared" si="20"/>
        <v>2389</v>
      </c>
      <c r="BC19" s="10">
        <f t="shared" si="20"/>
        <v>1882</v>
      </c>
      <c r="BD19" s="10">
        <f t="shared" si="20"/>
        <v>0</v>
      </c>
      <c r="BE19" s="10">
        <f t="shared" si="20"/>
        <v>370</v>
      </c>
      <c r="BF19" s="10">
        <f t="shared" si="20"/>
        <v>4066</v>
      </c>
      <c r="BG19" s="10">
        <f t="shared" si="20"/>
        <v>4066</v>
      </c>
      <c r="BH19" s="10">
        <f t="shared" si="20"/>
        <v>0</v>
      </c>
      <c r="BI19" s="10">
        <f t="shared" si="20"/>
        <v>0</v>
      </c>
      <c r="BJ19" s="10">
        <f t="shared" si="20"/>
        <v>365</v>
      </c>
      <c r="BK19">
        <v>5061</v>
      </c>
      <c r="BL19">
        <v>3735</v>
      </c>
      <c r="BM19">
        <v>0</v>
      </c>
      <c r="BN19">
        <v>0</v>
      </c>
      <c r="BO19">
        <v>0</v>
      </c>
      <c r="BP19">
        <v>5460</v>
      </c>
      <c r="BQ19">
        <v>3462</v>
      </c>
      <c r="BR19">
        <v>9586</v>
      </c>
      <c r="BS19">
        <v>10735</v>
      </c>
      <c r="BT19">
        <v>11991</v>
      </c>
      <c r="BU19">
        <v>7325</v>
      </c>
      <c r="BV19">
        <v>6044</v>
      </c>
      <c r="BW19">
        <v>41603</v>
      </c>
      <c r="BX19">
        <v>11093</v>
      </c>
      <c r="BY19">
        <v>0</v>
      </c>
      <c r="BZ19">
        <v>3320</v>
      </c>
      <c r="CA19" s="24">
        <f t="shared" si="3"/>
        <v>21736995</v>
      </c>
      <c r="CB19" s="24">
        <f t="shared" si="4"/>
        <v>5105745</v>
      </c>
      <c r="CC19" s="24">
        <f t="shared" si="5"/>
        <v>0</v>
      </c>
      <c r="CD19" s="24">
        <f t="shared" si="6"/>
        <v>0</v>
      </c>
      <c r="CE19" s="24">
        <f t="shared" si="7"/>
        <v>0</v>
      </c>
      <c r="CF19" s="24">
        <f t="shared" si="8"/>
        <v>3914820</v>
      </c>
      <c r="CG19" s="24">
        <f t="shared" si="9"/>
        <v>778950</v>
      </c>
      <c r="CH19" s="24">
        <f t="shared" si="10"/>
        <v>22900954</v>
      </c>
      <c r="CI19" s="24">
        <f t="shared" si="11"/>
        <v>20203270</v>
      </c>
      <c r="CJ19" s="24">
        <f t="shared" si="12"/>
        <v>0</v>
      </c>
      <c r="CK19" s="24">
        <f t="shared" si="13"/>
        <v>2710250</v>
      </c>
      <c r="CL19" s="24">
        <f t="shared" si="14"/>
        <v>24574904</v>
      </c>
      <c r="CM19" s="24">
        <f t="shared" si="15"/>
        <v>169157798</v>
      </c>
      <c r="CN19" s="24">
        <f t="shared" si="16"/>
        <v>0</v>
      </c>
      <c r="CO19" s="24">
        <f t="shared" si="17"/>
        <v>0</v>
      </c>
      <c r="CP19" s="24">
        <f t="shared" si="18"/>
        <v>1211800</v>
      </c>
      <c r="CQ19" s="13">
        <f t="shared" si="19"/>
        <v>0.27229548599999998</v>
      </c>
    </row>
    <row r="20" spans="1:95" x14ac:dyDescent="0.3">
      <c r="A20">
        <v>9000</v>
      </c>
      <c r="B20">
        <v>5.0999999999999997E-2</v>
      </c>
      <c r="C20">
        <v>1.6950000000000001</v>
      </c>
      <c r="D20">
        <v>4.3999999999999997E-2</v>
      </c>
      <c r="E20">
        <v>0.38900000000000001</v>
      </c>
      <c r="F20">
        <v>0.60499999999999998</v>
      </c>
      <c r="G20">
        <v>8794</v>
      </c>
      <c r="H20">
        <v>56151</v>
      </c>
      <c r="I20">
        <v>77878</v>
      </c>
      <c r="J20">
        <v>2315</v>
      </c>
      <c r="K20">
        <v>2664</v>
      </c>
      <c r="L20">
        <v>0</v>
      </c>
      <c r="M20">
        <v>6420</v>
      </c>
      <c r="N20">
        <v>14424</v>
      </c>
      <c r="O20" s="20">
        <v>37567</v>
      </c>
      <c r="P20" s="20">
        <v>1468</v>
      </c>
      <c r="Q20" s="20">
        <v>0</v>
      </c>
      <c r="R20" s="20">
        <v>0</v>
      </c>
      <c r="S20" s="20">
        <v>0</v>
      </c>
      <c r="T20" s="20">
        <v>6866</v>
      </c>
      <c r="U20" s="20">
        <v>226</v>
      </c>
      <c r="V20" s="20">
        <v>5887</v>
      </c>
      <c r="W20" s="20">
        <v>2021</v>
      </c>
      <c r="X20" s="20">
        <v>54</v>
      </c>
      <c r="Y20" s="20">
        <v>517</v>
      </c>
      <c r="Z20" s="20">
        <v>9444</v>
      </c>
      <c r="AA20" s="20">
        <v>4383</v>
      </c>
      <c r="AB20" s="20">
        <v>1</v>
      </c>
      <c r="AC20" s="20">
        <v>0</v>
      </c>
      <c r="AD20" s="20">
        <v>9444</v>
      </c>
      <c r="AE20" s="22">
        <v>5022</v>
      </c>
      <c r="AF20" s="22">
        <v>1468</v>
      </c>
      <c r="AG20" s="22">
        <v>0</v>
      </c>
      <c r="AH20" s="22">
        <v>0</v>
      </c>
      <c r="AI20" s="22">
        <v>0</v>
      </c>
      <c r="AJ20" s="22">
        <v>954</v>
      </c>
      <c r="AK20" s="22">
        <v>226</v>
      </c>
      <c r="AL20" s="22">
        <v>2795</v>
      </c>
      <c r="AM20" s="22">
        <v>2461</v>
      </c>
      <c r="AN20" s="22">
        <v>1</v>
      </c>
      <c r="AO20" s="22">
        <v>1008</v>
      </c>
      <c r="AP20" s="22">
        <v>4383</v>
      </c>
      <c r="AQ20" s="22">
        <v>4383</v>
      </c>
      <c r="AR20" s="22">
        <v>0</v>
      </c>
      <c r="AS20" s="22">
        <v>0</v>
      </c>
      <c r="AT20" s="22">
        <v>504</v>
      </c>
      <c r="AU20" s="10">
        <f t="shared" si="20"/>
        <v>5022</v>
      </c>
      <c r="AV20" s="10">
        <f t="shared" si="20"/>
        <v>1468</v>
      </c>
      <c r="AW20" s="10">
        <f t="shared" si="20"/>
        <v>0</v>
      </c>
      <c r="AX20" s="10">
        <f t="shared" si="20"/>
        <v>0</v>
      </c>
      <c r="AY20" s="10">
        <f t="shared" si="20"/>
        <v>0</v>
      </c>
      <c r="AZ20" s="10">
        <f t="shared" si="20"/>
        <v>954</v>
      </c>
      <c r="BA20" s="10">
        <f t="shared" si="20"/>
        <v>226</v>
      </c>
      <c r="BB20" s="10">
        <f t="shared" si="20"/>
        <v>2795</v>
      </c>
      <c r="BC20" s="10">
        <f t="shared" si="20"/>
        <v>2021</v>
      </c>
      <c r="BD20" s="10">
        <f t="shared" si="20"/>
        <v>1</v>
      </c>
      <c r="BE20" s="10">
        <f t="shared" si="20"/>
        <v>517</v>
      </c>
      <c r="BF20" s="10">
        <f t="shared" si="20"/>
        <v>4383</v>
      </c>
      <c r="BG20" s="10">
        <f t="shared" si="20"/>
        <v>4383</v>
      </c>
      <c r="BH20" s="10">
        <f t="shared" si="20"/>
        <v>0</v>
      </c>
      <c r="BI20" s="10">
        <f t="shared" si="20"/>
        <v>0</v>
      </c>
      <c r="BJ20" s="10">
        <f t="shared" si="20"/>
        <v>504</v>
      </c>
      <c r="BK20">
        <v>3658</v>
      </c>
      <c r="BL20">
        <v>2368</v>
      </c>
      <c r="BM20">
        <v>0</v>
      </c>
      <c r="BN20">
        <v>0</v>
      </c>
      <c r="BO20">
        <v>0</v>
      </c>
      <c r="BP20">
        <v>4072</v>
      </c>
      <c r="BQ20">
        <v>2354</v>
      </c>
      <c r="BR20">
        <v>6697</v>
      </c>
      <c r="BS20">
        <v>6851</v>
      </c>
      <c r="BT20">
        <v>7956</v>
      </c>
      <c r="BU20">
        <v>4511</v>
      </c>
      <c r="BV20">
        <v>4515</v>
      </c>
      <c r="BW20">
        <v>28876</v>
      </c>
      <c r="BX20">
        <v>8107</v>
      </c>
      <c r="BY20">
        <v>0</v>
      </c>
      <c r="BZ20">
        <v>2405</v>
      </c>
      <c r="CA20" s="24">
        <f t="shared" si="3"/>
        <v>18370476</v>
      </c>
      <c r="CB20" s="24">
        <f t="shared" si="4"/>
        <v>3476224</v>
      </c>
      <c r="CC20" s="24">
        <f t="shared" si="5"/>
        <v>0</v>
      </c>
      <c r="CD20" s="24">
        <f t="shared" si="6"/>
        <v>0</v>
      </c>
      <c r="CE20" s="24">
        <f t="shared" si="7"/>
        <v>0</v>
      </c>
      <c r="CF20" s="24">
        <f t="shared" si="8"/>
        <v>3884688</v>
      </c>
      <c r="CG20" s="24">
        <f t="shared" si="9"/>
        <v>532004</v>
      </c>
      <c r="CH20" s="24">
        <f t="shared" si="10"/>
        <v>18718115</v>
      </c>
      <c r="CI20" s="24">
        <f t="shared" si="11"/>
        <v>13845871</v>
      </c>
      <c r="CJ20" s="24">
        <f t="shared" si="12"/>
        <v>7956</v>
      </c>
      <c r="CK20" s="24">
        <f t="shared" si="13"/>
        <v>2332187</v>
      </c>
      <c r="CL20" s="24">
        <f t="shared" si="14"/>
        <v>19789245</v>
      </c>
      <c r="CM20" s="24">
        <f t="shared" si="15"/>
        <v>126563508</v>
      </c>
      <c r="CN20" s="24">
        <f t="shared" si="16"/>
        <v>0</v>
      </c>
      <c r="CO20" s="24">
        <f t="shared" si="17"/>
        <v>0</v>
      </c>
      <c r="CP20" s="24">
        <f t="shared" si="18"/>
        <v>1212120</v>
      </c>
      <c r="CQ20" s="13">
        <f t="shared" si="19"/>
        <v>0.20873239399999999</v>
      </c>
    </row>
    <row r="21" spans="1:95" x14ac:dyDescent="0.3">
      <c r="A21">
        <v>9500</v>
      </c>
      <c r="B21">
        <v>5.6000000000000001E-2</v>
      </c>
      <c r="C21">
        <v>1.8180000000000001</v>
      </c>
      <c r="D21">
        <v>4.9000000000000002E-2</v>
      </c>
      <c r="E21">
        <v>0.624</v>
      </c>
      <c r="F21">
        <v>0.67300000000000004</v>
      </c>
      <c r="G21">
        <v>9317</v>
      </c>
      <c r="H21">
        <v>59048</v>
      </c>
      <c r="I21">
        <v>81626</v>
      </c>
      <c r="J21">
        <v>2323</v>
      </c>
      <c r="K21">
        <v>2637</v>
      </c>
      <c r="L21">
        <v>0</v>
      </c>
      <c r="M21">
        <v>7760</v>
      </c>
      <c r="N21">
        <v>13312</v>
      </c>
      <c r="O21" s="20">
        <v>39603</v>
      </c>
      <c r="P21" s="20">
        <v>1560</v>
      </c>
      <c r="Q21" s="20">
        <v>0</v>
      </c>
      <c r="R21" s="20">
        <v>0</v>
      </c>
      <c r="S21" s="20">
        <v>0</v>
      </c>
      <c r="T21" s="20">
        <v>7091</v>
      </c>
      <c r="U21" s="20">
        <v>275</v>
      </c>
      <c r="V21" s="20">
        <v>6049</v>
      </c>
      <c r="W21" s="20">
        <v>2118</v>
      </c>
      <c r="X21" s="20">
        <v>68</v>
      </c>
      <c r="Y21" s="20">
        <v>533</v>
      </c>
      <c r="Z21" s="20">
        <v>9932</v>
      </c>
      <c r="AA21" s="20">
        <v>4464</v>
      </c>
      <c r="AB21" s="20">
        <v>1</v>
      </c>
      <c r="AC21" s="20">
        <v>0</v>
      </c>
      <c r="AD21" s="20">
        <v>9932</v>
      </c>
      <c r="AE21" s="22">
        <v>5249</v>
      </c>
      <c r="AF21" s="22">
        <v>1560</v>
      </c>
      <c r="AG21" s="22">
        <v>0</v>
      </c>
      <c r="AH21" s="22">
        <v>0</v>
      </c>
      <c r="AI21" s="22">
        <v>0</v>
      </c>
      <c r="AJ21" s="22">
        <v>978</v>
      </c>
      <c r="AK21" s="22">
        <v>275</v>
      </c>
      <c r="AL21" s="22">
        <v>2954</v>
      </c>
      <c r="AM21" s="22">
        <v>2597</v>
      </c>
      <c r="AN21" s="22">
        <v>3</v>
      </c>
      <c r="AO21" s="22">
        <v>1048</v>
      </c>
      <c r="AP21" s="22">
        <v>4464</v>
      </c>
      <c r="AQ21" s="22">
        <v>4464</v>
      </c>
      <c r="AR21" s="22">
        <v>0</v>
      </c>
      <c r="AS21" s="22">
        <v>0</v>
      </c>
      <c r="AT21" s="22">
        <v>524</v>
      </c>
      <c r="AU21" s="10">
        <f t="shared" si="20"/>
        <v>5249</v>
      </c>
      <c r="AV21" s="10">
        <f t="shared" si="20"/>
        <v>1560</v>
      </c>
      <c r="AW21" s="10">
        <f t="shared" si="20"/>
        <v>0</v>
      </c>
      <c r="AX21" s="10">
        <f t="shared" si="20"/>
        <v>0</v>
      </c>
      <c r="AY21" s="10">
        <f t="shared" si="20"/>
        <v>0</v>
      </c>
      <c r="AZ21" s="10">
        <f t="shared" si="20"/>
        <v>978</v>
      </c>
      <c r="BA21" s="10">
        <f t="shared" si="20"/>
        <v>275</v>
      </c>
      <c r="BB21" s="10">
        <f t="shared" si="20"/>
        <v>2954</v>
      </c>
      <c r="BC21" s="10">
        <f t="shared" si="20"/>
        <v>2118</v>
      </c>
      <c r="BD21" s="10">
        <f t="shared" si="20"/>
        <v>3</v>
      </c>
      <c r="BE21" s="10">
        <f t="shared" si="20"/>
        <v>533</v>
      </c>
      <c r="BF21" s="10">
        <f t="shared" si="20"/>
        <v>4464</v>
      </c>
      <c r="BG21" s="10">
        <f t="shared" si="20"/>
        <v>4464</v>
      </c>
      <c r="BH21" s="10">
        <f t="shared" si="20"/>
        <v>0</v>
      </c>
      <c r="BI21" s="10">
        <f t="shared" si="20"/>
        <v>0</v>
      </c>
      <c r="BJ21" s="10">
        <f t="shared" si="20"/>
        <v>524</v>
      </c>
      <c r="BK21">
        <v>3821</v>
      </c>
      <c r="BL21">
        <v>2941</v>
      </c>
      <c r="BM21">
        <v>0</v>
      </c>
      <c r="BN21">
        <v>0</v>
      </c>
      <c r="BO21">
        <v>0</v>
      </c>
      <c r="BP21">
        <v>4316</v>
      </c>
      <c r="BQ21">
        <v>2707</v>
      </c>
      <c r="BR21">
        <v>7399</v>
      </c>
      <c r="BS21">
        <v>7486</v>
      </c>
      <c r="BT21">
        <v>9831</v>
      </c>
      <c r="BU21">
        <v>4970</v>
      </c>
      <c r="BV21">
        <v>4616</v>
      </c>
      <c r="BW21">
        <v>34671</v>
      </c>
      <c r="BX21">
        <v>13226</v>
      </c>
      <c r="BY21">
        <v>0</v>
      </c>
      <c r="BZ21">
        <v>2752</v>
      </c>
      <c r="CA21" s="24">
        <f t="shared" si="3"/>
        <v>20056429</v>
      </c>
      <c r="CB21" s="24">
        <f t="shared" si="4"/>
        <v>4587960</v>
      </c>
      <c r="CC21" s="24">
        <f t="shared" si="5"/>
        <v>0</v>
      </c>
      <c r="CD21" s="24">
        <f t="shared" si="6"/>
        <v>0</v>
      </c>
      <c r="CE21" s="24">
        <f t="shared" si="7"/>
        <v>0</v>
      </c>
      <c r="CF21" s="24">
        <f t="shared" si="8"/>
        <v>4221048</v>
      </c>
      <c r="CG21" s="24">
        <f t="shared" si="9"/>
        <v>744425</v>
      </c>
      <c r="CH21" s="24">
        <f t="shared" si="10"/>
        <v>21856646</v>
      </c>
      <c r="CI21" s="24">
        <f t="shared" si="11"/>
        <v>15855348</v>
      </c>
      <c r="CJ21" s="24">
        <f t="shared" si="12"/>
        <v>29493</v>
      </c>
      <c r="CK21" s="24">
        <f t="shared" si="13"/>
        <v>2649010</v>
      </c>
      <c r="CL21" s="24">
        <f t="shared" si="14"/>
        <v>20605824</v>
      </c>
      <c r="CM21" s="24">
        <f t="shared" si="15"/>
        <v>154771344</v>
      </c>
      <c r="CN21" s="24">
        <f t="shared" si="16"/>
        <v>0</v>
      </c>
      <c r="CO21" s="24">
        <f t="shared" si="17"/>
        <v>0</v>
      </c>
      <c r="CP21" s="24">
        <f t="shared" si="18"/>
        <v>1442048</v>
      </c>
      <c r="CQ21" s="13">
        <f t="shared" si="19"/>
        <v>0.24681957500000001</v>
      </c>
    </row>
    <row r="22" spans="1:95" x14ac:dyDescent="0.3">
      <c r="A22">
        <v>10000</v>
      </c>
      <c r="B22">
        <v>6.5000000000000002E-2</v>
      </c>
      <c r="C22">
        <v>1.544</v>
      </c>
      <c r="D22">
        <v>5.2999999999999999E-2</v>
      </c>
      <c r="E22">
        <v>0.42699999999999999</v>
      </c>
      <c r="F22">
        <v>0.67200000000000004</v>
      </c>
      <c r="G22">
        <v>9738</v>
      </c>
      <c r="H22">
        <v>61845</v>
      </c>
      <c r="I22">
        <v>86115</v>
      </c>
      <c r="J22">
        <v>1853</v>
      </c>
      <c r="K22">
        <v>2186</v>
      </c>
      <c r="L22">
        <v>0</v>
      </c>
      <c r="M22">
        <v>5359</v>
      </c>
      <c r="N22">
        <v>10819</v>
      </c>
      <c r="O22" s="20">
        <v>41655</v>
      </c>
      <c r="P22" s="20">
        <v>1627</v>
      </c>
      <c r="Q22" s="20">
        <v>0</v>
      </c>
      <c r="R22" s="20">
        <v>0</v>
      </c>
      <c r="S22" s="20">
        <v>0</v>
      </c>
      <c r="T22" s="20">
        <v>7416</v>
      </c>
      <c r="U22" s="20">
        <v>240</v>
      </c>
      <c r="V22" s="20">
        <v>6516</v>
      </c>
      <c r="W22" s="20">
        <v>2380</v>
      </c>
      <c r="X22" s="20">
        <v>50</v>
      </c>
      <c r="Y22" s="20">
        <v>593</v>
      </c>
      <c r="Z22" s="20">
        <v>10454</v>
      </c>
      <c r="AA22" s="20">
        <v>4729</v>
      </c>
      <c r="AB22" s="20">
        <v>1</v>
      </c>
      <c r="AC22" s="20">
        <v>0</v>
      </c>
      <c r="AD22" s="20">
        <v>10454</v>
      </c>
      <c r="AE22" s="22">
        <v>5647</v>
      </c>
      <c r="AF22" s="22">
        <v>1627</v>
      </c>
      <c r="AG22" s="22">
        <v>0</v>
      </c>
      <c r="AH22" s="22">
        <v>0</v>
      </c>
      <c r="AI22" s="22">
        <v>0</v>
      </c>
      <c r="AJ22" s="22">
        <v>1044</v>
      </c>
      <c r="AK22" s="22">
        <v>240</v>
      </c>
      <c r="AL22" s="22">
        <v>3350</v>
      </c>
      <c r="AM22" s="22">
        <v>2987</v>
      </c>
      <c r="AN22" s="22">
        <v>5</v>
      </c>
      <c r="AO22" s="22">
        <v>1154</v>
      </c>
      <c r="AP22" s="22">
        <v>4729</v>
      </c>
      <c r="AQ22" s="22">
        <v>4729</v>
      </c>
      <c r="AR22" s="22">
        <v>0</v>
      </c>
      <c r="AS22" s="22">
        <v>0</v>
      </c>
      <c r="AT22" s="22">
        <v>577</v>
      </c>
      <c r="AU22" s="10">
        <f t="shared" si="20"/>
        <v>5647</v>
      </c>
      <c r="AV22" s="10">
        <f t="shared" si="20"/>
        <v>1627</v>
      </c>
      <c r="AW22" s="10">
        <f t="shared" si="20"/>
        <v>0</v>
      </c>
      <c r="AX22" s="10">
        <f t="shared" si="20"/>
        <v>0</v>
      </c>
      <c r="AY22" s="10">
        <f t="shared" si="20"/>
        <v>0</v>
      </c>
      <c r="AZ22" s="10">
        <f t="shared" si="20"/>
        <v>1044</v>
      </c>
      <c r="BA22" s="10">
        <f t="shared" si="20"/>
        <v>240</v>
      </c>
      <c r="BB22" s="10">
        <f t="shared" si="20"/>
        <v>3350</v>
      </c>
      <c r="BC22" s="10">
        <f t="shared" si="20"/>
        <v>2380</v>
      </c>
      <c r="BD22" s="10">
        <f t="shared" si="20"/>
        <v>5</v>
      </c>
      <c r="BE22" s="10">
        <f t="shared" si="20"/>
        <v>593</v>
      </c>
      <c r="BF22" s="10">
        <f t="shared" si="20"/>
        <v>4729</v>
      </c>
      <c r="BG22" s="10">
        <f t="shared" si="20"/>
        <v>4729</v>
      </c>
      <c r="BH22" s="10">
        <f t="shared" si="20"/>
        <v>0</v>
      </c>
      <c r="BI22" s="10">
        <f t="shared" si="20"/>
        <v>0</v>
      </c>
      <c r="BJ22" s="10">
        <f t="shared" si="20"/>
        <v>577</v>
      </c>
      <c r="BK22">
        <v>4024</v>
      </c>
      <c r="BL22">
        <v>2438</v>
      </c>
      <c r="BM22">
        <v>0</v>
      </c>
      <c r="BN22">
        <v>0</v>
      </c>
      <c r="BO22">
        <v>0</v>
      </c>
      <c r="BP22">
        <v>3860</v>
      </c>
      <c r="BQ22">
        <v>2216</v>
      </c>
      <c r="BR22">
        <v>6745</v>
      </c>
      <c r="BS22">
        <v>6889</v>
      </c>
      <c r="BT22">
        <v>7918</v>
      </c>
      <c r="BU22">
        <v>4532</v>
      </c>
      <c r="BV22">
        <v>4359</v>
      </c>
      <c r="BW22">
        <v>32021</v>
      </c>
      <c r="BX22">
        <v>8106</v>
      </c>
      <c r="BY22">
        <v>0</v>
      </c>
      <c r="BZ22">
        <v>2406</v>
      </c>
      <c r="CA22" s="24">
        <f t="shared" si="3"/>
        <v>22723528</v>
      </c>
      <c r="CB22" s="24">
        <f t="shared" si="4"/>
        <v>3966626</v>
      </c>
      <c r="CC22" s="24">
        <f t="shared" si="5"/>
        <v>0</v>
      </c>
      <c r="CD22" s="24">
        <f t="shared" si="6"/>
        <v>0</v>
      </c>
      <c r="CE22" s="24">
        <f t="shared" si="7"/>
        <v>0</v>
      </c>
      <c r="CF22" s="24">
        <f t="shared" si="8"/>
        <v>4029840</v>
      </c>
      <c r="CG22" s="24">
        <f t="shared" si="9"/>
        <v>531840</v>
      </c>
      <c r="CH22" s="24">
        <f t="shared" si="10"/>
        <v>22595750</v>
      </c>
      <c r="CI22" s="24">
        <f t="shared" si="11"/>
        <v>16395820</v>
      </c>
      <c r="CJ22" s="24">
        <f t="shared" si="12"/>
        <v>39590</v>
      </c>
      <c r="CK22" s="24">
        <f t="shared" si="13"/>
        <v>2687476</v>
      </c>
      <c r="CL22" s="24">
        <f t="shared" si="14"/>
        <v>20613711</v>
      </c>
      <c r="CM22" s="24">
        <f t="shared" si="15"/>
        <v>151427309</v>
      </c>
      <c r="CN22" s="24">
        <f t="shared" si="16"/>
        <v>0</v>
      </c>
      <c r="CO22" s="24">
        <f t="shared" si="17"/>
        <v>0</v>
      </c>
      <c r="CP22" s="24">
        <f t="shared" si="18"/>
        <v>1388262</v>
      </c>
      <c r="CQ22" s="13">
        <f t="shared" si="19"/>
        <v>0.246399752</v>
      </c>
    </row>
    <row r="23" spans="1:95" x14ac:dyDescent="0.3">
      <c r="A23">
        <v>10500</v>
      </c>
      <c r="B23">
        <v>5.5E-2</v>
      </c>
      <c r="C23">
        <v>1.7270000000000001</v>
      </c>
      <c r="D23">
        <v>4.3999999999999997E-2</v>
      </c>
      <c r="E23">
        <v>0.45500000000000002</v>
      </c>
      <c r="F23">
        <v>0.80700000000000005</v>
      </c>
      <c r="G23">
        <v>10050</v>
      </c>
      <c r="H23">
        <v>64311</v>
      </c>
      <c r="I23">
        <v>90639</v>
      </c>
      <c r="J23">
        <v>1753</v>
      </c>
      <c r="K23">
        <v>2050</v>
      </c>
      <c r="L23">
        <v>0</v>
      </c>
      <c r="M23">
        <v>5096</v>
      </c>
      <c r="N23">
        <v>9994</v>
      </c>
      <c r="O23" s="20">
        <v>43505</v>
      </c>
      <c r="P23" s="20">
        <v>1664</v>
      </c>
      <c r="Q23" s="20">
        <v>0</v>
      </c>
      <c r="R23" s="20">
        <v>0</v>
      </c>
      <c r="S23" s="20">
        <v>0</v>
      </c>
      <c r="T23" s="20">
        <v>7916</v>
      </c>
      <c r="U23" s="20">
        <v>258</v>
      </c>
      <c r="V23" s="20">
        <v>6887</v>
      </c>
      <c r="W23" s="20">
        <v>2641</v>
      </c>
      <c r="X23" s="20">
        <v>65</v>
      </c>
      <c r="Y23" s="20">
        <v>769</v>
      </c>
      <c r="Z23" s="20">
        <v>10959</v>
      </c>
      <c r="AA23" s="20">
        <v>5015</v>
      </c>
      <c r="AB23" s="20">
        <v>1</v>
      </c>
      <c r="AC23" s="20">
        <v>0</v>
      </c>
      <c r="AD23" s="20">
        <v>10959</v>
      </c>
      <c r="AE23" s="22">
        <v>6154</v>
      </c>
      <c r="AF23" s="22">
        <v>1664</v>
      </c>
      <c r="AG23" s="22">
        <v>0</v>
      </c>
      <c r="AH23" s="22">
        <v>0</v>
      </c>
      <c r="AI23" s="22">
        <v>0</v>
      </c>
      <c r="AJ23" s="22">
        <v>1302</v>
      </c>
      <c r="AK23" s="22">
        <v>258</v>
      </c>
      <c r="AL23" s="22">
        <v>3666</v>
      </c>
      <c r="AM23" s="22">
        <v>3279</v>
      </c>
      <c r="AN23" s="22">
        <v>7</v>
      </c>
      <c r="AO23" s="22">
        <v>1430</v>
      </c>
      <c r="AP23" s="22">
        <v>5015</v>
      </c>
      <c r="AQ23" s="22">
        <v>5015</v>
      </c>
      <c r="AR23" s="22">
        <v>0</v>
      </c>
      <c r="AS23" s="22">
        <v>0</v>
      </c>
      <c r="AT23" s="22">
        <v>715</v>
      </c>
      <c r="AU23" s="10">
        <f t="shared" si="20"/>
        <v>6154</v>
      </c>
      <c r="AV23" s="10">
        <f t="shared" si="20"/>
        <v>1664</v>
      </c>
      <c r="AW23" s="10">
        <f t="shared" si="20"/>
        <v>0</v>
      </c>
      <c r="AX23" s="10">
        <f t="shared" si="20"/>
        <v>0</v>
      </c>
      <c r="AY23" s="10">
        <f t="shared" si="20"/>
        <v>0</v>
      </c>
      <c r="AZ23" s="10">
        <f t="shared" si="20"/>
        <v>1302</v>
      </c>
      <c r="BA23" s="10">
        <f t="shared" si="20"/>
        <v>258</v>
      </c>
      <c r="BB23" s="10">
        <f t="shared" si="20"/>
        <v>3666</v>
      </c>
      <c r="BC23" s="10">
        <f t="shared" si="20"/>
        <v>2641</v>
      </c>
      <c r="BD23" s="10">
        <f t="shared" si="20"/>
        <v>7</v>
      </c>
      <c r="BE23" s="10">
        <f t="shared" si="20"/>
        <v>769</v>
      </c>
      <c r="BF23" s="10">
        <f t="shared" si="20"/>
        <v>5015</v>
      </c>
      <c r="BG23" s="10">
        <f t="shared" si="20"/>
        <v>5015</v>
      </c>
      <c r="BH23" s="10">
        <f t="shared" si="20"/>
        <v>0</v>
      </c>
      <c r="BI23" s="10">
        <f t="shared" si="20"/>
        <v>0</v>
      </c>
      <c r="BJ23" s="10">
        <f t="shared" si="20"/>
        <v>715</v>
      </c>
      <c r="BK23">
        <v>4248</v>
      </c>
      <c r="BL23">
        <v>2538</v>
      </c>
      <c r="BM23">
        <v>0</v>
      </c>
      <c r="BN23">
        <v>0</v>
      </c>
      <c r="BO23">
        <v>0</v>
      </c>
      <c r="BP23">
        <v>4673</v>
      </c>
      <c r="BQ23">
        <v>2809</v>
      </c>
      <c r="BR23">
        <v>7519</v>
      </c>
      <c r="BS23">
        <v>6871</v>
      </c>
      <c r="BT23">
        <v>7778</v>
      </c>
      <c r="BU23">
        <v>4517</v>
      </c>
      <c r="BV23">
        <v>5211</v>
      </c>
      <c r="BW23">
        <v>38301</v>
      </c>
      <c r="BX23">
        <v>8106</v>
      </c>
      <c r="BY23">
        <v>0</v>
      </c>
      <c r="BZ23">
        <v>2845</v>
      </c>
      <c r="CA23" s="24">
        <f t="shared" si="3"/>
        <v>26142192</v>
      </c>
      <c r="CB23" s="24">
        <f t="shared" si="4"/>
        <v>4223232</v>
      </c>
      <c r="CC23" s="24">
        <f t="shared" si="5"/>
        <v>0</v>
      </c>
      <c r="CD23" s="24">
        <f t="shared" si="6"/>
        <v>0</v>
      </c>
      <c r="CE23" s="24">
        <f t="shared" si="7"/>
        <v>0</v>
      </c>
      <c r="CF23" s="24">
        <f t="shared" si="8"/>
        <v>6084246</v>
      </c>
      <c r="CG23" s="24">
        <f t="shared" si="9"/>
        <v>724722</v>
      </c>
      <c r="CH23" s="24">
        <f t="shared" si="10"/>
        <v>27564654</v>
      </c>
      <c r="CI23" s="24">
        <f t="shared" si="11"/>
        <v>18146311</v>
      </c>
      <c r="CJ23" s="24">
        <f t="shared" si="12"/>
        <v>54446</v>
      </c>
      <c r="CK23" s="24">
        <f t="shared" si="13"/>
        <v>3473573</v>
      </c>
      <c r="CL23" s="24">
        <f t="shared" si="14"/>
        <v>26133165</v>
      </c>
      <c r="CM23" s="24">
        <f t="shared" si="15"/>
        <v>192079515</v>
      </c>
      <c r="CN23" s="24">
        <f t="shared" si="16"/>
        <v>0</v>
      </c>
      <c r="CO23" s="24">
        <f t="shared" si="17"/>
        <v>0</v>
      </c>
      <c r="CP23" s="24">
        <f t="shared" si="18"/>
        <v>2034175</v>
      </c>
      <c r="CQ23" s="13">
        <f t="shared" si="19"/>
        <v>0.30666023100000001</v>
      </c>
    </row>
    <row r="24" spans="1:95" x14ac:dyDescent="0.3">
      <c r="A24">
        <v>11000</v>
      </c>
      <c r="B24">
        <v>5.8999999999999997E-2</v>
      </c>
      <c r="C24">
        <v>2.2639999999999998</v>
      </c>
      <c r="D24">
        <v>5.0999999999999997E-2</v>
      </c>
      <c r="E24">
        <v>0.47899999999999998</v>
      </c>
      <c r="F24">
        <v>0.76800000000000002</v>
      </c>
      <c r="G24">
        <v>10808</v>
      </c>
      <c r="H24">
        <v>68679</v>
      </c>
      <c r="I24">
        <v>94835</v>
      </c>
      <c r="J24">
        <v>2469</v>
      </c>
      <c r="K24">
        <v>3325</v>
      </c>
      <c r="L24">
        <v>0</v>
      </c>
      <c r="M24">
        <v>6823</v>
      </c>
      <c r="N24">
        <v>14053</v>
      </c>
      <c r="O24" s="20">
        <v>45882</v>
      </c>
      <c r="P24" s="20">
        <v>1821</v>
      </c>
      <c r="Q24" s="20">
        <v>0</v>
      </c>
      <c r="R24" s="20">
        <v>0</v>
      </c>
      <c r="S24" s="20">
        <v>0</v>
      </c>
      <c r="T24" s="20">
        <v>8253</v>
      </c>
      <c r="U24" s="20">
        <v>284</v>
      </c>
      <c r="V24" s="20">
        <v>7131</v>
      </c>
      <c r="W24" s="20">
        <v>2480</v>
      </c>
      <c r="X24" s="20">
        <v>62</v>
      </c>
      <c r="Y24" s="20">
        <v>605</v>
      </c>
      <c r="Z24" s="20">
        <v>11530</v>
      </c>
      <c r="AA24" s="20">
        <v>5256</v>
      </c>
      <c r="AB24" s="20">
        <v>1</v>
      </c>
      <c r="AC24" s="20">
        <v>0</v>
      </c>
      <c r="AD24" s="20">
        <v>11530</v>
      </c>
      <c r="AE24" s="22">
        <v>5990</v>
      </c>
      <c r="AF24" s="22">
        <v>1821</v>
      </c>
      <c r="AG24" s="22">
        <v>0</v>
      </c>
      <c r="AH24" s="22">
        <v>0</v>
      </c>
      <c r="AI24" s="22">
        <v>0</v>
      </c>
      <c r="AJ24" s="22">
        <v>1070</v>
      </c>
      <c r="AK24" s="22">
        <v>284</v>
      </c>
      <c r="AL24" s="22">
        <v>3428</v>
      </c>
      <c r="AM24" s="22">
        <v>3038</v>
      </c>
      <c r="AN24" s="22">
        <v>3</v>
      </c>
      <c r="AO24" s="22">
        <v>1188</v>
      </c>
      <c r="AP24" s="22">
        <v>5256</v>
      </c>
      <c r="AQ24" s="22">
        <v>5256</v>
      </c>
      <c r="AR24" s="22">
        <v>0</v>
      </c>
      <c r="AS24" s="22">
        <v>0</v>
      </c>
      <c r="AT24" s="22">
        <v>594</v>
      </c>
      <c r="AU24" s="10">
        <f t="shared" si="20"/>
        <v>5990</v>
      </c>
      <c r="AV24" s="10">
        <f t="shared" si="20"/>
        <v>1821</v>
      </c>
      <c r="AW24" s="10">
        <f t="shared" si="20"/>
        <v>0</v>
      </c>
      <c r="AX24" s="10">
        <f t="shared" si="20"/>
        <v>0</v>
      </c>
      <c r="AY24" s="10">
        <f t="shared" si="20"/>
        <v>0</v>
      </c>
      <c r="AZ24" s="10">
        <f t="shared" si="20"/>
        <v>1070</v>
      </c>
      <c r="BA24" s="10">
        <f t="shared" si="20"/>
        <v>284</v>
      </c>
      <c r="BB24" s="10">
        <f t="shared" si="20"/>
        <v>3428</v>
      </c>
      <c r="BC24" s="10">
        <f t="shared" si="20"/>
        <v>2480</v>
      </c>
      <c r="BD24" s="10">
        <f t="shared" si="20"/>
        <v>3</v>
      </c>
      <c r="BE24" s="10">
        <f t="shared" si="20"/>
        <v>605</v>
      </c>
      <c r="BF24" s="10">
        <f t="shared" si="20"/>
        <v>5256</v>
      </c>
      <c r="BG24" s="10">
        <f t="shared" si="20"/>
        <v>5256</v>
      </c>
      <c r="BH24" s="10">
        <f t="shared" si="20"/>
        <v>0</v>
      </c>
      <c r="BI24" s="10">
        <f t="shared" si="20"/>
        <v>0</v>
      </c>
      <c r="BJ24" s="10">
        <f t="shared" si="20"/>
        <v>594</v>
      </c>
      <c r="BK24">
        <v>3486</v>
      </c>
      <c r="BL24">
        <v>2828</v>
      </c>
      <c r="BM24">
        <v>0</v>
      </c>
      <c r="BN24">
        <v>0</v>
      </c>
      <c r="BO24">
        <v>0</v>
      </c>
      <c r="BP24">
        <v>4034</v>
      </c>
      <c r="BQ24">
        <v>2867</v>
      </c>
      <c r="BR24">
        <v>6974</v>
      </c>
      <c r="BS24">
        <v>7495</v>
      </c>
      <c r="BT24">
        <v>8821</v>
      </c>
      <c r="BU24">
        <v>4893</v>
      </c>
      <c r="BV24">
        <v>6938</v>
      </c>
      <c r="BW24">
        <v>35565</v>
      </c>
      <c r="BX24">
        <v>12799</v>
      </c>
      <c r="BY24">
        <v>0</v>
      </c>
      <c r="BZ24">
        <v>2544</v>
      </c>
      <c r="CA24" s="24">
        <f t="shared" si="3"/>
        <v>20881140</v>
      </c>
      <c r="CB24" s="24">
        <f t="shared" si="4"/>
        <v>5149788</v>
      </c>
      <c r="CC24" s="24">
        <f t="shared" si="5"/>
        <v>0</v>
      </c>
      <c r="CD24" s="24">
        <f t="shared" si="6"/>
        <v>0</v>
      </c>
      <c r="CE24" s="24">
        <f t="shared" si="7"/>
        <v>0</v>
      </c>
      <c r="CF24" s="24">
        <f t="shared" si="8"/>
        <v>4316380</v>
      </c>
      <c r="CG24" s="24">
        <f t="shared" si="9"/>
        <v>814228</v>
      </c>
      <c r="CH24" s="24">
        <f t="shared" si="10"/>
        <v>23906872</v>
      </c>
      <c r="CI24" s="24">
        <f t="shared" si="11"/>
        <v>18587600</v>
      </c>
      <c r="CJ24" s="24">
        <f t="shared" si="12"/>
        <v>26463</v>
      </c>
      <c r="CK24" s="24">
        <f t="shared" si="13"/>
        <v>2960265</v>
      </c>
      <c r="CL24" s="24">
        <f t="shared" si="14"/>
        <v>36466128</v>
      </c>
      <c r="CM24" s="24">
        <f t="shared" si="15"/>
        <v>186929640</v>
      </c>
      <c r="CN24" s="24">
        <f t="shared" si="16"/>
        <v>0</v>
      </c>
      <c r="CO24" s="24">
        <f t="shared" si="17"/>
        <v>0</v>
      </c>
      <c r="CP24" s="24">
        <f t="shared" si="18"/>
        <v>1511136</v>
      </c>
      <c r="CQ24" s="13">
        <f t="shared" si="19"/>
        <v>0.30154964000000001</v>
      </c>
    </row>
    <row r="25" spans="1:95" x14ac:dyDescent="0.3">
      <c r="A25">
        <v>11500</v>
      </c>
      <c r="B25">
        <v>6.9000000000000006E-2</v>
      </c>
      <c r="C25">
        <v>1.9970000000000001</v>
      </c>
      <c r="D25">
        <v>5.7000000000000002E-2</v>
      </c>
      <c r="E25">
        <v>0.51500000000000001</v>
      </c>
      <c r="F25">
        <v>0.78500000000000003</v>
      </c>
      <c r="G25">
        <v>11365</v>
      </c>
      <c r="H25">
        <v>72688</v>
      </c>
      <c r="I25">
        <v>99418</v>
      </c>
      <c r="J25">
        <v>2009</v>
      </c>
      <c r="K25">
        <v>2386</v>
      </c>
      <c r="L25">
        <v>0</v>
      </c>
      <c r="M25">
        <v>6477</v>
      </c>
      <c r="N25">
        <v>15043</v>
      </c>
      <c r="O25" s="20">
        <v>47833</v>
      </c>
      <c r="P25" s="20">
        <v>1870</v>
      </c>
      <c r="Q25" s="20">
        <v>0</v>
      </c>
      <c r="R25" s="20">
        <v>0</v>
      </c>
      <c r="S25" s="20">
        <v>0</v>
      </c>
      <c r="T25" s="20">
        <v>8919</v>
      </c>
      <c r="U25" s="20">
        <v>290</v>
      </c>
      <c r="V25" s="20">
        <v>7676</v>
      </c>
      <c r="W25" s="20">
        <v>2541</v>
      </c>
      <c r="X25" s="20">
        <v>49</v>
      </c>
      <c r="Y25" s="20">
        <v>515</v>
      </c>
      <c r="Z25" s="20">
        <v>12037</v>
      </c>
      <c r="AA25" s="20">
        <v>5650</v>
      </c>
      <c r="AB25" s="20">
        <v>1</v>
      </c>
      <c r="AC25" s="20">
        <v>0</v>
      </c>
      <c r="AD25" s="20">
        <v>12037</v>
      </c>
      <c r="AE25" s="22">
        <v>5861</v>
      </c>
      <c r="AF25" s="22">
        <v>1870</v>
      </c>
      <c r="AG25" s="22">
        <v>0</v>
      </c>
      <c r="AH25" s="22">
        <v>0</v>
      </c>
      <c r="AI25" s="22">
        <v>0</v>
      </c>
      <c r="AJ25" s="22">
        <v>1016</v>
      </c>
      <c r="AK25" s="22">
        <v>290</v>
      </c>
      <c r="AL25" s="22">
        <v>3346</v>
      </c>
      <c r="AM25" s="22">
        <v>2904</v>
      </c>
      <c r="AN25" s="22">
        <v>1</v>
      </c>
      <c r="AO25" s="22">
        <v>1006</v>
      </c>
      <c r="AP25" s="22">
        <v>5650</v>
      </c>
      <c r="AQ25" s="22">
        <v>5650</v>
      </c>
      <c r="AR25" s="22">
        <v>0</v>
      </c>
      <c r="AS25" s="22">
        <v>0</v>
      </c>
      <c r="AT25" s="22">
        <v>503</v>
      </c>
      <c r="AU25" s="10">
        <f t="shared" si="20"/>
        <v>5861</v>
      </c>
      <c r="AV25" s="10">
        <f t="shared" si="20"/>
        <v>1870</v>
      </c>
      <c r="AW25" s="10">
        <f t="shared" si="20"/>
        <v>0</v>
      </c>
      <c r="AX25" s="10">
        <f t="shared" si="20"/>
        <v>0</v>
      </c>
      <c r="AY25" s="10">
        <f t="shared" si="20"/>
        <v>0</v>
      </c>
      <c r="AZ25" s="10">
        <f t="shared" si="20"/>
        <v>1016</v>
      </c>
      <c r="BA25" s="10">
        <f t="shared" si="20"/>
        <v>290</v>
      </c>
      <c r="BB25" s="10">
        <f t="shared" si="20"/>
        <v>3346</v>
      </c>
      <c r="BC25" s="10">
        <f t="shared" si="20"/>
        <v>2541</v>
      </c>
      <c r="BD25" s="10">
        <f t="shared" si="20"/>
        <v>1</v>
      </c>
      <c r="BE25" s="10">
        <f t="shared" si="20"/>
        <v>515</v>
      </c>
      <c r="BF25" s="10">
        <f t="shared" si="20"/>
        <v>5650</v>
      </c>
      <c r="BG25" s="10">
        <f t="shared" si="20"/>
        <v>5650</v>
      </c>
      <c r="BH25" s="10">
        <f t="shared" si="20"/>
        <v>0</v>
      </c>
      <c r="BI25" s="10">
        <f t="shared" si="20"/>
        <v>0</v>
      </c>
      <c r="BJ25" s="10">
        <f t="shared" si="20"/>
        <v>503</v>
      </c>
      <c r="BK25">
        <v>3554</v>
      </c>
      <c r="BL25">
        <v>2473</v>
      </c>
      <c r="BM25">
        <v>0</v>
      </c>
      <c r="BN25">
        <v>0</v>
      </c>
      <c r="BO25">
        <v>0</v>
      </c>
      <c r="BP25">
        <v>3914</v>
      </c>
      <c r="BQ25">
        <v>2545</v>
      </c>
      <c r="BR25">
        <v>6789</v>
      </c>
      <c r="BS25">
        <v>7408</v>
      </c>
      <c r="BT25">
        <v>9151</v>
      </c>
      <c r="BU25">
        <v>5109</v>
      </c>
      <c r="BV25">
        <v>4417</v>
      </c>
      <c r="BW25">
        <v>35528</v>
      </c>
      <c r="BX25">
        <v>8106</v>
      </c>
      <c r="BY25">
        <v>0</v>
      </c>
      <c r="BZ25">
        <v>2429</v>
      </c>
      <c r="CA25" s="24">
        <f t="shared" si="3"/>
        <v>20829994</v>
      </c>
      <c r="CB25" s="24">
        <f t="shared" si="4"/>
        <v>4624510</v>
      </c>
      <c r="CC25" s="24">
        <f t="shared" si="5"/>
        <v>0</v>
      </c>
      <c r="CD25" s="24">
        <f t="shared" si="6"/>
        <v>0</v>
      </c>
      <c r="CE25" s="24">
        <f t="shared" si="7"/>
        <v>0</v>
      </c>
      <c r="CF25" s="24">
        <f t="shared" si="8"/>
        <v>3976624</v>
      </c>
      <c r="CG25" s="24">
        <f t="shared" si="9"/>
        <v>738050</v>
      </c>
      <c r="CH25" s="24">
        <f t="shared" si="10"/>
        <v>22715994</v>
      </c>
      <c r="CI25" s="24">
        <f t="shared" si="11"/>
        <v>18823728</v>
      </c>
      <c r="CJ25" s="24">
        <f t="shared" si="12"/>
        <v>9151</v>
      </c>
      <c r="CK25" s="24">
        <f t="shared" si="13"/>
        <v>2631135</v>
      </c>
      <c r="CL25" s="24">
        <f t="shared" si="14"/>
        <v>24956050</v>
      </c>
      <c r="CM25" s="24">
        <f t="shared" si="15"/>
        <v>200733200</v>
      </c>
      <c r="CN25" s="24">
        <f t="shared" si="16"/>
        <v>0</v>
      </c>
      <c r="CO25" s="24">
        <f t="shared" si="17"/>
        <v>0</v>
      </c>
      <c r="CP25" s="24">
        <f t="shared" si="18"/>
        <v>1221787</v>
      </c>
      <c r="CQ25" s="13">
        <f t="shared" si="19"/>
        <v>0.30126022299999999</v>
      </c>
    </row>
    <row r="26" spans="1:95" x14ac:dyDescent="0.3">
      <c r="A26">
        <v>12000</v>
      </c>
      <c r="B26">
        <v>7.0000000000000007E-2</v>
      </c>
      <c r="C26">
        <v>2.4889999999999999</v>
      </c>
      <c r="D26">
        <v>5.6000000000000001E-2</v>
      </c>
      <c r="E26">
        <v>0.62</v>
      </c>
      <c r="F26">
        <v>0.99399999999999999</v>
      </c>
      <c r="G26">
        <v>11840</v>
      </c>
      <c r="H26">
        <v>74989</v>
      </c>
      <c r="I26">
        <v>103774</v>
      </c>
      <c r="J26">
        <v>2223</v>
      </c>
      <c r="K26">
        <v>2620</v>
      </c>
      <c r="L26">
        <v>0</v>
      </c>
      <c r="M26">
        <v>6866</v>
      </c>
      <c r="N26">
        <v>15504</v>
      </c>
      <c r="O26" s="20">
        <v>49985</v>
      </c>
      <c r="P26" s="20">
        <v>2019</v>
      </c>
      <c r="Q26" s="20">
        <v>0</v>
      </c>
      <c r="R26" s="20">
        <v>0</v>
      </c>
      <c r="S26" s="20">
        <v>0</v>
      </c>
      <c r="T26" s="20">
        <v>9131</v>
      </c>
      <c r="U26" s="20">
        <v>829</v>
      </c>
      <c r="V26" s="20">
        <v>7737</v>
      </c>
      <c r="W26" s="20">
        <v>2538</v>
      </c>
      <c r="X26" s="20">
        <v>73</v>
      </c>
      <c r="Y26" s="20">
        <v>566</v>
      </c>
      <c r="Z26" s="20">
        <v>12565</v>
      </c>
      <c r="AA26" s="20">
        <v>5765</v>
      </c>
      <c r="AB26" s="20">
        <v>1</v>
      </c>
      <c r="AC26" s="20">
        <v>0</v>
      </c>
      <c r="AD26" s="20">
        <v>12565</v>
      </c>
      <c r="AE26" s="22">
        <v>6252</v>
      </c>
      <c r="AF26" s="22">
        <v>2019</v>
      </c>
      <c r="AG26" s="22">
        <v>0</v>
      </c>
      <c r="AH26" s="22">
        <v>0</v>
      </c>
      <c r="AI26" s="22">
        <v>0</v>
      </c>
      <c r="AJ26" s="22">
        <v>1066</v>
      </c>
      <c r="AK26" s="22">
        <v>829</v>
      </c>
      <c r="AL26" s="22">
        <v>3959</v>
      </c>
      <c r="AM26" s="22">
        <v>2976</v>
      </c>
      <c r="AN26" s="22">
        <v>0</v>
      </c>
      <c r="AO26" s="22">
        <v>1112</v>
      </c>
      <c r="AP26" s="22">
        <v>5765</v>
      </c>
      <c r="AQ26" s="22">
        <v>5765</v>
      </c>
      <c r="AR26" s="22">
        <v>0</v>
      </c>
      <c r="AS26" s="22">
        <v>0</v>
      </c>
      <c r="AT26" s="22">
        <v>556</v>
      </c>
      <c r="AU26" s="10">
        <f t="shared" si="20"/>
        <v>6252</v>
      </c>
      <c r="AV26" s="10">
        <f t="shared" si="20"/>
        <v>2019</v>
      </c>
      <c r="AW26" s="10">
        <f t="shared" si="20"/>
        <v>0</v>
      </c>
      <c r="AX26" s="10">
        <f t="shared" si="20"/>
        <v>0</v>
      </c>
      <c r="AY26" s="10">
        <f t="shared" si="20"/>
        <v>0</v>
      </c>
      <c r="AZ26" s="10">
        <f t="shared" si="20"/>
        <v>1066</v>
      </c>
      <c r="BA26" s="10">
        <f t="shared" si="20"/>
        <v>829</v>
      </c>
      <c r="BB26" s="10">
        <f t="shared" si="20"/>
        <v>3959</v>
      </c>
      <c r="BC26" s="10">
        <f t="shared" si="20"/>
        <v>2538</v>
      </c>
      <c r="BD26" s="10">
        <f t="shared" si="20"/>
        <v>0</v>
      </c>
      <c r="BE26" s="10">
        <f t="shared" si="20"/>
        <v>566</v>
      </c>
      <c r="BF26" s="10">
        <f t="shared" si="20"/>
        <v>5765</v>
      </c>
      <c r="BG26" s="10">
        <f t="shared" si="20"/>
        <v>5765</v>
      </c>
      <c r="BH26" s="10">
        <f t="shared" si="20"/>
        <v>0</v>
      </c>
      <c r="BI26" s="10">
        <f t="shared" si="20"/>
        <v>0</v>
      </c>
      <c r="BJ26" s="10">
        <f t="shared" si="20"/>
        <v>556</v>
      </c>
      <c r="BK26">
        <v>4160</v>
      </c>
      <c r="BL26">
        <v>2861</v>
      </c>
      <c r="BM26">
        <v>0</v>
      </c>
      <c r="BN26">
        <v>0</v>
      </c>
      <c r="BO26">
        <v>0</v>
      </c>
      <c r="BP26">
        <v>4638</v>
      </c>
      <c r="BQ26">
        <v>2420</v>
      </c>
      <c r="BR26">
        <v>8081</v>
      </c>
      <c r="BS26">
        <v>8135</v>
      </c>
      <c r="BT26">
        <v>9088</v>
      </c>
      <c r="BU26">
        <v>70458</v>
      </c>
      <c r="BV26">
        <v>5155</v>
      </c>
      <c r="BW26">
        <v>41595</v>
      </c>
      <c r="BX26">
        <v>13226</v>
      </c>
      <c r="BY26">
        <v>0</v>
      </c>
      <c r="BZ26">
        <v>2958</v>
      </c>
      <c r="CA26" s="24">
        <f t="shared" si="3"/>
        <v>26008320</v>
      </c>
      <c r="CB26" s="24">
        <f t="shared" si="4"/>
        <v>5776359</v>
      </c>
      <c r="CC26" s="24">
        <f t="shared" si="5"/>
        <v>0</v>
      </c>
      <c r="CD26" s="24">
        <f t="shared" si="6"/>
        <v>0</v>
      </c>
      <c r="CE26" s="24">
        <f t="shared" si="7"/>
        <v>0</v>
      </c>
      <c r="CF26" s="24">
        <f t="shared" si="8"/>
        <v>4944108</v>
      </c>
      <c r="CG26" s="24">
        <f t="shared" si="9"/>
        <v>2006180</v>
      </c>
      <c r="CH26" s="24">
        <f t="shared" si="10"/>
        <v>31992679</v>
      </c>
      <c r="CI26" s="24">
        <f t="shared" si="11"/>
        <v>20646630</v>
      </c>
      <c r="CJ26" s="24">
        <f t="shared" si="12"/>
        <v>0</v>
      </c>
      <c r="CK26" s="24">
        <f t="shared" si="13"/>
        <v>39879228</v>
      </c>
      <c r="CL26" s="24">
        <f t="shared" si="14"/>
        <v>29718575</v>
      </c>
      <c r="CM26" s="24">
        <f t="shared" si="15"/>
        <v>239795175</v>
      </c>
      <c r="CN26" s="24">
        <f t="shared" si="16"/>
        <v>0</v>
      </c>
      <c r="CO26" s="24">
        <f t="shared" si="17"/>
        <v>0</v>
      </c>
      <c r="CP26" s="24">
        <f t="shared" si="18"/>
        <v>1644648</v>
      </c>
      <c r="CQ26" s="13">
        <f t="shared" si="19"/>
        <v>0.40241190199999999</v>
      </c>
    </row>
    <row r="27" spans="1:95" x14ac:dyDescent="0.3">
      <c r="A27">
        <v>12500</v>
      </c>
      <c r="B27">
        <v>6.8000000000000005E-2</v>
      </c>
      <c r="C27">
        <v>2.6080000000000001</v>
      </c>
      <c r="D27">
        <v>5.6000000000000001E-2</v>
      </c>
      <c r="E27">
        <v>0.53800000000000003</v>
      </c>
      <c r="F27">
        <v>1.294</v>
      </c>
      <c r="G27">
        <v>12199</v>
      </c>
      <c r="H27">
        <v>77689</v>
      </c>
      <c r="I27">
        <v>107848</v>
      </c>
      <c r="J27">
        <v>2528</v>
      </c>
      <c r="K27">
        <v>2836</v>
      </c>
      <c r="L27">
        <v>0</v>
      </c>
      <c r="M27">
        <v>7672</v>
      </c>
      <c r="N27">
        <v>18071</v>
      </c>
      <c r="O27" s="20">
        <v>51860</v>
      </c>
      <c r="P27" s="20">
        <v>2055</v>
      </c>
      <c r="Q27" s="20">
        <v>0</v>
      </c>
      <c r="R27" s="20">
        <v>0</v>
      </c>
      <c r="S27" s="20">
        <v>0</v>
      </c>
      <c r="T27" s="20">
        <v>9552</v>
      </c>
      <c r="U27" s="20">
        <v>328</v>
      </c>
      <c r="V27" s="20">
        <v>8208</v>
      </c>
      <c r="W27" s="20">
        <v>2840</v>
      </c>
      <c r="X27" s="20">
        <v>76</v>
      </c>
      <c r="Y27" s="20">
        <v>727</v>
      </c>
      <c r="Z27" s="20">
        <v>13053</v>
      </c>
      <c r="AA27" s="20">
        <v>6095</v>
      </c>
      <c r="AB27" s="20">
        <v>1</v>
      </c>
      <c r="AC27" s="20">
        <v>0</v>
      </c>
      <c r="AD27" s="20">
        <v>13053</v>
      </c>
      <c r="AE27" s="22">
        <v>6877</v>
      </c>
      <c r="AF27" s="22">
        <v>2055</v>
      </c>
      <c r="AG27" s="22">
        <v>0</v>
      </c>
      <c r="AH27" s="22">
        <v>0</v>
      </c>
      <c r="AI27" s="22">
        <v>0</v>
      </c>
      <c r="AJ27" s="22">
        <v>1261</v>
      </c>
      <c r="AK27" s="22">
        <v>328</v>
      </c>
      <c r="AL27" s="22">
        <v>3964</v>
      </c>
      <c r="AM27" s="22">
        <v>3523</v>
      </c>
      <c r="AN27" s="22">
        <v>1</v>
      </c>
      <c r="AO27" s="22">
        <v>1418</v>
      </c>
      <c r="AP27" s="22">
        <v>6095</v>
      </c>
      <c r="AQ27" s="22">
        <v>6095</v>
      </c>
      <c r="AR27" s="22">
        <v>0</v>
      </c>
      <c r="AS27" s="22">
        <v>0</v>
      </c>
      <c r="AT27" s="22">
        <v>709</v>
      </c>
      <c r="AU27" s="10">
        <f t="shared" si="20"/>
        <v>6877</v>
      </c>
      <c r="AV27" s="10">
        <f t="shared" si="20"/>
        <v>2055</v>
      </c>
      <c r="AW27" s="10">
        <f t="shared" si="20"/>
        <v>0</v>
      </c>
      <c r="AX27" s="10">
        <f t="shared" si="20"/>
        <v>0</v>
      </c>
      <c r="AY27" s="10">
        <f t="shared" si="20"/>
        <v>0</v>
      </c>
      <c r="AZ27" s="10">
        <f t="shared" si="20"/>
        <v>1261</v>
      </c>
      <c r="BA27" s="10">
        <f t="shared" si="20"/>
        <v>328</v>
      </c>
      <c r="BB27" s="10">
        <f t="shared" si="20"/>
        <v>3964</v>
      </c>
      <c r="BC27" s="10">
        <f t="shared" si="20"/>
        <v>2840</v>
      </c>
      <c r="BD27" s="10">
        <f t="shared" si="20"/>
        <v>1</v>
      </c>
      <c r="BE27" s="10">
        <f t="shared" si="20"/>
        <v>727</v>
      </c>
      <c r="BF27" s="10">
        <f t="shared" si="20"/>
        <v>6095</v>
      </c>
      <c r="BG27" s="10">
        <f t="shared" si="20"/>
        <v>6095</v>
      </c>
      <c r="BH27" s="10">
        <f t="shared" si="20"/>
        <v>0</v>
      </c>
      <c r="BI27" s="10">
        <f t="shared" si="20"/>
        <v>0</v>
      </c>
      <c r="BJ27" s="10">
        <f t="shared" si="20"/>
        <v>709</v>
      </c>
      <c r="BK27">
        <v>4444</v>
      </c>
      <c r="BL27">
        <v>3466</v>
      </c>
      <c r="BM27">
        <v>0</v>
      </c>
      <c r="BN27">
        <v>0</v>
      </c>
      <c r="BO27">
        <v>0</v>
      </c>
      <c r="BP27">
        <v>4939</v>
      </c>
      <c r="BQ27">
        <v>3551</v>
      </c>
      <c r="BR27">
        <v>34031</v>
      </c>
      <c r="BS27">
        <v>10155</v>
      </c>
      <c r="BT27">
        <v>10885</v>
      </c>
      <c r="BU27">
        <v>6335</v>
      </c>
      <c r="BV27">
        <v>5435</v>
      </c>
      <c r="BW27">
        <v>47564</v>
      </c>
      <c r="BX27">
        <v>11946</v>
      </c>
      <c r="BY27">
        <v>0</v>
      </c>
      <c r="BZ27">
        <v>3215</v>
      </c>
      <c r="CA27" s="24">
        <f t="shared" si="3"/>
        <v>30561388</v>
      </c>
      <c r="CB27" s="24">
        <f t="shared" si="4"/>
        <v>7122630</v>
      </c>
      <c r="CC27" s="24">
        <f t="shared" si="5"/>
        <v>0</v>
      </c>
      <c r="CD27" s="24">
        <f t="shared" si="6"/>
        <v>0</v>
      </c>
      <c r="CE27" s="24">
        <f t="shared" si="7"/>
        <v>0</v>
      </c>
      <c r="CF27" s="24">
        <f t="shared" si="8"/>
        <v>6228079</v>
      </c>
      <c r="CG27" s="24">
        <f t="shared" si="9"/>
        <v>1164728</v>
      </c>
      <c r="CH27" s="24">
        <f t="shared" si="10"/>
        <v>134898884</v>
      </c>
      <c r="CI27" s="24">
        <f t="shared" si="11"/>
        <v>28840200</v>
      </c>
      <c r="CJ27" s="24">
        <f t="shared" si="12"/>
        <v>10885</v>
      </c>
      <c r="CK27" s="24">
        <f t="shared" si="13"/>
        <v>4605545</v>
      </c>
      <c r="CL27" s="24">
        <f t="shared" si="14"/>
        <v>33126325</v>
      </c>
      <c r="CM27" s="24">
        <f t="shared" si="15"/>
        <v>289902580</v>
      </c>
      <c r="CN27" s="24">
        <f t="shared" si="16"/>
        <v>0</v>
      </c>
      <c r="CO27" s="24">
        <f t="shared" si="17"/>
        <v>0</v>
      </c>
      <c r="CP27" s="24">
        <f t="shared" si="18"/>
        <v>2279435</v>
      </c>
      <c r="CQ27" s="13">
        <f t="shared" si="19"/>
        <v>0.538740679</v>
      </c>
    </row>
    <row r="28" spans="1:95" x14ac:dyDescent="0.3">
      <c r="A28">
        <v>13000</v>
      </c>
      <c r="B28">
        <v>8.6999999999999994E-2</v>
      </c>
      <c r="C28">
        <v>2.371</v>
      </c>
      <c r="D28">
        <v>7.0000000000000007E-2</v>
      </c>
      <c r="E28">
        <v>0.80900000000000005</v>
      </c>
      <c r="F28">
        <v>0.92</v>
      </c>
      <c r="G28">
        <v>12751</v>
      </c>
      <c r="H28">
        <v>81104</v>
      </c>
      <c r="I28">
        <v>112305</v>
      </c>
      <c r="J28">
        <v>2192</v>
      </c>
      <c r="K28">
        <v>2495</v>
      </c>
      <c r="L28">
        <v>0</v>
      </c>
      <c r="M28">
        <v>5943</v>
      </c>
      <c r="N28">
        <v>12542</v>
      </c>
      <c r="O28" s="20">
        <v>54154</v>
      </c>
      <c r="P28" s="20">
        <v>2128</v>
      </c>
      <c r="Q28" s="20">
        <v>0</v>
      </c>
      <c r="R28" s="20">
        <v>0</v>
      </c>
      <c r="S28" s="20">
        <v>0</v>
      </c>
      <c r="T28" s="20">
        <v>9854</v>
      </c>
      <c r="U28" s="20">
        <v>347</v>
      </c>
      <c r="V28" s="20">
        <v>8552</v>
      </c>
      <c r="W28" s="20">
        <v>2955</v>
      </c>
      <c r="X28" s="20">
        <v>79</v>
      </c>
      <c r="Y28" s="20">
        <v>712</v>
      </c>
      <c r="Z28" s="20">
        <v>13607</v>
      </c>
      <c r="AA28" s="20">
        <v>6309</v>
      </c>
      <c r="AB28" s="20">
        <v>1</v>
      </c>
      <c r="AC28" s="20">
        <v>0</v>
      </c>
      <c r="AD28" s="20">
        <v>13607</v>
      </c>
      <c r="AE28" s="22">
        <v>7124</v>
      </c>
      <c r="AF28" s="22">
        <v>2128</v>
      </c>
      <c r="AG28" s="22">
        <v>0</v>
      </c>
      <c r="AH28" s="22">
        <v>0</v>
      </c>
      <c r="AI28" s="22">
        <v>0</v>
      </c>
      <c r="AJ28" s="22">
        <v>1253</v>
      </c>
      <c r="AK28" s="22">
        <v>347</v>
      </c>
      <c r="AL28" s="22">
        <v>4096</v>
      </c>
      <c r="AM28" s="22">
        <v>3609</v>
      </c>
      <c r="AN28" s="22">
        <v>2</v>
      </c>
      <c r="AO28" s="22">
        <v>1404</v>
      </c>
      <c r="AP28" s="22">
        <v>6309</v>
      </c>
      <c r="AQ28" s="22">
        <v>6309</v>
      </c>
      <c r="AR28" s="22">
        <v>0</v>
      </c>
      <c r="AS28" s="22">
        <v>0</v>
      </c>
      <c r="AT28" s="22">
        <v>702</v>
      </c>
      <c r="AU28" s="10">
        <f t="shared" si="20"/>
        <v>7124</v>
      </c>
      <c r="AV28" s="10">
        <f t="shared" si="20"/>
        <v>2128</v>
      </c>
      <c r="AW28" s="10">
        <f t="shared" si="20"/>
        <v>0</v>
      </c>
      <c r="AX28" s="10">
        <f t="shared" si="20"/>
        <v>0</v>
      </c>
      <c r="AY28" s="10">
        <f t="shared" si="20"/>
        <v>0</v>
      </c>
      <c r="AZ28" s="10">
        <f t="shared" si="20"/>
        <v>1253</v>
      </c>
      <c r="BA28" s="10">
        <f t="shared" si="20"/>
        <v>347</v>
      </c>
      <c r="BB28" s="10">
        <f t="shared" si="20"/>
        <v>4096</v>
      </c>
      <c r="BC28" s="10">
        <f t="shared" si="20"/>
        <v>2955</v>
      </c>
      <c r="BD28" s="10">
        <f t="shared" si="20"/>
        <v>2</v>
      </c>
      <c r="BE28" s="10">
        <f t="shared" si="20"/>
        <v>712</v>
      </c>
      <c r="BF28" s="10">
        <f t="shared" si="20"/>
        <v>6309</v>
      </c>
      <c r="BG28" s="10">
        <f t="shared" si="20"/>
        <v>6309</v>
      </c>
      <c r="BH28" s="10">
        <f t="shared" si="20"/>
        <v>0</v>
      </c>
      <c r="BI28" s="10">
        <f t="shared" si="20"/>
        <v>0</v>
      </c>
      <c r="BJ28" s="10">
        <f t="shared" si="20"/>
        <v>702</v>
      </c>
      <c r="BK28">
        <v>3533</v>
      </c>
      <c r="BL28">
        <v>2536</v>
      </c>
      <c r="BM28">
        <v>0</v>
      </c>
      <c r="BN28">
        <v>0</v>
      </c>
      <c r="BO28">
        <v>0</v>
      </c>
      <c r="BP28">
        <v>3985</v>
      </c>
      <c r="BQ28">
        <v>2370</v>
      </c>
      <c r="BR28">
        <v>6675</v>
      </c>
      <c r="BS28">
        <v>7098</v>
      </c>
      <c r="BT28">
        <v>7809</v>
      </c>
      <c r="BU28">
        <v>4729</v>
      </c>
      <c r="BV28">
        <v>4300</v>
      </c>
      <c r="BW28">
        <v>43314</v>
      </c>
      <c r="BX28">
        <v>7253</v>
      </c>
      <c r="BY28">
        <v>0</v>
      </c>
      <c r="BZ28">
        <v>2330</v>
      </c>
      <c r="CA28" s="24">
        <f t="shared" si="3"/>
        <v>25169092</v>
      </c>
      <c r="CB28" s="24">
        <f t="shared" si="4"/>
        <v>5396608</v>
      </c>
      <c r="CC28" s="24">
        <f t="shared" si="5"/>
        <v>0</v>
      </c>
      <c r="CD28" s="24">
        <f t="shared" si="6"/>
        <v>0</v>
      </c>
      <c r="CE28" s="24">
        <f t="shared" si="7"/>
        <v>0</v>
      </c>
      <c r="CF28" s="24">
        <f t="shared" si="8"/>
        <v>4993205</v>
      </c>
      <c r="CG28" s="24">
        <f t="shared" si="9"/>
        <v>822390</v>
      </c>
      <c r="CH28" s="24">
        <f t="shared" si="10"/>
        <v>27340800</v>
      </c>
      <c r="CI28" s="24">
        <f t="shared" si="11"/>
        <v>20974590</v>
      </c>
      <c r="CJ28" s="24">
        <f t="shared" si="12"/>
        <v>15618</v>
      </c>
      <c r="CK28" s="24">
        <f t="shared" si="13"/>
        <v>3367048</v>
      </c>
      <c r="CL28" s="24">
        <f t="shared" si="14"/>
        <v>27128700</v>
      </c>
      <c r="CM28" s="24">
        <f t="shared" si="15"/>
        <v>273268026</v>
      </c>
      <c r="CN28" s="24">
        <f t="shared" si="16"/>
        <v>0</v>
      </c>
      <c r="CO28" s="24">
        <f t="shared" si="17"/>
        <v>0</v>
      </c>
      <c r="CP28" s="24">
        <f t="shared" si="18"/>
        <v>1635660</v>
      </c>
      <c r="CQ28" s="13">
        <f t="shared" si="19"/>
        <v>0.39011173700000001</v>
      </c>
    </row>
    <row r="29" spans="1:95" x14ac:dyDescent="0.3">
      <c r="A29">
        <v>13500</v>
      </c>
      <c r="B29">
        <v>7.8E-2</v>
      </c>
      <c r="C29">
        <v>2.3140000000000001</v>
      </c>
      <c r="D29">
        <v>0.06</v>
      </c>
      <c r="E29">
        <v>0.59199999999999997</v>
      </c>
      <c r="F29">
        <v>0.98699999999999999</v>
      </c>
      <c r="G29">
        <v>13273</v>
      </c>
      <c r="H29">
        <v>84281</v>
      </c>
      <c r="I29">
        <v>116688</v>
      </c>
      <c r="J29">
        <v>2041</v>
      </c>
      <c r="K29">
        <v>2313</v>
      </c>
      <c r="L29">
        <v>0</v>
      </c>
      <c r="M29">
        <v>5626</v>
      </c>
      <c r="N29">
        <v>13479</v>
      </c>
      <c r="O29" s="20">
        <v>56134</v>
      </c>
      <c r="P29" s="20">
        <v>2262</v>
      </c>
      <c r="Q29" s="20">
        <v>0</v>
      </c>
      <c r="R29" s="20">
        <v>0</v>
      </c>
      <c r="S29" s="20">
        <v>0</v>
      </c>
      <c r="T29" s="20">
        <v>10391</v>
      </c>
      <c r="U29" s="20">
        <v>390</v>
      </c>
      <c r="V29" s="20">
        <v>8878</v>
      </c>
      <c r="W29" s="20">
        <v>2987</v>
      </c>
      <c r="X29" s="20">
        <v>76</v>
      </c>
      <c r="Y29" s="20">
        <v>717</v>
      </c>
      <c r="Z29" s="20">
        <v>14122</v>
      </c>
      <c r="AA29" s="20">
        <v>6608</v>
      </c>
      <c r="AB29" s="20">
        <v>1</v>
      </c>
      <c r="AC29" s="20">
        <v>0</v>
      </c>
      <c r="AD29" s="20">
        <v>14122</v>
      </c>
      <c r="AE29" s="22">
        <v>7333</v>
      </c>
      <c r="AF29" s="22">
        <v>2262</v>
      </c>
      <c r="AG29" s="22">
        <v>0</v>
      </c>
      <c r="AH29" s="22">
        <v>0</v>
      </c>
      <c r="AI29" s="22">
        <v>0</v>
      </c>
      <c r="AJ29" s="22">
        <v>1331</v>
      </c>
      <c r="AK29" s="22">
        <v>390</v>
      </c>
      <c r="AL29" s="22">
        <v>4181</v>
      </c>
      <c r="AM29" s="22">
        <v>3659</v>
      </c>
      <c r="AN29" s="22">
        <v>1</v>
      </c>
      <c r="AO29" s="22">
        <v>1424</v>
      </c>
      <c r="AP29" s="22">
        <v>6608</v>
      </c>
      <c r="AQ29" s="22">
        <v>6608</v>
      </c>
      <c r="AR29" s="22">
        <v>0</v>
      </c>
      <c r="AS29" s="22">
        <v>0</v>
      </c>
      <c r="AT29" s="22">
        <v>712</v>
      </c>
      <c r="AU29" s="10">
        <f t="shared" si="20"/>
        <v>7333</v>
      </c>
      <c r="AV29" s="10">
        <f t="shared" si="20"/>
        <v>2262</v>
      </c>
      <c r="AW29" s="10">
        <f t="shared" si="20"/>
        <v>0</v>
      </c>
      <c r="AX29" s="10">
        <f t="shared" si="20"/>
        <v>0</v>
      </c>
      <c r="AY29" s="10">
        <f t="shared" si="20"/>
        <v>0</v>
      </c>
      <c r="AZ29" s="10">
        <f t="shared" si="20"/>
        <v>1331</v>
      </c>
      <c r="BA29" s="10">
        <f t="shared" si="20"/>
        <v>390</v>
      </c>
      <c r="BB29" s="10">
        <f t="shared" si="20"/>
        <v>4181</v>
      </c>
      <c r="BC29" s="10">
        <f t="shared" si="20"/>
        <v>2987</v>
      </c>
      <c r="BD29" s="10">
        <f t="shared" si="20"/>
        <v>1</v>
      </c>
      <c r="BE29" s="10">
        <f t="shared" si="20"/>
        <v>717</v>
      </c>
      <c r="BF29" s="10">
        <f t="shared" si="20"/>
        <v>6608</v>
      </c>
      <c r="BG29" s="10">
        <f t="shared" si="20"/>
        <v>6608</v>
      </c>
      <c r="BH29" s="10">
        <f t="shared" si="20"/>
        <v>0</v>
      </c>
      <c r="BI29" s="10">
        <f t="shared" si="20"/>
        <v>0</v>
      </c>
      <c r="BJ29" s="10">
        <f t="shared" si="20"/>
        <v>712</v>
      </c>
      <c r="BK29">
        <v>3580</v>
      </c>
      <c r="BL29">
        <v>2561</v>
      </c>
      <c r="BM29">
        <v>0</v>
      </c>
      <c r="BN29">
        <v>0</v>
      </c>
      <c r="BO29">
        <v>0</v>
      </c>
      <c r="BP29">
        <v>3955</v>
      </c>
      <c r="BQ29">
        <v>2850</v>
      </c>
      <c r="BR29">
        <v>6906</v>
      </c>
      <c r="BS29">
        <v>7565</v>
      </c>
      <c r="BT29">
        <v>8448</v>
      </c>
      <c r="BU29">
        <v>4937</v>
      </c>
      <c r="BV29">
        <v>4361</v>
      </c>
      <c r="BW29">
        <v>41319</v>
      </c>
      <c r="BX29">
        <v>7679</v>
      </c>
      <c r="BY29">
        <v>0</v>
      </c>
      <c r="BZ29">
        <v>2369</v>
      </c>
      <c r="CA29" s="24">
        <f t="shared" si="3"/>
        <v>26252140</v>
      </c>
      <c r="CB29" s="24">
        <f t="shared" si="4"/>
        <v>5792982</v>
      </c>
      <c r="CC29" s="24">
        <f t="shared" si="5"/>
        <v>0</v>
      </c>
      <c r="CD29" s="24">
        <f t="shared" si="6"/>
        <v>0</v>
      </c>
      <c r="CE29" s="24">
        <f t="shared" si="7"/>
        <v>0</v>
      </c>
      <c r="CF29" s="24">
        <f t="shared" si="8"/>
        <v>5264105</v>
      </c>
      <c r="CG29" s="24">
        <f t="shared" si="9"/>
        <v>1111500</v>
      </c>
      <c r="CH29" s="24">
        <f t="shared" si="10"/>
        <v>28873986</v>
      </c>
      <c r="CI29" s="24">
        <f t="shared" si="11"/>
        <v>22596655</v>
      </c>
      <c r="CJ29" s="24">
        <f t="shared" si="12"/>
        <v>8448</v>
      </c>
      <c r="CK29" s="24">
        <f t="shared" si="13"/>
        <v>3539829</v>
      </c>
      <c r="CL29" s="24">
        <f t="shared" si="14"/>
        <v>28817488</v>
      </c>
      <c r="CM29" s="24">
        <f t="shared" si="15"/>
        <v>273035952</v>
      </c>
      <c r="CN29" s="24">
        <f t="shared" si="16"/>
        <v>0</v>
      </c>
      <c r="CO29" s="24">
        <f t="shared" si="17"/>
        <v>0</v>
      </c>
      <c r="CP29" s="24">
        <f t="shared" si="18"/>
        <v>1686728</v>
      </c>
      <c r="CQ29" s="13">
        <f t="shared" si="19"/>
        <v>0.39697981300000001</v>
      </c>
    </row>
    <row r="30" spans="1:95" x14ac:dyDescent="0.3">
      <c r="A30">
        <v>14000</v>
      </c>
      <c r="B30">
        <v>9.7000000000000003E-2</v>
      </c>
      <c r="C30">
        <v>2.395</v>
      </c>
      <c r="D30">
        <v>9.9000000000000005E-2</v>
      </c>
      <c r="E30">
        <v>0.61199999999999999</v>
      </c>
      <c r="F30">
        <v>1.1240000000000001</v>
      </c>
      <c r="G30">
        <v>13730</v>
      </c>
      <c r="H30">
        <v>87321</v>
      </c>
      <c r="I30">
        <v>120549</v>
      </c>
      <c r="J30">
        <v>2140</v>
      </c>
      <c r="K30">
        <v>2492</v>
      </c>
      <c r="L30">
        <v>0</v>
      </c>
      <c r="M30">
        <v>6014</v>
      </c>
      <c r="N30">
        <v>13946</v>
      </c>
      <c r="O30" s="20">
        <v>58345</v>
      </c>
      <c r="P30" s="20">
        <v>2287</v>
      </c>
      <c r="Q30" s="20">
        <v>0</v>
      </c>
      <c r="R30" s="20">
        <v>0</v>
      </c>
      <c r="S30" s="20">
        <v>0</v>
      </c>
      <c r="T30" s="20">
        <v>10592</v>
      </c>
      <c r="U30" s="20">
        <v>376</v>
      </c>
      <c r="V30" s="20">
        <v>9008</v>
      </c>
      <c r="W30" s="20">
        <v>3053</v>
      </c>
      <c r="X30" s="20">
        <v>78</v>
      </c>
      <c r="Y30" s="20">
        <v>772</v>
      </c>
      <c r="Z30" s="20">
        <v>14655</v>
      </c>
      <c r="AA30" s="20">
        <v>6727</v>
      </c>
      <c r="AB30" s="20">
        <v>1</v>
      </c>
      <c r="AC30" s="20">
        <v>0</v>
      </c>
      <c r="AD30" s="20">
        <v>14655</v>
      </c>
      <c r="AE30" s="22">
        <v>7668</v>
      </c>
      <c r="AF30" s="22">
        <v>2287</v>
      </c>
      <c r="AG30" s="22">
        <v>0</v>
      </c>
      <c r="AH30" s="22">
        <v>0</v>
      </c>
      <c r="AI30" s="22">
        <v>0</v>
      </c>
      <c r="AJ30" s="22">
        <v>1445</v>
      </c>
      <c r="AK30" s="22">
        <v>376</v>
      </c>
      <c r="AL30" s="22">
        <v>4224</v>
      </c>
      <c r="AM30" s="22">
        <v>3695</v>
      </c>
      <c r="AN30" s="22">
        <v>3</v>
      </c>
      <c r="AO30" s="22">
        <v>1508</v>
      </c>
      <c r="AP30" s="22">
        <v>6727</v>
      </c>
      <c r="AQ30" s="22">
        <v>6727</v>
      </c>
      <c r="AR30" s="22">
        <v>0</v>
      </c>
      <c r="AS30" s="22">
        <v>0</v>
      </c>
      <c r="AT30" s="22">
        <v>754</v>
      </c>
      <c r="AU30" s="10">
        <f t="shared" si="20"/>
        <v>7668</v>
      </c>
      <c r="AV30" s="10">
        <f t="shared" si="20"/>
        <v>2287</v>
      </c>
      <c r="AW30" s="10">
        <f t="shared" si="20"/>
        <v>0</v>
      </c>
      <c r="AX30" s="10">
        <f t="shared" si="20"/>
        <v>0</v>
      </c>
      <c r="AY30" s="10">
        <f t="shared" si="20"/>
        <v>0</v>
      </c>
      <c r="AZ30" s="10">
        <f t="shared" si="20"/>
        <v>1445</v>
      </c>
      <c r="BA30" s="10">
        <f t="shared" si="20"/>
        <v>376</v>
      </c>
      <c r="BB30" s="10">
        <f t="shared" si="20"/>
        <v>4224</v>
      </c>
      <c r="BC30" s="10">
        <f t="shared" si="20"/>
        <v>3053</v>
      </c>
      <c r="BD30" s="10">
        <f t="shared" si="20"/>
        <v>3</v>
      </c>
      <c r="BE30" s="10">
        <f t="shared" si="20"/>
        <v>772</v>
      </c>
      <c r="BF30" s="10">
        <f t="shared" si="20"/>
        <v>6727</v>
      </c>
      <c r="BG30" s="10">
        <f t="shared" si="20"/>
        <v>6727</v>
      </c>
      <c r="BH30" s="10">
        <f t="shared" si="20"/>
        <v>0</v>
      </c>
      <c r="BI30" s="10">
        <f t="shared" si="20"/>
        <v>0</v>
      </c>
      <c r="BJ30" s="10">
        <f t="shared" si="20"/>
        <v>754</v>
      </c>
      <c r="BK30">
        <v>4593</v>
      </c>
      <c r="BL30">
        <v>2483</v>
      </c>
      <c r="BM30">
        <v>0</v>
      </c>
      <c r="BN30">
        <v>0</v>
      </c>
      <c r="BO30">
        <v>0</v>
      </c>
      <c r="BP30">
        <v>4320</v>
      </c>
      <c r="BQ30">
        <v>2306</v>
      </c>
      <c r="BR30">
        <v>7248</v>
      </c>
      <c r="BS30">
        <v>7036</v>
      </c>
      <c r="BT30">
        <v>8461</v>
      </c>
      <c r="BU30">
        <v>4547</v>
      </c>
      <c r="BV30">
        <v>4885</v>
      </c>
      <c r="BW30">
        <v>46960</v>
      </c>
      <c r="BX30">
        <v>12373</v>
      </c>
      <c r="BY30">
        <v>0</v>
      </c>
      <c r="BZ30">
        <v>2557</v>
      </c>
      <c r="CA30" s="24">
        <f t="shared" si="3"/>
        <v>35219124</v>
      </c>
      <c r="CB30" s="24">
        <f t="shared" si="4"/>
        <v>5678621</v>
      </c>
      <c r="CC30" s="24">
        <f t="shared" si="5"/>
        <v>0</v>
      </c>
      <c r="CD30" s="24">
        <f t="shared" si="6"/>
        <v>0</v>
      </c>
      <c r="CE30" s="24">
        <f t="shared" si="7"/>
        <v>0</v>
      </c>
      <c r="CF30" s="24">
        <f t="shared" si="8"/>
        <v>6242400</v>
      </c>
      <c r="CG30" s="24">
        <f t="shared" si="9"/>
        <v>867056</v>
      </c>
      <c r="CH30" s="24">
        <f t="shared" si="10"/>
        <v>30615552</v>
      </c>
      <c r="CI30" s="24">
        <f t="shared" si="11"/>
        <v>21480908</v>
      </c>
      <c r="CJ30" s="24">
        <f t="shared" si="12"/>
        <v>25383</v>
      </c>
      <c r="CK30" s="24">
        <f t="shared" si="13"/>
        <v>3510284</v>
      </c>
      <c r="CL30" s="24">
        <f t="shared" si="14"/>
        <v>32861395</v>
      </c>
      <c r="CM30" s="24">
        <f t="shared" si="15"/>
        <v>315899920</v>
      </c>
      <c r="CN30" s="24">
        <f t="shared" si="16"/>
        <v>0</v>
      </c>
      <c r="CO30" s="24">
        <f t="shared" si="17"/>
        <v>0</v>
      </c>
      <c r="CP30" s="24">
        <f t="shared" si="18"/>
        <v>1927978</v>
      </c>
      <c r="CQ30" s="13">
        <f t="shared" si="19"/>
        <v>0.45432862099999999</v>
      </c>
    </row>
    <row r="31" spans="1:95" x14ac:dyDescent="0.3">
      <c r="A31">
        <v>14500</v>
      </c>
      <c r="B31">
        <v>0.127</v>
      </c>
      <c r="C31">
        <v>2.883</v>
      </c>
      <c r="D31">
        <v>8.7999999999999995E-2</v>
      </c>
      <c r="E31">
        <v>0.98</v>
      </c>
      <c r="F31">
        <v>1.226</v>
      </c>
      <c r="G31">
        <v>14033</v>
      </c>
      <c r="H31">
        <v>89102</v>
      </c>
      <c r="I31">
        <v>125650</v>
      </c>
      <c r="J31">
        <v>2303</v>
      </c>
      <c r="K31">
        <v>2780</v>
      </c>
      <c r="L31">
        <v>0</v>
      </c>
      <c r="M31">
        <v>6894</v>
      </c>
      <c r="N31">
        <v>17383</v>
      </c>
      <c r="O31" s="20">
        <v>60283</v>
      </c>
      <c r="P31" s="20">
        <v>2425</v>
      </c>
      <c r="Q31" s="20">
        <v>0</v>
      </c>
      <c r="R31" s="20">
        <v>0</v>
      </c>
      <c r="S31" s="20">
        <v>0</v>
      </c>
      <c r="T31" s="20">
        <v>11057</v>
      </c>
      <c r="U31" s="20">
        <v>410</v>
      </c>
      <c r="V31" s="20">
        <v>9523</v>
      </c>
      <c r="W31" s="20">
        <v>3426</v>
      </c>
      <c r="X31" s="20">
        <v>76</v>
      </c>
      <c r="Y31" s="20">
        <v>990</v>
      </c>
      <c r="Z31" s="20">
        <v>15186</v>
      </c>
      <c r="AA31" s="20">
        <v>7087</v>
      </c>
      <c r="AB31" s="20">
        <v>1</v>
      </c>
      <c r="AC31" s="20">
        <v>0</v>
      </c>
      <c r="AD31" s="20">
        <v>15186</v>
      </c>
      <c r="AE31" s="22">
        <v>8539</v>
      </c>
      <c r="AF31" s="22">
        <v>2425</v>
      </c>
      <c r="AG31" s="22">
        <v>0</v>
      </c>
      <c r="AH31" s="22">
        <v>0</v>
      </c>
      <c r="AI31" s="22">
        <v>0</v>
      </c>
      <c r="AJ31" s="22">
        <v>1714</v>
      </c>
      <c r="AK31" s="22">
        <v>410</v>
      </c>
      <c r="AL31" s="22">
        <v>4957</v>
      </c>
      <c r="AM31" s="22">
        <v>4384</v>
      </c>
      <c r="AN31" s="22">
        <v>7</v>
      </c>
      <c r="AO31" s="22">
        <v>1922</v>
      </c>
      <c r="AP31" s="22">
        <v>7087</v>
      </c>
      <c r="AQ31" s="22">
        <v>7087</v>
      </c>
      <c r="AR31" s="22">
        <v>0</v>
      </c>
      <c r="AS31" s="22">
        <v>0</v>
      </c>
      <c r="AT31" s="22">
        <v>961</v>
      </c>
      <c r="AU31" s="10">
        <f t="shared" si="20"/>
        <v>8539</v>
      </c>
      <c r="AV31" s="10">
        <f t="shared" si="20"/>
        <v>2425</v>
      </c>
      <c r="AW31" s="10">
        <f t="shared" si="20"/>
        <v>0</v>
      </c>
      <c r="AX31" s="10">
        <f t="shared" si="20"/>
        <v>0</v>
      </c>
      <c r="AY31" s="10">
        <f t="shared" si="20"/>
        <v>0</v>
      </c>
      <c r="AZ31" s="10">
        <f t="shared" si="20"/>
        <v>1714</v>
      </c>
      <c r="BA31" s="10">
        <f t="shared" si="20"/>
        <v>410</v>
      </c>
      <c r="BB31" s="10">
        <f t="shared" si="20"/>
        <v>4957</v>
      </c>
      <c r="BC31" s="10">
        <f t="shared" si="20"/>
        <v>3426</v>
      </c>
      <c r="BD31" s="10">
        <f t="shared" si="20"/>
        <v>7</v>
      </c>
      <c r="BE31" s="10">
        <f t="shared" si="20"/>
        <v>990</v>
      </c>
      <c r="BF31" s="10">
        <f t="shared" si="20"/>
        <v>7087</v>
      </c>
      <c r="BG31" s="10">
        <f t="shared" si="20"/>
        <v>7087</v>
      </c>
      <c r="BH31" s="10">
        <f t="shared" si="20"/>
        <v>0</v>
      </c>
      <c r="BI31" s="10">
        <f t="shared" si="20"/>
        <v>0</v>
      </c>
      <c r="BJ31" s="10">
        <f t="shared" si="20"/>
        <v>961</v>
      </c>
      <c r="BK31">
        <v>4278</v>
      </c>
      <c r="BL31">
        <v>2930</v>
      </c>
      <c r="BM31">
        <v>0</v>
      </c>
      <c r="BN31">
        <v>0</v>
      </c>
      <c r="BO31">
        <v>0</v>
      </c>
      <c r="BP31">
        <v>4902</v>
      </c>
      <c r="BQ31">
        <v>2722</v>
      </c>
      <c r="BR31">
        <v>8210</v>
      </c>
      <c r="BS31">
        <v>7991</v>
      </c>
      <c r="BT31">
        <v>8954</v>
      </c>
      <c r="BU31">
        <v>4636</v>
      </c>
      <c r="BV31">
        <v>5305</v>
      </c>
      <c r="BW31">
        <v>49061</v>
      </c>
      <c r="BX31">
        <v>8533</v>
      </c>
      <c r="BY31">
        <v>0</v>
      </c>
      <c r="BZ31">
        <v>2993</v>
      </c>
      <c r="CA31" s="24">
        <f t="shared" si="3"/>
        <v>36529842</v>
      </c>
      <c r="CB31" s="24">
        <f t="shared" si="4"/>
        <v>7105250</v>
      </c>
      <c r="CC31" s="24">
        <f t="shared" si="5"/>
        <v>0</v>
      </c>
      <c r="CD31" s="24">
        <f t="shared" si="6"/>
        <v>0</v>
      </c>
      <c r="CE31" s="24">
        <f t="shared" si="7"/>
        <v>0</v>
      </c>
      <c r="CF31" s="24">
        <f t="shared" si="8"/>
        <v>8402028</v>
      </c>
      <c r="CG31" s="24">
        <f t="shared" si="9"/>
        <v>1116020</v>
      </c>
      <c r="CH31" s="24">
        <f t="shared" si="10"/>
        <v>40696970</v>
      </c>
      <c r="CI31" s="24">
        <f t="shared" si="11"/>
        <v>27377166</v>
      </c>
      <c r="CJ31" s="24">
        <f t="shared" si="12"/>
        <v>62678</v>
      </c>
      <c r="CK31" s="24">
        <f t="shared" si="13"/>
        <v>4589640</v>
      </c>
      <c r="CL31" s="24">
        <f t="shared" si="14"/>
        <v>37596535</v>
      </c>
      <c r="CM31" s="24">
        <f t="shared" si="15"/>
        <v>347695307</v>
      </c>
      <c r="CN31" s="24">
        <f t="shared" si="16"/>
        <v>0</v>
      </c>
      <c r="CO31" s="24">
        <f t="shared" si="17"/>
        <v>0</v>
      </c>
      <c r="CP31" s="24">
        <f t="shared" si="18"/>
        <v>2876273</v>
      </c>
      <c r="CQ31" s="13">
        <f t="shared" si="19"/>
        <v>0.51404770899999996</v>
      </c>
    </row>
    <row r="32" spans="1:95" x14ac:dyDescent="0.3">
      <c r="A32">
        <v>15000</v>
      </c>
      <c r="B32">
        <v>8.7999999999999995E-2</v>
      </c>
      <c r="C32">
        <v>3.0259999999999998</v>
      </c>
      <c r="D32">
        <v>6.7000000000000004E-2</v>
      </c>
      <c r="E32">
        <v>0.65900000000000003</v>
      </c>
      <c r="F32">
        <v>1.3</v>
      </c>
      <c r="G32">
        <v>14808</v>
      </c>
      <c r="H32">
        <v>94489</v>
      </c>
      <c r="I32">
        <v>129196</v>
      </c>
      <c r="J32">
        <v>2268</v>
      </c>
      <c r="K32">
        <v>2485</v>
      </c>
      <c r="L32">
        <v>0</v>
      </c>
      <c r="M32">
        <v>6411</v>
      </c>
      <c r="N32">
        <v>16289</v>
      </c>
      <c r="O32" s="20">
        <v>62426</v>
      </c>
      <c r="P32" s="20">
        <v>2427</v>
      </c>
      <c r="Q32" s="20">
        <v>0</v>
      </c>
      <c r="R32" s="20">
        <v>0</v>
      </c>
      <c r="S32" s="20">
        <v>0</v>
      </c>
      <c r="T32" s="20">
        <v>11578</v>
      </c>
      <c r="U32" s="20">
        <v>430</v>
      </c>
      <c r="V32" s="20">
        <v>9765</v>
      </c>
      <c r="W32" s="20">
        <v>3202</v>
      </c>
      <c r="X32" s="20">
        <v>82</v>
      </c>
      <c r="Y32" s="20">
        <v>694</v>
      </c>
      <c r="Z32" s="20">
        <v>15667</v>
      </c>
      <c r="AA32" s="20">
        <v>7257</v>
      </c>
      <c r="AB32" s="20">
        <v>1</v>
      </c>
      <c r="AC32" s="20">
        <v>0</v>
      </c>
      <c r="AD32" s="20">
        <v>15667</v>
      </c>
      <c r="AE32" s="22">
        <v>7768</v>
      </c>
      <c r="AF32" s="22">
        <v>2427</v>
      </c>
      <c r="AG32" s="22">
        <v>0</v>
      </c>
      <c r="AH32" s="22">
        <v>0</v>
      </c>
      <c r="AI32" s="22">
        <v>0</v>
      </c>
      <c r="AJ32" s="22">
        <v>1350</v>
      </c>
      <c r="AK32" s="22">
        <v>430</v>
      </c>
      <c r="AL32" s="22">
        <v>4403</v>
      </c>
      <c r="AM32" s="22">
        <v>3812</v>
      </c>
      <c r="AN32" s="22">
        <v>1</v>
      </c>
      <c r="AO32" s="22">
        <v>1358</v>
      </c>
      <c r="AP32" s="22">
        <v>7257</v>
      </c>
      <c r="AQ32" s="22">
        <v>7257</v>
      </c>
      <c r="AR32" s="22">
        <v>0</v>
      </c>
      <c r="AS32" s="22">
        <v>0</v>
      </c>
      <c r="AT32" s="22">
        <v>679</v>
      </c>
      <c r="AU32" s="10">
        <f t="shared" si="20"/>
        <v>7768</v>
      </c>
      <c r="AV32" s="10">
        <f t="shared" si="20"/>
        <v>2427</v>
      </c>
      <c r="AW32" s="10">
        <f t="shared" si="20"/>
        <v>0</v>
      </c>
      <c r="AX32" s="10">
        <f t="shared" si="20"/>
        <v>0</v>
      </c>
      <c r="AY32" s="10">
        <f t="shared" si="20"/>
        <v>0</v>
      </c>
      <c r="AZ32" s="10">
        <f t="shared" si="20"/>
        <v>1350</v>
      </c>
      <c r="BA32" s="10">
        <f t="shared" si="20"/>
        <v>430</v>
      </c>
      <c r="BB32" s="10">
        <f t="shared" si="20"/>
        <v>4403</v>
      </c>
      <c r="BC32" s="10">
        <f t="shared" si="20"/>
        <v>3202</v>
      </c>
      <c r="BD32" s="10">
        <f t="shared" si="20"/>
        <v>1</v>
      </c>
      <c r="BE32" s="10">
        <f t="shared" si="20"/>
        <v>694</v>
      </c>
      <c r="BF32" s="10">
        <f t="shared" si="20"/>
        <v>7257</v>
      </c>
      <c r="BG32" s="10">
        <f t="shared" si="20"/>
        <v>7257</v>
      </c>
      <c r="BH32" s="10">
        <f t="shared" si="20"/>
        <v>0</v>
      </c>
      <c r="BI32" s="10">
        <f t="shared" si="20"/>
        <v>0</v>
      </c>
      <c r="BJ32" s="10">
        <f t="shared" si="20"/>
        <v>679</v>
      </c>
      <c r="BK32">
        <v>4267</v>
      </c>
      <c r="BL32">
        <v>2415</v>
      </c>
      <c r="BM32">
        <v>0</v>
      </c>
      <c r="BN32">
        <v>0</v>
      </c>
      <c r="BO32">
        <v>0</v>
      </c>
      <c r="BP32">
        <v>4731</v>
      </c>
      <c r="BQ32">
        <v>2132</v>
      </c>
      <c r="BR32">
        <v>7944</v>
      </c>
      <c r="BS32">
        <v>7120</v>
      </c>
      <c r="BT32">
        <v>7851</v>
      </c>
      <c r="BU32">
        <v>4815</v>
      </c>
      <c r="BV32">
        <v>5133</v>
      </c>
      <c r="BW32">
        <v>54389</v>
      </c>
      <c r="BX32">
        <v>7253</v>
      </c>
      <c r="BY32">
        <v>0</v>
      </c>
      <c r="BZ32">
        <v>3096</v>
      </c>
      <c r="CA32" s="24">
        <f t="shared" si="3"/>
        <v>33146056</v>
      </c>
      <c r="CB32" s="24">
        <f t="shared" si="4"/>
        <v>5861205</v>
      </c>
      <c r="CC32" s="24">
        <f t="shared" si="5"/>
        <v>0</v>
      </c>
      <c r="CD32" s="24">
        <f t="shared" si="6"/>
        <v>0</v>
      </c>
      <c r="CE32" s="24">
        <f t="shared" si="7"/>
        <v>0</v>
      </c>
      <c r="CF32" s="24">
        <f t="shared" si="8"/>
        <v>6386850</v>
      </c>
      <c r="CG32" s="24">
        <f t="shared" si="9"/>
        <v>916760</v>
      </c>
      <c r="CH32" s="24">
        <f t="shared" si="10"/>
        <v>34977432</v>
      </c>
      <c r="CI32" s="24">
        <f t="shared" si="11"/>
        <v>22798240</v>
      </c>
      <c r="CJ32" s="24">
        <f t="shared" si="12"/>
        <v>7851</v>
      </c>
      <c r="CK32" s="24">
        <f t="shared" si="13"/>
        <v>3341610</v>
      </c>
      <c r="CL32" s="24">
        <f t="shared" si="14"/>
        <v>37250181</v>
      </c>
      <c r="CM32" s="24">
        <f t="shared" si="15"/>
        <v>394700973</v>
      </c>
      <c r="CN32" s="24">
        <f t="shared" si="16"/>
        <v>0</v>
      </c>
      <c r="CO32" s="24">
        <f t="shared" si="17"/>
        <v>0</v>
      </c>
      <c r="CP32" s="24">
        <f t="shared" si="18"/>
        <v>2102184</v>
      </c>
      <c r="CQ32" s="13">
        <f t="shared" si="19"/>
        <v>0.54148934199999998</v>
      </c>
    </row>
    <row r="33" spans="1:95" x14ac:dyDescent="0.3">
      <c r="A33">
        <v>15500</v>
      </c>
      <c r="B33">
        <v>0.104</v>
      </c>
      <c r="C33">
        <v>2.5950000000000002</v>
      </c>
      <c r="D33">
        <v>7.4999999999999997E-2</v>
      </c>
      <c r="E33">
        <v>0.74099999999999999</v>
      </c>
      <c r="F33">
        <v>1.224</v>
      </c>
      <c r="G33">
        <v>15229</v>
      </c>
      <c r="H33">
        <v>96631</v>
      </c>
      <c r="I33">
        <v>133482</v>
      </c>
      <c r="J33">
        <v>1992</v>
      </c>
      <c r="K33">
        <v>2345</v>
      </c>
      <c r="L33">
        <v>0</v>
      </c>
      <c r="M33">
        <v>6321</v>
      </c>
      <c r="N33">
        <v>15369</v>
      </c>
      <c r="O33" s="20">
        <v>64276</v>
      </c>
      <c r="P33" s="20">
        <v>2561</v>
      </c>
      <c r="Q33" s="20">
        <v>0</v>
      </c>
      <c r="R33" s="20">
        <v>0</v>
      </c>
      <c r="S33" s="20">
        <v>0</v>
      </c>
      <c r="T33" s="20">
        <v>11796</v>
      </c>
      <c r="U33" s="20">
        <v>434</v>
      </c>
      <c r="V33" s="20">
        <v>10143</v>
      </c>
      <c r="W33" s="20">
        <v>3502</v>
      </c>
      <c r="X33" s="20">
        <v>88</v>
      </c>
      <c r="Y33" s="20">
        <v>827</v>
      </c>
      <c r="Z33" s="20">
        <v>16193</v>
      </c>
      <c r="AA33" s="20">
        <v>7468</v>
      </c>
      <c r="AB33" s="20">
        <v>1</v>
      </c>
      <c r="AC33" s="20">
        <v>0</v>
      </c>
      <c r="AD33" s="20">
        <v>16193</v>
      </c>
      <c r="AE33" s="22">
        <v>8288</v>
      </c>
      <c r="AF33" s="22">
        <v>2561</v>
      </c>
      <c r="AG33" s="22">
        <v>0</v>
      </c>
      <c r="AH33" s="22">
        <v>0</v>
      </c>
      <c r="AI33" s="22">
        <v>0</v>
      </c>
      <c r="AJ33" s="22">
        <v>1551</v>
      </c>
      <c r="AK33" s="22">
        <v>434</v>
      </c>
      <c r="AL33" s="22">
        <v>4811</v>
      </c>
      <c r="AM33" s="22">
        <v>4240</v>
      </c>
      <c r="AN33" s="22">
        <v>2</v>
      </c>
      <c r="AO33" s="22">
        <v>1636</v>
      </c>
      <c r="AP33" s="22">
        <v>7468</v>
      </c>
      <c r="AQ33" s="22">
        <v>7468</v>
      </c>
      <c r="AR33" s="22">
        <v>0</v>
      </c>
      <c r="AS33" s="22">
        <v>0</v>
      </c>
      <c r="AT33" s="22">
        <v>818</v>
      </c>
      <c r="AU33" s="10">
        <f t="shared" si="20"/>
        <v>8288</v>
      </c>
      <c r="AV33" s="10">
        <f t="shared" si="20"/>
        <v>2561</v>
      </c>
      <c r="AW33" s="10">
        <f t="shared" si="20"/>
        <v>0</v>
      </c>
      <c r="AX33" s="10">
        <f t="shared" si="20"/>
        <v>0</v>
      </c>
      <c r="AY33" s="10">
        <f t="shared" si="20"/>
        <v>0</v>
      </c>
      <c r="AZ33" s="10">
        <f t="shared" si="20"/>
        <v>1551</v>
      </c>
      <c r="BA33" s="10">
        <f t="shared" si="20"/>
        <v>434</v>
      </c>
      <c r="BB33" s="10">
        <f t="shared" si="20"/>
        <v>4811</v>
      </c>
      <c r="BC33" s="10">
        <f t="shared" si="20"/>
        <v>3502</v>
      </c>
      <c r="BD33" s="10">
        <f t="shared" si="20"/>
        <v>2</v>
      </c>
      <c r="BE33" s="10">
        <f t="shared" si="20"/>
        <v>827</v>
      </c>
      <c r="BF33" s="10">
        <f t="shared" si="20"/>
        <v>7468</v>
      </c>
      <c r="BG33" s="10">
        <f t="shared" si="20"/>
        <v>7468</v>
      </c>
      <c r="BH33" s="10">
        <f t="shared" si="20"/>
        <v>0</v>
      </c>
      <c r="BI33" s="10">
        <f t="shared" si="20"/>
        <v>0</v>
      </c>
      <c r="BJ33" s="10">
        <f t="shared" si="20"/>
        <v>818</v>
      </c>
      <c r="BK33">
        <v>3871</v>
      </c>
      <c r="BL33">
        <v>2581</v>
      </c>
      <c r="BM33">
        <v>0</v>
      </c>
      <c r="BN33">
        <v>0</v>
      </c>
      <c r="BO33">
        <v>0</v>
      </c>
      <c r="BP33">
        <v>4298</v>
      </c>
      <c r="BQ33">
        <v>2544</v>
      </c>
      <c r="BR33">
        <v>7236</v>
      </c>
      <c r="BS33">
        <v>7103</v>
      </c>
      <c r="BT33">
        <v>8023</v>
      </c>
      <c r="BU33">
        <v>4767</v>
      </c>
      <c r="BV33">
        <v>4751</v>
      </c>
      <c r="BW33">
        <v>49204</v>
      </c>
      <c r="BX33">
        <v>8106</v>
      </c>
      <c r="BY33">
        <v>0</v>
      </c>
      <c r="BZ33">
        <v>2594</v>
      </c>
      <c r="CA33" s="24">
        <f t="shared" si="3"/>
        <v>32082848</v>
      </c>
      <c r="CB33" s="24">
        <f t="shared" si="4"/>
        <v>6609941</v>
      </c>
      <c r="CC33" s="24">
        <f t="shared" si="5"/>
        <v>0</v>
      </c>
      <c r="CD33" s="24">
        <f t="shared" si="6"/>
        <v>0</v>
      </c>
      <c r="CE33" s="24">
        <f t="shared" si="7"/>
        <v>0</v>
      </c>
      <c r="CF33" s="24">
        <f t="shared" si="8"/>
        <v>6666198</v>
      </c>
      <c r="CG33" s="24">
        <f t="shared" si="9"/>
        <v>1104096</v>
      </c>
      <c r="CH33" s="24">
        <f t="shared" si="10"/>
        <v>34812396</v>
      </c>
      <c r="CI33" s="24">
        <f t="shared" si="11"/>
        <v>24874706</v>
      </c>
      <c r="CJ33" s="24">
        <f t="shared" si="12"/>
        <v>16046</v>
      </c>
      <c r="CK33" s="24">
        <f t="shared" si="13"/>
        <v>3942309</v>
      </c>
      <c r="CL33" s="24">
        <f t="shared" si="14"/>
        <v>35480468</v>
      </c>
      <c r="CM33" s="24">
        <f t="shared" si="15"/>
        <v>367455472</v>
      </c>
      <c r="CN33" s="24">
        <f t="shared" si="16"/>
        <v>0</v>
      </c>
      <c r="CO33" s="24">
        <f t="shared" si="17"/>
        <v>0</v>
      </c>
      <c r="CP33" s="24">
        <f t="shared" si="18"/>
        <v>2121892</v>
      </c>
      <c r="CQ33" s="13">
        <f t="shared" si="19"/>
        <v>0.51516637200000004</v>
      </c>
    </row>
    <row r="34" spans="1:95" x14ac:dyDescent="0.3">
      <c r="A34">
        <v>16000</v>
      </c>
      <c r="B34">
        <v>0.1</v>
      </c>
      <c r="C34">
        <v>2.7130000000000001</v>
      </c>
      <c r="D34">
        <v>7.8E-2</v>
      </c>
      <c r="E34">
        <v>0.77800000000000002</v>
      </c>
      <c r="F34">
        <v>1.29</v>
      </c>
      <c r="G34">
        <v>15464</v>
      </c>
      <c r="H34">
        <v>99011</v>
      </c>
      <c r="I34">
        <v>138366</v>
      </c>
      <c r="J34">
        <v>1977</v>
      </c>
      <c r="K34">
        <v>2263</v>
      </c>
      <c r="L34">
        <v>0</v>
      </c>
      <c r="M34">
        <v>5567</v>
      </c>
      <c r="N34">
        <v>10257</v>
      </c>
      <c r="O34" s="20">
        <v>66514</v>
      </c>
      <c r="P34" s="20">
        <v>2528</v>
      </c>
      <c r="Q34" s="20">
        <v>0</v>
      </c>
      <c r="R34" s="20">
        <v>0</v>
      </c>
      <c r="S34" s="20">
        <v>0</v>
      </c>
      <c r="T34" s="20">
        <v>12206</v>
      </c>
      <c r="U34" s="20">
        <v>364</v>
      </c>
      <c r="V34" s="20">
        <v>10557</v>
      </c>
      <c r="W34" s="20">
        <v>3790</v>
      </c>
      <c r="X34" s="20">
        <v>107</v>
      </c>
      <c r="Y34" s="20">
        <v>1026</v>
      </c>
      <c r="Z34" s="20">
        <v>16740</v>
      </c>
      <c r="AA34" s="20">
        <v>7793</v>
      </c>
      <c r="AB34" s="20">
        <v>1</v>
      </c>
      <c r="AC34" s="20">
        <v>0</v>
      </c>
      <c r="AD34" s="20">
        <v>16740</v>
      </c>
      <c r="AE34" s="22">
        <v>9070</v>
      </c>
      <c r="AF34" s="22">
        <v>2528</v>
      </c>
      <c r="AG34" s="22">
        <v>0</v>
      </c>
      <c r="AH34" s="22">
        <v>0</v>
      </c>
      <c r="AI34" s="22">
        <v>0</v>
      </c>
      <c r="AJ34" s="22">
        <v>1763</v>
      </c>
      <c r="AK34" s="22">
        <v>364</v>
      </c>
      <c r="AL34" s="22">
        <v>5376</v>
      </c>
      <c r="AM34" s="22">
        <v>4798</v>
      </c>
      <c r="AN34" s="22">
        <v>0</v>
      </c>
      <c r="AO34" s="22">
        <v>2012</v>
      </c>
      <c r="AP34" s="22">
        <v>7793</v>
      </c>
      <c r="AQ34" s="22">
        <v>7793</v>
      </c>
      <c r="AR34" s="22">
        <v>0</v>
      </c>
      <c r="AS34" s="22">
        <v>0</v>
      </c>
      <c r="AT34" s="22">
        <v>1006</v>
      </c>
      <c r="AU34" s="10">
        <f t="shared" si="20"/>
        <v>9070</v>
      </c>
      <c r="AV34" s="10">
        <f t="shared" si="20"/>
        <v>2528</v>
      </c>
      <c r="AW34" s="10">
        <f t="shared" si="20"/>
        <v>0</v>
      </c>
      <c r="AX34" s="10">
        <f t="shared" si="20"/>
        <v>0</v>
      </c>
      <c r="AY34" s="10">
        <f t="shared" si="20"/>
        <v>0</v>
      </c>
      <c r="AZ34" s="10">
        <f t="shared" si="20"/>
        <v>1763</v>
      </c>
      <c r="BA34" s="10">
        <f t="shared" si="20"/>
        <v>364</v>
      </c>
      <c r="BB34" s="10">
        <f t="shared" si="20"/>
        <v>5376</v>
      </c>
      <c r="BC34" s="10">
        <f t="shared" si="20"/>
        <v>3790</v>
      </c>
      <c r="BD34" s="10">
        <f t="shared" si="20"/>
        <v>0</v>
      </c>
      <c r="BE34" s="10">
        <f t="shared" si="20"/>
        <v>1026</v>
      </c>
      <c r="BF34" s="10">
        <f t="shared" si="20"/>
        <v>7793</v>
      </c>
      <c r="BG34" s="10">
        <f t="shared" si="20"/>
        <v>7793</v>
      </c>
      <c r="BH34" s="10">
        <f t="shared" si="20"/>
        <v>0</v>
      </c>
      <c r="BI34" s="10">
        <f t="shared" si="20"/>
        <v>0</v>
      </c>
      <c r="BJ34" s="10">
        <f t="shared" ref="BJ34:BJ73" si="21">IF(AT34&gt;AD34,AD34,AT34)</f>
        <v>1006</v>
      </c>
      <c r="BK34">
        <v>3966</v>
      </c>
      <c r="BL34">
        <v>2593</v>
      </c>
      <c r="BM34">
        <v>0</v>
      </c>
      <c r="BN34">
        <v>0</v>
      </c>
      <c r="BO34">
        <v>0</v>
      </c>
      <c r="BP34">
        <v>4362</v>
      </c>
      <c r="BQ34">
        <v>2787</v>
      </c>
      <c r="BR34">
        <v>7466</v>
      </c>
      <c r="BS34">
        <v>7296</v>
      </c>
      <c r="BT34">
        <v>7300</v>
      </c>
      <c r="BU34">
        <v>4458</v>
      </c>
      <c r="BV34">
        <v>4941</v>
      </c>
      <c r="BW34">
        <v>51287</v>
      </c>
      <c r="BX34">
        <v>7679</v>
      </c>
      <c r="BY34">
        <v>0</v>
      </c>
      <c r="BZ34">
        <v>2843</v>
      </c>
      <c r="CA34" s="24">
        <f t="shared" si="3"/>
        <v>35971620</v>
      </c>
      <c r="CB34" s="24">
        <f t="shared" si="4"/>
        <v>6555104</v>
      </c>
      <c r="CC34" s="24">
        <f t="shared" si="5"/>
        <v>0</v>
      </c>
      <c r="CD34" s="24">
        <f t="shared" si="6"/>
        <v>0</v>
      </c>
      <c r="CE34" s="24">
        <f t="shared" si="7"/>
        <v>0</v>
      </c>
      <c r="CF34" s="24">
        <f t="shared" si="8"/>
        <v>7690206</v>
      </c>
      <c r="CG34" s="24">
        <f t="shared" si="9"/>
        <v>1014468</v>
      </c>
      <c r="CH34" s="24">
        <f t="shared" si="10"/>
        <v>40137216</v>
      </c>
      <c r="CI34" s="24">
        <f t="shared" si="11"/>
        <v>27651840</v>
      </c>
      <c r="CJ34" s="24">
        <f t="shared" si="12"/>
        <v>0</v>
      </c>
      <c r="CK34" s="24">
        <f t="shared" si="13"/>
        <v>4573908</v>
      </c>
      <c r="CL34" s="24">
        <f t="shared" si="14"/>
        <v>38505213</v>
      </c>
      <c r="CM34" s="24">
        <f t="shared" si="15"/>
        <v>399679591</v>
      </c>
      <c r="CN34" s="24">
        <f t="shared" si="16"/>
        <v>0</v>
      </c>
      <c r="CO34" s="24">
        <f t="shared" si="17"/>
        <v>0</v>
      </c>
      <c r="CP34" s="24">
        <f t="shared" si="18"/>
        <v>2860058</v>
      </c>
      <c r="CQ34" s="13">
        <f t="shared" si="19"/>
        <v>0.564639224</v>
      </c>
    </row>
    <row r="35" spans="1:95" x14ac:dyDescent="0.3">
      <c r="A35">
        <v>16500</v>
      </c>
      <c r="B35">
        <v>0.11899999999999999</v>
      </c>
      <c r="C35">
        <v>3.02</v>
      </c>
      <c r="D35">
        <v>8.6999999999999994E-2</v>
      </c>
      <c r="E35">
        <v>0.73399999999999999</v>
      </c>
      <c r="F35">
        <v>1.2849999999999999</v>
      </c>
      <c r="G35">
        <v>16086</v>
      </c>
      <c r="H35">
        <v>102517</v>
      </c>
      <c r="I35">
        <v>142304</v>
      </c>
      <c r="J35">
        <v>2054</v>
      </c>
      <c r="K35">
        <v>2371</v>
      </c>
      <c r="L35">
        <v>0</v>
      </c>
      <c r="M35">
        <v>5752</v>
      </c>
      <c r="N35">
        <v>10494</v>
      </c>
      <c r="O35" s="20">
        <v>68701</v>
      </c>
      <c r="P35" s="20">
        <v>2642</v>
      </c>
      <c r="Q35" s="20">
        <v>0</v>
      </c>
      <c r="R35" s="20">
        <v>0</v>
      </c>
      <c r="S35" s="20">
        <v>0</v>
      </c>
      <c r="T35" s="20">
        <v>12476</v>
      </c>
      <c r="U35" s="20">
        <v>363</v>
      </c>
      <c r="V35" s="20">
        <v>10791</v>
      </c>
      <c r="W35" s="20">
        <v>3797</v>
      </c>
      <c r="X35" s="20">
        <v>71</v>
      </c>
      <c r="Y35" s="20">
        <v>978</v>
      </c>
      <c r="Z35" s="20">
        <v>17256</v>
      </c>
      <c r="AA35" s="20">
        <v>7972</v>
      </c>
      <c r="AB35" s="20">
        <v>1</v>
      </c>
      <c r="AC35" s="20">
        <v>0</v>
      </c>
      <c r="AD35" s="20">
        <v>17256</v>
      </c>
      <c r="AE35" s="22">
        <v>9199</v>
      </c>
      <c r="AF35" s="22">
        <v>2642</v>
      </c>
      <c r="AG35" s="22">
        <v>0</v>
      </c>
      <c r="AH35" s="22">
        <v>0</v>
      </c>
      <c r="AI35" s="22">
        <v>0</v>
      </c>
      <c r="AJ35" s="22">
        <v>1697</v>
      </c>
      <c r="AK35" s="22">
        <v>363</v>
      </c>
      <c r="AL35" s="22">
        <v>5287</v>
      </c>
      <c r="AM35" s="22">
        <v>4733</v>
      </c>
      <c r="AN35" s="22">
        <v>2</v>
      </c>
      <c r="AO35" s="22">
        <v>1900</v>
      </c>
      <c r="AP35" s="22">
        <v>7972</v>
      </c>
      <c r="AQ35" s="22">
        <v>7972</v>
      </c>
      <c r="AR35" s="22">
        <v>0</v>
      </c>
      <c r="AS35" s="22">
        <v>0</v>
      </c>
      <c r="AT35" s="22">
        <v>950</v>
      </c>
      <c r="AU35" s="10">
        <f t="shared" ref="AU35:BI51" si="22">IF(AE35&gt;O35,O35,AE35)</f>
        <v>9199</v>
      </c>
      <c r="AV35" s="10">
        <f t="shared" si="22"/>
        <v>2642</v>
      </c>
      <c r="AW35" s="10">
        <f t="shared" si="22"/>
        <v>0</v>
      </c>
      <c r="AX35" s="10">
        <f t="shared" si="22"/>
        <v>0</v>
      </c>
      <c r="AY35" s="10">
        <f t="shared" si="22"/>
        <v>0</v>
      </c>
      <c r="AZ35" s="10">
        <f t="shared" si="22"/>
        <v>1697</v>
      </c>
      <c r="BA35" s="10">
        <f t="shared" si="22"/>
        <v>363</v>
      </c>
      <c r="BB35" s="10">
        <f t="shared" si="22"/>
        <v>5287</v>
      </c>
      <c r="BC35" s="10">
        <f t="shared" si="22"/>
        <v>3797</v>
      </c>
      <c r="BD35" s="10">
        <f t="shared" si="22"/>
        <v>2</v>
      </c>
      <c r="BE35" s="10">
        <f t="shared" si="22"/>
        <v>978</v>
      </c>
      <c r="BF35" s="10">
        <f t="shared" si="22"/>
        <v>7972</v>
      </c>
      <c r="BG35" s="10">
        <f t="shared" si="22"/>
        <v>7972</v>
      </c>
      <c r="BH35" s="10">
        <f t="shared" si="22"/>
        <v>0</v>
      </c>
      <c r="BI35" s="10">
        <f t="shared" si="22"/>
        <v>0</v>
      </c>
      <c r="BJ35" s="10">
        <f t="shared" si="21"/>
        <v>950</v>
      </c>
      <c r="BK35">
        <v>3587</v>
      </c>
      <c r="BL35">
        <v>2415</v>
      </c>
      <c r="BM35">
        <v>0</v>
      </c>
      <c r="BN35">
        <v>0</v>
      </c>
      <c r="BO35">
        <v>0</v>
      </c>
      <c r="BP35">
        <v>4073</v>
      </c>
      <c r="BQ35">
        <v>2408</v>
      </c>
      <c r="BR35">
        <v>6982</v>
      </c>
      <c r="BS35">
        <v>6818</v>
      </c>
      <c r="BT35">
        <v>7222</v>
      </c>
      <c r="BU35">
        <v>4512</v>
      </c>
      <c r="BV35">
        <v>4458</v>
      </c>
      <c r="BW35">
        <v>50485</v>
      </c>
      <c r="BX35">
        <v>8107</v>
      </c>
      <c r="BY35">
        <v>0</v>
      </c>
      <c r="BZ35">
        <v>2535</v>
      </c>
      <c r="CA35" s="24">
        <f t="shared" si="3"/>
        <v>32996813</v>
      </c>
      <c r="CB35" s="24">
        <f t="shared" si="4"/>
        <v>6380430</v>
      </c>
      <c r="CC35" s="24">
        <f t="shared" si="5"/>
        <v>0</v>
      </c>
      <c r="CD35" s="24">
        <f t="shared" si="6"/>
        <v>0</v>
      </c>
      <c r="CE35" s="24">
        <f t="shared" si="7"/>
        <v>0</v>
      </c>
      <c r="CF35" s="24">
        <f t="shared" si="8"/>
        <v>6911881</v>
      </c>
      <c r="CG35" s="24">
        <f t="shared" si="9"/>
        <v>874104</v>
      </c>
      <c r="CH35" s="24">
        <f t="shared" si="10"/>
        <v>36913834</v>
      </c>
      <c r="CI35" s="24">
        <f t="shared" si="11"/>
        <v>25887946</v>
      </c>
      <c r="CJ35" s="24">
        <f t="shared" si="12"/>
        <v>14444</v>
      </c>
      <c r="CK35" s="24">
        <f t="shared" si="13"/>
        <v>4412736</v>
      </c>
      <c r="CL35" s="24">
        <f t="shared" si="14"/>
        <v>35539176</v>
      </c>
      <c r="CM35" s="24">
        <f t="shared" si="15"/>
        <v>402466420</v>
      </c>
      <c r="CN35" s="24">
        <f t="shared" si="16"/>
        <v>0</v>
      </c>
      <c r="CO35" s="24">
        <f t="shared" si="17"/>
        <v>0</v>
      </c>
      <c r="CP35" s="24">
        <f t="shared" si="18"/>
        <v>2408250</v>
      </c>
      <c r="CQ35" s="13">
        <f t="shared" si="19"/>
        <v>0.55480603399999995</v>
      </c>
    </row>
    <row r="36" spans="1:95" x14ac:dyDescent="0.3">
      <c r="A36">
        <v>17000</v>
      </c>
      <c r="B36">
        <v>0.1</v>
      </c>
      <c r="C36">
        <v>2.72</v>
      </c>
      <c r="D36">
        <v>0.09</v>
      </c>
      <c r="E36">
        <v>0.80400000000000005</v>
      </c>
      <c r="F36">
        <v>1.7110000000000001</v>
      </c>
      <c r="G36">
        <v>16686</v>
      </c>
      <c r="H36">
        <v>106149</v>
      </c>
      <c r="I36">
        <v>146484</v>
      </c>
      <c r="J36">
        <v>2143</v>
      </c>
      <c r="K36">
        <v>2157</v>
      </c>
      <c r="L36">
        <v>0</v>
      </c>
      <c r="M36">
        <v>5525</v>
      </c>
      <c r="N36">
        <v>11880</v>
      </c>
      <c r="O36" s="20">
        <v>70917</v>
      </c>
      <c r="P36" s="20">
        <v>2728</v>
      </c>
      <c r="Q36" s="20">
        <v>0</v>
      </c>
      <c r="R36" s="20">
        <v>0</v>
      </c>
      <c r="S36" s="20">
        <v>0</v>
      </c>
      <c r="T36" s="20">
        <v>12834</v>
      </c>
      <c r="U36" s="20">
        <v>479</v>
      </c>
      <c r="V36" s="20">
        <v>11022</v>
      </c>
      <c r="W36" s="20">
        <v>3801</v>
      </c>
      <c r="X36" s="20">
        <v>95</v>
      </c>
      <c r="Y36" s="20">
        <v>920</v>
      </c>
      <c r="Z36" s="20">
        <v>17773</v>
      </c>
      <c r="AA36" s="20">
        <v>8141</v>
      </c>
      <c r="AB36" s="20">
        <v>1</v>
      </c>
      <c r="AC36" s="20">
        <v>0</v>
      </c>
      <c r="AD36" s="20">
        <v>17773</v>
      </c>
      <c r="AE36" s="22">
        <v>9314</v>
      </c>
      <c r="AF36" s="22">
        <v>2728</v>
      </c>
      <c r="AG36" s="22">
        <v>0</v>
      </c>
      <c r="AH36" s="22">
        <v>0</v>
      </c>
      <c r="AI36" s="22">
        <v>0</v>
      </c>
      <c r="AJ36" s="22">
        <v>1660</v>
      </c>
      <c r="AK36" s="22">
        <v>479</v>
      </c>
      <c r="AL36" s="22">
        <v>5159</v>
      </c>
      <c r="AM36" s="22">
        <v>4544</v>
      </c>
      <c r="AN36" s="22">
        <v>3</v>
      </c>
      <c r="AO36" s="22">
        <v>1800</v>
      </c>
      <c r="AP36" s="22">
        <v>8141</v>
      </c>
      <c r="AQ36" s="22">
        <v>8141</v>
      </c>
      <c r="AR36" s="22">
        <v>0</v>
      </c>
      <c r="AS36" s="22">
        <v>0</v>
      </c>
      <c r="AT36" s="22">
        <v>900</v>
      </c>
      <c r="AU36" s="10">
        <f t="shared" si="22"/>
        <v>9314</v>
      </c>
      <c r="AV36" s="10">
        <f t="shared" si="22"/>
        <v>2728</v>
      </c>
      <c r="AW36" s="10">
        <f t="shared" si="22"/>
        <v>0</v>
      </c>
      <c r="AX36" s="10">
        <f t="shared" si="22"/>
        <v>0</v>
      </c>
      <c r="AY36" s="10">
        <f t="shared" si="22"/>
        <v>0</v>
      </c>
      <c r="AZ36" s="10">
        <f t="shared" si="22"/>
        <v>1660</v>
      </c>
      <c r="BA36" s="10">
        <f t="shared" si="22"/>
        <v>479</v>
      </c>
      <c r="BB36" s="10">
        <f t="shared" si="22"/>
        <v>5159</v>
      </c>
      <c r="BC36" s="10">
        <f t="shared" si="22"/>
        <v>3801</v>
      </c>
      <c r="BD36" s="10">
        <f t="shared" si="22"/>
        <v>3</v>
      </c>
      <c r="BE36" s="10">
        <f t="shared" si="22"/>
        <v>920</v>
      </c>
      <c r="BF36" s="10">
        <f t="shared" si="22"/>
        <v>8141</v>
      </c>
      <c r="BG36" s="10">
        <f t="shared" si="22"/>
        <v>8141</v>
      </c>
      <c r="BH36" s="10">
        <f t="shared" si="22"/>
        <v>0</v>
      </c>
      <c r="BI36" s="10">
        <f t="shared" si="22"/>
        <v>0</v>
      </c>
      <c r="BJ36" s="10">
        <f t="shared" si="21"/>
        <v>900</v>
      </c>
      <c r="BK36">
        <v>3969</v>
      </c>
      <c r="BL36">
        <v>2913</v>
      </c>
      <c r="BM36">
        <v>0</v>
      </c>
      <c r="BN36">
        <v>0</v>
      </c>
      <c r="BO36">
        <v>0</v>
      </c>
      <c r="BP36">
        <v>4365</v>
      </c>
      <c r="BQ36">
        <v>2697</v>
      </c>
      <c r="BR36">
        <v>7676</v>
      </c>
      <c r="BS36">
        <v>8322</v>
      </c>
      <c r="BT36">
        <v>8946</v>
      </c>
      <c r="BU36">
        <v>5434</v>
      </c>
      <c r="BV36">
        <v>4874</v>
      </c>
      <c r="BW36">
        <v>56846</v>
      </c>
      <c r="BX36">
        <v>8959</v>
      </c>
      <c r="BY36">
        <v>0</v>
      </c>
      <c r="BZ36">
        <v>2843</v>
      </c>
      <c r="CA36" s="24">
        <f t="shared" si="3"/>
        <v>36967266</v>
      </c>
      <c r="CB36" s="24">
        <f t="shared" si="4"/>
        <v>7946664</v>
      </c>
      <c r="CC36" s="24">
        <f t="shared" si="5"/>
        <v>0</v>
      </c>
      <c r="CD36" s="24">
        <f t="shared" si="6"/>
        <v>0</v>
      </c>
      <c r="CE36" s="24">
        <f t="shared" si="7"/>
        <v>0</v>
      </c>
      <c r="CF36" s="24">
        <f t="shared" si="8"/>
        <v>7245900</v>
      </c>
      <c r="CG36" s="24">
        <f t="shared" si="9"/>
        <v>1291863</v>
      </c>
      <c r="CH36" s="24">
        <f t="shared" si="10"/>
        <v>39600484</v>
      </c>
      <c r="CI36" s="24">
        <f t="shared" si="11"/>
        <v>31631922</v>
      </c>
      <c r="CJ36" s="24">
        <f t="shared" si="12"/>
        <v>26838</v>
      </c>
      <c r="CK36" s="24">
        <f t="shared" si="13"/>
        <v>4999280</v>
      </c>
      <c r="CL36" s="24">
        <f t="shared" si="14"/>
        <v>39679234</v>
      </c>
      <c r="CM36" s="24">
        <f t="shared" si="15"/>
        <v>462783286</v>
      </c>
      <c r="CN36" s="24">
        <f t="shared" si="16"/>
        <v>0</v>
      </c>
      <c r="CO36" s="24">
        <f t="shared" si="17"/>
        <v>0</v>
      </c>
      <c r="CP36" s="24">
        <f t="shared" si="18"/>
        <v>2558700</v>
      </c>
      <c r="CQ36" s="13">
        <f t="shared" si="19"/>
        <v>0.63473143700000001</v>
      </c>
    </row>
    <row r="37" spans="1:95" x14ac:dyDescent="0.3">
      <c r="A37">
        <v>17500</v>
      </c>
      <c r="B37">
        <v>0.11899999999999999</v>
      </c>
      <c r="C37">
        <v>2.8140000000000001</v>
      </c>
      <c r="D37">
        <v>8.5000000000000006E-2</v>
      </c>
      <c r="E37">
        <v>0.75800000000000001</v>
      </c>
      <c r="F37">
        <v>1.538</v>
      </c>
      <c r="G37">
        <v>17121</v>
      </c>
      <c r="H37">
        <v>108796</v>
      </c>
      <c r="I37">
        <v>150684</v>
      </c>
      <c r="J37">
        <v>1926</v>
      </c>
      <c r="K37">
        <v>2217</v>
      </c>
      <c r="L37">
        <v>0</v>
      </c>
      <c r="M37">
        <v>5483</v>
      </c>
      <c r="N37">
        <v>11024</v>
      </c>
      <c r="O37" s="20">
        <v>72649</v>
      </c>
      <c r="P37" s="20">
        <v>2794</v>
      </c>
      <c r="Q37" s="20">
        <v>0</v>
      </c>
      <c r="R37" s="20">
        <v>0</v>
      </c>
      <c r="S37" s="20">
        <v>0</v>
      </c>
      <c r="T37" s="20">
        <v>13213</v>
      </c>
      <c r="U37" s="20">
        <v>452</v>
      </c>
      <c r="V37" s="20">
        <v>11479</v>
      </c>
      <c r="W37" s="20">
        <v>3977</v>
      </c>
      <c r="X37" s="20">
        <v>85</v>
      </c>
      <c r="Y37" s="20">
        <v>969</v>
      </c>
      <c r="Z37" s="20">
        <v>18297</v>
      </c>
      <c r="AA37" s="20">
        <v>8471</v>
      </c>
      <c r="AB37" s="20">
        <v>1</v>
      </c>
      <c r="AC37" s="20">
        <v>0</v>
      </c>
      <c r="AD37" s="20">
        <v>18297</v>
      </c>
      <c r="AE37" s="22">
        <v>9511</v>
      </c>
      <c r="AF37" s="22">
        <v>2794</v>
      </c>
      <c r="AG37" s="22">
        <v>0</v>
      </c>
      <c r="AH37" s="22">
        <v>0</v>
      </c>
      <c r="AI37" s="22">
        <v>0</v>
      </c>
      <c r="AJ37" s="22">
        <v>1747</v>
      </c>
      <c r="AK37" s="22">
        <v>452</v>
      </c>
      <c r="AL37" s="22">
        <v>5521</v>
      </c>
      <c r="AM37" s="22">
        <v>4870</v>
      </c>
      <c r="AN37" s="22">
        <v>5</v>
      </c>
      <c r="AO37" s="22">
        <v>1898</v>
      </c>
      <c r="AP37" s="22">
        <v>8471</v>
      </c>
      <c r="AQ37" s="22">
        <v>8471</v>
      </c>
      <c r="AR37" s="22">
        <v>0</v>
      </c>
      <c r="AS37" s="22">
        <v>0</v>
      </c>
      <c r="AT37" s="22">
        <v>949</v>
      </c>
      <c r="AU37" s="10">
        <f t="shared" si="22"/>
        <v>9511</v>
      </c>
      <c r="AV37" s="10">
        <f t="shared" si="22"/>
        <v>2794</v>
      </c>
      <c r="AW37" s="10">
        <f t="shared" si="22"/>
        <v>0</v>
      </c>
      <c r="AX37" s="10">
        <f t="shared" si="22"/>
        <v>0</v>
      </c>
      <c r="AY37" s="10">
        <f t="shared" si="22"/>
        <v>0</v>
      </c>
      <c r="AZ37" s="10">
        <f t="shared" si="22"/>
        <v>1747</v>
      </c>
      <c r="BA37" s="10">
        <f t="shared" si="22"/>
        <v>452</v>
      </c>
      <c r="BB37" s="10">
        <f t="shared" si="22"/>
        <v>5521</v>
      </c>
      <c r="BC37" s="10">
        <f t="shared" si="22"/>
        <v>3977</v>
      </c>
      <c r="BD37" s="10">
        <f t="shared" si="22"/>
        <v>5</v>
      </c>
      <c r="BE37" s="10">
        <f t="shared" si="22"/>
        <v>969</v>
      </c>
      <c r="BF37" s="10">
        <f t="shared" si="22"/>
        <v>8471</v>
      </c>
      <c r="BG37" s="10">
        <f t="shared" si="22"/>
        <v>8471</v>
      </c>
      <c r="BH37" s="10">
        <f t="shared" si="22"/>
        <v>0</v>
      </c>
      <c r="BI37" s="10">
        <f t="shared" si="22"/>
        <v>0</v>
      </c>
      <c r="BJ37" s="10">
        <f t="shared" si="21"/>
        <v>949</v>
      </c>
      <c r="BK37">
        <v>4095</v>
      </c>
      <c r="BL37">
        <v>2872</v>
      </c>
      <c r="BM37">
        <v>0</v>
      </c>
      <c r="BN37">
        <v>0</v>
      </c>
      <c r="BO37">
        <v>0</v>
      </c>
      <c r="BP37">
        <v>4519</v>
      </c>
      <c r="BQ37">
        <v>2672</v>
      </c>
      <c r="BR37">
        <v>7821</v>
      </c>
      <c r="BS37">
        <v>8549</v>
      </c>
      <c r="BT37">
        <v>8256</v>
      </c>
      <c r="BU37">
        <v>5247</v>
      </c>
      <c r="BV37">
        <v>5116</v>
      </c>
      <c r="BW37">
        <v>62793</v>
      </c>
      <c r="BX37">
        <v>7680</v>
      </c>
      <c r="BY37">
        <v>0</v>
      </c>
      <c r="BZ37">
        <v>2916</v>
      </c>
      <c r="CA37" s="24">
        <f t="shared" si="3"/>
        <v>38947545</v>
      </c>
      <c r="CB37" s="24">
        <f t="shared" si="4"/>
        <v>8024368</v>
      </c>
      <c r="CC37" s="24">
        <f t="shared" si="5"/>
        <v>0</v>
      </c>
      <c r="CD37" s="24">
        <f t="shared" si="6"/>
        <v>0</v>
      </c>
      <c r="CE37" s="24">
        <f t="shared" si="7"/>
        <v>0</v>
      </c>
      <c r="CF37" s="24">
        <f t="shared" si="8"/>
        <v>7894693</v>
      </c>
      <c r="CG37" s="24">
        <f t="shared" si="9"/>
        <v>1207744</v>
      </c>
      <c r="CH37" s="24">
        <f t="shared" si="10"/>
        <v>43179741</v>
      </c>
      <c r="CI37" s="24">
        <f t="shared" si="11"/>
        <v>33999373</v>
      </c>
      <c r="CJ37" s="24">
        <f t="shared" si="12"/>
        <v>41280</v>
      </c>
      <c r="CK37" s="24">
        <f t="shared" si="13"/>
        <v>5084343</v>
      </c>
      <c r="CL37" s="24">
        <f t="shared" si="14"/>
        <v>43337636</v>
      </c>
      <c r="CM37" s="24">
        <f t="shared" si="15"/>
        <v>531919503</v>
      </c>
      <c r="CN37" s="24">
        <f t="shared" si="16"/>
        <v>0</v>
      </c>
      <c r="CO37" s="24">
        <f t="shared" si="17"/>
        <v>0</v>
      </c>
      <c r="CP37" s="24">
        <f t="shared" si="18"/>
        <v>2767284</v>
      </c>
      <c r="CQ37" s="13">
        <f t="shared" si="19"/>
        <v>0.71640351000000002</v>
      </c>
    </row>
    <row r="38" spans="1:95" x14ac:dyDescent="0.3">
      <c r="A38">
        <v>18000</v>
      </c>
      <c r="B38">
        <v>0.129</v>
      </c>
      <c r="C38">
        <v>3.0390000000000001</v>
      </c>
      <c r="D38">
        <v>9.4E-2</v>
      </c>
      <c r="E38">
        <v>0.79900000000000004</v>
      </c>
      <c r="F38">
        <v>1.369</v>
      </c>
      <c r="G38">
        <v>17822</v>
      </c>
      <c r="H38">
        <v>112698</v>
      </c>
      <c r="I38">
        <v>154994</v>
      </c>
      <c r="J38">
        <v>1829</v>
      </c>
      <c r="K38">
        <v>2064</v>
      </c>
      <c r="L38">
        <v>0</v>
      </c>
      <c r="M38">
        <v>5158</v>
      </c>
      <c r="N38">
        <v>10211</v>
      </c>
      <c r="O38" s="20">
        <v>75005</v>
      </c>
      <c r="P38" s="20">
        <v>2929</v>
      </c>
      <c r="Q38" s="20">
        <v>0</v>
      </c>
      <c r="R38" s="20">
        <v>0</v>
      </c>
      <c r="S38" s="20">
        <v>0</v>
      </c>
      <c r="T38" s="20">
        <v>13597</v>
      </c>
      <c r="U38" s="20">
        <v>500</v>
      </c>
      <c r="V38" s="20">
        <v>11685</v>
      </c>
      <c r="W38" s="20">
        <v>3977</v>
      </c>
      <c r="X38" s="20">
        <v>104</v>
      </c>
      <c r="Y38" s="20">
        <v>902</v>
      </c>
      <c r="Z38" s="20">
        <v>18842</v>
      </c>
      <c r="AA38" s="20">
        <v>8610</v>
      </c>
      <c r="AB38" s="20">
        <v>1</v>
      </c>
      <c r="AC38" s="20">
        <v>0</v>
      </c>
      <c r="AD38" s="20">
        <v>18842</v>
      </c>
      <c r="AE38" s="22">
        <v>9608</v>
      </c>
      <c r="AF38" s="22">
        <v>2929</v>
      </c>
      <c r="AG38" s="22">
        <v>0</v>
      </c>
      <c r="AH38" s="22">
        <v>0</v>
      </c>
      <c r="AI38" s="22">
        <v>0</v>
      </c>
      <c r="AJ38" s="22">
        <v>1775</v>
      </c>
      <c r="AK38" s="22">
        <v>500</v>
      </c>
      <c r="AL38" s="22">
        <v>5411</v>
      </c>
      <c r="AM38" s="22">
        <v>4797</v>
      </c>
      <c r="AN38" s="22">
        <v>2</v>
      </c>
      <c r="AO38" s="22">
        <v>1780</v>
      </c>
      <c r="AP38" s="22">
        <v>8610</v>
      </c>
      <c r="AQ38" s="22">
        <v>8610</v>
      </c>
      <c r="AR38" s="22">
        <v>0</v>
      </c>
      <c r="AS38" s="22">
        <v>0</v>
      </c>
      <c r="AT38" s="22">
        <v>890</v>
      </c>
      <c r="AU38" s="10">
        <f t="shared" si="22"/>
        <v>9608</v>
      </c>
      <c r="AV38" s="10">
        <f t="shared" si="22"/>
        <v>2929</v>
      </c>
      <c r="AW38" s="10">
        <f t="shared" si="22"/>
        <v>0</v>
      </c>
      <c r="AX38" s="10">
        <f t="shared" si="22"/>
        <v>0</v>
      </c>
      <c r="AY38" s="10">
        <f t="shared" si="22"/>
        <v>0</v>
      </c>
      <c r="AZ38" s="10">
        <f t="shared" si="22"/>
        <v>1775</v>
      </c>
      <c r="BA38" s="10">
        <f t="shared" si="22"/>
        <v>500</v>
      </c>
      <c r="BB38" s="10">
        <f t="shared" si="22"/>
        <v>5411</v>
      </c>
      <c r="BC38" s="10">
        <f t="shared" si="22"/>
        <v>3977</v>
      </c>
      <c r="BD38" s="10">
        <f t="shared" si="22"/>
        <v>2</v>
      </c>
      <c r="BE38" s="10">
        <f t="shared" si="22"/>
        <v>902</v>
      </c>
      <c r="BF38" s="10">
        <f t="shared" si="22"/>
        <v>8610</v>
      </c>
      <c r="BG38" s="10">
        <f t="shared" si="22"/>
        <v>8610</v>
      </c>
      <c r="BH38" s="10">
        <f t="shared" si="22"/>
        <v>0</v>
      </c>
      <c r="BI38" s="10">
        <f t="shared" si="22"/>
        <v>0</v>
      </c>
      <c r="BJ38" s="10">
        <f t="shared" si="21"/>
        <v>890</v>
      </c>
      <c r="BK38">
        <v>3802</v>
      </c>
      <c r="BL38">
        <v>2311</v>
      </c>
      <c r="BM38">
        <v>0</v>
      </c>
      <c r="BN38">
        <v>0</v>
      </c>
      <c r="BO38">
        <v>0</v>
      </c>
      <c r="BP38">
        <v>3893</v>
      </c>
      <c r="BQ38">
        <v>2071</v>
      </c>
      <c r="BR38">
        <v>6659</v>
      </c>
      <c r="BS38">
        <v>6664</v>
      </c>
      <c r="BT38">
        <v>6826</v>
      </c>
      <c r="BU38">
        <v>4559</v>
      </c>
      <c r="BV38">
        <v>4258</v>
      </c>
      <c r="BW38">
        <v>53783</v>
      </c>
      <c r="BX38">
        <v>7680</v>
      </c>
      <c r="BY38">
        <v>0</v>
      </c>
      <c r="BZ38">
        <v>2410</v>
      </c>
      <c r="CA38" s="24">
        <f t="shared" si="3"/>
        <v>36529616</v>
      </c>
      <c r="CB38" s="24">
        <f t="shared" si="4"/>
        <v>6768919</v>
      </c>
      <c r="CC38" s="24">
        <f t="shared" si="5"/>
        <v>0</v>
      </c>
      <c r="CD38" s="24">
        <f t="shared" si="6"/>
        <v>0</v>
      </c>
      <c r="CE38" s="24">
        <f t="shared" si="7"/>
        <v>0</v>
      </c>
      <c r="CF38" s="24">
        <f t="shared" si="8"/>
        <v>6910075</v>
      </c>
      <c r="CG38" s="24">
        <f t="shared" si="9"/>
        <v>1035500</v>
      </c>
      <c r="CH38" s="24">
        <f t="shared" si="10"/>
        <v>36031849</v>
      </c>
      <c r="CI38" s="24">
        <f t="shared" si="11"/>
        <v>26502728</v>
      </c>
      <c r="CJ38" s="24">
        <f t="shared" si="12"/>
        <v>13652</v>
      </c>
      <c r="CK38" s="24">
        <f t="shared" si="13"/>
        <v>4112218</v>
      </c>
      <c r="CL38" s="24">
        <f t="shared" si="14"/>
        <v>36661380</v>
      </c>
      <c r="CM38" s="24">
        <f t="shared" si="15"/>
        <v>463071630</v>
      </c>
      <c r="CN38" s="24">
        <f t="shared" si="16"/>
        <v>0</v>
      </c>
      <c r="CO38" s="24">
        <f t="shared" si="17"/>
        <v>0</v>
      </c>
      <c r="CP38" s="24">
        <f t="shared" si="18"/>
        <v>2144900</v>
      </c>
      <c r="CQ38" s="13">
        <f t="shared" si="19"/>
        <v>0.61978246699999995</v>
      </c>
    </row>
    <row r="39" spans="1:95" x14ac:dyDescent="0.3">
      <c r="A39">
        <v>18500</v>
      </c>
      <c r="B39">
        <v>0.106</v>
      </c>
      <c r="C39">
        <v>3.569</v>
      </c>
      <c r="D39">
        <v>7.8E-2</v>
      </c>
      <c r="E39">
        <v>1.1539999999999999</v>
      </c>
      <c r="F39">
        <v>1.72</v>
      </c>
      <c r="G39">
        <v>17871</v>
      </c>
      <c r="H39">
        <v>113458</v>
      </c>
      <c r="I39">
        <v>159506</v>
      </c>
      <c r="J39">
        <v>2265</v>
      </c>
      <c r="K39">
        <v>2581</v>
      </c>
      <c r="L39">
        <v>0</v>
      </c>
      <c r="M39">
        <v>6830</v>
      </c>
      <c r="N39">
        <v>16232</v>
      </c>
      <c r="O39" s="20">
        <v>76772</v>
      </c>
      <c r="P39" s="20">
        <v>3032</v>
      </c>
      <c r="Q39" s="20">
        <v>0</v>
      </c>
      <c r="R39" s="20">
        <v>0</v>
      </c>
      <c r="S39" s="20">
        <v>0</v>
      </c>
      <c r="T39" s="20">
        <v>14031</v>
      </c>
      <c r="U39" s="20">
        <v>510</v>
      </c>
      <c r="V39" s="20">
        <v>11961</v>
      </c>
      <c r="W39" s="20">
        <v>4301</v>
      </c>
      <c r="X39" s="20">
        <v>112</v>
      </c>
      <c r="Y39" s="20">
        <v>1246</v>
      </c>
      <c r="Z39" s="20">
        <v>19317</v>
      </c>
      <c r="AA39" s="20">
        <v>8906</v>
      </c>
      <c r="AB39" s="20">
        <v>1</v>
      </c>
      <c r="AC39" s="20">
        <v>0</v>
      </c>
      <c r="AD39" s="20">
        <v>19317</v>
      </c>
      <c r="AE39" s="22">
        <v>10840</v>
      </c>
      <c r="AF39" s="22">
        <v>3032</v>
      </c>
      <c r="AG39" s="22">
        <v>0</v>
      </c>
      <c r="AH39" s="22">
        <v>0</v>
      </c>
      <c r="AI39" s="22">
        <v>0</v>
      </c>
      <c r="AJ39" s="22">
        <v>2233</v>
      </c>
      <c r="AK39" s="22">
        <v>510</v>
      </c>
      <c r="AL39" s="22">
        <v>6186</v>
      </c>
      <c r="AM39" s="22">
        <v>5485</v>
      </c>
      <c r="AN39" s="22">
        <v>4</v>
      </c>
      <c r="AO39" s="22">
        <v>2438</v>
      </c>
      <c r="AP39" s="22">
        <v>8906</v>
      </c>
      <c r="AQ39" s="22">
        <v>8906</v>
      </c>
      <c r="AR39" s="22">
        <v>0</v>
      </c>
      <c r="AS39" s="22">
        <v>0</v>
      </c>
      <c r="AT39" s="22">
        <v>1219</v>
      </c>
      <c r="AU39" s="10">
        <f t="shared" si="22"/>
        <v>10840</v>
      </c>
      <c r="AV39" s="10">
        <f t="shared" si="22"/>
        <v>3032</v>
      </c>
      <c r="AW39" s="10">
        <f t="shared" si="22"/>
        <v>0</v>
      </c>
      <c r="AX39" s="10">
        <f t="shared" si="22"/>
        <v>0</v>
      </c>
      <c r="AY39" s="10">
        <f t="shared" si="22"/>
        <v>0</v>
      </c>
      <c r="AZ39" s="10">
        <f t="shared" si="22"/>
        <v>2233</v>
      </c>
      <c r="BA39" s="10">
        <f t="shared" si="22"/>
        <v>510</v>
      </c>
      <c r="BB39" s="10">
        <f t="shared" si="22"/>
        <v>6186</v>
      </c>
      <c r="BC39" s="10">
        <f t="shared" si="22"/>
        <v>4301</v>
      </c>
      <c r="BD39" s="10">
        <f t="shared" si="22"/>
        <v>4</v>
      </c>
      <c r="BE39" s="10">
        <f t="shared" si="22"/>
        <v>1246</v>
      </c>
      <c r="BF39" s="10">
        <f t="shared" si="22"/>
        <v>8906</v>
      </c>
      <c r="BG39" s="10">
        <f t="shared" si="22"/>
        <v>8906</v>
      </c>
      <c r="BH39" s="10">
        <f t="shared" si="22"/>
        <v>0</v>
      </c>
      <c r="BI39" s="10">
        <f t="shared" si="22"/>
        <v>0</v>
      </c>
      <c r="BJ39" s="10">
        <f t="shared" si="21"/>
        <v>1219</v>
      </c>
      <c r="BK39">
        <v>4205</v>
      </c>
      <c r="BL39">
        <v>2982</v>
      </c>
      <c r="BM39">
        <v>0</v>
      </c>
      <c r="BN39">
        <v>0</v>
      </c>
      <c r="BO39">
        <v>0</v>
      </c>
      <c r="BP39">
        <v>4624</v>
      </c>
      <c r="BQ39">
        <v>2802</v>
      </c>
      <c r="BR39">
        <v>8355</v>
      </c>
      <c r="BS39">
        <v>9429</v>
      </c>
      <c r="BT39">
        <v>10388</v>
      </c>
      <c r="BU39">
        <v>5455</v>
      </c>
      <c r="BV39">
        <v>5152</v>
      </c>
      <c r="BW39">
        <v>67543</v>
      </c>
      <c r="BX39">
        <v>8960</v>
      </c>
      <c r="BY39">
        <v>0</v>
      </c>
      <c r="BZ39">
        <v>2927</v>
      </c>
      <c r="CA39" s="24">
        <f t="shared" si="3"/>
        <v>45582200</v>
      </c>
      <c r="CB39" s="24">
        <f t="shared" si="4"/>
        <v>9041424</v>
      </c>
      <c r="CC39" s="24">
        <f t="shared" si="5"/>
        <v>0</v>
      </c>
      <c r="CD39" s="24">
        <f t="shared" si="6"/>
        <v>0</v>
      </c>
      <c r="CE39" s="24">
        <f t="shared" si="7"/>
        <v>0</v>
      </c>
      <c r="CF39" s="24">
        <f t="shared" si="8"/>
        <v>10325392</v>
      </c>
      <c r="CG39" s="24">
        <f t="shared" si="9"/>
        <v>1429020</v>
      </c>
      <c r="CH39" s="24">
        <f t="shared" si="10"/>
        <v>51684030</v>
      </c>
      <c r="CI39" s="24">
        <f t="shared" si="11"/>
        <v>40554129</v>
      </c>
      <c r="CJ39" s="24">
        <f t="shared" si="12"/>
        <v>41552</v>
      </c>
      <c r="CK39" s="24">
        <f t="shared" si="13"/>
        <v>6796930</v>
      </c>
      <c r="CL39" s="24">
        <f t="shared" si="14"/>
        <v>45883712</v>
      </c>
      <c r="CM39" s="24">
        <f t="shared" si="15"/>
        <v>601537958</v>
      </c>
      <c r="CN39" s="24">
        <f t="shared" si="16"/>
        <v>0</v>
      </c>
      <c r="CO39" s="24">
        <f t="shared" si="17"/>
        <v>0</v>
      </c>
      <c r="CP39" s="24">
        <f t="shared" si="18"/>
        <v>3568013</v>
      </c>
      <c r="CQ39" s="13">
        <f t="shared" si="19"/>
        <v>0.81644435999999998</v>
      </c>
    </row>
    <row r="40" spans="1:95" x14ac:dyDescent="0.3">
      <c r="A40">
        <v>19000</v>
      </c>
      <c r="B40">
        <v>0.127</v>
      </c>
      <c r="C40">
        <v>2.952</v>
      </c>
      <c r="D40">
        <v>0.10100000000000001</v>
      </c>
      <c r="E40">
        <v>1.085</v>
      </c>
      <c r="F40">
        <v>1.49</v>
      </c>
      <c r="G40">
        <v>18557</v>
      </c>
      <c r="H40">
        <v>118238</v>
      </c>
      <c r="I40">
        <v>164616</v>
      </c>
      <c r="J40">
        <v>1836</v>
      </c>
      <c r="K40">
        <v>2095</v>
      </c>
      <c r="L40">
        <v>0</v>
      </c>
      <c r="M40">
        <v>5216</v>
      </c>
      <c r="N40">
        <v>11072</v>
      </c>
      <c r="O40" s="20">
        <v>79042</v>
      </c>
      <c r="P40" s="20">
        <v>3066</v>
      </c>
      <c r="Q40" s="20">
        <v>0</v>
      </c>
      <c r="R40" s="20">
        <v>0</v>
      </c>
      <c r="S40" s="20">
        <v>0</v>
      </c>
      <c r="T40" s="20">
        <v>14738</v>
      </c>
      <c r="U40" s="20">
        <v>509</v>
      </c>
      <c r="V40" s="20">
        <v>12599</v>
      </c>
      <c r="W40" s="20">
        <v>4401</v>
      </c>
      <c r="X40" s="20">
        <v>108</v>
      </c>
      <c r="Y40" s="20">
        <v>1107</v>
      </c>
      <c r="Z40" s="20">
        <v>19870</v>
      </c>
      <c r="AA40" s="20">
        <v>9305</v>
      </c>
      <c r="AB40" s="20">
        <v>1</v>
      </c>
      <c r="AC40" s="20">
        <v>0</v>
      </c>
      <c r="AD40" s="20">
        <v>19870</v>
      </c>
      <c r="AE40" s="22">
        <v>10615</v>
      </c>
      <c r="AF40" s="22">
        <v>3066</v>
      </c>
      <c r="AG40" s="22">
        <v>0</v>
      </c>
      <c r="AH40" s="22">
        <v>0</v>
      </c>
      <c r="AI40" s="22">
        <v>0</v>
      </c>
      <c r="AJ40" s="22">
        <v>2056</v>
      </c>
      <c r="AK40" s="22">
        <v>509</v>
      </c>
      <c r="AL40" s="22">
        <v>6115</v>
      </c>
      <c r="AM40" s="22">
        <v>5420</v>
      </c>
      <c r="AN40" s="22">
        <v>1</v>
      </c>
      <c r="AO40" s="22">
        <v>2168</v>
      </c>
      <c r="AP40" s="22">
        <v>9305</v>
      </c>
      <c r="AQ40" s="22">
        <v>9305</v>
      </c>
      <c r="AR40" s="22">
        <v>0</v>
      </c>
      <c r="AS40" s="22">
        <v>0</v>
      </c>
      <c r="AT40" s="22">
        <v>1084</v>
      </c>
      <c r="AU40" s="10">
        <f t="shared" si="22"/>
        <v>10615</v>
      </c>
      <c r="AV40" s="10">
        <f t="shared" si="22"/>
        <v>3066</v>
      </c>
      <c r="AW40" s="10">
        <f t="shared" si="22"/>
        <v>0</v>
      </c>
      <c r="AX40" s="10">
        <f t="shared" si="22"/>
        <v>0</v>
      </c>
      <c r="AY40" s="10">
        <f t="shared" si="22"/>
        <v>0</v>
      </c>
      <c r="AZ40" s="10">
        <f t="shared" si="22"/>
        <v>2056</v>
      </c>
      <c r="BA40" s="10">
        <f t="shared" si="22"/>
        <v>509</v>
      </c>
      <c r="BB40" s="10">
        <f t="shared" si="22"/>
        <v>6115</v>
      </c>
      <c r="BC40" s="10">
        <f t="shared" si="22"/>
        <v>4401</v>
      </c>
      <c r="BD40" s="10">
        <f t="shared" si="22"/>
        <v>1</v>
      </c>
      <c r="BE40" s="10">
        <f t="shared" si="22"/>
        <v>1107</v>
      </c>
      <c r="BF40" s="10">
        <f t="shared" si="22"/>
        <v>9305</v>
      </c>
      <c r="BG40" s="10">
        <f t="shared" si="22"/>
        <v>9305</v>
      </c>
      <c r="BH40" s="10">
        <f t="shared" si="22"/>
        <v>0</v>
      </c>
      <c r="BI40" s="10">
        <f t="shared" si="22"/>
        <v>0</v>
      </c>
      <c r="BJ40" s="10">
        <f t="shared" si="21"/>
        <v>1084</v>
      </c>
      <c r="BK40">
        <v>3441</v>
      </c>
      <c r="BL40">
        <v>2269</v>
      </c>
      <c r="BM40">
        <v>0</v>
      </c>
      <c r="BN40">
        <v>0</v>
      </c>
      <c r="BO40">
        <v>0</v>
      </c>
      <c r="BP40">
        <v>3867</v>
      </c>
      <c r="BQ40">
        <v>2008</v>
      </c>
      <c r="BR40">
        <v>6642</v>
      </c>
      <c r="BS40">
        <v>6628</v>
      </c>
      <c r="BT40">
        <v>6688</v>
      </c>
      <c r="BU40">
        <v>4650</v>
      </c>
      <c r="BV40">
        <v>5943</v>
      </c>
      <c r="BW40">
        <v>56070</v>
      </c>
      <c r="BX40">
        <v>7680</v>
      </c>
      <c r="BY40">
        <v>0</v>
      </c>
      <c r="BZ40">
        <v>2491</v>
      </c>
      <c r="CA40" s="24">
        <f t="shared" si="3"/>
        <v>36526215</v>
      </c>
      <c r="CB40" s="24">
        <f t="shared" si="4"/>
        <v>6956754</v>
      </c>
      <c r="CC40" s="24">
        <f t="shared" si="5"/>
        <v>0</v>
      </c>
      <c r="CD40" s="24">
        <f t="shared" si="6"/>
        <v>0</v>
      </c>
      <c r="CE40" s="24">
        <f t="shared" si="7"/>
        <v>0</v>
      </c>
      <c r="CF40" s="24">
        <f t="shared" si="8"/>
        <v>7950552</v>
      </c>
      <c r="CG40" s="24">
        <f t="shared" si="9"/>
        <v>1022072</v>
      </c>
      <c r="CH40" s="24">
        <f t="shared" si="10"/>
        <v>40615830</v>
      </c>
      <c r="CI40" s="24">
        <f t="shared" si="11"/>
        <v>29169828</v>
      </c>
      <c r="CJ40" s="24">
        <f t="shared" si="12"/>
        <v>6688</v>
      </c>
      <c r="CK40" s="24">
        <f t="shared" si="13"/>
        <v>5147550</v>
      </c>
      <c r="CL40" s="24">
        <f t="shared" si="14"/>
        <v>55299615</v>
      </c>
      <c r="CM40" s="24">
        <f t="shared" si="15"/>
        <v>521731350</v>
      </c>
      <c r="CN40" s="24">
        <f t="shared" si="16"/>
        <v>0</v>
      </c>
      <c r="CO40" s="24">
        <f t="shared" si="17"/>
        <v>0</v>
      </c>
      <c r="CP40" s="24">
        <f t="shared" si="18"/>
        <v>2700244</v>
      </c>
      <c r="CQ40" s="13">
        <f t="shared" si="19"/>
        <v>0.70712669800000005</v>
      </c>
    </row>
    <row r="41" spans="1:95" x14ac:dyDescent="0.3">
      <c r="A41">
        <v>19500</v>
      </c>
      <c r="B41">
        <v>0.11899999999999999</v>
      </c>
      <c r="C41">
        <v>3.3260000000000001</v>
      </c>
      <c r="D41">
        <v>8.3000000000000004E-2</v>
      </c>
      <c r="E41">
        <v>0.81599999999999995</v>
      </c>
      <c r="F41">
        <v>1.897</v>
      </c>
      <c r="G41">
        <v>18839</v>
      </c>
      <c r="H41">
        <v>119608</v>
      </c>
      <c r="I41">
        <v>167857</v>
      </c>
      <c r="J41">
        <v>1987</v>
      </c>
      <c r="K41">
        <v>2444</v>
      </c>
      <c r="L41">
        <v>0</v>
      </c>
      <c r="M41">
        <v>5817</v>
      </c>
      <c r="N41">
        <v>10235</v>
      </c>
      <c r="O41" s="20">
        <v>80845</v>
      </c>
      <c r="P41" s="20">
        <v>3243</v>
      </c>
      <c r="Q41" s="20">
        <v>0</v>
      </c>
      <c r="R41" s="20">
        <v>0</v>
      </c>
      <c r="S41" s="20">
        <v>0</v>
      </c>
      <c r="T41" s="20">
        <v>14760</v>
      </c>
      <c r="U41" s="20">
        <v>576</v>
      </c>
      <c r="V41" s="20">
        <v>12572</v>
      </c>
      <c r="W41" s="20">
        <v>4421</v>
      </c>
      <c r="X41" s="20">
        <v>106</v>
      </c>
      <c r="Y41" s="20">
        <v>1252</v>
      </c>
      <c r="Z41" s="20">
        <v>20339</v>
      </c>
      <c r="AA41" s="20">
        <v>9403</v>
      </c>
      <c r="AB41" s="20">
        <v>1</v>
      </c>
      <c r="AC41" s="20">
        <v>0</v>
      </c>
      <c r="AD41" s="20">
        <v>20339</v>
      </c>
      <c r="AE41" s="22">
        <v>11405</v>
      </c>
      <c r="AF41" s="22">
        <v>3243</v>
      </c>
      <c r="AG41" s="22">
        <v>0</v>
      </c>
      <c r="AH41" s="22">
        <v>0</v>
      </c>
      <c r="AI41" s="22">
        <v>0</v>
      </c>
      <c r="AJ41" s="22">
        <v>2206</v>
      </c>
      <c r="AK41" s="22">
        <v>576</v>
      </c>
      <c r="AL41" s="22">
        <v>6345</v>
      </c>
      <c r="AM41" s="22">
        <v>5536</v>
      </c>
      <c r="AN41" s="22">
        <v>2</v>
      </c>
      <c r="AO41" s="22">
        <v>2472</v>
      </c>
      <c r="AP41" s="22">
        <v>9403</v>
      </c>
      <c r="AQ41" s="22">
        <v>9403</v>
      </c>
      <c r="AR41" s="22">
        <v>0</v>
      </c>
      <c r="AS41" s="22">
        <v>0</v>
      </c>
      <c r="AT41" s="22">
        <v>1236</v>
      </c>
      <c r="AU41" s="10">
        <f t="shared" si="22"/>
        <v>11405</v>
      </c>
      <c r="AV41" s="10">
        <f t="shared" si="22"/>
        <v>3243</v>
      </c>
      <c r="AW41" s="10">
        <f t="shared" si="22"/>
        <v>0</v>
      </c>
      <c r="AX41" s="10">
        <f t="shared" si="22"/>
        <v>0</v>
      </c>
      <c r="AY41" s="10">
        <f t="shared" si="22"/>
        <v>0</v>
      </c>
      <c r="AZ41" s="10">
        <f t="shared" si="22"/>
        <v>2206</v>
      </c>
      <c r="BA41" s="10">
        <f t="shared" si="22"/>
        <v>576</v>
      </c>
      <c r="BB41" s="10">
        <f t="shared" si="22"/>
        <v>6345</v>
      </c>
      <c r="BC41" s="10">
        <f t="shared" si="22"/>
        <v>4421</v>
      </c>
      <c r="BD41" s="10">
        <f t="shared" si="22"/>
        <v>2</v>
      </c>
      <c r="BE41" s="10">
        <f t="shared" si="22"/>
        <v>1252</v>
      </c>
      <c r="BF41" s="10">
        <f t="shared" si="22"/>
        <v>9403</v>
      </c>
      <c r="BG41" s="10">
        <f t="shared" si="22"/>
        <v>9403</v>
      </c>
      <c r="BH41" s="10">
        <f t="shared" si="22"/>
        <v>0</v>
      </c>
      <c r="BI41" s="10">
        <f t="shared" si="22"/>
        <v>0</v>
      </c>
      <c r="BJ41" s="10">
        <f t="shared" si="21"/>
        <v>1236</v>
      </c>
      <c r="BK41">
        <v>3675</v>
      </c>
      <c r="BL41">
        <v>2386</v>
      </c>
      <c r="BM41">
        <v>0</v>
      </c>
      <c r="BN41">
        <v>0</v>
      </c>
      <c r="BO41">
        <v>0</v>
      </c>
      <c r="BP41">
        <v>4171</v>
      </c>
      <c r="BQ41">
        <v>2205</v>
      </c>
      <c r="BR41">
        <v>31887</v>
      </c>
      <c r="BS41">
        <v>7028</v>
      </c>
      <c r="BT41">
        <v>7136</v>
      </c>
      <c r="BU41">
        <v>4528</v>
      </c>
      <c r="BV41">
        <v>4629</v>
      </c>
      <c r="BW41">
        <v>59477</v>
      </c>
      <c r="BX41">
        <v>8533</v>
      </c>
      <c r="BY41">
        <v>0</v>
      </c>
      <c r="BZ41">
        <v>2608</v>
      </c>
      <c r="CA41" s="24">
        <f t="shared" si="3"/>
        <v>41913375</v>
      </c>
      <c r="CB41" s="24">
        <f t="shared" si="4"/>
        <v>7737798</v>
      </c>
      <c r="CC41" s="24">
        <f t="shared" si="5"/>
        <v>0</v>
      </c>
      <c r="CD41" s="24">
        <f t="shared" si="6"/>
        <v>0</v>
      </c>
      <c r="CE41" s="24">
        <f t="shared" si="7"/>
        <v>0</v>
      </c>
      <c r="CF41" s="24">
        <f t="shared" si="8"/>
        <v>9201226</v>
      </c>
      <c r="CG41" s="24">
        <f t="shared" si="9"/>
        <v>1270080</v>
      </c>
      <c r="CH41" s="24">
        <f t="shared" si="10"/>
        <v>202323015</v>
      </c>
      <c r="CI41" s="24">
        <f t="shared" si="11"/>
        <v>31070788</v>
      </c>
      <c r="CJ41" s="24">
        <f t="shared" si="12"/>
        <v>14272</v>
      </c>
      <c r="CK41" s="24">
        <f t="shared" si="13"/>
        <v>5669056</v>
      </c>
      <c r="CL41" s="24">
        <f t="shared" si="14"/>
        <v>43526487</v>
      </c>
      <c r="CM41" s="24">
        <f t="shared" si="15"/>
        <v>559262231</v>
      </c>
      <c r="CN41" s="24">
        <f t="shared" si="16"/>
        <v>0</v>
      </c>
      <c r="CO41" s="24">
        <f t="shared" si="17"/>
        <v>0</v>
      </c>
      <c r="CP41" s="24">
        <f t="shared" si="18"/>
        <v>3223488</v>
      </c>
      <c r="CQ41" s="13">
        <f t="shared" si="19"/>
        <v>0.905211816</v>
      </c>
    </row>
    <row r="42" spans="1:95" x14ac:dyDescent="0.3">
      <c r="A42">
        <v>20000</v>
      </c>
      <c r="B42">
        <v>0.129</v>
      </c>
      <c r="C42">
        <v>4.1840000000000002</v>
      </c>
      <c r="D42">
        <v>8.5999999999999993E-2</v>
      </c>
      <c r="E42">
        <v>1.083</v>
      </c>
      <c r="F42">
        <v>2.395</v>
      </c>
      <c r="G42">
        <v>19510</v>
      </c>
      <c r="H42">
        <v>123704</v>
      </c>
      <c r="I42">
        <v>172997</v>
      </c>
      <c r="J42">
        <v>2509</v>
      </c>
      <c r="K42">
        <v>3951</v>
      </c>
      <c r="L42">
        <v>0</v>
      </c>
      <c r="M42">
        <v>7546</v>
      </c>
      <c r="N42">
        <v>15696</v>
      </c>
      <c r="O42" s="20">
        <v>83157</v>
      </c>
      <c r="P42" s="20">
        <v>3310</v>
      </c>
      <c r="Q42" s="20">
        <v>0</v>
      </c>
      <c r="R42" s="20">
        <v>0</v>
      </c>
      <c r="S42" s="20">
        <v>0</v>
      </c>
      <c r="T42" s="20">
        <v>15248</v>
      </c>
      <c r="U42" s="20">
        <v>839</v>
      </c>
      <c r="V42" s="20">
        <v>13081</v>
      </c>
      <c r="W42" s="20">
        <v>4595</v>
      </c>
      <c r="X42" s="20">
        <v>120</v>
      </c>
      <c r="Y42" s="20">
        <v>1187</v>
      </c>
      <c r="Z42" s="20">
        <v>20893</v>
      </c>
      <c r="AA42" s="20">
        <v>9673</v>
      </c>
      <c r="AB42" s="20">
        <v>1</v>
      </c>
      <c r="AC42" s="20">
        <v>0</v>
      </c>
      <c r="AD42" s="20">
        <v>20893</v>
      </c>
      <c r="AE42" s="22">
        <v>11226</v>
      </c>
      <c r="AF42" s="22">
        <v>3310</v>
      </c>
      <c r="AG42" s="22">
        <v>0</v>
      </c>
      <c r="AH42" s="22">
        <v>0</v>
      </c>
      <c r="AI42" s="22">
        <v>0</v>
      </c>
      <c r="AJ42" s="22">
        <v>2160</v>
      </c>
      <c r="AK42" s="22">
        <v>839</v>
      </c>
      <c r="AL42" s="22">
        <v>6797</v>
      </c>
      <c r="AM42" s="22">
        <v>5762</v>
      </c>
      <c r="AN42" s="22">
        <v>9</v>
      </c>
      <c r="AO42" s="22">
        <v>2280</v>
      </c>
      <c r="AP42" s="22">
        <v>9673</v>
      </c>
      <c r="AQ42" s="22">
        <v>9673</v>
      </c>
      <c r="AR42" s="22">
        <v>0</v>
      </c>
      <c r="AS42" s="22">
        <v>0</v>
      </c>
      <c r="AT42" s="22">
        <v>1140</v>
      </c>
      <c r="AU42" s="10">
        <f t="shared" si="22"/>
        <v>11226</v>
      </c>
      <c r="AV42" s="10">
        <f t="shared" si="22"/>
        <v>3310</v>
      </c>
      <c r="AW42" s="10">
        <f t="shared" si="22"/>
        <v>0</v>
      </c>
      <c r="AX42" s="10">
        <f t="shared" si="22"/>
        <v>0</v>
      </c>
      <c r="AY42" s="10">
        <f t="shared" si="22"/>
        <v>0</v>
      </c>
      <c r="AZ42" s="10">
        <f t="shared" si="22"/>
        <v>2160</v>
      </c>
      <c r="BA42" s="10">
        <f t="shared" si="22"/>
        <v>839</v>
      </c>
      <c r="BB42" s="10">
        <f t="shared" si="22"/>
        <v>6797</v>
      </c>
      <c r="BC42" s="10">
        <f t="shared" si="22"/>
        <v>4595</v>
      </c>
      <c r="BD42" s="10">
        <f t="shared" si="22"/>
        <v>9</v>
      </c>
      <c r="BE42" s="10">
        <f t="shared" si="22"/>
        <v>1187</v>
      </c>
      <c r="BF42" s="10">
        <f t="shared" si="22"/>
        <v>9673</v>
      </c>
      <c r="BG42" s="10">
        <f t="shared" si="22"/>
        <v>9673</v>
      </c>
      <c r="BH42" s="10">
        <f t="shared" si="22"/>
        <v>0</v>
      </c>
      <c r="BI42" s="10">
        <f t="shared" si="22"/>
        <v>0</v>
      </c>
      <c r="BJ42" s="10">
        <f t="shared" si="21"/>
        <v>1140</v>
      </c>
      <c r="BK42">
        <v>4716</v>
      </c>
      <c r="BL42">
        <v>3464</v>
      </c>
      <c r="BM42">
        <v>0</v>
      </c>
      <c r="BN42">
        <v>0</v>
      </c>
      <c r="BO42">
        <v>0</v>
      </c>
      <c r="BP42">
        <v>5437</v>
      </c>
      <c r="BQ42">
        <v>2716</v>
      </c>
      <c r="BR42">
        <v>9220</v>
      </c>
      <c r="BS42">
        <v>9137</v>
      </c>
      <c r="BT42">
        <v>9151</v>
      </c>
      <c r="BU42">
        <v>5909</v>
      </c>
      <c r="BV42">
        <v>5777</v>
      </c>
      <c r="BW42">
        <v>81873</v>
      </c>
      <c r="BX42">
        <v>11947</v>
      </c>
      <c r="BY42">
        <v>0</v>
      </c>
      <c r="BZ42">
        <v>3451</v>
      </c>
      <c r="CA42" s="24">
        <f t="shared" si="3"/>
        <v>52941816</v>
      </c>
      <c r="CB42" s="24">
        <f t="shared" si="4"/>
        <v>11465840</v>
      </c>
      <c r="CC42" s="24">
        <f t="shared" si="5"/>
        <v>0</v>
      </c>
      <c r="CD42" s="24">
        <f t="shared" si="6"/>
        <v>0</v>
      </c>
      <c r="CE42" s="24">
        <f t="shared" si="7"/>
        <v>0</v>
      </c>
      <c r="CF42" s="24">
        <f t="shared" si="8"/>
        <v>11743920</v>
      </c>
      <c r="CG42" s="24">
        <f t="shared" si="9"/>
        <v>2278724</v>
      </c>
      <c r="CH42" s="24">
        <f t="shared" si="10"/>
        <v>62668340</v>
      </c>
      <c r="CI42" s="24">
        <f t="shared" si="11"/>
        <v>41984515</v>
      </c>
      <c r="CJ42" s="24">
        <f t="shared" si="12"/>
        <v>82359</v>
      </c>
      <c r="CK42" s="24">
        <f t="shared" si="13"/>
        <v>7013983</v>
      </c>
      <c r="CL42" s="24">
        <f t="shared" si="14"/>
        <v>55880921</v>
      </c>
      <c r="CM42" s="24">
        <f t="shared" si="15"/>
        <v>791957529</v>
      </c>
      <c r="CN42" s="24">
        <f t="shared" si="16"/>
        <v>0</v>
      </c>
      <c r="CO42" s="24">
        <f t="shared" si="17"/>
        <v>0</v>
      </c>
      <c r="CP42" s="24">
        <f t="shared" si="18"/>
        <v>3934140</v>
      </c>
      <c r="CQ42" s="13">
        <f t="shared" si="19"/>
        <v>1.0419520870000001</v>
      </c>
    </row>
    <row r="43" spans="1:95" x14ac:dyDescent="0.3">
      <c r="A43">
        <v>20500</v>
      </c>
      <c r="B43">
        <v>0.123</v>
      </c>
      <c r="C43">
        <v>3.4710000000000001</v>
      </c>
      <c r="D43">
        <v>8.7999999999999995E-2</v>
      </c>
      <c r="E43">
        <v>0.90700000000000003</v>
      </c>
      <c r="F43">
        <v>1.712</v>
      </c>
      <c r="G43">
        <v>20132</v>
      </c>
      <c r="H43">
        <v>128542</v>
      </c>
      <c r="I43">
        <v>176913</v>
      </c>
      <c r="J43">
        <v>1832</v>
      </c>
      <c r="K43">
        <v>2070</v>
      </c>
      <c r="L43">
        <v>0</v>
      </c>
      <c r="M43">
        <v>5220</v>
      </c>
      <c r="N43">
        <v>11142</v>
      </c>
      <c r="O43" s="20">
        <v>85488</v>
      </c>
      <c r="P43" s="20">
        <v>3292</v>
      </c>
      <c r="Q43" s="20">
        <v>0</v>
      </c>
      <c r="R43" s="20">
        <v>0</v>
      </c>
      <c r="S43" s="20">
        <v>0</v>
      </c>
      <c r="T43" s="20">
        <v>15625</v>
      </c>
      <c r="U43" s="20">
        <v>588</v>
      </c>
      <c r="V43" s="20">
        <v>13376</v>
      </c>
      <c r="W43" s="20">
        <v>4551</v>
      </c>
      <c r="X43" s="20">
        <v>113</v>
      </c>
      <c r="Y43" s="20">
        <v>1078</v>
      </c>
      <c r="Z43" s="20">
        <v>21449</v>
      </c>
      <c r="AA43" s="20">
        <v>9903</v>
      </c>
      <c r="AB43" s="20">
        <v>1</v>
      </c>
      <c r="AC43" s="20">
        <v>0</v>
      </c>
      <c r="AD43" s="20">
        <v>21449</v>
      </c>
      <c r="AE43" s="22">
        <v>10885</v>
      </c>
      <c r="AF43" s="22">
        <v>3292</v>
      </c>
      <c r="AG43" s="22">
        <v>0</v>
      </c>
      <c r="AH43" s="22">
        <v>0</v>
      </c>
      <c r="AI43" s="22">
        <v>0</v>
      </c>
      <c r="AJ43" s="22">
        <v>1961</v>
      </c>
      <c r="AK43" s="22">
        <v>588</v>
      </c>
      <c r="AL43" s="22">
        <v>6371</v>
      </c>
      <c r="AM43" s="22">
        <v>5555</v>
      </c>
      <c r="AN43" s="22">
        <v>3</v>
      </c>
      <c r="AO43" s="22">
        <v>2010</v>
      </c>
      <c r="AP43" s="22">
        <v>9903</v>
      </c>
      <c r="AQ43" s="22">
        <v>9903</v>
      </c>
      <c r="AR43" s="22">
        <v>0</v>
      </c>
      <c r="AS43" s="22">
        <v>0</v>
      </c>
      <c r="AT43" s="22">
        <v>1005</v>
      </c>
      <c r="AU43" s="10">
        <f t="shared" si="22"/>
        <v>10885</v>
      </c>
      <c r="AV43" s="10">
        <f t="shared" si="22"/>
        <v>3292</v>
      </c>
      <c r="AW43" s="10">
        <f t="shared" si="22"/>
        <v>0</v>
      </c>
      <c r="AX43" s="10">
        <f t="shared" si="22"/>
        <v>0</v>
      </c>
      <c r="AY43" s="10">
        <f t="shared" si="22"/>
        <v>0</v>
      </c>
      <c r="AZ43" s="10">
        <f t="shared" si="22"/>
        <v>1961</v>
      </c>
      <c r="BA43" s="10">
        <f t="shared" si="22"/>
        <v>588</v>
      </c>
      <c r="BB43" s="10">
        <f t="shared" si="22"/>
        <v>6371</v>
      </c>
      <c r="BC43" s="10">
        <f t="shared" si="22"/>
        <v>4551</v>
      </c>
      <c r="BD43" s="10">
        <f t="shared" si="22"/>
        <v>3</v>
      </c>
      <c r="BE43" s="10">
        <f t="shared" si="22"/>
        <v>1078</v>
      </c>
      <c r="BF43" s="10">
        <f t="shared" si="22"/>
        <v>9903</v>
      </c>
      <c r="BG43" s="10">
        <f t="shared" si="22"/>
        <v>9903</v>
      </c>
      <c r="BH43" s="10">
        <f t="shared" si="22"/>
        <v>0</v>
      </c>
      <c r="BI43" s="10">
        <f t="shared" si="22"/>
        <v>0</v>
      </c>
      <c r="BJ43" s="10">
        <f t="shared" si="21"/>
        <v>1005</v>
      </c>
      <c r="BK43">
        <v>3633</v>
      </c>
      <c r="BL43">
        <v>2321</v>
      </c>
      <c r="BM43">
        <v>0</v>
      </c>
      <c r="BN43">
        <v>0</v>
      </c>
      <c r="BO43">
        <v>0</v>
      </c>
      <c r="BP43">
        <v>4005</v>
      </c>
      <c r="BQ43">
        <v>2084</v>
      </c>
      <c r="BR43">
        <v>7005</v>
      </c>
      <c r="BS43">
        <v>6999</v>
      </c>
      <c r="BT43">
        <v>6969</v>
      </c>
      <c r="BU43">
        <v>4605</v>
      </c>
      <c r="BV43">
        <v>4492</v>
      </c>
      <c r="BW43">
        <v>63916</v>
      </c>
      <c r="BX43">
        <v>8106</v>
      </c>
      <c r="BY43">
        <v>0</v>
      </c>
      <c r="BZ43">
        <v>2502</v>
      </c>
      <c r="CA43" s="24">
        <f t="shared" si="3"/>
        <v>39545205</v>
      </c>
      <c r="CB43" s="24">
        <f t="shared" si="4"/>
        <v>7640732</v>
      </c>
      <c r="CC43" s="24">
        <f t="shared" si="5"/>
        <v>0</v>
      </c>
      <c r="CD43" s="24">
        <f t="shared" si="6"/>
        <v>0</v>
      </c>
      <c r="CE43" s="24">
        <f t="shared" si="7"/>
        <v>0</v>
      </c>
      <c r="CF43" s="24">
        <f t="shared" si="8"/>
        <v>7853805</v>
      </c>
      <c r="CG43" s="24">
        <f t="shared" si="9"/>
        <v>1225392</v>
      </c>
      <c r="CH43" s="24">
        <f t="shared" si="10"/>
        <v>44628855</v>
      </c>
      <c r="CI43" s="24">
        <f t="shared" si="11"/>
        <v>31852449</v>
      </c>
      <c r="CJ43" s="24">
        <f t="shared" si="12"/>
        <v>20907</v>
      </c>
      <c r="CK43" s="24">
        <f t="shared" si="13"/>
        <v>4964190</v>
      </c>
      <c r="CL43" s="24">
        <f t="shared" si="14"/>
        <v>44484276</v>
      </c>
      <c r="CM43" s="24">
        <f t="shared" si="15"/>
        <v>632960148</v>
      </c>
      <c r="CN43" s="24">
        <f t="shared" si="16"/>
        <v>0</v>
      </c>
      <c r="CO43" s="24">
        <f t="shared" si="17"/>
        <v>0</v>
      </c>
      <c r="CP43" s="24">
        <f t="shared" si="18"/>
        <v>2514510</v>
      </c>
      <c r="CQ43" s="13">
        <f t="shared" si="19"/>
        <v>0.81769046899999998</v>
      </c>
    </row>
    <row r="44" spans="1:95" x14ac:dyDescent="0.3">
      <c r="A44">
        <v>21000</v>
      </c>
      <c r="B44">
        <v>0.14299999999999999</v>
      </c>
      <c r="C44">
        <v>4.0570000000000004</v>
      </c>
      <c r="D44">
        <v>0.10100000000000001</v>
      </c>
      <c r="E44">
        <v>1.196</v>
      </c>
      <c r="F44">
        <v>2.3559999999999999</v>
      </c>
      <c r="G44">
        <v>20536</v>
      </c>
      <c r="H44">
        <v>130462</v>
      </c>
      <c r="I44">
        <v>181193</v>
      </c>
      <c r="J44">
        <v>2319</v>
      </c>
      <c r="K44">
        <v>2587</v>
      </c>
      <c r="L44">
        <v>0</v>
      </c>
      <c r="M44">
        <v>6837</v>
      </c>
      <c r="N44">
        <v>14124</v>
      </c>
      <c r="O44" s="20">
        <v>87196</v>
      </c>
      <c r="P44" s="20">
        <v>3410</v>
      </c>
      <c r="Q44" s="20">
        <v>0</v>
      </c>
      <c r="R44" s="20">
        <v>0</v>
      </c>
      <c r="S44" s="20">
        <v>0</v>
      </c>
      <c r="T44" s="20">
        <v>15994</v>
      </c>
      <c r="U44" s="20">
        <v>610</v>
      </c>
      <c r="V44" s="20">
        <v>13788</v>
      </c>
      <c r="W44" s="20">
        <v>4832</v>
      </c>
      <c r="X44" s="20">
        <v>106</v>
      </c>
      <c r="Y44" s="20">
        <v>1211</v>
      </c>
      <c r="Z44" s="20">
        <v>21939</v>
      </c>
      <c r="AA44" s="20">
        <v>10167</v>
      </c>
      <c r="AB44" s="20">
        <v>1</v>
      </c>
      <c r="AC44" s="20">
        <v>0</v>
      </c>
      <c r="AD44" s="20">
        <v>21939</v>
      </c>
      <c r="AE44" s="22">
        <v>11572</v>
      </c>
      <c r="AF44" s="22">
        <v>3410</v>
      </c>
      <c r="AG44" s="22">
        <v>0</v>
      </c>
      <c r="AH44" s="22">
        <v>0</v>
      </c>
      <c r="AI44" s="22">
        <v>0</v>
      </c>
      <c r="AJ44" s="22">
        <v>2214</v>
      </c>
      <c r="AK44" s="22">
        <v>610</v>
      </c>
      <c r="AL44" s="22">
        <v>6705</v>
      </c>
      <c r="AM44" s="22">
        <v>5929</v>
      </c>
      <c r="AN44" s="22">
        <v>7</v>
      </c>
      <c r="AO44" s="22">
        <v>2344</v>
      </c>
      <c r="AP44" s="22">
        <v>10167</v>
      </c>
      <c r="AQ44" s="22">
        <v>10167</v>
      </c>
      <c r="AR44" s="22">
        <v>0</v>
      </c>
      <c r="AS44" s="22">
        <v>0</v>
      </c>
      <c r="AT44" s="22">
        <v>1172</v>
      </c>
      <c r="AU44" s="10">
        <f t="shared" si="22"/>
        <v>11572</v>
      </c>
      <c r="AV44" s="10">
        <f t="shared" si="22"/>
        <v>3410</v>
      </c>
      <c r="AW44" s="10">
        <f t="shared" si="22"/>
        <v>0</v>
      </c>
      <c r="AX44" s="10">
        <f t="shared" si="22"/>
        <v>0</v>
      </c>
      <c r="AY44" s="10">
        <f t="shared" si="22"/>
        <v>0</v>
      </c>
      <c r="AZ44" s="10">
        <f t="shared" si="22"/>
        <v>2214</v>
      </c>
      <c r="BA44" s="10">
        <f t="shared" si="22"/>
        <v>610</v>
      </c>
      <c r="BB44" s="10">
        <f t="shared" si="22"/>
        <v>6705</v>
      </c>
      <c r="BC44" s="10">
        <f t="shared" si="22"/>
        <v>4832</v>
      </c>
      <c r="BD44" s="10">
        <f t="shared" si="22"/>
        <v>7</v>
      </c>
      <c r="BE44" s="10">
        <f t="shared" si="22"/>
        <v>1211</v>
      </c>
      <c r="BF44" s="10">
        <f t="shared" si="22"/>
        <v>10167</v>
      </c>
      <c r="BG44" s="10">
        <f t="shared" si="22"/>
        <v>10167</v>
      </c>
      <c r="BH44" s="10">
        <f t="shared" si="22"/>
        <v>0</v>
      </c>
      <c r="BI44" s="10">
        <f t="shared" si="22"/>
        <v>0</v>
      </c>
      <c r="BJ44" s="10">
        <f t="shared" si="21"/>
        <v>1172</v>
      </c>
      <c r="BK44">
        <v>4679</v>
      </c>
      <c r="BL44">
        <v>3540</v>
      </c>
      <c r="BM44">
        <v>0</v>
      </c>
      <c r="BN44">
        <v>0</v>
      </c>
      <c r="BO44">
        <v>0</v>
      </c>
      <c r="BP44">
        <v>5261</v>
      </c>
      <c r="BQ44">
        <v>3095</v>
      </c>
      <c r="BR44">
        <v>9391</v>
      </c>
      <c r="BS44">
        <v>10708</v>
      </c>
      <c r="BT44">
        <v>11137</v>
      </c>
      <c r="BU44">
        <v>8084</v>
      </c>
      <c r="BV44">
        <v>5732</v>
      </c>
      <c r="BW44">
        <v>85888</v>
      </c>
      <c r="BX44">
        <v>8959</v>
      </c>
      <c r="BY44">
        <v>0</v>
      </c>
      <c r="BZ44">
        <v>3241</v>
      </c>
      <c r="CA44" s="24">
        <f t="shared" si="3"/>
        <v>54145388</v>
      </c>
      <c r="CB44" s="24">
        <f t="shared" si="4"/>
        <v>12071400</v>
      </c>
      <c r="CC44" s="24">
        <f t="shared" si="5"/>
        <v>0</v>
      </c>
      <c r="CD44" s="24">
        <f t="shared" si="6"/>
        <v>0</v>
      </c>
      <c r="CE44" s="24">
        <f t="shared" si="7"/>
        <v>0</v>
      </c>
      <c r="CF44" s="24">
        <f t="shared" si="8"/>
        <v>11647854</v>
      </c>
      <c r="CG44" s="24">
        <f t="shared" si="9"/>
        <v>1887950</v>
      </c>
      <c r="CH44" s="24">
        <f t="shared" si="10"/>
        <v>62966655</v>
      </c>
      <c r="CI44" s="24">
        <f t="shared" si="11"/>
        <v>51741056</v>
      </c>
      <c r="CJ44" s="24">
        <f t="shared" si="12"/>
        <v>77959</v>
      </c>
      <c r="CK44" s="24">
        <f t="shared" si="13"/>
        <v>9789724</v>
      </c>
      <c r="CL44" s="24">
        <f t="shared" si="14"/>
        <v>58277244</v>
      </c>
      <c r="CM44" s="24">
        <f t="shared" si="15"/>
        <v>873223296</v>
      </c>
      <c r="CN44" s="24">
        <f t="shared" si="16"/>
        <v>0</v>
      </c>
      <c r="CO44" s="24">
        <f t="shared" si="17"/>
        <v>0</v>
      </c>
      <c r="CP44" s="24">
        <f t="shared" si="18"/>
        <v>3798452</v>
      </c>
      <c r="CQ44" s="13">
        <f t="shared" si="19"/>
        <v>1.1396269779999999</v>
      </c>
    </row>
    <row r="45" spans="1:95" x14ac:dyDescent="0.3">
      <c r="A45">
        <v>21500</v>
      </c>
      <c r="B45">
        <v>0.13100000000000001</v>
      </c>
      <c r="C45">
        <v>4.383</v>
      </c>
      <c r="D45">
        <v>8.8999999999999996E-2</v>
      </c>
      <c r="E45">
        <v>1.161</v>
      </c>
      <c r="F45">
        <v>2.254</v>
      </c>
      <c r="G45">
        <v>20539</v>
      </c>
      <c r="H45">
        <v>130410</v>
      </c>
      <c r="I45">
        <v>186560</v>
      </c>
      <c r="J45">
        <v>2409</v>
      </c>
      <c r="K45">
        <v>2808</v>
      </c>
      <c r="L45">
        <v>0</v>
      </c>
      <c r="M45">
        <v>7596</v>
      </c>
      <c r="N45">
        <v>17071</v>
      </c>
      <c r="O45" s="20">
        <v>89433</v>
      </c>
      <c r="P45" s="20">
        <v>3495</v>
      </c>
      <c r="Q45" s="20">
        <v>0</v>
      </c>
      <c r="R45" s="20">
        <v>0</v>
      </c>
      <c r="S45" s="20">
        <v>0</v>
      </c>
      <c r="T45" s="20">
        <v>16424</v>
      </c>
      <c r="U45" s="20">
        <v>697</v>
      </c>
      <c r="V45" s="20">
        <v>14055</v>
      </c>
      <c r="W45" s="20">
        <v>5344</v>
      </c>
      <c r="X45" s="20">
        <v>126</v>
      </c>
      <c r="Y45" s="20">
        <v>1675</v>
      </c>
      <c r="Z45" s="20">
        <v>22462</v>
      </c>
      <c r="AA45" s="20">
        <v>10386</v>
      </c>
      <c r="AB45" s="20">
        <v>1</v>
      </c>
      <c r="AC45" s="20">
        <v>0</v>
      </c>
      <c r="AD45" s="20">
        <v>22462</v>
      </c>
      <c r="AE45" s="22">
        <v>13459</v>
      </c>
      <c r="AF45" s="22">
        <v>3495</v>
      </c>
      <c r="AG45" s="22">
        <v>0</v>
      </c>
      <c r="AH45" s="22">
        <v>0</v>
      </c>
      <c r="AI45" s="22">
        <v>0</v>
      </c>
      <c r="AJ45" s="22">
        <v>2977</v>
      </c>
      <c r="AK45" s="22">
        <v>697</v>
      </c>
      <c r="AL45" s="22">
        <v>7958</v>
      </c>
      <c r="AM45" s="22">
        <v>7027</v>
      </c>
      <c r="AN45" s="22">
        <v>5</v>
      </c>
      <c r="AO45" s="22">
        <v>3244</v>
      </c>
      <c r="AP45" s="22">
        <v>10386</v>
      </c>
      <c r="AQ45" s="22">
        <v>10386</v>
      </c>
      <c r="AR45" s="22">
        <v>0</v>
      </c>
      <c r="AS45" s="22">
        <v>0</v>
      </c>
      <c r="AT45" s="22">
        <v>1622</v>
      </c>
      <c r="AU45" s="10">
        <f t="shared" si="22"/>
        <v>13459</v>
      </c>
      <c r="AV45" s="10">
        <f t="shared" si="22"/>
        <v>3495</v>
      </c>
      <c r="AW45" s="10">
        <f t="shared" si="22"/>
        <v>0</v>
      </c>
      <c r="AX45" s="10">
        <f t="shared" si="22"/>
        <v>0</v>
      </c>
      <c r="AY45" s="10">
        <f t="shared" si="22"/>
        <v>0</v>
      </c>
      <c r="AZ45" s="10">
        <f t="shared" si="22"/>
        <v>2977</v>
      </c>
      <c r="BA45" s="10">
        <f t="shared" si="22"/>
        <v>697</v>
      </c>
      <c r="BB45" s="10">
        <f t="shared" si="22"/>
        <v>7958</v>
      </c>
      <c r="BC45" s="10">
        <f t="shared" si="22"/>
        <v>5344</v>
      </c>
      <c r="BD45" s="10">
        <f t="shared" si="22"/>
        <v>5</v>
      </c>
      <c r="BE45" s="10">
        <f t="shared" si="22"/>
        <v>1675</v>
      </c>
      <c r="BF45" s="10">
        <f t="shared" si="22"/>
        <v>10386</v>
      </c>
      <c r="BG45" s="10">
        <f t="shared" si="22"/>
        <v>10386</v>
      </c>
      <c r="BH45" s="10">
        <f t="shared" si="22"/>
        <v>0</v>
      </c>
      <c r="BI45" s="10">
        <f t="shared" si="22"/>
        <v>0</v>
      </c>
      <c r="BJ45" s="10">
        <f t="shared" si="21"/>
        <v>1622</v>
      </c>
      <c r="BK45">
        <v>4350</v>
      </c>
      <c r="BL45">
        <v>2769</v>
      </c>
      <c r="BM45">
        <v>0</v>
      </c>
      <c r="BN45">
        <v>0</v>
      </c>
      <c r="BO45">
        <v>0</v>
      </c>
      <c r="BP45">
        <v>5018</v>
      </c>
      <c r="BQ45">
        <v>55890</v>
      </c>
      <c r="BR45">
        <v>8483</v>
      </c>
      <c r="BS45">
        <v>7509</v>
      </c>
      <c r="BT45">
        <v>7699</v>
      </c>
      <c r="BU45">
        <v>4457</v>
      </c>
      <c r="BV45">
        <v>5446</v>
      </c>
      <c r="BW45">
        <v>71554</v>
      </c>
      <c r="BX45">
        <v>13653</v>
      </c>
      <c r="BY45">
        <v>0</v>
      </c>
      <c r="BZ45">
        <v>3367</v>
      </c>
      <c r="CA45" s="24">
        <f t="shared" si="3"/>
        <v>58546650</v>
      </c>
      <c r="CB45" s="24">
        <f t="shared" si="4"/>
        <v>9677655</v>
      </c>
      <c r="CC45" s="24">
        <f t="shared" si="5"/>
        <v>0</v>
      </c>
      <c r="CD45" s="24">
        <f t="shared" si="6"/>
        <v>0</v>
      </c>
      <c r="CE45" s="24">
        <f t="shared" si="7"/>
        <v>0</v>
      </c>
      <c r="CF45" s="24">
        <f t="shared" si="8"/>
        <v>14938586</v>
      </c>
      <c r="CG45" s="24">
        <f t="shared" si="9"/>
        <v>38955330</v>
      </c>
      <c r="CH45" s="24">
        <f t="shared" si="10"/>
        <v>67507714</v>
      </c>
      <c r="CI45" s="24">
        <f t="shared" si="11"/>
        <v>40128096</v>
      </c>
      <c r="CJ45" s="24">
        <f t="shared" si="12"/>
        <v>38495</v>
      </c>
      <c r="CK45" s="24">
        <f t="shared" si="13"/>
        <v>7465475</v>
      </c>
      <c r="CL45" s="24">
        <f t="shared" si="14"/>
        <v>56562156</v>
      </c>
      <c r="CM45" s="24">
        <f t="shared" si="15"/>
        <v>743159844</v>
      </c>
      <c r="CN45" s="24">
        <f t="shared" si="16"/>
        <v>0</v>
      </c>
      <c r="CO45" s="24">
        <f t="shared" si="17"/>
        <v>0</v>
      </c>
      <c r="CP45" s="24">
        <f t="shared" si="18"/>
        <v>5461274</v>
      </c>
      <c r="CQ45" s="13">
        <f t="shared" si="19"/>
        <v>1.0424412750000001</v>
      </c>
    </row>
    <row r="46" spans="1:95" x14ac:dyDescent="0.3">
      <c r="A46">
        <v>22000</v>
      </c>
      <c r="B46">
        <v>0.185</v>
      </c>
      <c r="C46">
        <v>5.0049999999999999</v>
      </c>
      <c r="D46">
        <v>0.108</v>
      </c>
      <c r="E46">
        <v>1.1240000000000001</v>
      </c>
      <c r="F46">
        <v>1.976</v>
      </c>
      <c r="G46">
        <v>21336</v>
      </c>
      <c r="H46">
        <v>136188</v>
      </c>
      <c r="I46">
        <v>190372</v>
      </c>
      <c r="J46">
        <v>2526</v>
      </c>
      <c r="K46">
        <v>3360</v>
      </c>
      <c r="L46">
        <v>0</v>
      </c>
      <c r="M46">
        <v>8478</v>
      </c>
      <c r="N46">
        <v>17985</v>
      </c>
      <c r="O46" s="20">
        <v>91615</v>
      </c>
      <c r="P46" s="20">
        <v>3536</v>
      </c>
      <c r="Q46" s="20">
        <v>0</v>
      </c>
      <c r="R46" s="20">
        <v>0</v>
      </c>
      <c r="S46" s="20">
        <v>0</v>
      </c>
      <c r="T46" s="20">
        <v>16867</v>
      </c>
      <c r="U46" s="20">
        <v>644</v>
      </c>
      <c r="V46" s="20">
        <v>14385</v>
      </c>
      <c r="W46" s="20">
        <v>5037</v>
      </c>
      <c r="X46" s="20">
        <v>109</v>
      </c>
      <c r="Y46" s="20">
        <v>1376</v>
      </c>
      <c r="Z46" s="20">
        <v>23039</v>
      </c>
      <c r="AA46" s="20">
        <v>10724</v>
      </c>
      <c r="AB46" s="20">
        <v>1</v>
      </c>
      <c r="AC46" s="20">
        <v>0</v>
      </c>
      <c r="AD46" s="20">
        <v>23039</v>
      </c>
      <c r="AE46" s="22">
        <v>12543</v>
      </c>
      <c r="AF46" s="22">
        <v>3536</v>
      </c>
      <c r="AG46" s="22">
        <v>0</v>
      </c>
      <c r="AH46" s="22">
        <v>0</v>
      </c>
      <c r="AI46" s="22">
        <v>0</v>
      </c>
      <c r="AJ46" s="22">
        <v>2450</v>
      </c>
      <c r="AK46" s="22">
        <v>644</v>
      </c>
      <c r="AL46" s="22">
        <v>7283</v>
      </c>
      <c r="AM46" s="22">
        <v>6321</v>
      </c>
      <c r="AN46" s="22">
        <v>5</v>
      </c>
      <c r="AO46" s="22">
        <v>2686</v>
      </c>
      <c r="AP46" s="22">
        <v>10724</v>
      </c>
      <c r="AQ46" s="22">
        <v>10724</v>
      </c>
      <c r="AR46" s="22">
        <v>0</v>
      </c>
      <c r="AS46" s="22">
        <v>0</v>
      </c>
      <c r="AT46" s="22">
        <v>1343</v>
      </c>
      <c r="AU46" s="10">
        <f t="shared" si="22"/>
        <v>12543</v>
      </c>
      <c r="AV46" s="10">
        <f t="shared" si="22"/>
        <v>3536</v>
      </c>
      <c r="AW46" s="10">
        <f t="shared" si="22"/>
        <v>0</v>
      </c>
      <c r="AX46" s="10">
        <f t="shared" si="22"/>
        <v>0</v>
      </c>
      <c r="AY46" s="10">
        <f t="shared" si="22"/>
        <v>0</v>
      </c>
      <c r="AZ46" s="10">
        <f t="shared" si="22"/>
        <v>2450</v>
      </c>
      <c r="BA46" s="10">
        <f t="shared" si="22"/>
        <v>644</v>
      </c>
      <c r="BB46" s="10">
        <f t="shared" si="22"/>
        <v>7283</v>
      </c>
      <c r="BC46" s="10">
        <f t="shared" si="22"/>
        <v>5037</v>
      </c>
      <c r="BD46" s="10">
        <f t="shared" si="22"/>
        <v>5</v>
      </c>
      <c r="BE46" s="10">
        <f t="shared" si="22"/>
        <v>1376</v>
      </c>
      <c r="BF46" s="10">
        <f t="shared" si="22"/>
        <v>10724</v>
      </c>
      <c r="BG46" s="10">
        <f t="shared" si="22"/>
        <v>10724</v>
      </c>
      <c r="BH46" s="10">
        <f t="shared" si="22"/>
        <v>0</v>
      </c>
      <c r="BI46" s="10">
        <f t="shared" si="22"/>
        <v>0</v>
      </c>
      <c r="BJ46" s="10">
        <f t="shared" si="21"/>
        <v>1343</v>
      </c>
      <c r="BK46">
        <v>3812</v>
      </c>
      <c r="BL46">
        <v>2817</v>
      </c>
      <c r="BM46">
        <v>0</v>
      </c>
      <c r="BN46">
        <v>0</v>
      </c>
      <c r="BO46">
        <v>0</v>
      </c>
      <c r="BP46">
        <v>4334</v>
      </c>
      <c r="BQ46">
        <v>2687</v>
      </c>
      <c r="BR46">
        <v>7594</v>
      </c>
      <c r="BS46">
        <v>7692</v>
      </c>
      <c r="BT46">
        <v>8071</v>
      </c>
      <c r="BU46">
        <v>4642</v>
      </c>
      <c r="BV46">
        <v>4688</v>
      </c>
      <c r="BW46">
        <v>67134</v>
      </c>
      <c r="BX46">
        <v>11946</v>
      </c>
      <c r="BY46">
        <v>0</v>
      </c>
      <c r="BZ46">
        <v>2906</v>
      </c>
      <c r="CA46" s="24">
        <f t="shared" si="3"/>
        <v>47813916</v>
      </c>
      <c r="CB46" s="24">
        <f t="shared" si="4"/>
        <v>9960912</v>
      </c>
      <c r="CC46" s="24">
        <f t="shared" si="5"/>
        <v>0</v>
      </c>
      <c r="CD46" s="24">
        <f t="shared" si="6"/>
        <v>0</v>
      </c>
      <c r="CE46" s="24">
        <f t="shared" si="7"/>
        <v>0</v>
      </c>
      <c r="CF46" s="24">
        <f t="shared" si="8"/>
        <v>10618300</v>
      </c>
      <c r="CG46" s="24">
        <f t="shared" si="9"/>
        <v>1730428</v>
      </c>
      <c r="CH46" s="24">
        <f t="shared" si="10"/>
        <v>55307102</v>
      </c>
      <c r="CI46" s="24">
        <f t="shared" si="11"/>
        <v>38744604</v>
      </c>
      <c r="CJ46" s="24">
        <f t="shared" si="12"/>
        <v>40355</v>
      </c>
      <c r="CK46" s="24">
        <f t="shared" si="13"/>
        <v>6387392</v>
      </c>
      <c r="CL46" s="24">
        <f t="shared" si="14"/>
        <v>50274112</v>
      </c>
      <c r="CM46" s="24">
        <f t="shared" si="15"/>
        <v>719945016</v>
      </c>
      <c r="CN46" s="24">
        <f t="shared" si="16"/>
        <v>0</v>
      </c>
      <c r="CO46" s="24">
        <f t="shared" si="17"/>
        <v>0</v>
      </c>
      <c r="CP46" s="24">
        <f t="shared" si="18"/>
        <v>3902758</v>
      </c>
      <c r="CQ46" s="13">
        <f t="shared" si="19"/>
        <v>0.94472489500000001</v>
      </c>
    </row>
    <row r="47" spans="1:95" x14ac:dyDescent="0.3">
      <c r="A47">
        <v>22500</v>
      </c>
      <c r="B47">
        <v>0.17599999999999999</v>
      </c>
      <c r="C47">
        <v>4.6310000000000002</v>
      </c>
      <c r="D47">
        <v>0.113</v>
      </c>
      <c r="E47">
        <v>1.0169999999999999</v>
      </c>
      <c r="F47">
        <v>2.8260000000000001</v>
      </c>
      <c r="G47">
        <v>21949</v>
      </c>
      <c r="H47">
        <v>139468</v>
      </c>
      <c r="I47">
        <v>195259</v>
      </c>
      <c r="J47">
        <v>2391</v>
      </c>
      <c r="K47">
        <v>2765</v>
      </c>
      <c r="L47">
        <v>0</v>
      </c>
      <c r="M47">
        <v>7598</v>
      </c>
      <c r="N47">
        <v>16807</v>
      </c>
      <c r="O47" s="20">
        <v>93819</v>
      </c>
      <c r="P47" s="20">
        <v>3728</v>
      </c>
      <c r="Q47" s="20">
        <v>0</v>
      </c>
      <c r="R47" s="20">
        <v>0</v>
      </c>
      <c r="S47" s="20">
        <v>0</v>
      </c>
      <c r="T47" s="20">
        <v>17183</v>
      </c>
      <c r="U47" s="20">
        <v>615</v>
      </c>
      <c r="V47" s="20">
        <v>14896</v>
      </c>
      <c r="W47" s="20">
        <v>5268</v>
      </c>
      <c r="X47" s="20">
        <v>131</v>
      </c>
      <c r="Y47" s="20">
        <v>1390</v>
      </c>
      <c r="Z47" s="20">
        <v>23605</v>
      </c>
      <c r="AA47" s="20">
        <v>11018</v>
      </c>
      <c r="AB47" s="20">
        <v>1</v>
      </c>
      <c r="AC47" s="20">
        <v>0</v>
      </c>
      <c r="AD47" s="20">
        <v>23605</v>
      </c>
      <c r="AE47" s="22">
        <v>12880</v>
      </c>
      <c r="AF47" s="22">
        <v>3728</v>
      </c>
      <c r="AG47" s="22">
        <v>0</v>
      </c>
      <c r="AH47" s="22">
        <v>0</v>
      </c>
      <c r="AI47" s="22">
        <v>0</v>
      </c>
      <c r="AJ47" s="22">
        <v>2485</v>
      </c>
      <c r="AK47" s="22">
        <v>615</v>
      </c>
      <c r="AL47" s="22">
        <v>7490</v>
      </c>
      <c r="AM47" s="22">
        <v>6613</v>
      </c>
      <c r="AN47" s="22">
        <v>2</v>
      </c>
      <c r="AO47" s="22">
        <v>2754</v>
      </c>
      <c r="AP47" s="22">
        <v>11018</v>
      </c>
      <c r="AQ47" s="22">
        <v>11018</v>
      </c>
      <c r="AR47" s="22">
        <v>0</v>
      </c>
      <c r="AS47" s="22">
        <v>0</v>
      </c>
      <c r="AT47" s="22">
        <v>1377</v>
      </c>
      <c r="AU47" s="10">
        <f t="shared" si="22"/>
        <v>12880</v>
      </c>
      <c r="AV47" s="10">
        <f t="shared" si="22"/>
        <v>3728</v>
      </c>
      <c r="AW47" s="10">
        <f t="shared" si="22"/>
        <v>0</v>
      </c>
      <c r="AX47" s="10">
        <f t="shared" si="22"/>
        <v>0</v>
      </c>
      <c r="AY47" s="10">
        <f t="shared" si="22"/>
        <v>0</v>
      </c>
      <c r="AZ47" s="10">
        <f t="shared" si="22"/>
        <v>2485</v>
      </c>
      <c r="BA47" s="10">
        <f t="shared" si="22"/>
        <v>615</v>
      </c>
      <c r="BB47" s="10">
        <f t="shared" si="22"/>
        <v>7490</v>
      </c>
      <c r="BC47" s="10">
        <f t="shared" si="22"/>
        <v>5268</v>
      </c>
      <c r="BD47" s="10">
        <f t="shared" si="22"/>
        <v>2</v>
      </c>
      <c r="BE47" s="10">
        <f t="shared" si="22"/>
        <v>1390</v>
      </c>
      <c r="BF47" s="10">
        <f t="shared" si="22"/>
        <v>11018</v>
      </c>
      <c r="BG47" s="10">
        <f t="shared" si="22"/>
        <v>11018</v>
      </c>
      <c r="BH47" s="10">
        <f t="shared" si="22"/>
        <v>0</v>
      </c>
      <c r="BI47" s="10">
        <f t="shared" si="22"/>
        <v>0</v>
      </c>
      <c r="BJ47" s="10">
        <f t="shared" si="21"/>
        <v>1377</v>
      </c>
      <c r="BK47">
        <v>11216</v>
      </c>
      <c r="BL47">
        <v>3188</v>
      </c>
      <c r="BM47">
        <v>0</v>
      </c>
      <c r="BN47">
        <v>0</v>
      </c>
      <c r="BO47">
        <v>0</v>
      </c>
      <c r="BP47">
        <v>4528</v>
      </c>
      <c r="BQ47">
        <v>3212</v>
      </c>
      <c r="BR47">
        <v>8446</v>
      </c>
      <c r="BS47">
        <v>10477</v>
      </c>
      <c r="BT47">
        <v>7295</v>
      </c>
      <c r="BU47">
        <v>7175</v>
      </c>
      <c r="BV47">
        <v>4655</v>
      </c>
      <c r="BW47">
        <v>74485</v>
      </c>
      <c r="BX47">
        <v>13226</v>
      </c>
      <c r="BY47">
        <v>0</v>
      </c>
      <c r="BZ47">
        <v>2891</v>
      </c>
      <c r="CA47" s="24">
        <f t="shared" si="3"/>
        <v>144462080</v>
      </c>
      <c r="CB47" s="24">
        <f t="shared" si="4"/>
        <v>11884864</v>
      </c>
      <c r="CC47" s="24">
        <f t="shared" si="5"/>
        <v>0</v>
      </c>
      <c r="CD47" s="24">
        <f t="shared" si="6"/>
        <v>0</v>
      </c>
      <c r="CE47" s="24">
        <f t="shared" si="7"/>
        <v>0</v>
      </c>
      <c r="CF47" s="24">
        <f t="shared" si="8"/>
        <v>11252080</v>
      </c>
      <c r="CG47" s="24">
        <f t="shared" si="9"/>
        <v>1975380</v>
      </c>
      <c r="CH47" s="24">
        <f t="shared" si="10"/>
        <v>63260540</v>
      </c>
      <c r="CI47" s="24">
        <f t="shared" si="11"/>
        <v>55192836</v>
      </c>
      <c r="CJ47" s="24">
        <f t="shared" si="12"/>
        <v>14590</v>
      </c>
      <c r="CK47" s="24">
        <f t="shared" si="13"/>
        <v>9973250</v>
      </c>
      <c r="CL47" s="24">
        <f t="shared" si="14"/>
        <v>51288790</v>
      </c>
      <c r="CM47" s="24">
        <f t="shared" si="15"/>
        <v>820675730</v>
      </c>
      <c r="CN47" s="24">
        <f t="shared" si="16"/>
        <v>0</v>
      </c>
      <c r="CO47" s="24">
        <f t="shared" si="17"/>
        <v>0</v>
      </c>
      <c r="CP47" s="24">
        <f t="shared" si="18"/>
        <v>3980907</v>
      </c>
      <c r="CQ47" s="13">
        <f t="shared" si="19"/>
        <v>1.1739610469999999</v>
      </c>
    </row>
    <row r="48" spans="1:95" x14ac:dyDescent="0.3">
      <c r="A48">
        <v>23000</v>
      </c>
      <c r="B48">
        <v>0.161</v>
      </c>
      <c r="C48">
        <v>4.5289999999999999</v>
      </c>
      <c r="D48">
        <v>0.114</v>
      </c>
      <c r="E48">
        <v>1.232</v>
      </c>
      <c r="F48">
        <v>2.9089999999999998</v>
      </c>
      <c r="G48">
        <v>22561</v>
      </c>
      <c r="H48">
        <v>143952</v>
      </c>
      <c r="I48">
        <v>198476</v>
      </c>
      <c r="J48">
        <v>2318</v>
      </c>
      <c r="K48">
        <v>2691</v>
      </c>
      <c r="L48">
        <v>0</v>
      </c>
      <c r="M48">
        <v>7019</v>
      </c>
      <c r="N48">
        <v>15543</v>
      </c>
      <c r="O48" s="20">
        <v>95704</v>
      </c>
      <c r="P48" s="20">
        <v>3720</v>
      </c>
      <c r="Q48" s="20">
        <v>0</v>
      </c>
      <c r="R48" s="20">
        <v>0</v>
      </c>
      <c r="S48" s="20">
        <v>0</v>
      </c>
      <c r="T48" s="20">
        <v>17692</v>
      </c>
      <c r="U48" s="20">
        <v>591</v>
      </c>
      <c r="V48" s="20">
        <v>15054</v>
      </c>
      <c r="W48" s="20">
        <v>5118</v>
      </c>
      <c r="X48" s="20">
        <v>124</v>
      </c>
      <c r="Y48" s="20">
        <v>1226</v>
      </c>
      <c r="Z48" s="20">
        <v>24042</v>
      </c>
      <c r="AA48" s="20">
        <v>11162</v>
      </c>
      <c r="AB48" s="20">
        <v>1</v>
      </c>
      <c r="AC48" s="20">
        <v>0</v>
      </c>
      <c r="AD48" s="20">
        <v>24042</v>
      </c>
      <c r="AE48" s="22">
        <v>12323</v>
      </c>
      <c r="AF48" s="22">
        <v>3720</v>
      </c>
      <c r="AG48" s="22">
        <v>0</v>
      </c>
      <c r="AH48" s="22">
        <v>0</v>
      </c>
      <c r="AI48" s="22">
        <v>0</v>
      </c>
      <c r="AJ48" s="22">
        <v>2236</v>
      </c>
      <c r="AK48" s="22">
        <v>591</v>
      </c>
      <c r="AL48" s="22">
        <v>7012</v>
      </c>
      <c r="AM48" s="22">
        <v>6167</v>
      </c>
      <c r="AN48" s="22">
        <v>7</v>
      </c>
      <c r="AO48" s="22">
        <v>2356</v>
      </c>
      <c r="AP48" s="22">
        <v>11162</v>
      </c>
      <c r="AQ48" s="22">
        <v>11162</v>
      </c>
      <c r="AR48" s="22">
        <v>0</v>
      </c>
      <c r="AS48" s="22">
        <v>0</v>
      </c>
      <c r="AT48" s="22">
        <v>1178</v>
      </c>
      <c r="AU48" s="10">
        <f t="shared" si="22"/>
        <v>12323</v>
      </c>
      <c r="AV48" s="10">
        <f t="shared" si="22"/>
        <v>3720</v>
      </c>
      <c r="AW48" s="10">
        <f t="shared" si="22"/>
        <v>0</v>
      </c>
      <c r="AX48" s="10">
        <f t="shared" si="22"/>
        <v>0</v>
      </c>
      <c r="AY48" s="10">
        <f t="shared" si="22"/>
        <v>0</v>
      </c>
      <c r="AZ48" s="10">
        <f t="shared" si="22"/>
        <v>2236</v>
      </c>
      <c r="BA48" s="10">
        <f t="shared" si="22"/>
        <v>591</v>
      </c>
      <c r="BB48" s="10">
        <f t="shared" si="22"/>
        <v>7012</v>
      </c>
      <c r="BC48" s="10">
        <f t="shared" si="22"/>
        <v>5118</v>
      </c>
      <c r="BD48" s="10">
        <f t="shared" si="22"/>
        <v>7</v>
      </c>
      <c r="BE48" s="10">
        <f t="shared" si="22"/>
        <v>1226</v>
      </c>
      <c r="BF48" s="10">
        <f t="shared" si="22"/>
        <v>11162</v>
      </c>
      <c r="BG48" s="10">
        <f t="shared" si="22"/>
        <v>11162</v>
      </c>
      <c r="BH48" s="10">
        <f t="shared" si="22"/>
        <v>0</v>
      </c>
      <c r="BI48" s="10">
        <f t="shared" si="22"/>
        <v>0</v>
      </c>
      <c r="BJ48" s="10">
        <f t="shared" si="21"/>
        <v>1178</v>
      </c>
      <c r="BK48">
        <v>10515</v>
      </c>
      <c r="BL48">
        <v>3109</v>
      </c>
      <c r="BM48">
        <v>0</v>
      </c>
      <c r="BN48">
        <v>0</v>
      </c>
      <c r="BO48">
        <v>0</v>
      </c>
      <c r="BP48">
        <v>4755</v>
      </c>
      <c r="BQ48">
        <v>2871</v>
      </c>
      <c r="BR48">
        <v>8404</v>
      </c>
      <c r="BS48">
        <v>8933</v>
      </c>
      <c r="BT48">
        <v>7803</v>
      </c>
      <c r="BU48">
        <v>5637</v>
      </c>
      <c r="BV48">
        <v>5034</v>
      </c>
      <c r="BW48">
        <v>83292</v>
      </c>
      <c r="BX48">
        <v>12373</v>
      </c>
      <c r="BY48">
        <v>0</v>
      </c>
      <c r="BZ48">
        <v>3020</v>
      </c>
      <c r="CA48" s="24">
        <f t="shared" si="3"/>
        <v>129576345</v>
      </c>
      <c r="CB48" s="24">
        <f t="shared" si="4"/>
        <v>11565480</v>
      </c>
      <c r="CC48" s="24">
        <f t="shared" si="5"/>
        <v>0</v>
      </c>
      <c r="CD48" s="24">
        <f t="shared" si="6"/>
        <v>0</v>
      </c>
      <c r="CE48" s="24">
        <f t="shared" si="7"/>
        <v>0</v>
      </c>
      <c r="CF48" s="24">
        <f t="shared" si="8"/>
        <v>10632180</v>
      </c>
      <c r="CG48" s="24">
        <f t="shared" si="9"/>
        <v>1696761</v>
      </c>
      <c r="CH48" s="24">
        <f t="shared" si="10"/>
        <v>58928848</v>
      </c>
      <c r="CI48" s="24">
        <f t="shared" si="11"/>
        <v>45719094</v>
      </c>
      <c r="CJ48" s="24">
        <f t="shared" si="12"/>
        <v>54621</v>
      </c>
      <c r="CK48" s="24">
        <f t="shared" si="13"/>
        <v>6910962</v>
      </c>
      <c r="CL48" s="24">
        <f t="shared" si="14"/>
        <v>56189508</v>
      </c>
      <c r="CM48" s="24">
        <f t="shared" si="15"/>
        <v>929705304</v>
      </c>
      <c r="CN48" s="24">
        <f t="shared" si="16"/>
        <v>0</v>
      </c>
      <c r="CO48" s="24">
        <f t="shared" si="17"/>
        <v>0</v>
      </c>
      <c r="CP48" s="24">
        <f t="shared" si="18"/>
        <v>3557560</v>
      </c>
      <c r="CQ48" s="13">
        <f t="shared" si="19"/>
        <v>1.2545366630000001</v>
      </c>
    </row>
    <row r="49" spans="1:95" x14ac:dyDescent="0.3">
      <c r="A49">
        <v>23500</v>
      </c>
      <c r="B49">
        <v>0.156</v>
      </c>
      <c r="C49">
        <v>3.7069999999999999</v>
      </c>
      <c r="D49">
        <v>0.129</v>
      </c>
      <c r="E49">
        <v>1.2390000000000001</v>
      </c>
      <c r="F49">
        <v>2.57</v>
      </c>
      <c r="G49">
        <v>23021</v>
      </c>
      <c r="H49">
        <v>146038</v>
      </c>
      <c r="I49">
        <v>203034</v>
      </c>
      <c r="J49">
        <v>1865</v>
      </c>
      <c r="K49">
        <v>2152</v>
      </c>
      <c r="L49">
        <v>0</v>
      </c>
      <c r="M49">
        <v>5494</v>
      </c>
      <c r="N49">
        <v>11110</v>
      </c>
      <c r="O49" s="20">
        <v>97901</v>
      </c>
      <c r="P49" s="20">
        <v>3830</v>
      </c>
      <c r="Q49" s="20">
        <v>0</v>
      </c>
      <c r="R49" s="20">
        <v>0</v>
      </c>
      <c r="S49" s="20">
        <v>0</v>
      </c>
      <c r="T49" s="20">
        <v>17792</v>
      </c>
      <c r="U49" s="20">
        <v>699</v>
      </c>
      <c r="V49" s="20">
        <v>15367</v>
      </c>
      <c r="W49" s="20">
        <v>5368</v>
      </c>
      <c r="X49" s="20">
        <v>105</v>
      </c>
      <c r="Y49" s="20">
        <v>1356</v>
      </c>
      <c r="Z49" s="20">
        <v>24630</v>
      </c>
      <c r="AA49" s="20">
        <v>11355</v>
      </c>
      <c r="AB49" s="20">
        <v>1</v>
      </c>
      <c r="AC49" s="20">
        <v>0</v>
      </c>
      <c r="AD49" s="20">
        <v>24630</v>
      </c>
      <c r="AE49" s="22">
        <v>13043</v>
      </c>
      <c r="AF49" s="22">
        <v>3830</v>
      </c>
      <c r="AG49" s="22">
        <v>0</v>
      </c>
      <c r="AH49" s="22">
        <v>0</v>
      </c>
      <c r="AI49" s="22">
        <v>0</v>
      </c>
      <c r="AJ49" s="22">
        <v>2416</v>
      </c>
      <c r="AK49" s="22">
        <v>699</v>
      </c>
      <c r="AL49" s="22">
        <v>7599</v>
      </c>
      <c r="AM49" s="22">
        <v>6649</v>
      </c>
      <c r="AN49" s="22">
        <v>0</v>
      </c>
      <c r="AO49" s="22">
        <v>2684</v>
      </c>
      <c r="AP49" s="22">
        <v>11355</v>
      </c>
      <c r="AQ49" s="22">
        <v>11355</v>
      </c>
      <c r="AR49" s="22">
        <v>0</v>
      </c>
      <c r="AS49" s="22">
        <v>0</v>
      </c>
      <c r="AT49" s="22">
        <v>1342</v>
      </c>
      <c r="AU49" s="10">
        <f t="shared" si="22"/>
        <v>13043</v>
      </c>
      <c r="AV49" s="10">
        <f t="shared" si="22"/>
        <v>3830</v>
      </c>
      <c r="AW49" s="10">
        <f t="shared" si="22"/>
        <v>0</v>
      </c>
      <c r="AX49" s="10">
        <f t="shared" si="22"/>
        <v>0</v>
      </c>
      <c r="AY49" s="10">
        <f t="shared" si="22"/>
        <v>0</v>
      </c>
      <c r="AZ49" s="10">
        <f t="shared" si="22"/>
        <v>2416</v>
      </c>
      <c r="BA49" s="10">
        <f t="shared" si="22"/>
        <v>699</v>
      </c>
      <c r="BB49" s="10">
        <f t="shared" si="22"/>
        <v>7599</v>
      </c>
      <c r="BC49" s="10">
        <f t="shared" si="22"/>
        <v>5368</v>
      </c>
      <c r="BD49" s="10">
        <f t="shared" si="22"/>
        <v>0</v>
      </c>
      <c r="BE49" s="10">
        <f t="shared" si="22"/>
        <v>1356</v>
      </c>
      <c r="BF49" s="10">
        <f t="shared" si="22"/>
        <v>11355</v>
      </c>
      <c r="BG49" s="10">
        <f t="shared" si="22"/>
        <v>11355</v>
      </c>
      <c r="BH49" s="10">
        <f t="shared" si="22"/>
        <v>0</v>
      </c>
      <c r="BI49" s="10">
        <f t="shared" si="22"/>
        <v>0</v>
      </c>
      <c r="BJ49" s="10">
        <f t="shared" si="21"/>
        <v>1342</v>
      </c>
      <c r="BK49">
        <v>9562</v>
      </c>
      <c r="BL49">
        <v>2297</v>
      </c>
      <c r="BM49">
        <v>0</v>
      </c>
      <c r="BN49">
        <v>0</v>
      </c>
      <c r="BO49">
        <v>0</v>
      </c>
      <c r="BP49">
        <v>3927</v>
      </c>
      <c r="BQ49">
        <v>2180</v>
      </c>
      <c r="BR49">
        <v>6963</v>
      </c>
      <c r="BS49">
        <v>7260</v>
      </c>
      <c r="BT49">
        <v>6241</v>
      </c>
      <c r="BU49">
        <v>4621</v>
      </c>
      <c r="BV49">
        <v>4333</v>
      </c>
      <c r="BW49">
        <v>70435</v>
      </c>
      <c r="BX49">
        <v>8533</v>
      </c>
      <c r="BY49">
        <v>0</v>
      </c>
      <c r="BZ49">
        <v>2555</v>
      </c>
      <c r="CA49" s="24">
        <f t="shared" si="3"/>
        <v>124717166</v>
      </c>
      <c r="CB49" s="24">
        <f t="shared" si="4"/>
        <v>8797510</v>
      </c>
      <c r="CC49" s="24">
        <f t="shared" si="5"/>
        <v>0</v>
      </c>
      <c r="CD49" s="24">
        <f t="shared" si="6"/>
        <v>0</v>
      </c>
      <c r="CE49" s="24">
        <f t="shared" si="7"/>
        <v>0</v>
      </c>
      <c r="CF49" s="24">
        <f t="shared" si="8"/>
        <v>9487632</v>
      </c>
      <c r="CG49" s="24">
        <f t="shared" si="9"/>
        <v>1523820</v>
      </c>
      <c r="CH49" s="24">
        <f t="shared" si="10"/>
        <v>52911837</v>
      </c>
      <c r="CI49" s="24">
        <f t="shared" si="11"/>
        <v>38971680</v>
      </c>
      <c r="CJ49" s="24">
        <f t="shared" si="12"/>
        <v>0</v>
      </c>
      <c r="CK49" s="24">
        <f t="shared" si="13"/>
        <v>6266076</v>
      </c>
      <c r="CL49" s="24">
        <f t="shared" si="14"/>
        <v>49201215</v>
      </c>
      <c r="CM49" s="24">
        <f t="shared" si="15"/>
        <v>799789425</v>
      </c>
      <c r="CN49" s="24">
        <f t="shared" si="16"/>
        <v>0</v>
      </c>
      <c r="CO49" s="24">
        <f t="shared" si="17"/>
        <v>0</v>
      </c>
      <c r="CP49" s="24">
        <f t="shared" si="18"/>
        <v>3428810</v>
      </c>
      <c r="CQ49" s="13">
        <f t="shared" si="19"/>
        <v>1.0950951710000001</v>
      </c>
    </row>
    <row r="50" spans="1:95" x14ac:dyDescent="0.3">
      <c r="A50">
        <v>24000</v>
      </c>
      <c r="B50">
        <v>0.16900000000000001</v>
      </c>
      <c r="C50">
        <v>4.6779999999999999</v>
      </c>
      <c r="D50">
        <v>0.115</v>
      </c>
      <c r="E50">
        <v>1.052</v>
      </c>
      <c r="F50">
        <v>2.4540000000000002</v>
      </c>
      <c r="G50">
        <v>23409</v>
      </c>
      <c r="H50">
        <v>149261</v>
      </c>
      <c r="I50">
        <v>206944</v>
      </c>
      <c r="J50">
        <v>2104</v>
      </c>
      <c r="K50">
        <v>2465</v>
      </c>
      <c r="L50">
        <v>0</v>
      </c>
      <c r="M50">
        <v>5995</v>
      </c>
      <c r="N50">
        <v>12099</v>
      </c>
      <c r="O50" s="20">
        <v>99698</v>
      </c>
      <c r="P50" s="20">
        <v>3887</v>
      </c>
      <c r="Q50" s="20">
        <v>0</v>
      </c>
      <c r="R50" s="20">
        <v>0</v>
      </c>
      <c r="S50" s="20">
        <v>0</v>
      </c>
      <c r="T50" s="20">
        <v>18410</v>
      </c>
      <c r="U50" s="20">
        <v>645</v>
      </c>
      <c r="V50" s="20">
        <v>15737</v>
      </c>
      <c r="W50" s="20">
        <v>5488</v>
      </c>
      <c r="X50" s="20">
        <v>119</v>
      </c>
      <c r="Y50" s="20">
        <v>1316</v>
      </c>
      <c r="Z50" s="20">
        <v>25039</v>
      </c>
      <c r="AA50" s="20">
        <v>11565</v>
      </c>
      <c r="AB50" s="20">
        <v>1</v>
      </c>
      <c r="AC50" s="20">
        <v>0</v>
      </c>
      <c r="AD50" s="20">
        <v>25039</v>
      </c>
      <c r="AE50" s="22">
        <v>13101</v>
      </c>
      <c r="AF50" s="22">
        <v>3887</v>
      </c>
      <c r="AG50" s="22">
        <v>0</v>
      </c>
      <c r="AH50" s="22">
        <v>0</v>
      </c>
      <c r="AI50" s="22">
        <v>0</v>
      </c>
      <c r="AJ50" s="22">
        <v>2503</v>
      </c>
      <c r="AK50" s="22">
        <v>645</v>
      </c>
      <c r="AL50" s="22">
        <v>7791</v>
      </c>
      <c r="AM50" s="22">
        <v>6838</v>
      </c>
      <c r="AN50" s="22">
        <v>6</v>
      </c>
      <c r="AO50" s="22">
        <v>2578</v>
      </c>
      <c r="AP50" s="22">
        <v>11565</v>
      </c>
      <c r="AQ50" s="22">
        <v>11565</v>
      </c>
      <c r="AR50" s="22">
        <v>0</v>
      </c>
      <c r="AS50" s="22">
        <v>0</v>
      </c>
      <c r="AT50" s="22">
        <v>1289</v>
      </c>
      <c r="AU50" s="10">
        <f t="shared" si="22"/>
        <v>13101</v>
      </c>
      <c r="AV50" s="10">
        <f t="shared" si="22"/>
        <v>3887</v>
      </c>
      <c r="AW50" s="10">
        <f t="shared" si="22"/>
        <v>0</v>
      </c>
      <c r="AX50" s="10">
        <f t="shared" si="22"/>
        <v>0</v>
      </c>
      <c r="AY50" s="10">
        <f t="shared" si="22"/>
        <v>0</v>
      </c>
      <c r="AZ50" s="10">
        <f t="shared" si="22"/>
        <v>2503</v>
      </c>
      <c r="BA50" s="10">
        <f t="shared" si="22"/>
        <v>645</v>
      </c>
      <c r="BB50" s="10">
        <f t="shared" si="22"/>
        <v>7791</v>
      </c>
      <c r="BC50" s="10">
        <f t="shared" si="22"/>
        <v>5488</v>
      </c>
      <c r="BD50" s="10">
        <f t="shared" si="22"/>
        <v>6</v>
      </c>
      <c r="BE50" s="10">
        <f t="shared" si="22"/>
        <v>1316</v>
      </c>
      <c r="BF50" s="10">
        <f t="shared" si="22"/>
        <v>11565</v>
      </c>
      <c r="BG50" s="10">
        <f t="shared" si="22"/>
        <v>11565</v>
      </c>
      <c r="BH50" s="10">
        <f t="shared" si="22"/>
        <v>0</v>
      </c>
      <c r="BI50" s="10">
        <f t="shared" si="22"/>
        <v>0</v>
      </c>
      <c r="BJ50" s="10">
        <f t="shared" si="21"/>
        <v>1289</v>
      </c>
      <c r="BK50">
        <v>4102</v>
      </c>
      <c r="BL50">
        <v>2895</v>
      </c>
      <c r="BM50">
        <v>0</v>
      </c>
      <c r="BN50">
        <v>0</v>
      </c>
      <c r="BO50">
        <v>0</v>
      </c>
      <c r="BP50">
        <v>4680</v>
      </c>
      <c r="BQ50">
        <v>2680</v>
      </c>
      <c r="BR50">
        <v>8339</v>
      </c>
      <c r="BS50">
        <v>9302</v>
      </c>
      <c r="BT50">
        <v>7668</v>
      </c>
      <c r="BU50">
        <v>5643</v>
      </c>
      <c r="BV50">
        <v>5095</v>
      </c>
      <c r="BW50">
        <v>86533</v>
      </c>
      <c r="BX50">
        <v>7679</v>
      </c>
      <c r="BY50">
        <v>0</v>
      </c>
      <c r="BZ50">
        <v>2996</v>
      </c>
      <c r="CA50" s="24">
        <f t="shared" si="3"/>
        <v>53740302</v>
      </c>
      <c r="CB50" s="24">
        <f t="shared" si="4"/>
        <v>11252865</v>
      </c>
      <c r="CC50" s="24">
        <f t="shared" si="5"/>
        <v>0</v>
      </c>
      <c r="CD50" s="24">
        <f t="shared" si="6"/>
        <v>0</v>
      </c>
      <c r="CE50" s="24">
        <f t="shared" si="7"/>
        <v>0</v>
      </c>
      <c r="CF50" s="24">
        <f t="shared" si="8"/>
        <v>11714040</v>
      </c>
      <c r="CG50" s="24">
        <f t="shared" si="9"/>
        <v>1728600</v>
      </c>
      <c r="CH50" s="24">
        <f t="shared" si="10"/>
        <v>64969149</v>
      </c>
      <c r="CI50" s="24">
        <f t="shared" si="11"/>
        <v>51049376</v>
      </c>
      <c r="CJ50" s="24">
        <f t="shared" si="12"/>
        <v>46008</v>
      </c>
      <c r="CK50" s="24">
        <f t="shared" si="13"/>
        <v>7426188</v>
      </c>
      <c r="CL50" s="24">
        <f t="shared" si="14"/>
        <v>58923675</v>
      </c>
      <c r="CM50" s="24">
        <f t="shared" si="15"/>
        <v>1000754145</v>
      </c>
      <c r="CN50" s="24">
        <f t="shared" si="16"/>
        <v>0</v>
      </c>
      <c r="CO50" s="24">
        <f t="shared" si="17"/>
        <v>0</v>
      </c>
      <c r="CP50" s="24">
        <f t="shared" si="18"/>
        <v>3861844</v>
      </c>
      <c r="CQ50" s="13">
        <f t="shared" si="19"/>
        <v>1.2654661920000001</v>
      </c>
    </row>
    <row r="51" spans="1:95" x14ac:dyDescent="0.3">
      <c r="A51">
        <v>24500</v>
      </c>
      <c r="B51">
        <v>0.14699999999999999</v>
      </c>
      <c r="C51">
        <v>4.6840000000000002</v>
      </c>
      <c r="D51">
        <v>9.8000000000000004E-2</v>
      </c>
      <c r="E51">
        <v>1.099</v>
      </c>
      <c r="F51">
        <v>2.956</v>
      </c>
      <c r="G51">
        <v>22732</v>
      </c>
      <c r="H51">
        <v>144157</v>
      </c>
      <c r="I51">
        <v>213438</v>
      </c>
      <c r="J51">
        <v>2222</v>
      </c>
      <c r="K51">
        <v>2540</v>
      </c>
      <c r="L51">
        <v>0</v>
      </c>
      <c r="M51">
        <v>6857</v>
      </c>
      <c r="N51">
        <v>12601</v>
      </c>
      <c r="O51" s="20">
        <v>101886</v>
      </c>
      <c r="P51" s="20">
        <v>3961</v>
      </c>
      <c r="Q51" s="20">
        <v>0</v>
      </c>
      <c r="R51" s="20">
        <v>0</v>
      </c>
      <c r="S51" s="20">
        <v>0</v>
      </c>
      <c r="T51" s="20">
        <v>18485</v>
      </c>
      <c r="U51" s="20">
        <v>672</v>
      </c>
      <c r="V51" s="20">
        <v>15924</v>
      </c>
      <c r="W51" s="20">
        <v>6738</v>
      </c>
      <c r="X51" s="20">
        <v>133</v>
      </c>
      <c r="Y51" s="20">
        <v>2600</v>
      </c>
      <c r="Z51" s="20">
        <v>25626</v>
      </c>
      <c r="AA51" s="20">
        <v>11786</v>
      </c>
      <c r="AB51" s="20">
        <v>1</v>
      </c>
      <c r="AC51" s="20">
        <v>0</v>
      </c>
      <c r="AD51" s="20">
        <v>25626</v>
      </c>
      <c r="AE51" s="22">
        <v>17494</v>
      </c>
      <c r="AF51" s="22">
        <v>3961</v>
      </c>
      <c r="AG51" s="22">
        <v>0</v>
      </c>
      <c r="AH51" s="22">
        <v>0</v>
      </c>
      <c r="AI51" s="22">
        <v>0</v>
      </c>
      <c r="AJ51" s="22">
        <v>4418</v>
      </c>
      <c r="AK51" s="22">
        <v>672</v>
      </c>
      <c r="AL51" s="22">
        <v>10215</v>
      </c>
      <c r="AM51" s="22">
        <v>9277</v>
      </c>
      <c r="AN51" s="22">
        <v>10</v>
      </c>
      <c r="AO51" s="22">
        <v>4900</v>
      </c>
      <c r="AP51" s="22">
        <v>11786</v>
      </c>
      <c r="AQ51" s="22">
        <v>11786</v>
      </c>
      <c r="AR51" s="22">
        <v>0</v>
      </c>
      <c r="AS51" s="22">
        <v>0</v>
      </c>
      <c r="AT51" s="22">
        <v>2450</v>
      </c>
      <c r="AU51" s="10">
        <f t="shared" si="22"/>
        <v>17494</v>
      </c>
      <c r="AV51" s="10">
        <f t="shared" si="22"/>
        <v>3961</v>
      </c>
      <c r="AW51" s="10">
        <f t="shared" si="22"/>
        <v>0</v>
      </c>
      <c r="AX51" s="10">
        <f t="shared" si="22"/>
        <v>0</v>
      </c>
      <c r="AY51" s="10">
        <f t="shared" si="22"/>
        <v>0</v>
      </c>
      <c r="AZ51" s="10">
        <f t="shared" si="22"/>
        <v>4418</v>
      </c>
      <c r="BA51" s="10">
        <f t="shared" si="22"/>
        <v>672</v>
      </c>
      <c r="BB51" s="10">
        <f t="shared" si="22"/>
        <v>10215</v>
      </c>
      <c r="BC51" s="10">
        <f t="shared" si="22"/>
        <v>6738</v>
      </c>
      <c r="BD51" s="10">
        <f t="shared" si="22"/>
        <v>10</v>
      </c>
      <c r="BE51" s="10">
        <f t="shared" si="22"/>
        <v>2600</v>
      </c>
      <c r="BF51" s="10">
        <f t="shared" si="22"/>
        <v>11786</v>
      </c>
      <c r="BG51" s="10">
        <f t="shared" si="22"/>
        <v>11786</v>
      </c>
      <c r="BH51" s="10">
        <f t="shared" si="22"/>
        <v>0</v>
      </c>
      <c r="BI51" s="10">
        <f t="shared" si="22"/>
        <v>0</v>
      </c>
      <c r="BJ51" s="10">
        <f t="shared" si="21"/>
        <v>2450</v>
      </c>
      <c r="BK51">
        <v>11936</v>
      </c>
      <c r="BL51">
        <v>2338</v>
      </c>
      <c r="BM51">
        <v>0</v>
      </c>
      <c r="BN51">
        <v>0</v>
      </c>
      <c r="BO51">
        <v>0</v>
      </c>
      <c r="BP51">
        <v>3987</v>
      </c>
      <c r="BQ51">
        <v>2123</v>
      </c>
      <c r="BR51">
        <v>6960</v>
      </c>
      <c r="BS51">
        <v>6858</v>
      </c>
      <c r="BT51">
        <v>6005</v>
      </c>
      <c r="BU51">
        <v>3971</v>
      </c>
      <c r="BV51">
        <v>4348</v>
      </c>
      <c r="BW51">
        <v>72324</v>
      </c>
      <c r="BX51">
        <v>7680</v>
      </c>
      <c r="BY51">
        <v>0</v>
      </c>
      <c r="BZ51">
        <v>2510</v>
      </c>
      <c r="CA51" s="24">
        <f t="shared" si="3"/>
        <v>208808384</v>
      </c>
      <c r="CB51" s="24">
        <f t="shared" si="4"/>
        <v>9260818</v>
      </c>
      <c r="CC51" s="24">
        <f t="shared" si="5"/>
        <v>0</v>
      </c>
      <c r="CD51" s="24">
        <f t="shared" si="6"/>
        <v>0</v>
      </c>
      <c r="CE51" s="24">
        <f t="shared" si="7"/>
        <v>0</v>
      </c>
      <c r="CF51" s="24">
        <f t="shared" si="8"/>
        <v>17614566</v>
      </c>
      <c r="CG51" s="24">
        <f t="shared" si="9"/>
        <v>1426656</v>
      </c>
      <c r="CH51" s="24">
        <f t="shared" si="10"/>
        <v>71096400</v>
      </c>
      <c r="CI51" s="24">
        <f t="shared" si="11"/>
        <v>46209204</v>
      </c>
      <c r="CJ51" s="24">
        <f t="shared" si="12"/>
        <v>60050</v>
      </c>
      <c r="CK51" s="24">
        <f t="shared" si="13"/>
        <v>10324600</v>
      </c>
      <c r="CL51" s="24">
        <f t="shared" si="14"/>
        <v>51245528</v>
      </c>
      <c r="CM51" s="24">
        <f t="shared" si="15"/>
        <v>852410664</v>
      </c>
      <c r="CN51" s="24">
        <f t="shared" si="16"/>
        <v>0</v>
      </c>
      <c r="CO51" s="24">
        <f t="shared" si="17"/>
        <v>0</v>
      </c>
      <c r="CP51" s="24">
        <f t="shared" si="18"/>
        <v>6149500</v>
      </c>
      <c r="CQ51" s="13">
        <f t="shared" si="19"/>
        <v>1.2746063700000001</v>
      </c>
    </row>
    <row r="52" spans="1:95" x14ac:dyDescent="0.3">
      <c r="A52">
        <v>25000</v>
      </c>
      <c r="B52">
        <v>0.19</v>
      </c>
      <c r="C52">
        <v>3.8730000000000002</v>
      </c>
      <c r="D52">
        <v>0.125</v>
      </c>
      <c r="E52">
        <v>1.1080000000000001</v>
      </c>
      <c r="F52">
        <v>2.5670000000000002</v>
      </c>
      <c r="G52">
        <v>23929</v>
      </c>
      <c r="H52">
        <v>151636</v>
      </c>
      <c r="I52">
        <v>216238</v>
      </c>
      <c r="J52">
        <v>1917</v>
      </c>
      <c r="K52">
        <v>2665</v>
      </c>
      <c r="L52">
        <v>0</v>
      </c>
      <c r="M52">
        <v>5218</v>
      </c>
      <c r="N52">
        <v>9938</v>
      </c>
      <c r="O52" s="20">
        <v>104024</v>
      </c>
      <c r="P52" s="20">
        <v>3948</v>
      </c>
      <c r="Q52" s="20">
        <v>0</v>
      </c>
      <c r="R52" s="20">
        <v>0</v>
      </c>
      <c r="S52" s="20">
        <v>0</v>
      </c>
      <c r="T52" s="20">
        <v>18764</v>
      </c>
      <c r="U52" s="20">
        <v>634</v>
      </c>
      <c r="V52" s="20">
        <v>16265</v>
      </c>
      <c r="W52" s="20">
        <v>6279</v>
      </c>
      <c r="X52" s="20">
        <v>135</v>
      </c>
      <c r="Y52" s="20">
        <v>1964</v>
      </c>
      <c r="Z52" s="20">
        <v>26137</v>
      </c>
      <c r="AA52" s="20">
        <v>11950</v>
      </c>
      <c r="AB52" s="20">
        <v>1</v>
      </c>
      <c r="AC52" s="20">
        <v>0</v>
      </c>
      <c r="AD52" s="20">
        <v>26137</v>
      </c>
      <c r="AE52" s="22">
        <v>15551</v>
      </c>
      <c r="AF52" s="22">
        <v>3948</v>
      </c>
      <c r="AG52" s="22">
        <v>0</v>
      </c>
      <c r="AH52" s="22">
        <v>0</v>
      </c>
      <c r="AI52" s="22">
        <v>0</v>
      </c>
      <c r="AJ52" s="22">
        <v>3443</v>
      </c>
      <c r="AK52" s="22">
        <v>634</v>
      </c>
      <c r="AL52" s="22">
        <v>9166</v>
      </c>
      <c r="AM52" s="22">
        <v>8308</v>
      </c>
      <c r="AN52" s="22">
        <v>10</v>
      </c>
      <c r="AO52" s="22">
        <v>3820</v>
      </c>
      <c r="AP52" s="22">
        <v>11950</v>
      </c>
      <c r="AQ52" s="22">
        <v>11950</v>
      </c>
      <c r="AR52" s="22">
        <v>0</v>
      </c>
      <c r="AS52" s="22">
        <v>0</v>
      </c>
      <c r="AT52" s="22">
        <v>1910</v>
      </c>
      <c r="AU52" s="10">
        <f t="shared" ref="AU52:BI68" si="23">IF(AE52&gt;O52,O52,AE52)</f>
        <v>15551</v>
      </c>
      <c r="AV52" s="10">
        <f t="shared" si="23"/>
        <v>3948</v>
      </c>
      <c r="AW52" s="10">
        <f t="shared" si="23"/>
        <v>0</v>
      </c>
      <c r="AX52" s="10">
        <f t="shared" si="23"/>
        <v>0</v>
      </c>
      <c r="AY52" s="10">
        <f t="shared" si="23"/>
        <v>0</v>
      </c>
      <c r="AZ52" s="10">
        <f t="shared" si="23"/>
        <v>3443</v>
      </c>
      <c r="BA52" s="10">
        <f t="shared" si="23"/>
        <v>634</v>
      </c>
      <c r="BB52" s="10">
        <f t="shared" si="23"/>
        <v>9166</v>
      </c>
      <c r="BC52" s="10">
        <f t="shared" si="23"/>
        <v>6279</v>
      </c>
      <c r="BD52" s="10">
        <f t="shared" si="23"/>
        <v>10</v>
      </c>
      <c r="BE52" s="10">
        <f t="shared" si="23"/>
        <v>1964</v>
      </c>
      <c r="BF52" s="10">
        <f t="shared" si="23"/>
        <v>11950</v>
      </c>
      <c r="BG52" s="10">
        <f t="shared" si="23"/>
        <v>11950</v>
      </c>
      <c r="BH52" s="10">
        <f t="shared" si="23"/>
        <v>0</v>
      </c>
      <c r="BI52" s="10">
        <f t="shared" si="23"/>
        <v>0</v>
      </c>
      <c r="BJ52" s="10">
        <f t="shared" si="21"/>
        <v>1910</v>
      </c>
      <c r="BK52">
        <v>7590</v>
      </c>
      <c r="BL52">
        <v>2414</v>
      </c>
      <c r="BM52">
        <v>0</v>
      </c>
      <c r="BN52">
        <v>0</v>
      </c>
      <c r="BO52">
        <v>0</v>
      </c>
      <c r="BP52">
        <v>4017</v>
      </c>
      <c r="BQ52">
        <v>2377</v>
      </c>
      <c r="BR52">
        <v>7001</v>
      </c>
      <c r="BS52">
        <v>7135</v>
      </c>
      <c r="BT52">
        <v>7161</v>
      </c>
      <c r="BU52">
        <v>4593</v>
      </c>
      <c r="BV52">
        <v>4389</v>
      </c>
      <c r="BW52">
        <v>73377</v>
      </c>
      <c r="BX52">
        <v>7680</v>
      </c>
      <c r="BY52">
        <v>0</v>
      </c>
      <c r="BZ52">
        <v>2410</v>
      </c>
      <c r="CA52" s="24">
        <f t="shared" si="3"/>
        <v>118032090</v>
      </c>
      <c r="CB52" s="24">
        <f t="shared" si="4"/>
        <v>9530472</v>
      </c>
      <c r="CC52" s="24">
        <f t="shared" si="5"/>
        <v>0</v>
      </c>
      <c r="CD52" s="24">
        <f t="shared" si="6"/>
        <v>0</v>
      </c>
      <c r="CE52" s="24">
        <f t="shared" si="7"/>
        <v>0</v>
      </c>
      <c r="CF52" s="24">
        <f t="shared" si="8"/>
        <v>13830531</v>
      </c>
      <c r="CG52" s="24">
        <f t="shared" si="9"/>
        <v>1507018</v>
      </c>
      <c r="CH52" s="24">
        <f t="shared" si="10"/>
        <v>64171166</v>
      </c>
      <c r="CI52" s="24">
        <f t="shared" si="11"/>
        <v>44800665</v>
      </c>
      <c r="CJ52" s="24">
        <f t="shared" si="12"/>
        <v>71610</v>
      </c>
      <c r="CK52" s="24">
        <f t="shared" si="13"/>
        <v>9020652</v>
      </c>
      <c r="CL52" s="24">
        <f t="shared" si="14"/>
        <v>52448550</v>
      </c>
      <c r="CM52" s="24">
        <f t="shared" si="15"/>
        <v>876855150</v>
      </c>
      <c r="CN52" s="24">
        <f t="shared" si="16"/>
        <v>0</v>
      </c>
      <c r="CO52" s="24">
        <f t="shared" si="17"/>
        <v>0</v>
      </c>
      <c r="CP52" s="24">
        <f t="shared" si="18"/>
        <v>4603100</v>
      </c>
      <c r="CQ52" s="13">
        <f t="shared" si="19"/>
        <v>1.1948710039999999</v>
      </c>
    </row>
    <row r="53" spans="1:95" x14ac:dyDescent="0.3">
      <c r="A53">
        <v>25500</v>
      </c>
      <c r="B53">
        <v>0.16900000000000001</v>
      </c>
      <c r="C53">
        <v>3.9670000000000001</v>
      </c>
      <c r="D53">
        <v>0.111</v>
      </c>
      <c r="E53">
        <v>1.115</v>
      </c>
      <c r="F53">
        <v>3.01</v>
      </c>
      <c r="G53">
        <v>24976</v>
      </c>
      <c r="H53">
        <v>158905</v>
      </c>
      <c r="I53">
        <v>219662</v>
      </c>
      <c r="J53">
        <v>1923</v>
      </c>
      <c r="K53">
        <v>2077</v>
      </c>
      <c r="L53">
        <v>0</v>
      </c>
      <c r="M53">
        <v>5245</v>
      </c>
      <c r="N53">
        <v>11484</v>
      </c>
      <c r="O53" s="20">
        <v>106191</v>
      </c>
      <c r="P53" s="20">
        <v>4121</v>
      </c>
      <c r="Q53" s="20">
        <v>0</v>
      </c>
      <c r="R53" s="20">
        <v>0</v>
      </c>
      <c r="S53" s="20">
        <v>0</v>
      </c>
      <c r="T53" s="20">
        <v>19192</v>
      </c>
      <c r="U53" s="20">
        <v>691</v>
      </c>
      <c r="V53" s="20">
        <v>16549</v>
      </c>
      <c r="W53" s="20">
        <v>5694</v>
      </c>
      <c r="X53" s="20">
        <v>144</v>
      </c>
      <c r="Y53" s="20">
        <v>1391</v>
      </c>
      <c r="Z53" s="20">
        <v>26721</v>
      </c>
      <c r="AA53" s="20">
        <v>12246</v>
      </c>
      <c r="AB53" s="20">
        <v>1</v>
      </c>
      <c r="AC53" s="20">
        <v>0</v>
      </c>
      <c r="AD53" s="20">
        <v>26721</v>
      </c>
      <c r="AE53" s="22">
        <v>13782</v>
      </c>
      <c r="AF53" s="22">
        <v>4121</v>
      </c>
      <c r="AG53" s="22">
        <v>0</v>
      </c>
      <c r="AH53" s="22">
        <v>0</v>
      </c>
      <c r="AI53" s="22">
        <v>0</v>
      </c>
      <c r="AJ53" s="22">
        <v>2557</v>
      </c>
      <c r="AK53" s="22">
        <v>691</v>
      </c>
      <c r="AL53" s="22">
        <v>8023</v>
      </c>
      <c r="AM53" s="22">
        <v>6978</v>
      </c>
      <c r="AN53" s="22">
        <v>1</v>
      </c>
      <c r="AO53" s="22">
        <v>2758</v>
      </c>
      <c r="AP53" s="22">
        <v>12246</v>
      </c>
      <c r="AQ53" s="22">
        <v>12246</v>
      </c>
      <c r="AR53" s="22">
        <v>0</v>
      </c>
      <c r="AS53" s="22">
        <v>0</v>
      </c>
      <c r="AT53" s="22">
        <v>1379</v>
      </c>
      <c r="AU53" s="10">
        <f t="shared" si="23"/>
        <v>13782</v>
      </c>
      <c r="AV53" s="10">
        <f t="shared" si="23"/>
        <v>4121</v>
      </c>
      <c r="AW53" s="10">
        <f t="shared" si="23"/>
        <v>0</v>
      </c>
      <c r="AX53" s="10">
        <f t="shared" si="23"/>
        <v>0</v>
      </c>
      <c r="AY53" s="10">
        <f t="shared" si="23"/>
        <v>0</v>
      </c>
      <c r="AZ53" s="10">
        <f t="shared" si="23"/>
        <v>2557</v>
      </c>
      <c r="BA53" s="10">
        <f t="shared" si="23"/>
        <v>691</v>
      </c>
      <c r="BB53" s="10">
        <f t="shared" si="23"/>
        <v>8023</v>
      </c>
      <c r="BC53" s="10">
        <f t="shared" si="23"/>
        <v>5694</v>
      </c>
      <c r="BD53" s="10">
        <f t="shared" si="23"/>
        <v>1</v>
      </c>
      <c r="BE53" s="10">
        <f t="shared" si="23"/>
        <v>1391</v>
      </c>
      <c r="BF53" s="10">
        <f t="shared" si="23"/>
        <v>12246</v>
      </c>
      <c r="BG53" s="10">
        <f t="shared" si="23"/>
        <v>12246</v>
      </c>
      <c r="BH53" s="10">
        <f t="shared" si="23"/>
        <v>0</v>
      </c>
      <c r="BI53" s="10">
        <f t="shared" si="23"/>
        <v>0</v>
      </c>
      <c r="BJ53" s="10">
        <f t="shared" si="21"/>
        <v>1379</v>
      </c>
      <c r="BK53">
        <v>10984</v>
      </c>
      <c r="BL53">
        <v>2385</v>
      </c>
      <c r="BM53">
        <v>0</v>
      </c>
      <c r="BN53">
        <v>0</v>
      </c>
      <c r="BO53">
        <v>0</v>
      </c>
      <c r="BP53">
        <v>4043</v>
      </c>
      <c r="BQ53">
        <v>2138</v>
      </c>
      <c r="BR53">
        <v>7062</v>
      </c>
      <c r="BS53">
        <v>7394</v>
      </c>
      <c r="BT53">
        <v>9691</v>
      </c>
      <c r="BU53">
        <v>4767</v>
      </c>
      <c r="BV53">
        <v>4449</v>
      </c>
      <c r="BW53">
        <v>75540</v>
      </c>
      <c r="BX53">
        <v>8106</v>
      </c>
      <c r="BY53">
        <v>0</v>
      </c>
      <c r="BZ53">
        <v>2482</v>
      </c>
      <c r="CA53" s="24">
        <f t="shared" si="3"/>
        <v>151381488</v>
      </c>
      <c r="CB53" s="24">
        <f t="shared" si="4"/>
        <v>9828585</v>
      </c>
      <c r="CC53" s="24">
        <f t="shared" si="5"/>
        <v>0</v>
      </c>
      <c r="CD53" s="24">
        <f t="shared" si="6"/>
        <v>0</v>
      </c>
      <c r="CE53" s="24">
        <f t="shared" si="7"/>
        <v>0</v>
      </c>
      <c r="CF53" s="24">
        <f t="shared" si="8"/>
        <v>10337951</v>
      </c>
      <c r="CG53" s="24">
        <f t="shared" si="9"/>
        <v>1477358</v>
      </c>
      <c r="CH53" s="24">
        <f t="shared" si="10"/>
        <v>56658426</v>
      </c>
      <c r="CI53" s="24">
        <f t="shared" si="11"/>
        <v>42101436</v>
      </c>
      <c r="CJ53" s="24">
        <f t="shared" si="12"/>
        <v>9691</v>
      </c>
      <c r="CK53" s="24">
        <f t="shared" si="13"/>
        <v>6630897</v>
      </c>
      <c r="CL53" s="24">
        <f t="shared" si="14"/>
        <v>54482454</v>
      </c>
      <c r="CM53" s="24">
        <f t="shared" si="15"/>
        <v>925062840</v>
      </c>
      <c r="CN53" s="24">
        <f t="shared" si="16"/>
        <v>0</v>
      </c>
      <c r="CO53" s="24">
        <f t="shared" si="17"/>
        <v>0</v>
      </c>
      <c r="CP53" s="24">
        <f t="shared" si="18"/>
        <v>3422678</v>
      </c>
      <c r="CQ53" s="13">
        <f t="shared" si="19"/>
        <v>1.2613938039999999</v>
      </c>
    </row>
    <row r="54" spans="1:95" x14ac:dyDescent="0.3">
      <c r="A54">
        <v>26000</v>
      </c>
      <c r="B54">
        <v>0.17199999999999999</v>
      </c>
      <c r="C54">
        <v>5.2789999999999999</v>
      </c>
      <c r="D54">
        <v>0.113</v>
      </c>
      <c r="E54">
        <v>1.5489999999999999</v>
      </c>
      <c r="F54">
        <v>2.5310000000000001</v>
      </c>
      <c r="G54">
        <v>25343</v>
      </c>
      <c r="H54">
        <v>161330</v>
      </c>
      <c r="I54">
        <v>224259</v>
      </c>
      <c r="J54">
        <v>2285</v>
      </c>
      <c r="K54">
        <v>2583</v>
      </c>
      <c r="L54">
        <v>0</v>
      </c>
      <c r="M54">
        <v>6858</v>
      </c>
      <c r="N54">
        <v>15029</v>
      </c>
      <c r="O54" s="20">
        <v>108103</v>
      </c>
      <c r="P54" s="20">
        <v>4182</v>
      </c>
      <c r="Q54" s="20">
        <v>0</v>
      </c>
      <c r="R54" s="20">
        <v>0</v>
      </c>
      <c r="S54" s="20">
        <v>0</v>
      </c>
      <c r="T54" s="20">
        <v>19721</v>
      </c>
      <c r="U54" s="20">
        <v>724</v>
      </c>
      <c r="V54" s="20">
        <v>16991</v>
      </c>
      <c r="W54" s="20">
        <v>5948</v>
      </c>
      <c r="X54" s="20">
        <v>160</v>
      </c>
      <c r="Y54" s="20">
        <v>1521</v>
      </c>
      <c r="Z54" s="20">
        <v>27172</v>
      </c>
      <c r="AA54" s="20">
        <v>12564</v>
      </c>
      <c r="AB54" s="20">
        <v>1</v>
      </c>
      <c r="AC54" s="20">
        <v>0</v>
      </c>
      <c r="AD54" s="20">
        <v>27172</v>
      </c>
      <c r="AE54" s="22">
        <v>14479</v>
      </c>
      <c r="AF54" s="22">
        <v>4182</v>
      </c>
      <c r="AG54" s="22">
        <v>0</v>
      </c>
      <c r="AH54" s="22">
        <v>0</v>
      </c>
      <c r="AI54" s="22">
        <v>0</v>
      </c>
      <c r="AJ54" s="22">
        <v>2662</v>
      </c>
      <c r="AK54" s="22">
        <v>724</v>
      </c>
      <c r="AL54" s="22">
        <v>8502</v>
      </c>
      <c r="AM54" s="22">
        <v>7481</v>
      </c>
      <c r="AN54" s="22">
        <v>5</v>
      </c>
      <c r="AO54" s="22">
        <v>2948</v>
      </c>
      <c r="AP54" s="22">
        <v>12564</v>
      </c>
      <c r="AQ54" s="22">
        <v>12564</v>
      </c>
      <c r="AR54" s="22">
        <v>0</v>
      </c>
      <c r="AS54" s="22">
        <v>0</v>
      </c>
      <c r="AT54" s="22">
        <v>1474</v>
      </c>
      <c r="AU54" s="10">
        <f t="shared" si="23"/>
        <v>14479</v>
      </c>
      <c r="AV54" s="10">
        <f t="shared" si="23"/>
        <v>4182</v>
      </c>
      <c r="AW54" s="10">
        <f t="shared" si="23"/>
        <v>0</v>
      </c>
      <c r="AX54" s="10">
        <f t="shared" si="23"/>
        <v>0</v>
      </c>
      <c r="AY54" s="10">
        <f t="shared" si="23"/>
        <v>0</v>
      </c>
      <c r="AZ54" s="10">
        <f t="shared" si="23"/>
        <v>2662</v>
      </c>
      <c r="BA54" s="10">
        <f t="shared" si="23"/>
        <v>724</v>
      </c>
      <c r="BB54" s="10">
        <f t="shared" si="23"/>
        <v>8502</v>
      </c>
      <c r="BC54" s="10">
        <f t="shared" si="23"/>
        <v>5948</v>
      </c>
      <c r="BD54" s="10">
        <f t="shared" si="23"/>
        <v>5</v>
      </c>
      <c r="BE54" s="10">
        <f t="shared" si="23"/>
        <v>1521</v>
      </c>
      <c r="BF54" s="10">
        <f t="shared" si="23"/>
        <v>12564</v>
      </c>
      <c r="BG54" s="10">
        <f t="shared" si="23"/>
        <v>12564</v>
      </c>
      <c r="BH54" s="10">
        <f t="shared" si="23"/>
        <v>0</v>
      </c>
      <c r="BI54" s="10">
        <f t="shared" si="23"/>
        <v>0</v>
      </c>
      <c r="BJ54" s="10">
        <f t="shared" si="21"/>
        <v>1474</v>
      </c>
      <c r="BK54">
        <v>3873</v>
      </c>
      <c r="BL54">
        <v>2523</v>
      </c>
      <c r="BM54">
        <v>0</v>
      </c>
      <c r="BN54">
        <v>0</v>
      </c>
      <c r="BO54">
        <v>0</v>
      </c>
      <c r="BP54">
        <v>4369</v>
      </c>
      <c r="BQ54">
        <v>2179</v>
      </c>
      <c r="BR54">
        <v>7712</v>
      </c>
      <c r="BS54">
        <v>7410</v>
      </c>
      <c r="BT54">
        <v>8004</v>
      </c>
      <c r="BU54">
        <v>5199</v>
      </c>
      <c r="BV54">
        <v>4796</v>
      </c>
      <c r="BW54">
        <v>83690</v>
      </c>
      <c r="BX54">
        <v>12373</v>
      </c>
      <c r="BY54">
        <v>0</v>
      </c>
      <c r="BZ54">
        <v>2688</v>
      </c>
      <c r="CA54" s="24">
        <f t="shared" si="3"/>
        <v>56077167</v>
      </c>
      <c r="CB54" s="24">
        <f t="shared" si="4"/>
        <v>10551186</v>
      </c>
      <c r="CC54" s="24">
        <f t="shared" si="5"/>
        <v>0</v>
      </c>
      <c r="CD54" s="24">
        <f t="shared" si="6"/>
        <v>0</v>
      </c>
      <c r="CE54" s="24">
        <f t="shared" si="7"/>
        <v>0</v>
      </c>
      <c r="CF54" s="24">
        <f t="shared" si="8"/>
        <v>11630278</v>
      </c>
      <c r="CG54" s="24">
        <f t="shared" si="9"/>
        <v>1577596</v>
      </c>
      <c r="CH54" s="24">
        <f t="shared" si="10"/>
        <v>65567424</v>
      </c>
      <c r="CI54" s="24">
        <f t="shared" si="11"/>
        <v>44074680</v>
      </c>
      <c r="CJ54" s="24">
        <f t="shared" si="12"/>
        <v>40020</v>
      </c>
      <c r="CK54" s="24">
        <f t="shared" si="13"/>
        <v>7907679</v>
      </c>
      <c r="CL54" s="24">
        <f t="shared" si="14"/>
        <v>60256944</v>
      </c>
      <c r="CM54" s="24">
        <f t="shared" si="15"/>
        <v>1051481160</v>
      </c>
      <c r="CN54" s="24">
        <f t="shared" si="16"/>
        <v>0</v>
      </c>
      <c r="CO54" s="24">
        <f t="shared" si="17"/>
        <v>0</v>
      </c>
      <c r="CP54" s="24">
        <f t="shared" si="18"/>
        <v>3962112</v>
      </c>
      <c r="CQ54" s="13">
        <f t="shared" si="19"/>
        <v>1.3131262459999999</v>
      </c>
    </row>
    <row r="55" spans="1:95" x14ac:dyDescent="0.3">
      <c r="A55">
        <v>26500</v>
      </c>
      <c r="B55">
        <v>0.24</v>
      </c>
      <c r="C55">
        <v>4.6029999999999998</v>
      </c>
      <c r="D55">
        <v>0.126</v>
      </c>
      <c r="E55">
        <v>1.159</v>
      </c>
      <c r="F55">
        <v>2.641</v>
      </c>
      <c r="G55">
        <v>25465</v>
      </c>
      <c r="H55">
        <v>161938</v>
      </c>
      <c r="I55">
        <v>229876</v>
      </c>
      <c r="J55">
        <v>1844</v>
      </c>
      <c r="K55">
        <v>2114</v>
      </c>
      <c r="L55">
        <v>0</v>
      </c>
      <c r="M55">
        <v>5295</v>
      </c>
      <c r="N55">
        <v>11875</v>
      </c>
      <c r="O55" s="20">
        <v>110321</v>
      </c>
      <c r="P55" s="20">
        <v>4260</v>
      </c>
      <c r="Q55" s="20">
        <v>0</v>
      </c>
      <c r="R55" s="20">
        <v>0</v>
      </c>
      <c r="S55" s="20">
        <v>0</v>
      </c>
      <c r="T55" s="20">
        <v>20209</v>
      </c>
      <c r="U55" s="20">
        <v>709</v>
      </c>
      <c r="V55" s="20">
        <v>17394</v>
      </c>
      <c r="W55" s="20">
        <v>6493</v>
      </c>
      <c r="X55" s="20">
        <v>176</v>
      </c>
      <c r="Y55" s="20">
        <v>1969</v>
      </c>
      <c r="Z55" s="20">
        <v>27737</v>
      </c>
      <c r="AA55" s="20">
        <v>12870</v>
      </c>
      <c r="AB55" s="20">
        <v>1</v>
      </c>
      <c r="AC55" s="20">
        <v>0</v>
      </c>
      <c r="AD55" s="20">
        <v>27737</v>
      </c>
      <c r="AE55" s="22">
        <v>16163</v>
      </c>
      <c r="AF55" s="22">
        <v>4260</v>
      </c>
      <c r="AG55" s="22">
        <v>0</v>
      </c>
      <c r="AH55" s="22">
        <v>0</v>
      </c>
      <c r="AI55" s="22">
        <v>0</v>
      </c>
      <c r="AJ55" s="22">
        <v>3337</v>
      </c>
      <c r="AK55" s="22">
        <v>709</v>
      </c>
      <c r="AL55" s="22">
        <v>9483</v>
      </c>
      <c r="AM55" s="22">
        <v>8483</v>
      </c>
      <c r="AN55" s="22">
        <v>7</v>
      </c>
      <c r="AO55" s="22">
        <v>3872</v>
      </c>
      <c r="AP55" s="22">
        <v>12870</v>
      </c>
      <c r="AQ55" s="22">
        <v>12870</v>
      </c>
      <c r="AR55" s="22">
        <v>0</v>
      </c>
      <c r="AS55" s="22">
        <v>0</v>
      </c>
      <c r="AT55" s="22">
        <v>1936</v>
      </c>
      <c r="AU55" s="10">
        <f t="shared" si="23"/>
        <v>16163</v>
      </c>
      <c r="AV55" s="10">
        <f t="shared" si="23"/>
        <v>4260</v>
      </c>
      <c r="AW55" s="10">
        <f t="shared" si="23"/>
        <v>0</v>
      </c>
      <c r="AX55" s="10">
        <f t="shared" si="23"/>
        <v>0</v>
      </c>
      <c r="AY55" s="10">
        <f t="shared" si="23"/>
        <v>0</v>
      </c>
      <c r="AZ55" s="10">
        <f t="shared" si="23"/>
        <v>3337</v>
      </c>
      <c r="BA55" s="10">
        <f t="shared" si="23"/>
        <v>709</v>
      </c>
      <c r="BB55" s="10">
        <f t="shared" si="23"/>
        <v>9483</v>
      </c>
      <c r="BC55" s="10">
        <f t="shared" si="23"/>
        <v>6493</v>
      </c>
      <c r="BD55" s="10">
        <f t="shared" si="23"/>
        <v>7</v>
      </c>
      <c r="BE55" s="10">
        <f t="shared" si="23"/>
        <v>1969</v>
      </c>
      <c r="BF55" s="10">
        <f t="shared" si="23"/>
        <v>12870</v>
      </c>
      <c r="BG55" s="10">
        <f t="shared" si="23"/>
        <v>12870</v>
      </c>
      <c r="BH55" s="10">
        <f t="shared" si="23"/>
        <v>0</v>
      </c>
      <c r="BI55" s="10">
        <f t="shared" si="23"/>
        <v>0</v>
      </c>
      <c r="BJ55" s="10">
        <f t="shared" si="21"/>
        <v>1936</v>
      </c>
      <c r="BK55">
        <v>3963</v>
      </c>
      <c r="BL55">
        <v>2607</v>
      </c>
      <c r="BM55">
        <v>0</v>
      </c>
      <c r="BN55">
        <v>0</v>
      </c>
      <c r="BO55">
        <v>0</v>
      </c>
      <c r="BP55">
        <v>4537</v>
      </c>
      <c r="BQ55">
        <v>2405</v>
      </c>
      <c r="BR55">
        <v>7919</v>
      </c>
      <c r="BS55">
        <v>8031</v>
      </c>
      <c r="BT55">
        <v>7519</v>
      </c>
      <c r="BU55">
        <v>4495</v>
      </c>
      <c r="BV55">
        <v>5057</v>
      </c>
      <c r="BW55">
        <v>82118</v>
      </c>
      <c r="BX55">
        <v>7679</v>
      </c>
      <c r="BY55">
        <v>0</v>
      </c>
      <c r="BZ55">
        <v>2706</v>
      </c>
      <c r="CA55" s="24">
        <f t="shared" si="3"/>
        <v>64053969</v>
      </c>
      <c r="CB55" s="24">
        <f t="shared" si="4"/>
        <v>11105820</v>
      </c>
      <c r="CC55" s="24">
        <f t="shared" si="5"/>
        <v>0</v>
      </c>
      <c r="CD55" s="24">
        <f t="shared" si="6"/>
        <v>0</v>
      </c>
      <c r="CE55" s="24">
        <f t="shared" si="7"/>
        <v>0</v>
      </c>
      <c r="CF55" s="24">
        <f t="shared" si="8"/>
        <v>15139969</v>
      </c>
      <c r="CG55" s="24">
        <f t="shared" si="9"/>
        <v>1705145</v>
      </c>
      <c r="CH55" s="24">
        <f t="shared" si="10"/>
        <v>75095877</v>
      </c>
      <c r="CI55" s="24">
        <f t="shared" si="11"/>
        <v>52145283</v>
      </c>
      <c r="CJ55" s="24">
        <f t="shared" si="12"/>
        <v>52633</v>
      </c>
      <c r="CK55" s="24">
        <f t="shared" si="13"/>
        <v>8850655</v>
      </c>
      <c r="CL55" s="24">
        <f t="shared" si="14"/>
        <v>65083590</v>
      </c>
      <c r="CM55" s="24">
        <f t="shared" si="15"/>
        <v>1056858660</v>
      </c>
      <c r="CN55" s="24">
        <f t="shared" si="16"/>
        <v>0</v>
      </c>
      <c r="CO55" s="24">
        <f t="shared" si="17"/>
        <v>0</v>
      </c>
      <c r="CP55" s="24">
        <f t="shared" si="18"/>
        <v>5238816</v>
      </c>
      <c r="CQ55" s="13">
        <f t="shared" si="19"/>
        <v>1.355330417</v>
      </c>
    </row>
    <row r="56" spans="1:95" x14ac:dyDescent="0.3">
      <c r="A56">
        <v>27000</v>
      </c>
      <c r="B56">
        <v>0.21099999999999999</v>
      </c>
      <c r="C56">
        <v>6.12</v>
      </c>
      <c r="D56">
        <v>0.13800000000000001</v>
      </c>
      <c r="E56">
        <v>1.23</v>
      </c>
      <c r="F56">
        <v>2.8929999999999998</v>
      </c>
      <c r="G56">
        <v>25758</v>
      </c>
      <c r="H56">
        <v>163537</v>
      </c>
      <c r="I56">
        <v>234836</v>
      </c>
      <c r="J56">
        <v>2452</v>
      </c>
      <c r="K56">
        <v>2758</v>
      </c>
      <c r="L56">
        <v>0</v>
      </c>
      <c r="M56">
        <v>7689</v>
      </c>
      <c r="N56">
        <v>14577</v>
      </c>
      <c r="O56" s="20">
        <v>112611</v>
      </c>
      <c r="P56" s="20">
        <v>4365</v>
      </c>
      <c r="Q56" s="20">
        <v>0</v>
      </c>
      <c r="R56" s="20">
        <v>0</v>
      </c>
      <c r="S56" s="20">
        <v>0</v>
      </c>
      <c r="T56" s="20">
        <v>20688</v>
      </c>
      <c r="U56" s="20">
        <v>743</v>
      </c>
      <c r="V56" s="20">
        <v>17680</v>
      </c>
      <c r="W56" s="20">
        <v>6753</v>
      </c>
      <c r="X56" s="20">
        <v>134</v>
      </c>
      <c r="Y56" s="20">
        <v>2201</v>
      </c>
      <c r="Z56" s="20">
        <v>28266</v>
      </c>
      <c r="AA56" s="20">
        <v>13128</v>
      </c>
      <c r="AB56" s="20">
        <v>1</v>
      </c>
      <c r="AC56" s="20">
        <v>0</v>
      </c>
      <c r="AD56" s="20">
        <v>28266</v>
      </c>
      <c r="AE56" s="22">
        <v>17377</v>
      </c>
      <c r="AF56" s="22">
        <v>4365</v>
      </c>
      <c r="AG56" s="22">
        <v>0</v>
      </c>
      <c r="AH56" s="22">
        <v>0</v>
      </c>
      <c r="AI56" s="22">
        <v>0</v>
      </c>
      <c r="AJ56" s="22">
        <v>3916</v>
      </c>
      <c r="AK56" s="22">
        <v>743</v>
      </c>
      <c r="AL56" s="22">
        <v>9981</v>
      </c>
      <c r="AM56" s="22">
        <v>8937</v>
      </c>
      <c r="AN56" s="22">
        <v>4</v>
      </c>
      <c r="AO56" s="22">
        <v>4332</v>
      </c>
      <c r="AP56" s="22">
        <v>13128</v>
      </c>
      <c r="AQ56" s="22">
        <v>13128</v>
      </c>
      <c r="AR56" s="22">
        <v>0</v>
      </c>
      <c r="AS56" s="22">
        <v>0</v>
      </c>
      <c r="AT56" s="22">
        <v>2166</v>
      </c>
      <c r="AU56" s="10">
        <f t="shared" si="23"/>
        <v>17377</v>
      </c>
      <c r="AV56" s="10">
        <f t="shared" si="23"/>
        <v>4365</v>
      </c>
      <c r="AW56" s="10">
        <f t="shared" si="23"/>
        <v>0</v>
      </c>
      <c r="AX56" s="10">
        <f t="shared" si="23"/>
        <v>0</v>
      </c>
      <c r="AY56" s="10">
        <f t="shared" si="23"/>
        <v>0</v>
      </c>
      <c r="AZ56" s="10">
        <f t="shared" si="23"/>
        <v>3916</v>
      </c>
      <c r="BA56" s="10">
        <f t="shared" si="23"/>
        <v>743</v>
      </c>
      <c r="BB56" s="10">
        <f t="shared" si="23"/>
        <v>9981</v>
      </c>
      <c r="BC56" s="10">
        <f t="shared" si="23"/>
        <v>6753</v>
      </c>
      <c r="BD56" s="10">
        <f t="shared" si="23"/>
        <v>4</v>
      </c>
      <c r="BE56" s="10">
        <f t="shared" si="23"/>
        <v>2201</v>
      </c>
      <c r="BF56" s="10">
        <f t="shared" si="23"/>
        <v>13128</v>
      </c>
      <c r="BG56" s="10">
        <f t="shared" si="23"/>
        <v>13128</v>
      </c>
      <c r="BH56" s="10">
        <f t="shared" si="23"/>
        <v>0</v>
      </c>
      <c r="BI56" s="10">
        <f t="shared" si="23"/>
        <v>0</v>
      </c>
      <c r="BJ56" s="10">
        <f t="shared" si="21"/>
        <v>2166</v>
      </c>
      <c r="BK56">
        <v>4045</v>
      </c>
      <c r="BL56">
        <v>2974</v>
      </c>
      <c r="BM56">
        <v>0</v>
      </c>
      <c r="BN56">
        <v>0</v>
      </c>
      <c r="BO56">
        <v>0</v>
      </c>
      <c r="BP56">
        <v>4550</v>
      </c>
      <c r="BQ56">
        <v>2661</v>
      </c>
      <c r="BR56">
        <v>8298</v>
      </c>
      <c r="BS56">
        <v>8693</v>
      </c>
      <c r="BT56">
        <v>9809</v>
      </c>
      <c r="BU56">
        <v>5447</v>
      </c>
      <c r="BV56">
        <v>5094</v>
      </c>
      <c r="BW56">
        <v>91276</v>
      </c>
      <c r="BX56">
        <v>12800</v>
      </c>
      <c r="BY56">
        <v>0</v>
      </c>
      <c r="BZ56">
        <v>2784</v>
      </c>
      <c r="CA56" s="24">
        <f t="shared" si="3"/>
        <v>70289965</v>
      </c>
      <c r="CB56" s="24">
        <f t="shared" si="4"/>
        <v>12981510</v>
      </c>
      <c r="CC56" s="24">
        <f t="shared" si="5"/>
        <v>0</v>
      </c>
      <c r="CD56" s="24">
        <f t="shared" si="6"/>
        <v>0</v>
      </c>
      <c r="CE56" s="24">
        <f t="shared" si="7"/>
        <v>0</v>
      </c>
      <c r="CF56" s="24">
        <f t="shared" si="8"/>
        <v>17817800</v>
      </c>
      <c r="CG56" s="24">
        <f t="shared" si="9"/>
        <v>1977123</v>
      </c>
      <c r="CH56" s="24">
        <f t="shared" si="10"/>
        <v>82822338</v>
      </c>
      <c r="CI56" s="24">
        <f t="shared" si="11"/>
        <v>58703829</v>
      </c>
      <c r="CJ56" s="24">
        <f t="shared" si="12"/>
        <v>39236</v>
      </c>
      <c r="CK56" s="24">
        <f t="shared" si="13"/>
        <v>11988847</v>
      </c>
      <c r="CL56" s="24">
        <f t="shared" si="14"/>
        <v>66874032</v>
      </c>
      <c r="CM56" s="24">
        <f t="shared" si="15"/>
        <v>1198271328</v>
      </c>
      <c r="CN56" s="24">
        <f t="shared" si="16"/>
        <v>0</v>
      </c>
      <c r="CO56" s="24">
        <f t="shared" si="17"/>
        <v>0</v>
      </c>
      <c r="CP56" s="24">
        <f t="shared" si="18"/>
        <v>6030144</v>
      </c>
      <c r="CQ56" s="13">
        <f t="shared" si="19"/>
        <v>1.5277961520000001</v>
      </c>
    </row>
    <row r="57" spans="1:95" x14ac:dyDescent="0.3">
      <c r="A57">
        <v>27500</v>
      </c>
      <c r="B57">
        <v>0.185</v>
      </c>
      <c r="C57">
        <v>5.7140000000000004</v>
      </c>
      <c r="D57">
        <v>0.154</v>
      </c>
      <c r="E57">
        <v>1.244</v>
      </c>
      <c r="F57">
        <v>2.649</v>
      </c>
      <c r="G57">
        <v>26915</v>
      </c>
      <c r="H57">
        <v>171755</v>
      </c>
      <c r="I57">
        <v>238248</v>
      </c>
      <c r="J57">
        <v>2342</v>
      </c>
      <c r="K57">
        <v>2623</v>
      </c>
      <c r="L57">
        <v>0</v>
      </c>
      <c r="M57">
        <v>6578</v>
      </c>
      <c r="N57">
        <v>13418</v>
      </c>
      <c r="O57" s="20">
        <v>114581</v>
      </c>
      <c r="P57" s="20">
        <v>4456</v>
      </c>
      <c r="Q57" s="20">
        <v>0</v>
      </c>
      <c r="R57" s="20">
        <v>0</v>
      </c>
      <c r="S57" s="20">
        <v>0</v>
      </c>
      <c r="T57" s="20">
        <v>21296</v>
      </c>
      <c r="U57" s="20">
        <v>780</v>
      </c>
      <c r="V57" s="20">
        <v>18200</v>
      </c>
      <c r="W57" s="20">
        <v>6294</v>
      </c>
      <c r="X57" s="20">
        <v>156</v>
      </c>
      <c r="Y57" s="20">
        <v>1534</v>
      </c>
      <c r="Z57" s="20">
        <v>28755</v>
      </c>
      <c r="AA57" s="20">
        <v>13440</v>
      </c>
      <c r="AB57" s="20">
        <v>1</v>
      </c>
      <c r="AC57" s="20">
        <v>0</v>
      </c>
      <c r="AD57" s="20">
        <v>28755</v>
      </c>
      <c r="AE57" s="22">
        <v>15096</v>
      </c>
      <c r="AF57" s="22">
        <v>4456</v>
      </c>
      <c r="AG57" s="22">
        <v>0</v>
      </c>
      <c r="AH57" s="22">
        <v>0</v>
      </c>
      <c r="AI57" s="22">
        <v>0</v>
      </c>
      <c r="AJ57" s="22">
        <v>2794</v>
      </c>
      <c r="AK57" s="22">
        <v>780</v>
      </c>
      <c r="AL57" s="22">
        <v>8840</v>
      </c>
      <c r="AM57" s="22">
        <v>7764</v>
      </c>
      <c r="AN57" s="22">
        <v>7</v>
      </c>
      <c r="AO57" s="22">
        <v>2962</v>
      </c>
      <c r="AP57" s="22">
        <v>13440</v>
      </c>
      <c r="AQ57" s="22">
        <v>13440</v>
      </c>
      <c r="AR57" s="22">
        <v>0</v>
      </c>
      <c r="AS57" s="22">
        <v>0</v>
      </c>
      <c r="AT57" s="22">
        <v>1481</v>
      </c>
      <c r="AU57" s="10">
        <f t="shared" si="23"/>
        <v>15096</v>
      </c>
      <c r="AV57" s="10">
        <f t="shared" si="23"/>
        <v>4456</v>
      </c>
      <c r="AW57" s="10">
        <f t="shared" si="23"/>
        <v>0</v>
      </c>
      <c r="AX57" s="10">
        <f t="shared" si="23"/>
        <v>0</v>
      </c>
      <c r="AY57" s="10">
        <f t="shared" si="23"/>
        <v>0</v>
      </c>
      <c r="AZ57" s="10">
        <f t="shared" si="23"/>
        <v>2794</v>
      </c>
      <c r="BA57" s="10">
        <f t="shared" si="23"/>
        <v>780</v>
      </c>
      <c r="BB57" s="10">
        <f t="shared" si="23"/>
        <v>8840</v>
      </c>
      <c r="BC57" s="10">
        <f t="shared" si="23"/>
        <v>6294</v>
      </c>
      <c r="BD57" s="10">
        <f t="shared" si="23"/>
        <v>7</v>
      </c>
      <c r="BE57" s="10">
        <f t="shared" si="23"/>
        <v>1534</v>
      </c>
      <c r="BF57" s="10">
        <f t="shared" si="23"/>
        <v>13440</v>
      </c>
      <c r="BG57" s="10">
        <f t="shared" si="23"/>
        <v>13440</v>
      </c>
      <c r="BH57" s="10">
        <f t="shared" si="23"/>
        <v>0</v>
      </c>
      <c r="BI57" s="10">
        <f t="shared" si="23"/>
        <v>0</v>
      </c>
      <c r="BJ57" s="10">
        <f t="shared" si="21"/>
        <v>1481</v>
      </c>
      <c r="BK57">
        <v>3739</v>
      </c>
      <c r="BL57">
        <v>2374</v>
      </c>
      <c r="BM57">
        <v>0</v>
      </c>
      <c r="BN57">
        <v>0</v>
      </c>
      <c r="BO57">
        <v>0</v>
      </c>
      <c r="BP57">
        <v>5931</v>
      </c>
      <c r="BQ57">
        <v>2142</v>
      </c>
      <c r="BR57">
        <v>9415</v>
      </c>
      <c r="BS57">
        <v>7235</v>
      </c>
      <c r="BT57">
        <v>8098</v>
      </c>
      <c r="BU57">
        <v>5024</v>
      </c>
      <c r="BV57">
        <v>4718</v>
      </c>
      <c r="BW57">
        <v>81551</v>
      </c>
      <c r="BX57">
        <v>8533</v>
      </c>
      <c r="BY57">
        <v>0</v>
      </c>
      <c r="BZ57">
        <v>2578</v>
      </c>
      <c r="CA57" s="24">
        <f t="shared" si="3"/>
        <v>56443944</v>
      </c>
      <c r="CB57" s="24">
        <f t="shared" si="4"/>
        <v>10578544</v>
      </c>
      <c r="CC57" s="24">
        <f t="shared" si="5"/>
        <v>0</v>
      </c>
      <c r="CD57" s="24">
        <f t="shared" si="6"/>
        <v>0</v>
      </c>
      <c r="CE57" s="24">
        <f t="shared" si="7"/>
        <v>0</v>
      </c>
      <c r="CF57" s="24">
        <f t="shared" si="8"/>
        <v>16571214</v>
      </c>
      <c r="CG57" s="24">
        <f t="shared" si="9"/>
        <v>1670760</v>
      </c>
      <c r="CH57" s="24">
        <f t="shared" si="10"/>
        <v>83228600</v>
      </c>
      <c r="CI57" s="24">
        <f t="shared" si="11"/>
        <v>45537090</v>
      </c>
      <c r="CJ57" s="24">
        <f t="shared" si="12"/>
        <v>56686</v>
      </c>
      <c r="CK57" s="24">
        <f t="shared" si="13"/>
        <v>7706816</v>
      </c>
      <c r="CL57" s="24">
        <f t="shared" si="14"/>
        <v>63409920</v>
      </c>
      <c r="CM57" s="24">
        <f t="shared" si="15"/>
        <v>1096045440</v>
      </c>
      <c r="CN57" s="24">
        <f t="shared" si="16"/>
        <v>0</v>
      </c>
      <c r="CO57" s="24">
        <f t="shared" si="17"/>
        <v>0</v>
      </c>
      <c r="CP57" s="24">
        <f t="shared" si="18"/>
        <v>3818018</v>
      </c>
      <c r="CQ57" s="13">
        <f t="shared" si="19"/>
        <v>1.385067032</v>
      </c>
    </row>
    <row r="58" spans="1:95" x14ac:dyDescent="0.3">
      <c r="A58">
        <v>28000</v>
      </c>
      <c r="B58">
        <v>0.18099999999999999</v>
      </c>
      <c r="C58">
        <v>5.016</v>
      </c>
      <c r="D58">
        <v>0.11799999999999999</v>
      </c>
      <c r="E58">
        <v>1.302</v>
      </c>
      <c r="F58">
        <v>2.59</v>
      </c>
      <c r="G58">
        <v>27420</v>
      </c>
      <c r="H58">
        <v>173937</v>
      </c>
      <c r="I58">
        <v>241119</v>
      </c>
      <c r="J58">
        <v>2047</v>
      </c>
      <c r="K58">
        <v>2192</v>
      </c>
      <c r="L58">
        <v>0</v>
      </c>
      <c r="M58">
        <v>5410</v>
      </c>
      <c r="N58">
        <v>12879</v>
      </c>
      <c r="O58" s="20">
        <v>116356</v>
      </c>
      <c r="P58" s="20">
        <v>4553</v>
      </c>
      <c r="Q58" s="20">
        <v>0</v>
      </c>
      <c r="R58" s="20">
        <v>0</v>
      </c>
      <c r="S58" s="20">
        <v>0</v>
      </c>
      <c r="T58" s="20">
        <v>21205</v>
      </c>
      <c r="U58" s="20">
        <v>739</v>
      </c>
      <c r="V58" s="20">
        <v>18226</v>
      </c>
      <c r="W58" s="20">
        <v>6361</v>
      </c>
      <c r="X58" s="20">
        <v>169</v>
      </c>
      <c r="Y58" s="20">
        <v>1564</v>
      </c>
      <c r="Z58" s="20">
        <v>29258</v>
      </c>
      <c r="AA58" s="20">
        <v>13429</v>
      </c>
      <c r="AB58" s="20">
        <v>1</v>
      </c>
      <c r="AC58" s="20">
        <v>0</v>
      </c>
      <c r="AD58" s="20">
        <v>29258</v>
      </c>
      <c r="AE58" s="22">
        <v>15436</v>
      </c>
      <c r="AF58" s="22">
        <v>4553</v>
      </c>
      <c r="AG58" s="22">
        <v>0</v>
      </c>
      <c r="AH58" s="22">
        <v>0</v>
      </c>
      <c r="AI58" s="22">
        <v>0</v>
      </c>
      <c r="AJ58" s="22">
        <v>3011</v>
      </c>
      <c r="AK58" s="22">
        <v>739</v>
      </c>
      <c r="AL58" s="22">
        <v>8836</v>
      </c>
      <c r="AM58" s="22">
        <v>7859</v>
      </c>
      <c r="AN58" s="22">
        <v>2</v>
      </c>
      <c r="AO58" s="22">
        <v>3082</v>
      </c>
      <c r="AP58" s="22">
        <v>13429</v>
      </c>
      <c r="AQ58" s="22">
        <v>13429</v>
      </c>
      <c r="AR58" s="22">
        <v>0</v>
      </c>
      <c r="AS58" s="22">
        <v>0</v>
      </c>
      <c r="AT58" s="22">
        <v>1541</v>
      </c>
      <c r="AU58" s="10">
        <f t="shared" si="23"/>
        <v>15436</v>
      </c>
      <c r="AV58" s="10">
        <f t="shared" si="23"/>
        <v>4553</v>
      </c>
      <c r="AW58" s="10">
        <f t="shared" si="23"/>
        <v>0</v>
      </c>
      <c r="AX58" s="10">
        <f t="shared" si="23"/>
        <v>0</v>
      </c>
      <c r="AY58" s="10">
        <f t="shared" si="23"/>
        <v>0</v>
      </c>
      <c r="AZ58" s="10">
        <f t="shared" si="23"/>
        <v>3011</v>
      </c>
      <c r="BA58" s="10">
        <f t="shared" si="23"/>
        <v>739</v>
      </c>
      <c r="BB58" s="10">
        <f t="shared" si="23"/>
        <v>8836</v>
      </c>
      <c r="BC58" s="10">
        <f t="shared" si="23"/>
        <v>6361</v>
      </c>
      <c r="BD58" s="10">
        <f t="shared" si="23"/>
        <v>2</v>
      </c>
      <c r="BE58" s="10">
        <f t="shared" si="23"/>
        <v>1564</v>
      </c>
      <c r="BF58" s="10">
        <f t="shared" si="23"/>
        <v>13429</v>
      </c>
      <c r="BG58" s="10">
        <f t="shared" si="23"/>
        <v>13429</v>
      </c>
      <c r="BH58" s="10">
        <f t="shared" si="23"/>
        <v>0</v>
      </c>
      <c r="BI58" s="10">
        <f t="shared" si="23"/>
        <v>0</v>
      </c>
      <c r="BJ58" s="10">
        <f t="shared" si="21"/>
        <v>1541</v>
      </c>
      <c r="BK58">
        <v>3836</v>
      </c>
      <c r="BL58">
        <v>2335</v>
      </c>
      <c r="BM58">
        <v>0</v>
      </c>
      <c r="BN58">
        <v>0</v>
      </c>
      <c r="BO58">
        <v>0</v>
      </c>
      <c r="BP58">
        <v>3971</v>
      </c>
      <c r="BQ58">
        <v>2253</v>
      </c>
      <c r="BR58">
        <v>7141</v>
      </c>
      <c r="BS58">
        <v>6922</v>
      </c>
      <c r="BT58">
        <v>7906</v>
      </c>
      <c r="BU58">
        <v>4685</v>
      </c>
      <c r="BV58">
        <v>4456</v>
      </c>
      <c r="BW58">
        <v>82089</v>
      </c>
      <c r="BX58">
        <v>7679</v>
      </c>
      <c r="BY58">
        <v>0</v>
      </c>
      <c r="BZ58">
        <v>2444</v>
      </c>
      <c r="CA58" s="24">
        <f t="shared" si="3"/>
        <v>59212496</v>
      </c>
      <c r="CB58" s="24">
        <f t="shared" si="4"/>
        <v>10631255</v>
      </c>
      <c r="CC58" s="24">
        <f t="shared" si="5"/>
        <v>0</v>
      </c>
      <c r="CD58" s="24">
        <f t="shared" si="6"/>
        <v>0</v>
      </c>
      <c r="CE58" s="24">
        <f t="shared" si="7"/>
        <v>0</v>
      </c>
      <c r="CF58" s="24">
        <f t="shared" si="8"/>
        <v>11956681</v>
      </c>
      <c r="CG58" s="24">
        <f t="shared" si="9"/>
        <v>1664967</v>
      </c>
      <c r="CH58" s="24">
        <f t="shared" si="10"/>
        <v>63097876</v>
      </c>
      <c r="CI58" s="24">
        <f t="shared" si="11"/>
        <v>44030842</v>
      </c>
      <c r="CJ58" s="24">
        <f t="shared" si="12"/>
        <v>15812</v>
      </c>
      <c r="CK58" s="24">
        <f t="shared" si="13"/>
        <v>7327340</v>
      </c>
      <c r="CL58" s="24">
        <f t="shared" si="14"/>
        <v>59839624</v>
      </c>
      <c r="CM58" s="24">
        <f t="shared" si="15"/>
        <v>1102373181</v>
      </c>
      <c r="CN58" s="24">
        <f t="shared" si="16"/>
        <v>0</v>
      </c>
      <c r="CO58" s="24">
        <f t="shared" si="17"/>
        <v>0</v>
      </c>
      <c r="CP58" s="24">
        <f t="shared" si="18"/>
        <v>3766204</v>
      </c>
      <c r="CQ58" s="13">
        <f t="shared" si="19"/>
        <v>1.363916278</v>
      </c>
    </row>
    <row r="59" spans="1:95" x14ac:dyDescent="0.3">
      <c r="A59">
        <v>28500</v>
      </c>
      <c r="B59">
        <v>0.187</v>
      </c>
      <c r="C59">
        <v>4.9119999999999999</v>
      </c>
      <c r="D59">
        <v>0.122</v>
      </c>
      <c r="E59">
        <v>1.258</v>
      </c>
      <c r="F59">
        <v>2.6480000000000001</v>
      </c>
      <c r="G59">
        <v>27942</v>
      </c>
      <c r="H59">
        <v>178243</v>
      </c>
      <c r="I59">
        <v>246013</v>
      </c>
      <c r="J59">
        <v>1826</v>
      </c>
      <c r="K59">
        <v>2091</v>
      </c>
      <c r="L59">
        <v>0</v>
      </c>
      <c r="M59">
        <v>5277</v>
      </c>
      <c r="N59">
        <v>12018</v>
      </c>
      <c r="O59" s="20">
        <v>118515</v>
      </c>
      <c r="P59" s="20">
        <v>4657</v>
      </c>
      <c r="Q59" s="20">
        <v>0</v>
      </c>
      <c r="R59" s="20">
        <v>0</v>
      </c>
      <c r="S59" s="20">
        <v>0</v>
      </c>
      <c r="T59" s="20">
        <v>21911</v>
      </c>
      <c r="U59" s="20">
        <v>792</v>
      </c>
      <c r="V59" s="20">
        <v>18632</v>
      </c>
      <c r="W59" s="20">
        <v>6338</v>
      </c>
      <c r="X59" s="20">
        <v>163</v>
      </c>
      <c r="Y59" s="20">
        <v>1542</v>
      </c>
      <c r="Z59" s="20">
        <v>29813</v>
      </c>
      <c r="AA59" s="20">
        <v>13836</v>
      </c>
      <c r="AB59" s="20">
        <v>1</v>
      </c>
      <c r="AC59" s="20">
        <v>0</v>
      </c>
      <c r="AD59" s="20">
        <v>29813</v>
      </c>
      <c r="AE59" s="22">
        <v>15276</v>
      </c>
      <c r="AF59" s="22">
        <v>4657</v>
      </c>
      <c r="AG59" s="22">
        <v>0</v>
      </c>
      <c r="AH59" s="22">
        <v>0</v>
      </c>
      <c r="AI59" s="22">
        <v>0</v>
      </c>
      <c r="AJ59" s="22">
        <v>2871</v>
      </c>
      <c r="AK59" s="22">
        <v>792</v>
      </c>
      <c r="AL59" s="22">
        <v>8816</v>
      </c>
      <c r="AM59" s="22">
        <v>7734</v>
      </c>
      <c r="AN59" s="22">
        <v>4</v>
      </c>
      <c r="AO59" s="22">
        <v>2958</v>
      </c>
      <c r="AP59" s="22">
        <v>13836</v>
      </c>
      <c r="AQ59" s="22">
        <v>13836</v>
      </c>
      <c r="AR59" s="22">
        <v>0</v>
      </c>
      <c r="AS59" s="22">
        <v>0</v>
      </c>
      <c r="AT59" s="22">
        <v>1479</v>
      </c>
      <c r="AU59" s="10">
        <f t="shared" si="23"/>
        <v>15276</v>
      </c>
      <c r="AV59" s="10">
        <f t="shared" si="23"/>
        <v>4657</v>
      </c>
      <c r="AW59" s="10">
        <f t="shared" si="23"/>
        <v>0</v>
      </c>
      <c r="AX59" s="10">
        <f t="shared" si="23"/>
        <v>0</v>
      </c>
      <c r="AY59" s="10">
        <f t="shared" si="23"/>
        <v>0</v>
      </c>
      <c r="AZ59" s="10">
        <f t="shared" si="23"/>
        <v>2871</v>
      </c>
      <c r="BA59" s="10">
        <f t="shared" si="23"/>
        <v>792</v>
      </c>
      <c r="BB59" s="10">
        <f t="shared" si="23"/>
        <v>8816</v>
      </c>
      <c r="BC59" s="10">
        <f t="shared" si="23"/>
        <v>6338</v>
      </c>
      <c r="BD59" s="10">
        <f t="shared" si="23"/>
        <v>4</v>
      </c>
      <c r="BE59" s="10">
        <f t="shared" si="23"/>
        <v>1542</v>
      </c>
      <c r="BF59" s="10">
        <f t="shared" si="23"/>
        <v>13836</v>
      </c>
      <c r="BG59" s="10">
        <f t="shared" si="23"/>
        <v>13836</v>
      </c>
      <c r="BH59" s="10">
        <f t="shared" si="23"/>
        <v>0</v>
      </c>
      <c r="BI59" s="10">
        <f t="shared" si="23"/>
        <v>0</v>
      </c>
      <c r="BJ59" s="10">
        <f t="shared" si="21"/>
        <v>1479</v>
      </c>
      <c r="BK59">
        <v>3827</v>
      </c>
      <c r="BL59">
        <v>2347</v>
      </c>
      <c r="BM59">
        <v>0</v>
      </c>
      <c r="BN59">
        <v>0</v>
      </c>
      <c r="BO59">
        <v>0</v>
      </c>
      <c r="BP59">
        <v>3974</v>
      </c>
      <c r="BQ59">
        <v>2089</v>
      </c>
      <c r="BR59">
        <v>7154</v>
      </c>
      <c r="BS59">
        <v>7241</v>
      </c>
      <c r="BT59">
        <v>8768</v>
      </c>
      <c r="BU59">
        <v>4644</v>
      </c>
      <c r="BV59">
        <v>4404</v>
      </c>
      <c r="BW59">
        <v>82185</v>
      </c>
      <c r="BX59">
        <v>8107</v>
      </c>
      <c r="BY59">
        <v>0</v>
      </c>
      <c r="BZ59">
        <v>2497</v>
      </c>
      <c r="CA59" s="24">
        <f t="shared" si="3"/>
        <v>58461252</v>
      </c>
      <c r="CB59" s="24">
        <f t="shared" si="4"/>
        <v>10929979</v>
      </c>
      <c r="CC59" s="24">
        <f t="shared" si="5"/>
        <v>0</v>
      </c>
      <c r="CD59" s="24">
        <f t="shared" si="6"/>
        <v>0</v>
      </c>
      <c r="CE59" s="24">
        <f t="shared" si="7"/>
        <v>0</v>
      </c>
      <c r="CF59" s="24">
        <f t="shared" si="8"/>
        <v>11409354</v>
      </c>
      <c r="CG59" s="24">
        <f t="shared" si="9"/>
        <v>1654488</v>
      </c>
      <c r="CH59" s="24">
        <f t="shared" si="10"/>
        <v>63069664</v>
      </c>
      <c r="CI59" s="24">
        <f t="shared" si="11"/>
        <v>45893458</v>
      </c>
      <c r="CJ59" s="24">
        <f t="shared" si="12"/>
        <v>35072</v>
      </c>
      <c r="CK59" s="24">
        <f t="shared" si="13"/>
        <v>7161048</v>
      </c>
      <c r="CL59" s="24">
        <f t="shared" si="14"/>
        <v>60933744</v>
      </c>
      <c r="CM59" s="24">
        <f t="shared" si="15"/>
        <v>1137111660</v>
      </c>
      <c r="CN59" s="24">
        <f t="shared" si="16"/>
        <v>0</v>
      </c>
      <c r="CO59" s="24">
        <f t="shared" si="17"/>
        <v>0</v>
      </c>
      <c r="CP59" s="24">
        <f t="shared" si="18"/>
        <v>3693063</v>
      </c>
      <c r="CQ59" s="13">
        <f t="shared" si="19"/>
        <v>1.4003527819999999</v>
      </c>
    </row>
    <row r="60" spans="1:95" x14ac:dyDescent="0.3">
      <c r="A60">
        <v>29000</v>
      </c>
      <c r="B60">
        <v>0.19600000000000001</v>
      </c>
      <c r="C60">
        <v>5.8380000000000001</v>
      </c>
      <c r="D60">
        <v>0.124</v>
      </c>
      <c r="E60">
        <v>1.5109999999999999</v>
      </c>
      <c r="F60">
        <v>3.08</v>
      </c>
      <c r="G60">
        <v>28385</v>
      </c>
      <c r="H60">
        <v>180652</v>
      </c>
      <c r="I60">
        <v>249862</v>
      </c>
      <c r="J60">
        <v>2329</v>
      </c>
      <c r="K60">
        <v>2542</v>
      </c>
      <c r="L60">
        <v>0</v>
      </c>
      <c r="M60">
        <v>6685</v>
      </c>
      <c r="N60">
        <v>14659</v>
      </c>
      <c r="O60" s="20">
        <v>120571</v>
      </c>
      <c r="P60" s="20">
        <v>4771</v>
      </c>
      <c r="Q60" s="20">
        <v>0</v>
      </c>
      <c r="R60" s="20">
        <v>0</v>
      </c>
      <c r="S60" s="20">
        <v>0</v>
      </c>
      <c r="T60" s="20">
        <v>22065</v>
      </c>
      <c r="U60" s="20">
        <v>717</v>
      </c>
      <c r="V60" s="20">
        <v>18921</v>
      </c>
      <c r="W60" s="20">
        <v>6542</v>
      </c>
      <c r="X60" s="20">
        <v>147</v>
      </c>
      <c r="Y60" s="20">
        <v>1573</v>
      </c>
      <c r="Z60" s="20">
        <v>30301</v>
      </c>
      <c r="AA60" s="20">
        <v>13952</v>
      </c>
      <c r="AB60" s="20">
        <v>1</v>
      </c>
      <c r="AC60" s="20">
        <v>0</v>
      </c>
      <c r="AD60" s="20">
        <v>30301</v>
      </c>
      <c r="AE60" s="22">
        <v>15775</v>
      </c>
      <c r="AF60" s="22">
        <v>4771</v>
      </c>
      <c r="AG60" s="22">
        <v>0</v>
      </c>
      <c r="AH60" s="22">
        <v>0</v>
      </c>
      <c r="AI60" s="22">
        <v>0</v>
      </c>
      <c r="AJ60" s="22">
        <v>2949</v>
      </c>
      <c r="AK60" s="22">
        <v>717</v>
      </c>
      <c r="AL60" s="22">
        <v>9062</v>
      </c>
      <c r="AM60" s="22">
        <v>8007</v>
      </c>
      <c r="AN60" s="22">
        <v>5</v>
      </c>
      <c r="AO60" s="22">
        <v>3096</v>
      </c>
      <c r="AP60" s="22">
        <v>13952</v>
      </c>
      <c r="AQ60" s="22">
        <v>13952</v>
      </c>
      <c r="AR60" s="22">
        <v>0</v>
      </c>
      <c r="AS60" s="22">
        <v>0</v>
      </c>
      <c r="AT60" s="22">
        <v>1548</v>
      </c>
      <c r="AU60" s="10">
        <f t="shared" si="23"/>
        <v>15775</v>
      </c>
      <c r="AV60" s="10">
        <f t="shared" si="23"/>
        <v>4771</v>
      </c>
      <c r="AW60" s="10">
        <f t="shared" si="23"/>
        <v>0</v>
      </c>
      <c r="AX60" s="10">
        <f t="shared" si="23"/>
        <v>0</v>
      </c>
      <c r="AY60" s="10">
        <f t="shared" si="23"/>
        <v>0</v>
      </c>
      <c r="AZ60" s="10">
        <f t="shared" si="23"/>
        <v>2949</v>
      </c>
      <c r="BA60" s="10">
        <f t="shared" si="23"/>
        <v>717</v>
      </c>
      <c r="BB60" s="10">
        <f t="shared" si="23"/>
        <v>9062</v>
      </c>
      <c r="BC60" s="10">
        <f t="shared" si="23"/>
        <v>6542</v>
      </c>
      <c r="BD60" s="10">
        <f t="shared" si="23"/>
        <v>5</v>
      </c>
      <c r="BE60" s="10">
        <f t="shared" si="23"/>
        <v>1573</v>
      </c>
      <c r="BF60" s="10">
        <f t="shared" si="23"/>
        <v>13952</v>
      </c>
      <c r="BG60" s="10">
        <f t="shared" si="23"/>
        <v>13952</v>
      </c>
      <c r="BH60" s="10">
        <f t="shared" si="23"/>
        <v>0</v>
      </c>
      <c r="BI60" s="10">
        <f t="shared" si="23"/>
        <v>0</v>
      </c>
      <c r="BJ60" s="10">
        <f t="shared" si="21"/>
        <v>1548</v>
      </c>
      <c r="BK60">
        <v>4361</v>
      </c>
      <c r="BL60">
        <v>2537</v>
      </c>
      <c r="BM60">
        <v>0</v>
      </c>
      <c r="BN60">
        <v>0</v>
      </c>
      <c r="BO60">
        <v>0</v>
      </c>
      <c r="BP60">
        <v>4584</v>
      </c>
      <c r="BQ60">
        <v>2301</v>
      </c>
      <c r="BR60">
        <v>7974</v>
      </c>
      <c r="BS60">
        <v>7585</v>
      </c>
      <c r="BT60">
        <v>9406</v>
      </c>
      <c r="BU60">
        <v>5341</v>
      </c>
      <c r="BV60">
        <v>5101</v>
      </c>
      <c r="BW60">
        <v>94025</v>
      </c>
      <c r="BX60">
        <v>9386</v>
      </c>
      <c r="BY60">
        <v>0</v>
      </c>
      <c r="BZ60">
        <v>2748</v>
      </c>
      <c r="CA60" s="24">
        <f t="shared" si="3"/>
        <v>68794775</v>
      </c>
      <c r="CB60" s="24">
        <f t="shared" si="4"/>
        <v>12104027</v>
      </c>
      <c r="CC60" s="24">
        <f t="shared" si="5"/>
        <v>0</v>
      </c>
      <c r="CD60" s="24">
        <f t="shared" si="6"/>
        <v>0</v>
      </c>
      <c r="CE60" s="24">
        <f t="shared" si="7"/>
        <v>0</v>
      </c>
      <c r="CF60" s="24">
        <f t="shared" si="8"/>
        <v>13518216</v>
      </c>
      <c r="CG60" s="24">
        <f t="shared" si="9"/>
        <v>1649817</v>
      </c>
      <c r="CH60" s="24">
        <f t="shared" si="10"/>
        <v>72260388</v>
      </c>
      <c r="CI60" s="24">
        <f t="shared" si="11"/>
        <v>49621070</v>
      </c>
      <c r="CJ60" s="24">
        <f t="shared" si="12"/>
        <v>47030</v>
      </c>
      <c r="CK60" s="24">
        <f t="shared" si="13"/>
        <v>8401393</v>
      </c>
      <c r="CL60" s="24">
        <f t="shared" si="14"/>
        <v>71169152</v>
      </c>
      <c r="CM60" s="24">
        <f t="shared" si="15"/>
        <v>1311836800</v>
      </c>
      <c r="CN60" s="24">
        <f t="shared" si="16"/>
        <v>0</v>
      </c>
      <c r="CO60" s="24">
        <f t="shared" si="17"/>
        <v>0</v>
      </c>
      <c r="CP60" s="24">
        <f t="shared" si="18"/>
        <v>4253904</v>
      </c>
      <c r="CQ60" s="13">
        <f t="shared" si="19"/>
        <v>1.613656572</v>
      </c>
    </row>
    <row r="61" spans="1:95" x14ac:dyDescent="0.3">
      <c r="A61">
        <v>29500</v>
      </c>
      <c r="B61">
        <v>0.193</v>
      </c>
      <c r="C61">
        <v>6.3949999999999996</v>
      </c>
      <c r="D61">
        <v>0.123</v>
      </c>
      <c r="E61">
        <v>1.4670000000000001</v>
      </c>
      <c r="F61">
        <v>3.2210000000000001</v>
      </c>
      <c r="G61">
        <v>28719</v>
      </c>
      <c r="H61">
        <v>182691</v>
      </c>
      <c r="I61">
        <v>254530</v>
      </c>
      <c r="J61">
        <v>2540</v>
      </c>
      <c r="K61">
        <v>2724</v>
      </c>
      <c r="L61">
        <v>0</v>
      </c>
      <c r="M61">
        <v>7236</v>
      </c>
      <c r="N61">
        <v>13177</v>
      </c>
      <c r="O61" s="20">
        <v>123000</v>
      </c>
      <c r="P61" s="20">
        <v>4776</v>
      </c>
      <c r="Q61" s="20">
        <v>0</v>
      </c>
      <c r="R61" s="20">
        <v>0</v>
      </c>
      <c r="S61" s="20">
        <v>0</v>
      </c>
      <c r="T61" s="20">
        <v>22273</v>
      </c>
      <c r="U61" s="20">
        <v>670</v>
      </c>
      <c r="V61" s="20">
        <v>19059</v>
      </c>
      <c r="W61" s="20">
        <v>6805</v>
      </c>
      <c r="X61" s="20">
        <v>140</v>
      </c>
      <c r="Y61" s="20">
        <v>1875</v>
      </c>
      <c r="Z61" s="20">
        <v>30901</v>
      </c>
      <c r="AA61" s="20">
        <v>14129</v>
      </c>
      <c r="AB61" s="20">
        <v>1</v>
      </c>
      <c r="AC61" s="20">
        <v>0</v>
      </c>
      <c r="AD61" s="20">
        <v>30901</v>
      </c>
      <c r="AE61" s="22">
        <v>16767</v>
      </c>
      <c r="AF61" s="22">
        <v>4776</v>
      </c>
      <c r="AG61" s="22">
        <v>0</v>
      </c>
      <c r="AH61" s="22">
        <v>0</v>
      </c>
      <c r="AI61" s="22">
        <v>0</v>
      </c>
      <c r="AJ61" s="22">
        <v>3397</v>
      </c>
      <c r="AK61" s="22">
        <v>670</v>
      </c>
      <c r="AL61" s="22">
        <v>9503</v>
      </c>
      <c r="AM61" s="22">
        <v>8539</v>
      </c>
      <c r="AN61" s="22">
        <v>7</v>
      </c>
      <c r="AO61" s="22">
        <v>3552</v>
      </c>
      <c r="AP61" s="22">
        <v>14129</v>
      </c>
      <c r="AQ61" s="22">
        <v>14129</v>
      </c>
      <c r="AR61" s="22">
        <v>0</v>
      </c>
      <c r="AS61" s="22">
        <v>0</v>
      </c>
      <c r="AT61" s="22">
        <v>1776</v>
      </c>
      <c r="AU61" s="10">
        <f t="shared" si="23"/>
        <v>16767</v>
      </c>
      <c r="AV61" s="10">
        <f t="shared" si="23"/>
        <v>4776</v>
      </c>
      <c r="AW61" s="10">
        <f t="shared" si="23"/>
        <v>0</v>
      </c>
      <c r="AX61" s="10">
        <f t="shared" si="23"/>
        <v>0</v>
      </c>
      <c r="AY61" s="10">
        <f t="shared" si="23"/>
        <v>0</v>
      </c>
      <c r="AZ61" s="10">
        <f t="shared" si="23"/>
        <v>3397</v>
      </c>
      <c r="BA61" s="10">
        <f t="shared" si="23"/>
        <v>670</v>
      </c>
      <c r="BB61" s="10">
        <f t="shared" si="23"/>
        <v>9503</v>
      </c>
      <c r="BC61" s="10">
        <f t="shared" si="23"/>
        <v>6805</v>
      </c>
      <c r="BD61" s="10">
        <f t="shared" si="23"/>
        <v>7</v>
      </c>
      <c r="BE61" s="10">
        <f t="shared" si="23"/>
        <v>1875</v>
      </c>
      <c r="BF61" s="10">
        <f t="shared" si="23"/>
        <v>14129</v>
      </c>
      <c r="BG61" s="10">
        <f t="shared" si="23"/>
        <v>14129</v>
      </c>
      <c r="BH61" s="10">
        <f t="shared" si="23"/>
        <v>0</v>
      </c>
      <c r="BI61" s="10">
        <f t="shared" si="23"/>
        <v>0</v>
      </c>
      <c r="BJ61" s="10">
        <f t="shared" si="21"/>
        <v>1776</v>
      </c>
      <c r="BK61">
        <v>4195</v>
      </c>
      <c r="BL61">
        <v>2491</v>
      </c>
      <c r="BM61">
        <v>0</v>
      </c>
      <c r="BN61">
        <v>0</v>
      </c>
      <c r="BO61">
        <v>0</v>
      </c>
      <c r="BP61">
        <v>4775</v>
      </c>
      <c r="BQ61">
        <v>2224</v>
      </c>
      <c r="BR61">
        <v>8250</v>
      </c>
      <c r="BS61">
        <v>7291</v>
      </c>
      <c r="BT61">
        <v>7240</v>
      </c>
      <c r="BU61">
        <v>4940</v>
      </c>
      <c r="BV61">
        <v>5367</v>
      </c>
      <c r="BW61">
        <v>96441</v>
      </c>
      <c r="BX61">
        <v>13226</v>
      </c>
      <c r="BY61">
        <v>0</v>
      </c>
      <c r="BZ61">
        <v>3053</v>
      </c>
      <c r="CA61" s="24">
        <f t="shared" si="3"/>
        <v>70337565</v>
      </c>
      <c r="CB61" s="24">
        <f t="shared" si="4"/>
        <v>11897016</v>
      </c>
      <c r="CC61" s="24">
        <f t="shared" si="5"/>
        <v>0</v>
      </c>
      <c r="CD61" s="24">
        <f t="shared" si="6"/>
        <v>0</v>
      </c>
      <c r="CE61" s="24">
        <f t="shared" si="7"/>
        <v>0</v>
      </c>
      <c r="CF61" s="24">
        <f t="shared" si="8"/>
        <v>16220675</v>
      </c>
      <c r="CG61" s="24">
        <f t="shared" si="9"/>
        <v>1490080</v>
      </c>
      <c r="CH61" s="24">
        <f t="shared" si="10"/>
        <v>78399750</v>
      </c>
      <c r="CI61" s="24">
        <f t="shared" si="11"/>
        <v>49615255</v>
      </c>
      <c r="CJ61" s="24">
        <f t="shared" si="12"/>
        <v>50680</v>
      </c>
      <c r="CK61" s="24">
        <f t="shared" si="13"/>
        <v>9262500</v>
      </c>
      <c r="CL61" s="24">
        <f t="shared" si="14"/>
        <v>75830343</v>
      </c>
      <c r="CM61" s="24">
        <f t="shared" si="15"/>
        <v>1362614889</v>
      </c>
      <c r="CN61" s="24">
        <f t="shared" si="16"/>
        <v>0</v>
      </c>
      <c r="CO61" s="24">
        <f t="shared" si="17"/>
        <v>0</v>
      </c>
      <c r="CP61" s="24">
        <f t="shared" si="18"/>
        <v>5422128</v>
      </c>
      <c r="CQ61" s="13">
        <f t="shared" si="19"/>
        <v>1.6811408809999999</v>
      </c>
    </row>
    <row r="62" spans="1:95" x14ac:dyDescent="0.3">
      <c r="A62">
        <v>30000</v>
      </c>
      <c r="B62">
        <v>0.22</v>
      </c>
      <c r="C62">
        <v>5.1710000000000003</v>
      </c>
      <c r="D62">
        <v>0.14799999999999999</v>
      </c>
      <c r="E62">
        <v>1.347</v>
      </c>
      <c r="F62">
        <v>3.1970000000000001</v>
      </c>
      <c r="G62">
        <v>29573</v>
      </c>
      <c r="H62">
        <v>188541</v>
      </c>
      <c r="I62">
        <v>260487</v>
      </c>
      <c r="J62">
        <v>1853</v>
      </c>
      <c r="K62">
        <v>2142</v>
      </c>
      <c r="L62">
        <v>0</v>
      </c>
      <c r="M62">
        <v>5235</v>
      </c>
      <c r="N62">
        <v>10925</v>
      </c>
      <c r="O62" s="20">
        <v>125227</v>
      </c>
      <c r="P62" s="20">
        <v>4828</v>
      </c>
      <c r="Q62" s="20">
        <v>0</v>
      </c>
      <c r="R62" s="20">
        <v>0</v>
      </c>
      <c r="S62" s="20">
        <v>0</v>
      </c>
      <c r="T62" s="20">
        <v>23322</v>
      </c>
      <c r="U62" s="20">
        <v>797</v>
      </c>
      <c r="V62" s="20">
        <v>19939</v>
      </c>
      <c r="W62" s="20">
        <v>6766</v>
      </c>
      <c r="X62" s="20">
        <v>194</v>
      </c>
      <c r="Y62" s="20">
        <v>1623</v>
      </c>
      <c r="Z62" s="20">
        <v>31497</v>
      </c>
      <c r="AA62" s="20">
        <v>14796</v>
      </c>
      <c r="AB62" s="20">
        <v>1</v>
      </c>
      <c r="AC62" s="20">
        <v>0</v>
      </c>
      <c r="AD62" s="20">
        <v>31497</v>
      </c>
      <c r="AE62" s="22">
        <v>16084</v>
      </c>
      <c r="AF62" s="22">
        <v>4828</v>
      </c>
      <c r="AG62" s="22">
        <v>0</v>
      </c>
      <c r="AH62" s="22">
        <v>0</v>
      </c>
      <c r="AI62" s="22">
        <v>0</v>
      </c>
      <c r="AJ62" s="22">
        <v>3043</v>
      </c>
      <c r="AK62" s="22">
        <v>797</v>
      </c>
      <c r="AL62" s="22">
        <v>9387</v>
      </c>
      <c r="AM62" s="22">
        <v>8301</v>
      </c>
      <c r="AN62" s="22">
        <v>8</v>
      </c>
      <c r="AO62" s="22">
        <v>3148</v>
      </c>
      <c r="AP62" s="22">
        <v>14796</v>
      </c>
      <c r="AQ62" s="22">
        <v>14796</v>
      </c>
      <c r="AR62" s="22">
        <v>0</v>
      </c>
      <c r="AS62" s="22">
        <v>0</v>
      </c>
      <c r="AT62" s="22">
        <v>1574</v>
      </c>
      <c r="AU62" s="10">
        <f t="shared" si="23"/>
        <v>16084</v>
      </c>
      <c r="AV62" s="10">
        <f t="shared" si="23"/>
        <v>4828</v>
      </c>
      <c r="AW62" s="10">
        <f t="shared" si="23"/>
        <v>0</v>
      </c>
      <c r="AX62" s="10">
        <f t="shared" si="23"/>
        <v>0</v>
      </c>
      <c r="AY62" s="10">
        <f t="shared" si="23"/>
        <v>0</v>
      </c>
      <c r="AZ62" s="10">
        <f t="shared" si="23"/>
        <v>3043</v>
      </c>
      <c r="BA62" s="10">
        <f t="shared" si="23"/>
        <v>797</v>
      </c>
      <c r="BB62" s="10">
        <f t="shared" si="23"/>
        <v>9387</v>
      </c>
      <c r="BC62" s="10">
        <f t="shared" si="23"/>
        <v>6766</v>
      </c>
      <c r="BD62" s="10">
        <f t="shared" si="23"/>
        <v>8</v>
      </c>
      <c r="BE62" s="10">
        <f t="shared" si="23"/>
        <v>1623</v>
      </c>
      <c r="BF62" s="10">
        <f t="shared" si="23"/>
        <v>14796</v>
      </c>
      <c r="BG62" s="10">
        <f t="shared" si="23"/>
        <v>14796</v>
      </c>
      <c r="BH62" s="10">
        <f t="shared" si="23"/>
        <v>0</v>
      </c>
      <c r="BI62" s="10">
        <f t="shared" si="23"/>
        <v>0</v>
      </c>
      <c r="BJ62" s="10">
        <f t="shared" si="21"/>
        <v>1574</v>
      </c>
      <c r="BK62">
        <v>4055</v>
      </c>
      <c r="BL62">
        <v>3344</v>
      </c>
      <c r="BM62">
        <v>0</v>
      </c>
      <c r="BN62">
        <v>0</v>
      </c>
      <c r="BO62">
        <v>0</v>
      </c>
      <c r="BP62">
        <v>4364</v>
      </c>
      <c r="BQ62">
        <v>2939</v>
      </c>
      <c r="BR62">
        <v>8315</v>
      </c>
      <c r="BS62">
        <v>9632</v>
      </c>
      <c r="BT62">
        <v>9881</v>
      </c>
      <c r="BU62">
        <v>6204</v>
      </c>
      <c r="BV62">
        <v>4661</v>
      </c>
      <c r="BW62">
        <v>98388</v>
      </c>
      <c r="BX62">
        <v>8106</v>
      </c>
      <c r="BY62">
        <v>0</v>
      </c>
      <c r="BZ62">
        <v>2578</v>
      </c>
      <c r="CA62" s="24">
        <f t="shared" si="3"/>
        <v>65220620</v>
      </c>
      <c r="CB62" s="24">
        <f t="shared" si="4"/>
        <v>16144832</v>
      </c>
      <c r="CC62" s="24">
        <f t="shared" si="5"/>
        <v>0</v>
      </c>
      <c r="CD62" s="24">
        <f t="shared" si="6"/>
        <v>0</v>
      </c>
      <c r="CE62" s="24">
        <f t="shared" si="7"/>
        <v>0</v>
      </c>
      <c r="CF62" s="24">
        <f t="shared" si="8"/>
        <v>13279652</v>
      </c>
      <c r="CG62" s="24">
        <f t="shared" si="9"/>
        <v>2342383</v>
      </c>
      <c r="CH62" s="24">
        <f t="shared" si="10"/>
        <v>78052905</v>
      </c>
      <c r="CI62" s="24">
        <f t="shared" si="11"/>
        <v>65170112</v>
      </c>
      <c r="CJ62" s="24">
        <f t="shared" si="12"/>
        <v>79048</v>
      </c>
      <c r="CK62" s="24">
        <f t="shared" si="13"/>
        <v>10069092</v>
      </c>
      <c r="CL62" s="24">
        <f t="shared" si="14"/>
        <v>68964156</v>
      </c>
      <c r="CM62" s="24">
        <f t="shared" si="15"/>
        <v>1455748848</v>
      </c>
      <c r="CN62" s="24">
        <f t="shared" si="16"/>
        <v>0</v>
      </c>
      <c r="CO62" s="24">
        <f t="shared" si="17"/>
        <v>0</v>
      </c>
      <c r="CP62" s="24">
        <f t="shared" si="18"/>
        <v>4057772</v>
      </c>
      <c r="CQ62" s="13">
        <f t="shared" si="19"/>
        <v>1.7791294200000001</v>
      </c>
    </row>
    <row r="63" spans="1:95" x14ac:dyDescent="0.3">
      <c r="A63">
        <v>30500</v>
      </c>
      <c r="B63">
        <v>0.20899999999999999</v>
      </c>
      <c r="C63">
        <v>5.9390000000000001</v>
      </c>
      <c r="D63">
        <v>0.13100000000000001</v>
      </c>
      <c r="E63">
        <v>1.5609999999999999</v>
      </c>
      <c r="F63">
        <v>3.153</v>
      </c>
      <c r="G63">
        <v>30109</v>
      </c>
      <c r="H63">
        <v>191683</v>
      </c>
      <c r="I63">
        <v>263507</v>
      </c>
      <c r="J63">
        <v>2034</v>
      </c>
      <c r="K63">
        <v>2286</v>
      </c>
      <c r="L63">
        <v>0</v>
      </c>
      <c r="M63">
        <v>6785</v>
      </c>
      <c r="N63">
        <v>10868</v>
      </c>
      <c r="O63" s="20">
        <v>126916</v>
      </c>
      <c r="P63" s="20">
        <v>4943</v>
      </c>
      <c r="Q63" s="20">
        <v>0</v>
      </c>
      <c r="R63" s="20">
        <v>0</v>
      </c>
      <c r="S63" s="20">
        <v>0</v>
      </c>
      <c r="T63" s="20">
        <v>23479</v>
      </c>
      <c r="U63" s="20">
        <v>908</v>
      </c>
      <c r="V63" s="20">
        <v>20103</v>
      </c>
      <c r="W63" s="20">
        <v>6701</v>
      </c>
      <c r="X63" s="20">
        <v>166</v>
      </c>
      <c r="Y63" s="20">
        <v>1496</v>
      </c>
      <c r="Z63" s="20">
        <v>31948</v>
      </c>
      <c r="AA63" s="20">
        <v>14898</v>
      </c>
      <c r="AB63" s="20">
        <v>1</v>
      </c>
      <c r="AC63" s="20">
        <v>0</v>
      </c>
      <c r="AD63" s="20">
        <v>31948</v>
      </c>
      <c r="AE63" s="22">
        <v>15927</v>
      </c>
      <c r="AF63" s="22">
        <v>4943</v>
      </c>
      <c r="AG63" s="22">
        <v>0</v>
      </c>
      <c r="AH63" s="22">
        <v>0</v>
      </c>
      <c r="AI63" s="22">
        <v>0</v>
      </c>
      <c r="AJ63" s="22">
        <v>2783</v>
      </c>
      <c r="AK63" s="22">
        <v>908</v>
      </c>
      <c r="AL63" s="22">
        <v>9340</v>
      </c>
      <c r="AM63" s="22">
        <v>8097</v>
      </c>
      <c r="AN63" s="22">
        <v>6</v>
      </c>
      <c r="AO63" s="22">
        <v>2932</v>
      </c>
      <c r="AP63" s="22">
        <v>14898</v>
      </c>
      <c r="AQ63" s="22">
        <v>14898</v>
      </c>
      <c r="AR63" s="22">
        <v>0</v>
      </c>
      <c r="AS63" s="22">
        <v>0</v>
      </c>
      <c r="AT63" s="22">
        <v>1466</v>
      </c>
      <c r="AU63" s="10">
        <f t="shared" si="23"/>
        <v>15927</v>
      </c>
      <c r="AV63" s="10">
        <f t="shared" si="23"/>
        <v>4943</v>
      </c>
      <c r="AW63" s="10">
        <f t="shared" si="23"/>
        <v>0</v>
      </c>
      <c r="AX63" s="10">
        <f t="shared" si="23"/>
        <v>0</v>
      </c>
      <c r="AY63" s="10">
        <f t="shared" si="23"/>
        <v>0</v>
      </c>
      <c r="AZ63" s="10">
        <f t="shared" si="23"/>
        <v>2783</v>
      </c>
      <c r="BA63" s="10">
        <f t="shared" si="23"/>
        <v>908</v>
      </c>
      <c r="BB63" s="10">
        <f t="shared" si="23"/>
        <v>9340</v>
      </c>
      <c r="BC63" s="10">
        <f t="shared" si="23"/>
        <v>6701</v>
      </c>
      <c r="BD63" s="10">
        <f t="shared" si="23"/>
        <v>6</v>
      </c>
      <c r="BE63" s="10">
        <f t="shared" si="23"/>
        <v>1496</v>
      </c>
      <c r="BF63" s="10">
        <f t="shared" si="23"/>
        <v>14898</v>
      </c>
      <c r="BG63" s="10">
        <f t="shared" si="23"/>
        <v>14898</v>
      </c>
      <c r="BH63" s="10">
        <f t="shared" si="23"/>
        <v>0</v>
      </c>
      <c r="BI63" s="10">
        <f t="shared" si="23"/>
        <v>0</v>
      </c>
      <c r="BJ63" s="10">
        <f t="shared" si="21"/>
        <v>1466</v>
      </c>
      <c r="BK63">
        <v>4228</v>
      </c>
      <c r="BL63">
        <v>2521</v>
      </c>
      <c r="BM63">
        <v>0</v>
      </c>
      <c r="BN63">
        <v>0</v>
      </c>
      <c r="BO63">
        <v>0</v>
      </c>
      <c r="BP63">
        <v>4290</v>
      </c>
      <c r="BQ63">
        <v>2211</v>
      </c>
      <c r="BR63">
        <v>7743</v>
      </c>
      <c r="BS63">
        <v>7617</v>
      </c>
      <c r="BT63">
        <v>8029</v>
      </c>
      <c r="BU63">
        <v>4980</v>
      </c>
      <c r="BV63">
        <v>4779</v>
      </c>
      <c r="BW63">
        <v>93534</v>
      </c>
      <c r="BX63">
        <v>8533</v>
      </c>
      <c r="BY63">
        <v>0</v>
      </c>
      <c r="BZ63">
        <v>2697</v>
      </c>
      <c r="CA63" s="24">
        <f t="shared" si="3"/>
        <v>67339356</v>
      </c>
      <c r="CB63" s="24">
        <f t="shared" si="4"/>
        <v>12461303</v>
      </c>
      <c r="CC63" s="24">
        <f t="shared" si="5"/>
        <v>0</v>
      </c>
      <c r="CD63" s="24">
        <f t="shared" si="6"/>
        <v>0</v>
      </c>
      <c r="CE63" s="24">
        <f t="shared" si="7"/>
        <v>0</v>
      </c>
      <c r="CF63" s="24">
        <f t="shared" si="8"/>
        <v>11939070</v>
      </c>
      <c r="CG63" s="24">
        <f t="shared" si="9"/>
        <v>2007588</v>
      </c>
      <c r="CH63" s="24">
        <f t="shared" si="10"/>
        <v>72319620</v>
      </c>
      <c r="CI63" s="24">
        <f t="shared" si="11"/>
        <v>51041517</v>
      </c>
      <c r="CJ63" s="24">
        <f t="shared" si="12"/>
        <v>48174</v>
      </c>
      <c r="CK63" s="24">
        <f t="shared" si="13"/>
        <v>7450080</v>
      </c>
      <c r="CL63" s="24">
        <f t="shared" si="14"/>
        <v>71197542</v>
      </c>
      <c r="CM63" s="24">
        <f t="shared" si="15"/>
        <v>1393469532</v>
      </c>
      <c r="CN63" s="24">
        <f t="shared" si="16"/>
        <v>0</v>
      </c>
      <c r="CO63" s="24">
        <f t="shared" si="17"/>
        <v>0</v>
      </c>
      <c r="CP63" s="24">
        <f t="shared" si="18"/>
        <v>3953802</v>
      </c>
      <c r="CQ63" s="13">
        <f t="shared" si="19"/>
        <v>1.693227584</v>
      </c>
    </row>
    <row r="64" spans="1:95" x14ac:dyDescent="0.3">
      <c r="A64">
        <v>31000</v>
      </c>
      <c r="B64">
        <v>0.23499999999999999</v>
      </c>
      <c r="C64">
        <v>6.3979999999999997</v>
      </c>
      <c r="D64">
        <v>0.13600000000000001</v>
      </c>
      <c r="E64">
        <v>1.5469999999999999</v>
      </c>
      <c r="F64">
        <v>3.4940000000000002</v>
      </c>
      <c r="G64">
        <v>30421</v>
      </c>
      <c r="H64">
        <v>193161</v>
      </c>
      <c r="I64">
        <v>267558</v>
      </c>
      <c r="J64">
        <v>2189</v>
      </c>
      <c r="K64">
        <v>2553</v>
      </c>
      <c r="L64">
        <v>0</v>
      </c>
      <c r="M64">
        <v>6438</v>
      </c>
      <c r="N64">
        <v>13441</v>
      </c>
      <c r="O64" s="20">
        <v>128675</v>
      </c>
      <c r="P64" s="20">
        <v>5040</v>
      </c>
      <c r="Q64" s="20">
        <v>0</v>
      </c>
      <c r="R64" s="20">
        <v>0</v>
      </c>
      <c r="S64" s="20">
        <v>0</v>
      </c>
      <c r="T64" s="20">
        <v>23737</v>
      </c>
      <c r="U64" s="20">
        <v>940</v>
      </c>
      <c r="V64" s="20">
        <v>20458</v>
      </c>
      <c r="W64" s="20">
        <v>6981</v>
      </c>
      <c r="X64" s="20">
        <v>157</v>
      </c>
      <c r="Y64" s="20">
        <v>1659</v>
      </c>
      <c r="Z64" s="20">
        <v>32387</v>
      </c>
      <c r="AA64" s="20">
        <v>15136</v>
      </c>
      <c r="AB64" s="20">
        <v>1</v>
      </c>
      <c r="AC64" s="20">
        <v>0</v>
      </c>
      <c r="AD64" s="20">
        <v>32387</v>
      </c>
      <c r="AE64" s="22">
        <v>16784</v>
      </c>
      <c r="AF64" s="22">
        <v>5040</v>
      </c>
      <c r="AG64" s="22">
        <v>0</v>
      </c>
      <c r="AH64" s="22">
        <v>0</v>
      </c>
      <c r="AI64" s="22">
        <v>0</v>
      </c>
      <c r="AJ64" s="22">
        <v>2970</v>
      </c>
      <c r="AK64" s="22">
        <v>940</v>
      </c>
      <c r="AL64" s="22">
        <v>9786</v>
      </c>
      <c r="AM64" s="22">
        <v>8560</v>
      </c>
      <c r="AN64" s="22">
        <v>1</v>
      </c>
      <c r="AO64" s="22">
        <v>3284</v>
      </c>
      <c r="AP64" s="22">
        <v>15136</v>
      </c>
      <c r="AQ64" s="22">
        <v>15136</v>
      </c>
      <c r="AR64" s="22">
        <v>0</v>
      </c>
      <c r="AS64" s="22">
        <v>0</v>
      </c>
      <c r="AT64" s="22">
        <v>1642</v>
      </c>
      <c r="AU64" s="10">
        <f t="shared" si="23"/>
        <v>16784</v>
      </c>
      <c r="AV64" s="10">
        <f t="shared" si="23"/>
        <v>5040</v>
      </c>
      <c r="AW64" s="10">
        <f t="shared" si="23"/>
        <v>0</v>
      </c>
      <c r="AX64" s="10">
        <f t="shared" si="23"/>
        <v>0</v>
      </c>
      <c r="AY64" s="10">
        <f t="shared" si="23"/>
        <v>0</v>
      </c>
      <c r="AZ64" s="10">
        <f t="shared" si="23"/>
        <v>2970</v>
      </c>
      <c r="BA64" s="10">
        <f t="shared" si="23"/>
        <v>940</v>
      </c>
      <c r="BB64" s="10">
        <f t="shared" si="23"/>
        <v>9786</v>
      </c>
      <c r="BC64" s="10">
        <f t="shared" si="23"/>
        <v>6981</v>
      </c>
      <c r="BD64" s="10">
        <f t="shared" si="23"/>
        <v>1</v>
      </c>
      <c r="BE64" s="10">
        <f t="shared" si="23"/>
        <v>1659</v>
      </c>
      <c r="BF64" s="10">
        <f t="shared" si="23"/>
        <v>15136</v>
      </c>
      <c r="BG64" s="10">
        <f t="shared" si="23"/>
        <v>15136</v>
      </c>
      <c r="BH64" s="10">
        <f t="shared" si="23"/>
        <v>0</v>
      </c>
      <c r="BI64" s="10">
        <f t="shared" si="23"/>
        <v>0</v>
      </c>
      <c r="BJ64" s="10">
        <f t="shared" si="21"/>
        <v>1642</v>
      </c>
      <c r="BK64">
        <v>4574</v>
      </c>
      <c r="BL64">
        <v>2416</v>
      </c>
      <c r="BM64">
        <v>0</v>
      </c>
      <c r="BN64">
        <v>0</v>
      </c>
      <c r="BO64">
        <v>0</v>
      </c>
      <c r="BP64">
        <v>4483</v>
      </c>
      <c r="BQ64">
        <v>2267</v>
      </c>
      <c r="BR64">
        <v>7715</v>
      </c>
      <c r="BS64">
        <v>7387</v>
      </c>
      <c r="BT64">
        <v>7174</v>
      </c>
      <c r="BU64">
        <v>4972</v>
      </c>
      <c r="BV64">
        <v>5020</v>
      </c>
      <c r="BW64">
        <v>100347</v>
      </c>
      <c r="BX64">
        <v>8533</v>
      </c>
      <c r="BY64">
        <v>0</v>
      </c>
      <c r="BZ64">
        <v>2723</v>
      </c>
      <c r="CA64" s="24">
        <f t="shared" si="3"/>
        <v>76770016</v>
      </c>
      <c r="CB64" s="24">
        <f t="shared" si="4"/>
        <v>12176640</v>
      </c>
      <c r="CC64" s="24">
        <f t="shared" si="5"/>
        <v>0</v>
      </c>
      <c r="CD64" s="24">
        <f t="shared" si="6"/>
        <v>0</v>
      </c>
      <c r="CE64" s="24">
        <f t="shared" si="7"/>
        <v>0</v>
      </c>
      <c r="CF64" s="24">
        <f t="shared" si="8"/>
        <v>13314510</v>
      </c>
      <c r="CG64" s="24">
        <f t="shared" si="9"/>
        <v>2130980</v>
      </c>
      <c r="CH64" s="24">
        <f t="shared" si="10"/>
        <v>75498990</v>
      </c>
      <c r="CI64" s="24">
        <f t="shared" si="11"/>
        <v>51568647</v>
      </c>
      <c r="CJ64" s="24">
        <f t="shared" si="12"/>
        <v>7174</v>
      </c>
      <c r="CK64" s="24">
        <f t="shared" si="13"/>
        <v>8248548</v>
      </c>
      <c r="CL64" s="24">
        <f t="shared" si="14"/>
        <v>75982720</v>
      </c>
      <c r="CM64" s="24">
        <f t="shared" si="15"/>
        <v>1518852192</v>
      </c>
      <c r="CN64" s="24">
        <f t="shared" si="16"/>
        <v>0</v>
      </c>
      <c r="CO64" s="24">
        <f t="shared" si="17"/>
        <v>0</v>
      </c>
      <c r="CP64" s="24">
        <f t="shared" si="18"/>
        <v>4471166</v>
      </c>
      <c r="CQ64" s="13">
        <f t="shared" si="19"/>
        <v>1.8390215830000001</v>
      </c>
    </row>
    <row r="65" spans="1:95" x14ac:dyDescent="0.3">
      <c r="A65">
        <v>31500</v>
      </c>
      <c r="B65">
        <v>0.22700000000000001</v>
      </c>
      <c r="C65">
        <v>6.2149999999999999</v>
      </c>
      <c r="D65">
        <v>0.14299999999999999</v>
      </c>
      <c r="E65">
        <v>1.629</v>
      </c>
      <c r="F65">
        <v>3.3620000000000001</v>
      </c>
      <c r="G65">
        <v>29515</v>
      </c>
      <c r="H65">
        <v>187504</v>
      </c>
      <c r="I65">
        <v>274333</v>
      </c>
      <c r="J65">
        <v>2046</v>
      </c>
      <c r="K65">
        <v>2313</v>
      </c>
      <c r="L65">
        <v>0</v>
      </c>
      <c r="M65">
        <v>5976</v>
      </c>
      <c r="N65">
        <v>12148</v>
      </c>
      <c r="O65" s="20">
        <v>131176</v>
      </c>
      <c r="P65" s="20">
        <v>5035</v>
      </c>
      <c r="Q65" s="20">
        <v>0</v>
      </c>
      <c r="R65" s="20">
        <v>0</v>
      </c>
      <c r="S65" s="20">
        <v>0</v>
      </c>
      <c r="T65" s="20">
        <v>24033</v>
      </c>
      <c r="U65" s="20">
        <v>879</v>
      </c>
      <c r="V65" s="20">
        <v>20618</v>
      </c>
      <c r="W65" s="20">
        <v>8260</v>
      </c>
      <c r="X65" s="20">
        <v>177</v>
      </c>
      <c r="Y65" s="20">
        <v>2979</v>
      </c>
      <c r="Z65" s="20">
        <v>32919</v>
      </c>
      <c r="AA65" s="20">
        <v>15337</v>
      </c>
      <c r="AB65" s="20">
        <v>1</v>
      </c>
      <c r="AC65" s="20">
        <v>0</v>
      </c>
      <c r="AD65" s="20">
        <v>32919</v>
      </c>
      <c r="AE65" s="22">
        <v>21648</v>
      </c>
      <c r="AF65" s="22">
        <v>5035</v>
      </c>
      <c r="AG65" s="22">
        <v>0</v>
      </c>
      <c r="AH65" s="22">
        <v>0</v>
      </c>
      <c r="AI65" s="22">
        <v>0</v>
      </c>
      <c r="AJ65" s="22">
        <v>5074</v>
      </c>
      <c r="AK65" s="22">
        <v>879</v>
      </c>
      <c r="AL65" s="22">
        <v>12670</v>
      </c>
      <c r="AM65" s="22">
        <v>11371</v>
      </c>
      <c r="AN65" s="22">
        <v>12</v>
      </c>
      <c r="AO65" s="22">
        <v>5826</v>
      </c>
      <c r="AP65" s="22">
        <v>15337</v>
      </c>
      <c r="AQ65" s="22">
        <v>15337</v>
      </c>
      <c r="AR65" s="22">
        <v>0</v>
      </c>
      <c r="AS65" s="22">
        <v>0</v>
      </c>
      <c r="AT65" s="23">
        <v>2913</v>
      </c>
      <c r="AU65" s="10">
        <f t="shared" si="23"/>
        <v>21648</v>
      </c>
      <c r="AV65" s="10">
        <f t="shared" si="23"/>
        <v>5035</v>
      </c>
      <c r="AW65" s="10">
        <f t="shared" si="23"/>
        <v>0</v>
      </c>
      <c r="AX65" s="10">
        <f t="shared" si="23"/>
        <v>0</v>
      </c>
      <c r="AY65" s="10">
        <f t="shared" si="23"/>
        <v>0</v>
      </c>
      <c r="AZ65" s="10">
        <f t="shared" si="23"/>
        <v>5074</v>
      </c>
      <c r="BA65" s="10">
        <f t="shared" si="23"/>
        <v>879</v>
      </c>
      <c r="BB65" s="10">
        <f t="shared" si="23"/>
        <v>12670</v>
      </c>
      <c r="BC65" s="10">
        <f t="shared" si="23"/>
        <v>8260</v>
      </c>
      <c r="BD65" s="10">
        <f t="shared" si="23"/>
        <v>12</v>
      </c>
      <c r="BE65" s="10">
        <f t="shared" si="23"/>
        <v>2979</v>
      </c>
      <c r="BF65" s="10">
        <f t="shared" si="23"/>
        <v>15337</v>
      </c>
      <c r="BG65" s="10">
        <f t="shared" si="23"/>
        <v>15337</v>
      </c>
      <c r="BH65" s="10">
        <f t="shared" si="23"/>
        <v>0</v>
      </c>
      <c r="BI65" s="10">
        <f t="shared" si="23"/>
        <v>0</v>
      </c>
      <c r="BJ65" s="10">
        <f t="shared" si="21"/>
        <v>2913</v>
      </c>
      <c r="BK65">
        <v>4134</v>
      </c>
      <c r="BL65">
        <v>2452</v>
      </c>
      <c r="BM65">
        <v>0</v>
      </c>
      <c r="BN65">
        <v>0</v>
      </c>
      <c r="BO65">
        <v>0</v>
      </c>
      <c r="BP65">
        <v>4270</v>
      </c>
      <c r="BQ65">
        <v>2173</v>
      </c>
      <c r="BR65">
        <v>7459</v>
      </c>
      <c r="BS65">
        <v>7119</v>
      </c>
      <c r="BT65">
        <v>7069</v>
      </c>
      <c r="BU65">
        <v>4377</v>
      </c>
      <c r="BV65">
        <v>4811</v>
      </c>
      <c r="BW65">
        <v>97282</v>
      </c>
      <c r="BX65">
        <v>9386</v>
      </c>
      <c r="BY65">
        <v>0</v>
      </c>
      <c r="BZ65">
        <v>2611</v>
      </c>
      <c r="CA65" s="24">
        <f t="shared" si="3"/>
        <v>89492832</v>
      </c>
      <c r="CB65" s="24">
        <f t="shared" si="4"/>
        <v>12345820</v>
      </c>
      <c r="CC65" s="24">
        <f t="shared" si="5"/>
        <v>0</v>
      </c>
      <c r="CD65" s="24">
        <f t="shared" si="6"/>
        <v>0</v>
      </c>
      <c r="CE65" s="24">
        <f t="shared" si="7"/>
        <v>0</v>
      </c>
      <c r="CF65" s="24">
        <f t="shared" si="8"/>
        <v>21665980</v>
      </c>
      <c r="CG65" s="24">
        <f t="shared" si="9"/>
        <v>1910067</v>
      </c>
      <c r="CH65" s="24">
        <f t="shared" si="10"/>
        <v>94505530</v>
      </c>
      <c r="CI65" s="24">
        <f t="shared" si="11"/>
        <v>58802940</v>
      </c>
      <c r="CJ65" s="24">
        <f t="shared" si="12"/>
        <v>84828</v>
      </c>
      <c r="CK65" s="24">
        <f t="shared" si="13"/>
        <v>13039083</v>
      </c>
      <c r="CL65" s="24">
        <f t="shared" si="14"/>
        <v>73786307</v>
      </c>
      <c r="CM65" s="24">
        <f t="shared" si="15"/>
        <v>1492014034</v>
      </c>
      <c r="CN65" s="24">
        <f t="shared" si="16"/>
        <v>0</v>
      </c>
      <c r="CO65" s="24">
        <f t="shared" si="17"/>
        <v>0</v>
      </c>
      <c r="CP65" s="24">
        <f t="shared" si="18"/>
        <v>7605843</v>
      </c>
      <c r="CQ65" s="13">
        <f t="shared" si="19"/>
        <v>1.8652532639999999</v>
      </c>
    </row>
    <row r="66" spans="1:95" x14ac:dyDescent="0.3">
      <c r="A66">
        <v>32000</v>
      </c>
      <c r="B66">
        <v>0.23200000000000001</v>
      </c>
      <c r="C66">
        <v>5.601</v>
      </c>
      <c r="D66">
        <v>0.14199999999999999</v>
      </c>
      <c r="E66">
        <v>1.5609999999999999</v>
      </c>
      <c r="F66">
        <v>3.2050000000000001</v>
      </c>
      <c r="G66">
        <v>31216</v>
      </c>
      <c r="H66">
        <v>198526</v>
      </c>
      <c r="I66">
        <v>275515</v>
      </c>
      <c r="J66">
        <v>1823</v>
      </c>
      <c r="K66">
        <v>2110</v>
      </c>
      <c r="L66">
        <v>0</v>
      </c>
      <c r="M66">
        <v>6954</v>
      </c>
      <c r="N66">
        <v>10913</v>
      </c>
      <c r="O66" s="20">
        <v>132849</v>
      </c>
      <c r="P66" s="20">
        <v>5248</v>
      </c>
      <c r="Q66" s="20">
        <v>0</v>
      </c>
      <c r="R66" s="20">
        <v>0</v>
      </c>
      <c r="S66" s="20">
        <v>0</v>
      </c>
      <c r="T66" s="20">
        <v>24332</v>
      </c>
      <c r="U66" s="20">
        <v>923</v>
      </c>
      <c r="V66" s="20">
        <v>20833</v>
      </c>
      <c r="W66" s="20">
        <v>7229</v>
      </c>
      <c r="X66" s="20">
        <v>178</v>
      </c>
      <c r="Y66" s="20">
        <v>1786</v>
      </c>
      <c r="Z66" s="20">
        <v>33373</v>
      </c>
      <c r="AA66" s="20">
        <v>15390</v>
      </c>
      <c r="AB66" s="20">
        <v>1</v>
      </c>
      <c r="AC66" s="20">
        <v>0</v>
      </c>
      <c r="AD66" s="20">
        <v>33373</v>
      </c>
      <c r="AE66" s="22">
        <v>17635</v>
      </c>
      <c r="AF66" s="22">
        <v>5248</v>
      </c>
      <c r="AG66" s="22">
        <v>0</v>
      </c>
      <c r="AH66" s="22">
        <v>0</v>
      </c>
      <c r="AI66" s="22">
        <v>0</v>
      </c>
      <c r="AJ66" s="22">
        <v>3318</v>
      </c>
      <c r="AK66" s="22">
        <v>923</v>
      </c>
      <c r="AL66" s="22">
        <v>10222</v>
      </c>
      <c r="AM66" s="22">
        <v>8955</v>
      </c>
      <c r="AN66" s="22">
        <v>6</v>
      </c>
      <c r="AO66" s="22">
        <v>3506</v>
      </c>
      <c r="AP66" s="22">
        <v>15390</v>
      </c>
      <c r="AQ66" s="22">
        <v>15390</v>
      </c>
      <c r="AR66" s="22">
        <v>0</v>
      </c>
      <c r="AS66" s="22">
        <v>0</v>
      </c>
      <c r="AT66" s="23">
        <v>1753</v>
      </c>
      <c r="AU66" s="10">
        <f t="shared" si="23"/>
        <v>17635</v>
      </c>
      <c r="AV66" s="10">
        <f t="shared" si="23"/>
        <v>5248</v>
      </c>
      <c r="AW66" s="10">
        <f t="shared" si="23"/>
        <v>0</v>
      </c>
      <c r="AX66" s="10">
        <f t="shared" si="23"/>
        <v>0</v>
      </c>
      <c r="AY66" s="10">
        <f t="shared" si="23"/>
        <v>0</v>
      </c>
      <c r="AZ66" s="10">
        <f t="shared" si="23"/>
        <v>3318</v>
      </c>
      <c r="BA66" s="10">
        <f t="shared" si="23"/>
        <v>923</v>
      </c>
      <c r="BB66" s="10">
        <f t="shared" si="23"/>
        <v>10222</v>
      </c>
      <c r="BC66" s="10">
        <f t="shared" si="23"/>
        <v>7229</v>
      </c>
      <c r="BD66" s="10">
        <f t="shared" si="23"/>
        <v>6</v>
      </c>
      <c r="BE66" s="10">
        <f t="shared" si="23"/>
        <v>1786</v>
      </c>
      <c r="BF66" s="10">
        <f t="shared" si="23"/>
        <v>15390</v>
      </c>
      <c r="BG66" s="10">
        <f t="shared" si="23"/>
        <v>15390</v>
      </c>
      <c r="BH66" s="10">
        <f t="shared" si="23"/>
        <v>0</v>
      </c>
      <c r="BI66" s="10">
        <f t="shared" si="23"/>
        <v>0</v>
      </c>
      <c r="BJ66" s="10">
        <f t="shared" si="21"/>
        <v>1753</v>
      </c>
      <c r="BK66">
        <v>3890</v>
      </c>
      <c r="BL66">
        <v>2372</v>
      </c>
      <c r="BM66">
        <v>0</v>
      </c>
      <c r="BN66">
        <v>0</v>
      </c>
      <c r="BO66">
        <v>0</v>
      </c>
      <c r="BP66">
        <v>3962</v>
      </c>
      <c r="BQ66">
        <v>2122</v>
      </c>
      <c r="BR66">
        <v>7044</v>
      </c>
      <c r="BS66">
        <v>7105</v>
      </c>
      <c r="BT66">
        <v>7049</v>
      </c>
      <c r="BU66">
        <v>4789</v>
      </c>
      <c r="BV66">
        <v>5752</v>
      </c>
      <c r="BW66">
        <v>91563</v>
      </c>
      <c r="BX66">
        <v>8107</v>
      </c>
      <c r="BY66">
        <v>0</v>
      </c>
      <c r="BZ66">
        <v>2415</v>
      </c>
      <c r="CA66" s="24">
        <f t="shared" si="3"/>
        <v>68600150</v>
      </c>
      <c r="CB66" s="24">
        <f t="shared" si="4"/>
        <v>12448256</v>
      </c>
      <c r="CC66" s="24">
        <f t="shared" si="5"/>
        <v>0</v>
      </c>
      <c r="CD66" s="24">
        <f t="shared" si="6"/>
        <v>0</v>
      </c>
      <c r="CE66" s="24">
        <f t="shared" si="7"/>
        <v>0</v>
      </c>
      <c r="CF66" s="24">
        <f t="shared" si="8"/>
        <v>13145916</v>
      </c>
      <c r="CG66" s="24">
        <f t="shared" si="9"/>
        <v>1958606</v>
      </c>
      <c r="CH66" s="24">
        <f t="shared" si="10"/>
        <v>72003768</v>
      </c>
      <c r="CI66" s="24">
        <f t="shared" si="11"/>
        <v>51362045</v>
      </c>
      <c r="CJ66" s="24">
        <f t="shared" si="12"/>
        <v>42294</v>
      </c>
      <c r="CK66" s="24">
        <f t="shared" si="13"/>
        <v>8553154</v>
      </c>
      <c r="CL66" s="24">
        <f t="shared" si="14"/>
        <v>88523280</v>
      </c>
      <c r="CM66" s="24">
        <f t="shared" si="15"/>
        <v>1409154570</v>
      </c>
      <c r="CN66" s="24">
        <f t="shared" si="16"/>
        <v>0</v>
      </c>
      <c r="CO66" s="24">
        <f t="shared" si="17"/>
        <v>0</v>
      </c>
      <c r="CP66" s="24">
        <f t="shared" si="18"/>
        <v>4233495</v>
      </c>
      <c r="CQ66" s="13">
        <f t="shared" si="19"/>
        <v>1.7300255339999999</v>
      </c>
    </row>
    <row r="67" spans="1:95" x14ac:dyDescent="0.3">
      <c r="A67">
        <v>32500</v>
      </c>
      <c r="B67">
        <v>0.222</v>
      </c>
      <c r="C67">
        <v>5.681</v>
      </c>
      <c r="D67">
        <v>0.13900000000000001</v>
      </c>
      <c r="E67">
        <v>1.5389999999999999</v>
      </c>
      <c r="F67">
        <v>3.613</v>
      </c>
      <c r="G67">
        <v>31594</v>
      </c>
      <c r="H67">
        <v>200824</v>
      </c>
      <c r="I67">
        <v>281968</v>
      </c>
      <c r="J67">
        <v>1831</v>
      </c>
      <c r="K67">
        <v>2109</v>
      </c>
      <c r="L67">
        <v>0</v>
      </c>
      <c r="M67">
        <v>5440</v>
      </c>
      <c r="N67">
        <v>10977</v>
      </c>
      <c r="O67" s="20">
        <v>135226</v>
      </c>
      <c r="P67" s="20">
        <v>5260</v>
      </c>
      <c r="Q67" s="20">
        <v>0</v>
      </c>
      <c r="R67" s="20">
        <v>0</v>
      </c>
      <c r="S67" s="20">
        <v>0</v>
      </c>
      <c r="T67" s="20">
        <v>25061</v>
      </c>
      <c r="U67" s="20">
        <v>1375</v>
      </c>
      <c r="V67" s="20">
        <v>21418</v>
      </c>
      <c r="W67" s="20">
        <v>7598</v>
      </c>
      <c r="X67" s="20">
        <v>183</v>
      </c>
      <c r="Y67" s="20">
        <v>2017</v>
      </c>
      <c r="Z67" s="20">
        <v>33996</v>
      </c>
      <c r="AA67" s="20">
        <v>15837</v>
      </c>
      <c r="AB67" s="20">
        <v>1</v>
      </c>
      <c r="AC67" s="20">
        <v>0</v>
      </c>
      <c r="AD67" s="20">
        <v>33996</v>
      </c>
      <c r="AE67" s="22">
        <v>18421</v>
      </c>
      <c r="AF67" s="22">
        <v>5260</v>
      </c>
      <c r="AG67" s="22">
        <v>0</v>
      </c>
      <c r="AH67" s="22">
        <v>0</v>
      </c>
      <c r="AI67" s="22">
        <v>0</v>
      </c>
      <c r="AJ67" s="22">
        <v>3696</v>
      </c>
      <c r="AK67" s="22">
        <v>1375</v>
      </c>
      <c r="AL67" s="22">
        <v>11311</v>
      </c>
      <c r="AM67" s="22">
        <v>9556</v>
      </c>
      <c r="AN67" s="22">
        <v>11</v>
      </c>
      <c r="AO67" s="22">
        <v>3936</v>
      </c>
      <c r="AP67" s="22">
        <v>15837</v>
      </c>
      <c r="AQ67" s="22">
        <v>15837</v>
      </c>
      <c r="AR67" s="22">
        <v>0</v>
      </c>
      <c r="AS67" s="22">
        <v>0</v>
      </c>
      <c r="AT67" s="23">
        <v>1968</v>
      </c>
      <c r="AU67" s="10">
        <f t="shared" si="23"/>
        <v>18421</v>
      </c>
      <c r="AV67" s="10">
        <f t="shared" si="23"/>
        <v>5260</v>
      </c>
      <c r="AW67" s="10">
        <f t="shared" si="23"/>
        <v>0</v>
      </c>
      <c r="AX67" s="10">
        <f t="shared" si="23"/>
        <v>0</v>
      </c>
      <c r="AY67" s="10">
        <f t="shared" si="23"/>
        <v>0</v>
      </c>
      <c r="AZ67" s="10">
        <f t="shared" si="23"/>
        <v>3696</v>
      </c>
      <c r="BA67" s="10">
        <f t="shared" si="23"/>
        <v>1375</v>
      </c>
      <c r="BB67" s="10">
        <f t="shared" si="23"/>
        <v>11311</v>
      </c>
      <c r="BC67" s="10">
        <f t="shared" si="23"/>
        <v>7598</v>
      </c>
      <c r="BD67" s="10">
        <f t="shared" si="23"/>
        <v>11</v>
      </c>
      <c r="BE67" s="10">
        <f t="shared" si="23"/>
        <v>2017</v>
      </c>
      <c r="BF67" s="10">
        <f t="shared" si="23"/>
        <v>15837</v>
      </c>
      <c r="BG67" s="10">
        <f t="shared" si="23"/>
        <v>15837</v>
      </c>
      <c r="BH67" s="10">
        <f t="shared" si="23"/>
        <v>0</v>
      </c>
      <c r="BI67" s="10">
        <f t="shared" si="23"/>
        <v>0</v>
      </c>
      <c r="BJ67" s="10">
        <f t="shared" si="21"/>
        <v>1968</v>
      </c>
      <c r="BK67">
        <v>4284</v>
      </c>
      <c r="BL67">
        <v>2532</v>
      </c>
      <c r="BM67">
        <v>0</v>
      </c>
      <c r="BN67">
        <v>0</v>
      </c>
      <c r="BO67">
        <v>0</v>
      </c>
      <c r="BP67">
        <v>4385</v>
      </c>
      <c r="BQ67">
        <v>2207</v>
      </c>
      <c r="BR67">
        <v>10125</v>
      </c>
      <c r="BS67">
        <v>7458</v>
      </c>
      <c r="BT67">
        <v>7502</v>
      </c>
      <c r="BU67">
        <v>4878</v>
      </c>
      <c r="BV67">
        <v>4857</v>
      </c>
      <c r="BW67">
        <v>101950</v>
      </c>
      <c r="BX67">
        <v>8106</v>
      </c>
      <c r="BY67">
        <v>0</v>
      </c>
      <c r="BZ67">
        <v>2744</v>
      </c>
      <c r="CA67" s="24">
        <f t="shared" ref="CA67:CA73" si="24">AU67*BK67</f>
        <v>78915564</v>
      </c>
      <c r="CB67" s="24">
        <f t="shared" ref="CB67:CB73" si="25">AV67*BL67</f>
        <v>13318320</v>
      </c>
      <c r="CC67" s="24">
        <f t="shared" ref="CC67:CC73" si="26">AW67*BM67</f>
        <v>0</v>
      </c>
      <c r="CD67" s="24">
        <f t="shared" ref="CD67:CD73" si="27">AX67*BN67</f>
        <v>0</v>
      </c>
      <c r="CE67" s="24">
        <f t="shared" ref="CE67:CE73" si="28">AY67*BO67</f>
        <v>0</v>
      </c>
      <c r="CF67" s="24">
        <f t="shared" ref="CF67:CF73" si="29">AZ67*BP67</f>
        <v>16206960</v>
      </c>
      <c r="CG67" s="24">
        <f t="shared" ref="CG67:CG73" si="30">BA67*BQ67</f>
        <v>3034625</v>
      </c>
      <c r="CH67" s="24">
        <f t="shared" ref="CH67:CH73" si="31">BB67*BR67</f>
        <v>114523875</v>
      </c>
      <c r="CI67" s="24">
        <f t="shared" ref="CI67:CI73" si="32">BC67*BS67</f>
        <v>56665884</v>
      </c>
      <c r="CJ67" s="24">
        <f t="shared" ref="CJ67:CJ73" si="33">BD67*BT67</f>
        <v>82522</v>
      </c>
      <c r="CK67" s="24">
        <f t="shared" ref="CK67:CK73" si="34">BE67*BU67</f>
        <v>9838926</v>
      </c>
      <c r="CL67" s="24">
        <f t="shared" ref="CL67:CL73" si="35">BF67*BV67</f>
        <v>76920309</v>
      </c>
      <c r="CM67" s="24">
        <f t="shared" ref="CM67:CM73" si="36">BG67*BW67</f>
        <v>1614582150</v>
      </c>
      <c r="CN67" s="24">
        <f t="shared" ref="CN67:CN73" si="37">BH67*BX67</f>
        <v>0</v>
      </c>
      <c r="CO67" s="24">
        <f t="shared" ref="CO67:CO73" si="38">BI67*BY67</f>
        <v>0</v>
      </c>
      <c r="CP67" s="24">
        <f t="shared" ref="CP67:CP73" si="39">BJ67*BZ67</f>
        <v>5400192</v>
      </c>
      <c r="CQ67" s="13">
        <f t="shared" ref="CQ67:CQ73" si="40">SUM(CA67:CP67)/1000000000</f>
        <v>1.989489327</v>
      </c>
    </row>
    <row r="68" spans="1:95" x14ac:dyDescent="0.3">
      <c r="A68">
        <v>33000</v>
      </c>
      <c r="B68">
        <v>0.246</v>
      </c>
      <c r="C68">
        <v>5.7530000000000001</v>
      </c>
      <c r="D68">
        <v>0.14099999999999999</v>
      </c>
      <c r="E68">
        <v>1.9510000000000001</v>
      </c>
      <c r="F68">
        <v>3.617</v>
      </c>
      <c r="G68">
        <v>31966</v>
      </c>
      <c r="H68">
        <v>203361</v>
      </c>
      <c r="I68">
        <v>286041</v>
      </c>
      <c r="J68">
        <v>1782</v>
      </c>
      <c r="K68">
        <v>2019</v>
      </c>
      <c r="L68">
        <v>0</v>
      </c>
      <c r="M68">
        <v>5079</v>
      </c>
      <c r="N68">
        <v>9891</v>
      </c>
      <c r="O68" s="20">
        <v>137534</v>
      </c>
      <c r="P68" s="20">
        <v>5363</v>
      </c>
      <c r="Q68" s="20">
        <v>0</v>
      </c>
      <c r="R68" s="20">
        <v>0</v>
      </c>
      <c r="S68" s="20">
        <v>0</v>
      </c>
      <c r="T68" s="20">
        <v>25226</v>
      </c>
      <c r="U68" s="20">
        <v>815</v>
      </c>
      <c r="V68" s="20">
        <v>21658</v>
      </c>
      <c r="W68" s="20">
        <v>7823</v>
      </c>
      <c r="X68" s="20">
        <v>192</v>
      </c>
      <c r="Y68" s="20">
        <v>2211</v>
      </c>
      <c r="Z68" s="20">
        <v>34586</v>
      </c>
      <c r="AA68" s="20">
        <v>16046</v>
      </c>
      <c r="AB68" s="20">
        <v>1</v>
      </c>
      <c r="AC68" s="20">
        <v>0</v>
      </c>
      <c r="AD68" s="20">
        <v>34586</v>
      </c>
      <c r="AE68" s="22">
        <v>19388</v>
      </c>
      <c r="AF68" s="22">
        <v>5363</v>
      </c>
      <c r="AG68" s="22">
        <v>0</v>
      </c>
      <c r="AH68" s="22">
        <v>0</v>
      </c>
      <c r="AI68" s="22">
        <v>0</v>
      </c>
      <c r="AJ68" s="22">
        <v>3970</v>
      </c>
      <c r="AK68" s="22">
        <v>815</v>
      </c>
      <c r="AL68" s="22">
        <v>11097</v>
      </c>
      <c r="AM68" s="22">
        <v>9877</v>
      </c>
      <c r="AN68" s="22">
        <v>11</v>
      </c>
      <c r="AO68" s="22">
        <v>4330</v>
      </c>
      <c r="AP68" s="22">
        <v>16046</v>
      </c>
      <c r="AQ68" s="22">
        <v>16046</v>
      </c>
      <c r="AR68" s="22">
        <v>0</v>
      </c>
      <c r="AS68" s="22">
        <v>0</v>
      </c>
      <c r="AT68" s="23">
        <v>2165</v>
      </c>
      <c r="AU68" s="10">
        <f t="shared" si="23"/>
        <v>19388</v>
      </c>
      <c r="AV68" s="10">
        <f t="shared" si="23"/>
        <v>5363</v>
      </c>
      <c r="AW68" s="10">
        <f t="shared" si="23"/>
        <v>0</v>
      </c>
      <c r="AX68" s="10">
        <f t="shared" si="23"/>
        <v>0</v>
      </c>
      <c r="AY68" s="10">
        <f t="shared" si="23"/>
        <v>0</v>
      </c>
      <c r="AZ68" s="10">
        <f t="shared" si="23"/>
        <v>3970</v>
      </c>
      <c r="BA68" s="10">
        <f t="shared" si="23"/>
        <v>815</v>
      </c>
      <c r="BB68" s="10">
        <f t="shared" si="23"/>
        <v>11097</v>
      </c>
      <c r="BC68" s="10">
        <f t="shared" si="23"/>
        <v>7823</v>
      </c>
      <c r="BD68" s="10">
        <f t="shared" si="23"/>
        <v>11</v>
      </c>
      <c r="BE68" s="10">
        <f t="shared" si="23"/>
        <v>2211</v>
      </c>
      <c r="BF68" s="10">
        <f t="shared" si="23"/>
        <v>16046</v>
      </c>
      <c r="BG68" s="10">
        <f t="shared" si="23"/>
        <v>16046</v>
      </c>
      <c r="BH68" s="10">
        <f t="shared" si="23"/>
        <v>0</v>
      </c>
      <c r="BI68" s="10">
        <f t="shared" si="23"/>
        <v>0</v>
      </c>
      <c r="BJ68" s="10">
        <f t="shared" si="21"/>
        <v>2165</v>
      </c>
      <c r="BK68">
        <v>4277</v>
      </c>
      <c r="BL68">
        <v>2649</v>
      </c>
      <c r="BM68">
        <v>0</v>
      </c>
      <c r="BN68">
        <v>0</v>
      </c>
      <c r="BO68">
        <v>0</v>
      </c>
      <c r="BP68">
        <v>4206</v>
      </c>
      <c r="BQ68">
        <v>2431</v>
      </c>
      <c r="BR68">
        <v>10162</v>
      </c>
      <c r="BS68">
        <v>8650</v>
      </c>
      <c r="BT68">
        <v>8092</v>
      </c>
      <c r="BU68">
        <v>5206</v>
      </c>
      <c r="BV68">
        <v>4616</v>
      </c>
      <c r="BW68">
        <v>101498</v>
      </c>
      <c r="BX68">
        <v>7679</v>
      </c>
      <c r="BY68">
        <v>0</v>
      </c>
      <c r="BZ68">
        <v>3721</v>
      </c>
      <c r="CA68" s="24">
        <f t="shared" si="24"/>
        <v>82922476</v>
      </c>
      <c r="CB68" s="24">
        <f t="shared" si="25"/>
        <v>14206587</v>
      </c>
      <c r="CC68" s="24">
        <f t="shared" si="26"/>
        <v>0</v>
      </c>
      <c r="CD68" s="24">
        <f t="shared" si="27"/>
        <v>0</v>
      </c>
      <c r="CE68" s="24">
        <f t="shared" si="28"/>
        <v>0</v>
      </c>
      <c r="CF68" s="24">
        <f t="shared" si="29"/>
        <v>16697820</v>
      </c>
      <c r="CG68" s="24">
        <f t="shared" si="30"/>
        <v>1981265</v>
      </c>
      <c r="CH68" s="24">
        <f t="shared" si="31"/>
        <v>112767714</v>
      </c>
      <c r="CI68" s="24">
        <f t="shared" si="32"/>
        <v>67668950</v>
      </c>
      <c r="CJ68" s="24">
        <f t="shared" si="33"/>
        <v>89012</v>
      </c>
      <c r="CK68" s="24">
        <f t="shared" si="34"/>
        <v>11510466</v>
      </c>
      <c r="CL68" s="24">
        <f t="shared" si="35"/>
        <v>74068336</v>
      </c>
      <c r="CM68" s="24">
        <f t="shared" si="36"/>
        <v>1628636908</v>
      </c>
      <c r="CN68" s="24">
        <f t="shared" si="37"/>
        <v>0</v>
      </c>
      <c r="CO68" s="24">
        <f t="shared" si="38"/>
        <v>0</v>
      </c>
      <c r="CP68" s="24">
        <f t="shared" si="39"/>
        <v>8055965</v>
      </c>
      <c r="CQ68" s="13">
        <f t="shared" si="40"/>
        <v>2.018605499</v>
      </c>
    </row>
    <row r="69" spans="1:95" x14ac:dyDescent="0.3">
      <c r="A69">
        <v>33500</v>
      </c>
      <c r="B69">
        <v>0.247</v>
      </c>
      <c r="C69">
        <v>6.8449999999999998</v>
      </c>
      <c r="D69">
        <v>0.183</v>
      </c>
      <c r="E69">
        <v>1.8959999999999999</v>
      </c>
      <c r="F69">
        <v>3.976</v>
      </c>
      <c r="G69">
        <v>33000</v>
      </c>
      <c r="H69">
        <v>210062</v>
      </c>
      <c r="I69">
        <v>289214</v>
      </c>
      <c r="J69">
        <v>2202</v>
      </c>
      <c r="K69">
        <v>2490</v>
      </c>
      <c r="L69">
        <v>0</v>
      </c>
      <c r="M69">
        <v>7507</v>
      </c>
      <c r="N69">
        <v>12403</v>
      </c>
      <c r="O69" s="20">
        <v>139378</v>
      </c>
      <c r="P69" s="20">
        <v>5470</v>
      </c>
      <c r="Q69" s="20">
        <v>0</v>
      </c>
      <c r="R69" s="20">
        <v>0</v>
      </c>
      <c r="S69" s="20">
        <v>0</v>
      </c>
      <c r="T69" s="20">
        <v>25690</v>
      </c>
      <c r="U69" s="20">
        <v>898</v>
      </c>
      <c r="V69" s="20">
        <v>22063</v>
      </c>
      <c r="W69" s="20">
        <v>7540</v>
      </c>
      <c r="X69" s="20">
        <v>189</v>
      </c>
      <c r="Y69" s="20">
        <v>1700</v>
      </c>
      <c r="Z69" s="20">
        <v>35031</v>
      </c>
      <c r="AA69" s="20">
        <v>16223</v>
      </c>
      <c r="AB69" s="20">
        <v>1</v>
      </c>
      <c r="AC69" s="20">
        <v>0</v>
      </c>
      <c r="AD69" s="20">
        <v>35031</v>
      </c>
      <c r="AE69" s="22">
        <v>17703</v>
      </c>
      <c r="AF69" s="22">
        <v>5470</v>
      </c>
      <c r="AG69" s="22">
        <v>0</v>
      </c>
      <c r="AH69" s="22">
        <v>0</v>
      </c>
      <c r="AI69" s="22">
        <v>0</v>
      </c>
      <c r="AJ69" s="22">
        <v>3235</v>
      </c>
      <c r="AK69" s="22">
        <v>898</v>
      </c>
      <c r="AL69" s="22">
        <v>10314</v>
      </c>
      <c r="AM69" s="22">
        <v>9121</v>
      </c>
      <c r="AN69" s="22">
        <v>9</v>
      </c>
      <c r="AO69" s="22">
        <v>3304</v>
      </c>
      <c r="AP69" s="22">
        <v>16223</v>
      </c>
      <c r="AQ69" s="22">
        <v>16223</v>
      </c>
      <c r="AR69" s="22">
        <v>0</v>
      </c>
      <c r="AS69" s="22">
        <v>0</v>
      </c>
      <c r="AT69" s="23">
        <v>1652</v>
      </c>
      <c r="AU69" s="10">
        <f t="shared" ref="AU69:BI73" si="41">IF(AE69&gt;O69,O69,AE69)</f>
        <v>17703</v>
      </c>
      <c r="AV69" s="10">
        <f t="shared" si="41"/>
        <v>5470</v>
      </c>
      <c r="AW69" s="10">
        <f t="shared" si="41"/>
        <v>0</v>
      </c>
      <c r="AX69" s="10">
        <f t="shared" si="41"/>
        <v>0</v>
      </c>
      <c r="AY69" s="10">
        <f t="shared" si="41"/>
        <v>0</v>
      </c>
      <c r="AZ69" s="10">
        <f t="shared" si="41"/>
        <v>3235</v>
      </c>
      <c r="BA69" s="10">
        <f t="shared" si="41"/>
        <v>898</v>
      </c>
      <c r="BB69" s="10">
        <f t="shared" si="41"/>
        <v>10314</v>
      </c>
      <c r="BC69" s="10">
        <f t="shared" si="41"/>
        <v>7540</v>
      </c>
      <c r="BD69" s="10">
        <f t="shared" si="41"/>
        <v>9</v>
      </c>
      <c r="BE69" s="10">
        <f t="shared" si="41"/>
        <v>1700</v>
      </c>
      <c r="BF69" s="10">
        <f t="shared" si="41"/>
        <v>16223</v>
      </c>
      <c r="BG69" s="10">
        <f t="shared" si="41"/>
        <v>16223</v>
      </c>
      <c r="BH69" s="10">
        <f t="shared" si="41"/>
        <v>0</v>
      </c>
      <c r="BI69" s="10">
        <f t="shared" si="41"/>
        <v>0</v>
      </c>
      <c r="BJ69" s="10">
        <f t="shared" si="21"/>
        <v>1652</v>
      </c>
      <c r="BK69">
        <v>4686</v>
      </c>
      <c r="BL69">
        <v>3292</v>
      </c>
      <c r="BM69">
        <v>0</v>
      </c>
      <c r="BN69">
        <v>0</v>
      </c>
      <c r="BO69">
        <v>0</v>
      </c>
      <c r="BP69">
        <v>4429</v>
      </c>
      <c r="BQ69">
        <v>2664</v>
      </c>
      <c r="BR69">
        <v>8204</v>
      </c>
      <c r="BS69">
        <v>8716</v>
      </c>
      <c r="BT69">
        <v>8896</v>
      </c>
      <c r="BU69">
        <v>6103</v>
      </c>
      <c r="BV69">
        <v>7292</v>
      </c>
      <c r="BW69">
        <v>114971</v>
      </c>
      <c r="BX69">
        <v>8106</v>
      </c>
      <c r="BY69">
        <v>0</v>
      </c>
      <c r="BZ69">
        <v>2830</v>
      </c>
      <c r="CA69" s="24">
        <f t="shared" si="24"/>
        <v>82956258</v>
      </c>
      <c r="CB69" s="24">
        <f t="shared" si="25"/>
        <v>18007240</v>
      </c>
      <c r="CC69" s="24">
        <f t="shared" si="26"/>
        <v>0</v>
      </c>
      <c r="CD69" s="24">
        <f t="shared" si="27"/>
        <v>0</v>
      </c>
      <c r="CE69" s="24">
        <f t="shared" si="28"/>
        <v>0</v>
      </c>
      <c r="CF69" s="24">
        <f t="shared" si="29"/>
        <v>14327815</v>
      </c>
      <c r="CG69" s="24">
        <f t="shared" si="30"/>
        <v>2392272</v>
      </c>
      <c r="CH69" s="24">
        <f t="shared" si="31"/>
        <v>84616056</v>
      </c>
      <c r="CI69" s="24">
        <f t="shared" si="32"/>
        <v>65718640</v>
      </c>
      <c r="CJ69" s="24">
        <f t="shared" si="33"/>
        <v>80064</v>
      </c>
      <c r="CK69" s="24">
        <f t="shared" si="34"/>
        <v>10375100</v>
      </c>
      <c r="CL69" s="24">
        <f t="shared" si="35"/>
        <v>118298116</v>
      </c>
      <c r="CM69" s="24">
        <f t="shared" si="36"/>
        <v>1865174533</v>
      </c>
      <c r="CN69" s="24">
        <f t="shared" si="37"/>
        <v>0</v>
      </c>
      <c r="CO69" s="24">
        <f t="shared" si="38"/>
        <v>0</v>
      </c>
      <c r="CP69" s="24">
        <f t="shared" si="39"/>
        <v>4675160</v>
      </c>
      <c r="CQ69" s="13">
        <f t="shared" si="40"/>
        <v>2.2666212539999999</v>
      </c>
    </row>
    <row r="70" spans="1:95" x14ac:dyDescent="0.3">
      <c r="A70">
        <v>34000</v>
      </c>
      <c r="B70">
        <v>0.23</v>
      </c>
      <c r="C70">
        <v>5.7370000000000001</v>
      </c>
      <c r="D70">
        <v>0.14099999999999999</v>
      </c>
      <c r="E70">
        <v>2.0339999999999998</v>
      </c>
      <c r="F70">
        <v>3.66</v>
      </c>
      <c r="G70">
        <v>32746</v>
      </c>
      <c r="H70">
        <v>207666</v>
      </c>
      <c r="I70">
        <v>294300</v>
      </c>
      <c r="J70">
        <v>2032</v>
      </c>
      <c r="K70">
        <v>1994</v>
      </c>
      <c r="L70">
        <v>0</v>
      </c>
      <c r="M70">
        <v>6198</v>
      </c>
      <c r="N70">
        <v>10418</v>
      </c>
      <c r="O70" s="20">
        <v>141690</v>
      </c>
      <c r="P70" s="20">
        <v>5444</v>
      </c>
      <c r="Q70" s="20">
        <v>0</v>
      </c>
      <c r="R70" s="20">
        <v>0</v>
      </c>
      <c r="S70" s="20">
        <v>0</v>
      </c>
      <c r="T70" s="20">
        <v>25623</v>
      </c>
      <c r="U70" s="20">
        <v>933</v>
      </c>
      <c r="V70" s="20">
        <v>22121</v>
      </c>
      <c r="W70" s="20">
        <v>8310</v>
      </c>
      <c r="X70" s="20">
        <v>165</v>
      </c>
      <c r="Y70" s="20">
        <v>2534</v>
      </c>
      <c r="Z70" s="20">
        <v>35567</v>
      </c>
      <c r="AA70" s="20">
        <v>16345</v>
      </c>
      <c r="AB70" s="20">
        <v>1</v>
      </c>
      <c r="AC70" s="20">
        <v>0</v>
      </c>
      <c r="AD70" s="20">
        <v>35567</v>
      </c>
      <c r="AE70" s="22">
        <v>20726</v>
      </c>
      <c r="AF70" s="22">
        <v>5444</v>
      </c>
      <c r="AG70" s="22">
        <v>0</v>
      </c>
      <c r="AH70" s="22">
        <v>0</v>
      </c>
      <c r="AI70" s="22">
        <v>0</v>
      </c>
      <c r="AJ70" s="22">
        <v>4433</v>
      </c>
      <c r="AK70" s="22">
        <v>933</v>
      </c>
      <c r="AL70" s="22">
        <v>11895</v>
      </c>
      <c r="AM70" s="22">
        <v>10699</v>
      </c>
      <c r="AN70" s="22">
        <v>8</v>
      </c>
      <c r="AO70" s="22">
        <v>4884</v>
      </c>
      <c r="AP70" s="22">
        <v>16345</v>
      </c>
      <c r="AQ70" s="22">
        <v>16345</v>
      </c>
      <c r="AR70" s="22">
        <v>0</v>
      </c>
      <c r="AS70" s="22">
        <v>0</v>
      </c>
      <c r="AT70" s="23">
        <v>2442</v>
      </c>
      <c r="AU70" s="10">
        <f t="shared" si="41"/>
        <v>20726</v>
      </c>
      <c r="AV70" s="10">
        <f t="shared" si="41"/>
        <v>5444</v>
      </c>
      <c r="AW70" s="10">
        <f t="shared" si="41"/>
        <v>0</v>
      </c>
      <c r="AX70" s="10">
        <f t="shared" si="41"/>
        <v>0</v>
      </c>
      <c r="AY70" s="10">
        <f t="shared" si="41"/>
        <v>0</v>
      </c>
      <c r="AZ70" s="10">
        <f t="shared" si="41"/>
        <v>4433</v>
      </c>
      <c r="BA70" s="10">
        <f t="shared" si="41"/>
        <v>933</v>
      </c>
      <c r="BB70" s="10">
        <f t="shared" si="41"/>
        <v>11895</v>
      </c>
      <c r="BC70" s="10">
        <f t="shared" si="41"/>
        <v>8310</v>
      </c>
      <c r="BD70" s="10">
        <f t="shared" si="41"/>
        <v>8</v>
      </c>
      <c r="BE70" s="10">
        <f t="shared" si="41"/>
        <v>2534</v>
      </c>
      <c r="BF70" s="10">
        <f t="shared" si="41"/>
        <v>16345</v>
      </c>
      <c r="BG70" s="10">
        <f t="shared" si="41"/>
        <v>16345</v>
      </c>
      <c r="BH70" s="10">
        <f t="shared" si="41"/>
        <v>0</v>
      </c>
      <c r="BI70" s="10">
        <f t="shared" si="41"/>
        <v>0</v>
      </c>
      <c r="BJ70" s="10">
        <f t="shared" si="21"/>
        <v>2442</v>
      </c>
      <c r="BK70">
        <v>4331</v>
      </c>
      <c r="BL70">
        <v>2317</v>
      </c>
      <c r="BM70">
        <v>0</v>
      </c>
      <c r="BN70">
        <v>0</v>
      </c>
      <c r="BO70">
        <v>0</v>
      </c>
      <c r="BP70">
        <v>4099</v>
      </c>
      <c r="BQ70">
        <v>2136</v>
      </c>
      <c r="BR70">
        <v>9320</v>
      </c>
      <c r="BS70">
        <v>12255</v>
      </c>
      <c r="BT70">
        <v>6229</v>
      </c>
      <c r="BU70">
        <v>4357</v>
      </c>
      <c r="BV70">
        <v>4550</v>
      </c>
      <c r="BW70">
        <v>103726</v>
      </c>
      <c r="BX70">
        <v>8106</v>
      </c>
      <c r="BY70">
        <v>0</v>
      </c>
      <c r="BZ70">
        <v>2602</v>
      </c>
      <c r="CA70" s="24">
        <f t="shared" si="24"/>
        <v>89764306</v>
      </c>
      <c r="CB70" s="24">
        <f t="shared" si="25"/>
        <v>12613748</v>
      </c>
      <c r="CC70" s="24">
        <f t="shared" si="26"/>
        <v>0</v>
      </c>
      <c r="CD70" s="24">
        <f t="shared" si="27"/>
        <v>0</v>
      </c>
      <c r="CE70" s="24">
        <f t="shared" si="28"/>
        <v>0</v>
      </c>
      <c r="CF70" s="24">
        <f t="shared" si="29"/>
        <v>18170867</v>
      </c>
      <c r="CG70" s="24">
        <f t="shared" si="30"/>
        <v>1992888</v>
      </c>
      <c r="CH70" s="24">
        <f t="shared" si="31"/>
        <v>110861400</v>
      </c>
      <c r="CI70" s="24">
        <f t="shared" si="32"/>
        <v>101839050</v>
      </c>
      <c r="CJ70" s="24">
        <f t="shared" si="33"/>
        <v>49832</v>
      </c>
      <c r="CK70" s="24">
        <f t="shared" si="34"/>
        <v>11040638</v>
      </c>
      <c r="CL70" s="24">
        <f t="shared" si="35"/>
        <v>74369750</v>
      </c>
      <c r="CM70" s="24">
        <f t="shared" si="36"/>
        <v>1695401470</v>
      </c>
      <c r="CN70" s="24">
        <f t="shared" si="37"/>
        <v>0</v>
      </c>
      <c r="CO70" s="24">
        <f t="shared" si="38"/>
        <v>0</v>
      </c>
      <c r="CP70" s="24">
        <f t="shared" si="39"/>
        <v>6354084</v>
      </c>
      <c r="CQ70" s="13">
        <f t="shared" si="40"/>
        <v>2.122458033</v>
      </c>
    </row>
    <row r="71" spans="1:95" x14ac:dyDescent="0.3">
      <c r="A71">
        <v>34500</v>
      </c>
      <c r="B71">
        <v>0.3</v>
      </c>
      <c r="C71">
        <v>7.8419999999999996</v>
      </c>
      <c r="D71">
        <v>0.17100000000000001</v>
      </c>
      <c r="E71">
        <v>1.593</v>
      </c>
      <c r="F71">
        <v>5.0750000000000002</v>
      </c>
      <c r="G71">
        <v>33825</v>
      </c>
      <c r="H71">
        <v>214666</v>
      </c>
      <c r="I71">
        <v>297472</v>
      </c>
      <c r="J71">
        <v>2535</v>
      </c>
      <c r="K71">
        <v>2762</v>
      </c>
      <c r="L71">
        <v>0</v>
      </c>
      <c r="M71">
        <v>7822</v>
      </c>
      <c r="N71">
        <v>14799</v>
      </c>
      <c r="O71" s="20">
        <v>143429</v>
      </c>
      <c r="P71" s="20">
        <v>5635</v>
      </c>
      <c r="Q71" s="20">
        <v>0</v>
      </c>
      <c r="R71" s="20">
        <v>0</v>
      </c>
      <c r="S71" s="20">
        <v>0</v>
      </c>
      <c r="T71" s="20">
        <v>26324</v>
      </c>
      <c r="U71" s="20">
        <v>962</v>
      </c>
      <c r="V71" s="20">
        <v>22512</v>
      </c>
      <c r="W71" s="20">
        <v>7816</v>
      </c>
      <c r="X71" s="20">
        <v>211</v>
      </c>
      <c r="Y71" s="20">
        <v>1925</v>
      </c>
      <c r="Z71" s="20">
        <v>36018</v>
      </c>
      <c r="AA71" s="20">
        <v>16621</v>
      </c>
      <c r="AB71" s="20">
        <v>1</v>
      </c>
      <c r="AC71" s="20">
        <v>0</v>
      </c>
      <c r="AD71" s="20">
        <v>36018</v>
      </c>
      <c r="AE71" s="22">
        <v>19009</v>
      </c>
      <c r="AF71" s="22">
        <v>5635</v>
      </c>
      <c r="AG71" s="22">
        <v>0</v>
      </c>
      <c r="AH71" s="22">
        <v>0</v>
      </c>
      <c r="AI71" s="22">
        <v>0</v>
      </c>
      <c r="AJ71" s="22">
        <v>3584</v>
      </c>
      <c r="AK71" s="22">
        <v>962</v>
      </c>
      <c r="AL71" s="22">
        <v>10772</v>
      </c>
      <c r="AM71" s="22">
        <v>9559</v>
      </c>
      <c r="AN71" s="22">
        <v>5</v>
      </c>
      <c r="AO71" s="22">
        <v>3782</v>
      </c>
      <c r="AP71" s="22">
        <v>16621</v>
      </c>
      <c r="AQ71" s="22">
        <v>16621</v>
      </c>
      <c r="AR71" s="22">
        <v>0</v>
      </c>
      <c r="AS71" s="22">
        <v>0</v>
      </c>
      <c r="AT71" s="23">
        <v>1891</v>
      </c>
      <c r="AU71" s="10">
        <f t="shared" si="41"/>
        <v>19009</v>
      </c>
      <c r="AV71" s="10">
        <f t="shared" si="41"/>
        <v>5635</v>
      </c>
      <c r="AW71" s="10">
        <f t="shared" si="41"/>
        <v>0</v>
      </c>
      <c r="AX71" s="10">
        <f t="shared" si="41"/>
        <v>0</v>
      </c>
      <c r="AY71" s="10">
        <f t="shared" si="41"/>
        <v>0</v>
      </c>
      <c r="AZ71" s="10">
        <f t="shared" si="41"/>
        <v>3584</v>
      </c>
      <c r="BA71" s="10">
        <f t="shared" si="41"/>
        <v>962</v>
      </c>
      <c r="BB71" s="10">
        <f t="shared" si="41"/>
        <v>10772</v>
      </c>
      <c r="BC71" s="10">
        <f t="shared" si="41"/>
        <v>7816</v>
      </c>
      <c r="BD71" s="10">
        <f t="shared" si="41"/>
        <v>5</v>
      </c>
      <c r="BE71" s="10">
        <f t="shared" si="41"/>
        <v>1925</v>
      </c>
      <c r="BF71" s="10">
        <f t="shared" si="41"/>
        <v>16621</v>
      </c>
      <c r="BG71" s="10">
        <f t="shared" si="41"/>
        <v>16621</v>
      </c>
      <c r="BH71" s="10">
        <f t="shared" si="41"/>
        <v>0</v>
      </c>
      <c r="BI71" s="10">
        <f t="shared" si="41"/>
        <v>0</v>
      </c>
      <c r="BJ71" s="10">
        <f t="shared" si="21"/>
        <v>1891</v>
      </c>
      <c r="BK71">
        <v>5864</v>
      </c>
      <c r="BL71">
        <v>3356</v>
      </c>
      <c r="BM71">
        <v>0</v>
      </c>
      <c r="BN71">
        <v>0</v>
      </c>
      <c r="BO71">
        <v>0</v>
      </c>
      <c r="BP71">
        <v>7905</v>
      </c>
      <c r="BQ71">
        <v>2679</v>
      </c>
      <c r="BR71">
        <v>12217</v>
      </c>
      <c r="BS71">
        <v>9209</v>
      </c>
      <c r="BT71">
        <v>8047</v>
      </c>
      <c r="BU71">
        <v>6418</v>
      </c>
      <c r="BV71">
        <v>6319</v>
      </c>
      <c r="BW71">
        <v>138066</v>
      </c>
      <c r="BX71">
        <v>14080</v>
      </c>
      <c r="BY71">
        <v>0</v>
      </c>
      <c r="BZ71">
        <v>3749</v>
      </c>
      <c r="CA71" s="24">
        <f t="shared" si="24"/>
        <v>111468776</v>
      </c>
      <c r="CB71" s="24">
        <f t="shared" si="25"/>
        <v>18911060</v>
      </c>
      <c r="CC71" s="24">
        <f t="shared" si="26"/>
        <v>0</v>
      </c>
      <c r="CD71" s="24">
        <f t="shared" si="27"/>
        <v>0</v>
      </c>
      <c r="CE71" s="24">
        <f t="shared" si="28"/>
        <v>0</v>
      </c>
      <c r="CF71" s="24">
        <f t="shared" si="29"/>
        <v>28331520</v>
      </c>
      <c r="CG71" s="24">
        <f t="shared" si="30"/>
        <v>2577198</v>
      </c>
      <c r="CH71" s="24">
        <f t="shared" si="31"/>
        <v>131601524</v>
      </c>
      <c r="CI71" s="24">
        <f t="shared" si="32"/>
        <v>71977544</v>
      </c>
      <c r="CJ71" s="24">
        <f t="shared" si="33"/>
        <v>40235</v>
      </c>
      <c r="CK71" s="24">
        <f t="shared" si="34"/>
        <v>12354650</v>
      </c>
      <c r="CL71" s="24">
        <f t="shared" si="35"/>
        <v>105028099</v>
      </c>
      <c r="CM71" s="24">
        <f t="shared" si="36"/>
        <v>2294794986</v>
      </c>
      <c r="CN71" s="24">
        <f t="shared" si="37"/>
        <v>0</v>
      </c>
      <c r="CO71" s="24">
        <f t="shared" si="38"/>
        <v>0</v>
      </c>
      <c r="CP71" s="24">
        <f t="shared" si="39"/>
        <v>7089359</v>
      </c>
      <c r="CQ71" s="13">
        <f t="shared" si="40"/>
        <v>2.7841749509999998</v>
      </c>
    </row>
    <row r="72" spans="1:95" x14ac:dyDescent="0.3">
      <c r="A72">
        <v>35000</v>
      </c>
      <c r="B72">
        <v>0.28299999999999997</v>
      </c>
      <c r="C72">
        <v>8.1639999999999997</v>
      </c>
      <c r="D72">
        <v>0.161</v>
      </c>
      <c r="E72">
        <v>1.9279999999999999</v>
      </c>
      <c r="F72">
        <v>4.63</v>
      </c>
      <c r="G72">
        <v>33869</v>
      </c>
      <c r="H72">
        <v>215193</v>
      </c>
      <c r="I72">
        <v>303089</v>
      </c>
      <c r="J72">
        <v>2545</v>
      </c>
      <c r="K72">
        <v>2870</v>
      </c>
      <c r="L72">
        <v>0</v>
      </c>
      <c r="M72">
        <v>7444</v>
      </c>
      <c r="N72">
        <v>14828</v>
      </c>
      <c r="O72" s="20">
        <v>145576</v>
      </c>
      <c r="P72" s="20">
        <v>5785</v>
      </c>
      <c r="Q72" s="20">
        <v>0</v>
      </c>
      <c r="R72" s="20">
        <v>0</v>
      </c>
      <c r="S72" s="20">
        <v>0</v>
      </c>
      <c r="T72" s="20">
        <v>26766</v>
      </c>
      <c r="U72" s="20">
        <v>952</v>
      </c>
      <c r="V72" s="20">
        <v>23021</v>
      </c>
      <c r="W72" s="20">
        <v>8336</v>
      </c>
      <c r="X72" s="20">
        <v>201</v>
      </c>
      <c r="Y72" s="20">
        <v>2301</v>
      </c>
      <c r="Z72" s="20">
        <v>36582</v>
      </c>
      <c r="AA72" s="20">
        <v>16986</v>
      </c>
      <c r="AB72" s="20">
        <v>1</v>
      </c>
      <c r="AC72" s="20">
        <v>0</v>
      </c>
      <c r="AD72" s="20">
        <v>36582</v>
      </c>
      <c r="AE72" s="22">
        <v>20613</v>
      </c>
      <c r="AF72" s="22">
        <v>5785</v>
      </c>
      <c r="AG72" s="22">
        <v>0</v>
      </c>
      <c r="AH72" s="22">
        <v>0</v>
      </c>
      <c r="AI72" s="22">
        <v>0</v>
      </c>
      <c r="AJ72" s="22">
        <v>4264</v>
      </c>
      <c r="AK72" s="22">
        <v>952</v>
      </c>
      <c r="AL72" s="22">
        <v>11911</v>
      </c>
      <c r="AM72" s="22">
        <v>10558</v>
      </c>
      <c r="AN72" s="22">
        <v>3</v>
      </c>
      <c r="AO72" s="22">
        <v>4516</v>
      </c>
      <c r="AP72" s="22">
        <v>16986</v>
      </c>
      <c r="AQ72" s="22">
        <v>16986</v>
      </c>
      <c r="AR72" s="22">
        <v>0</v>
      </c>
      <c r="AS72" s="22">
        <v>0</v>
      </c>
      <c r="AT72" s="23">
        <v>2258</v>
      </c>
      <c r="AU72" s="10">
        <f t="shared" si="41"/>
        <v>20613</v>
      </c>
      <c r="AV72" s="10">
        <f t="shared" si="41"/>
        <v>5785</v>
      </c>
      <c r="AW72" s="10">
        <f t="shared" si="41"/>
        <v>0</v>
      </c>
      <c r="AX72" s="10">
        <f t="shared" si="41"/>
        <v>0</v>
      </c>
      <c r="AY72" s="10">
        <f t="shared" si="41"/>
        <v>0</v>
      </c>
      <c r="AZ72" s="10">
        <f t="shared" si="41"/>
        <v>4264</v>
      </c>
      <c r="BA72" s="10">
        <f t="shared" si="41"/>
        <v>952</v>
      </c>
      <c r="BB72" s="10">
        <f t="shared" si="41"/>
        <v>11911</v>
      </c>
      <c r="BC72" s="10">
        <f t="shared" si="41"/>
        <v>8336</v>
      </c>
      <c r="BD72" s="10">
        <f t="shared" si="41"/>
        <v>3</v>
      </c>
      <c r="BE72" s="10">
        <f t="shared" si="41"/>
        <v>2301</v>
      </c>
      <c r="BF72" s="10">
        <f t="shared" si="41"/>
        <v>16986</v>
      </c>
      <c r="BG72" s="10">
        <f t="shared" si="41"/>
        <v>16986</v>
      </c>
      <c r="BH72" s="10">
        <f t="shared" si="41"/>
        <v>0</v>
      </c>
      <c r="BI72" s="10">
        <f t="shared" si="41"/>
        <v>0</v>
      </c>
      <c r="BJ72" s="10">
        <f t="shared" si="21"/>
        <v>2258</v>
      </c>
      <c r="BK72">
        <v>5073</v>
      </c>
      <c r="BL72">
        <v>3038</v>
      </c>
      <c r="BM72">
        <v>0</v>
      </c>
      <c r="BN72">
        <v>0</v>
      </c>
      <c r="BO72">
        <v>0</v>
      </c>
      <c r="BP72">
        <v>9545</v>
      </c>
      <c r="BQ72">
        <v>2509</v>
      </c>
      <c r="BR72">
        <v>9755</v>
      </c>
      <c r="BS72">
        <v>8402</v>
      </c>
      <c r="BT72">
        <v>7295</v>
      </c>
      <c r="BU72">
        <v>5433</v>
      </c>
      <c r="BV72">
        <v>6009</v>
      </c>
      <c r="BW72">
        <v>120827</v>
      </c>
      <c r="BX72">
        <v>9813</v>
      </c>
      <c r="BY72">
        <v>0</v>
      </c>
      <c r="BZ72">
        <v>3558</v>
      </c>
      <c r="CA72" s="24">
        <f t="shared" si="24"/>
        <v>104569749</v>
      </c>
      <c r="CB72" s="24">
        <f t="shared" si="25"/>
        <v>17574830</v>
      </c>
      <c r="CC72" s="24">
        <f t="shared" si="26"/>
        <v>0</v>
      </c>
      <c r="CD72" s="24">
        <f t="shared" si="27"/>
        <v>0</v>
      </c>
      <c r="CE72" s="24">
        <f t="shared" si="28"/>
        <v>0</v>
      </c>
      <c r="CF72" s="24">
        <f t="shared" si="29"/>
        <v>40699880</v>
      </c>
      <c r="CG72" s="24">
        <f t="shared" si="30"/>
        <v>2388568</v>
      </c>
      <c r="CH72" s="24">
        <f t="shared" si="31"/>
        <v>116191805</v>
      </c>
      <c r="CI72" s="24">
        <f t="shared" si="32"/>
        <v>70039072</v>
      </c>
      <c r="CJ72" s="24">
        <f t="shared" si="33"/>
        <v>21885</v>
      </c>
      <c r="CK72" s="24">
        <f t="shared" si="34"/>
        <v>12501333</v>
      </c>
      <c r="CL72" s="24">
        <f t="shared" si="35"/>
        <v>102068874</v>
      </c>
      <c r="CM72" s="24">
        <f t="shared" si="36"/>
        <v>2052367422</v>
      </c>
      <c r="CN72" s="24">
        <f t="shared" si="37"/>
        <v>0</v>
      </c>
      <c r="CO72" s="24">
        <f t="shared" si="38"/>
        <v>0</v>
      </c>
      <c r="CP72" s="24">
        <f t="shared" si="39"/>
        <v>8033964</v>
      </c>
      <c r="CQ72" s="13">
        <f t="shared" si="40"/>
        <v>2.5264573819999998</v>
      </c>
    </row>
    <row r="73" spans="1:95" x14ac:dyDescent="0.3">
      <c r="A73">
        <v>35500</v>
      </c>
      <c r="B73">
        <v>0.36499999999999999</v>
      </c>
      <c r="C73">
        <v>8.9559999999999995</v>
      </c>
      <c r="D73">
        <v>0.20300000000000001</v>
      </c>
      <c r="E73">
        <v>3.0150000000000001</v>
      </c>
      <c r="F73">
        <v>6.0309999999999997</v>
      </c>
      <c r="G73">
        <v>34089</v>
      </c>
      <c r="H73">
        <v>216808</v>
      </c>
      <c r="I73">
        <v>307215</v>
      </c>
      <c r="J73">
        <v>2788</v>
      </c>
      <c r="K73">
        <v>3209</v>
      </c>
      <c r="L73">
        <v>0</v>
      </c>
      <c r="M73">
        <v>7955</v>
      </c>
      <c r="N73">
        <v>15209</v>
      </c>
      <c r="O73" s="20">
        <v>147452</v>
      </c>
      <c r="P73" s="20">
        <v>5780</v>
      </c>
      <c r="Q73" s="20">
        <v>0</v>
      </c>
      <c r="R73" s="20">
        <v>0</v>
      </c>
      <c r="S73" s="20">
        <v>0</v>
      </c>
      <c r="T73" s="20">
        <v>26933</v>
      </c>
      <c r="U73" s="20">
        <v>1022</v>
      </c>
      <c r="V73" s="20">
        <v>23260</v>
      </c>
      <c r="W73" s="20">
        <v>8611</v>
      </c>
      <c r="X73" s="20">
        <v>221</v>
      </c>
      <c r="Y73" s="20">
        <v>2574</v>
      </c>
      <c r="Z73" s="20">
        <v>37069</v>
      </c>
      <c r="AA73" s="20">
        <v>17223</v>
      </c>
      <c r="AB73" s="20">
        <v>1</v>
      </c>
      <c r="AC73" s="20">
        <v>0</v>
      </c>
      <c r="AD73" s="20">
        <v>37069</v>
      </c>
      <c r="AE73" s="22">
        <v>21438</v>
      </c>
      <c r="AF73" s="22">
        <v>5780</v>
      </c>
      <c r="AG73" s="22">
        <v>0</v>
      </c>
      <c r="AH73" s="22">
        <v>0</v>
      </c>
      <c r="AI73" s="22">
        <v>0</v>
      </c>
      <c r="AJ73" s="22">
        <v>4410</v>
      </c>
      <c r="AK73" s="22">
        <v>1022</v>
      </c>
      <c r="AL73" s="22">
        <v>12416</v>
      </c>
      <c r="AM73" s="22">
        <v>11032</v>
      </c>
      <c r="AN73" s="22">
        <v>17</v>
      </c>
      <c r="AO73" s="22">
        <v>4964</v>
      </c>
      <c r="AP73" s="22">
        <v>17223</v>
      </c>
      <c r="AQ73" s="22">
        <v>17223</v>
      </c>
      <c r="AR73" s="22">
        <v>0</v>
      </c>
      <c r="AS73" s="22">
        <v>0</v>
      </c>
      <c r="AT73" s="23">
        <v>2482</v>
      </c>
      <c r="AU73" s="10">
        <f t="shared" si="41"/>
        <v>21438</v>
      </c>
      <c r="AV73" s="10">
        <f t="shared" si="41"/>
        <v>5780</v>
      </c>
      <c r="AW73" s="10">
        <f t="shared" si="41"/>
        <v>0</v>
      </c>
      <c r="AX73" s="10">
        <f t="shared" si="41"/>
        <v>0</v>
      </c>
      <c r="AY73" s="10">
        <f t="shared" si="41"/>
        <v>0</v>
      </c>
      <c r="AZ73" s="10">
        <f t="shared" si="41"/>
        <v>4410</v>
      </c>
      <c r="BA73" s="10">
        <f t="shared" si="41"/>
        <v>1022</v>
      </c>
      <c r="BB73" s="10">
        <f t="shared" si="41"/>
        <v>12416</v>
      </c>
      <c r="BC73" s="10">
        <f t="shared" si="41"/>
        <v>8611</v>
      </c>
      <c r="BD73" s="10">
        <f t="shared" si="41"/>
        <v>17</v>
      </c>
      <c r="BE73" s="10">
        <f t="shared" si="41"/>
        <v>2574</v>
      </c>
      <c r="BF73" s="10">
        <f t="shared" si="41"/>
        <v>17223</v>
      </c>
      <c r="BG73" s="10">
        <f t="shared" si="41"/>
        <v>17223</v>
      </c>
      <c r="BH73" s="10">
        <f t="shared" si="41"/>
        <v>0</v>
      </c>
      <c r="BI73" s="10">
        <f t="shared" si="41"/>
        <v>0</v>
      </c>
      <c r="BJ73" s="10">
        <f t="shared" si="21"/>
        <v>2482</v>
      </c>
      <c r="BK73">
        <v>6549</v>
      </c>
      <c r="BL73">
        <v>3857</v>
      </c>
      <c r="BM73">
        <v>0</v>
      </c>
      <c r="BN73">
        <v>0</v>
      </c>
      <c r="BO73">
        <v>0</v>
      </c>
      <c r="BP73">
        <v>6460</v>
      </c>
      <c r="BQ73">
        <v>3593</v>
      </c>
      <c r="BR73">
        <v>14090</v>
      </c>
      <c r="BS73">
        <v>12508</v>
      </c>
      <c r="BT73">
        <v>10156</v>
      </c>
      <c r="BU73">
        <v>7295</v>
      </c>
      <c r="BV73">
        <v>7173</v>
      </c>
      <c r="BW73">
        <v>161931</v>
      </c>
      <c r="BX73">
        <v>13652</v>
      </c>
      <c r="BY73">
        <v>0</v>
      </c>
      <c r="BZ73">
        <v>4104</v>
      </c>
      <c r="CA73" s="24">
        <f t="shared" si="24"/>
        <v>140397462</v>
      </c>
      <c r="CB73" s="24">
        <f t="shared" si="25"/>
        <v>22293460</v>
      </c>
      <c r="CC73" s="24">
        <f t="shared" si="26"/>
        <v>0</v>
      </c>
      <c r="CD73" s="24">
        <f t="shared" si="27"/>
        <v>0</v>
      </c>
      <c r="CE73" s="24">
        <f t="shared" si="28"/>
        <v>0</v>
      </c>
      <c r="CF73" s="24">
        <f t="shared" si="29"/>
        <v>28488600</v>
      </c>
      <c r="CG73" s="24">
        <f t="shared" si="30"/>
        <v>3672046</v>
      </c>
      <c r="CH73" s="24">
        <f t="shared" si="31"/>
        <v>174941440</v>
      </c>
      <c r="CI73" s="24">
        <f t="shared" si="32"/>
        <v>107706388</v>
      </c>
      <c r="CJ73" s="24">
        <f t="shared" si="33"/>
        <v>172652</v>
      </c>
      <c r="CK73" s="24">
        <f t="shared" si="34"/>
        <v>18777330</v>
      </c>
      <c r="CL73" s="24">
        <f t="shared" si="35"/>
        <v>123540579</v>
      </c>
      <c r="CM73" s="24">
        <f t="shared" si="36"/>
        <v>2788937613</v>
      </c>
      <c r="CN73" s="24">
        <f t="shared" si="37"/>
        <v>0</v>
      </c>
      <c r="CO73" s="24">
        <f t="shared" si="38"/>
        <v>0</v>
      </c>
      <c r="CP73" s="24">
        <f t="shared" si="39"/>
        <v>10186128</v>
      </c>
      <c r="CQ73" s="13">
        <f t="shared" si="40"/>
        <v>3.4191136979999999</v>
      </c>
    </row>
    <row r="74" spans="1:95" x14ac:dyDescent="0.3"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7" t="e">
        <f>AVERAGEIFS(CA2:CA73,CA2:CA73,"&lt;10000", CA2:CA73, "&gt;0" )</f>
        <v>#DIV/0!</v>
      </c>
      <c r="BL74" s="17" t="e">
        <f>AVERAGEIFS(CB2:CB73,CB2:CB73,"&lt;9000", CB2:CB73, "&gt;0" )</f>
        <v>#DIV/0!</v>
      </c>
      <c r="BM74" s="17"/>
      <c r="BN74" s="17"/>
      <c r="BO74" s="17"/>
      <c r="BP74" s="17" t="e">
        <f>AVERAGEIFS(CF2:CF73,CF2:CF73,"&lt;9000", CF2:CF73, "&gt;0" )</f>
        <v>#DIV/0!</v>
      </c>
      <c r="BQ74" s="17" t="e">
        <f>AVERAGEIFS(CG2:CG73,CG2:CG73,"&lt;20000", CG2:CG73, "&gt;0" )</f>
        <v>#DIV/0!</v>
      </c>
      <c r="BR74" s="17" t="e">
        <f>AVERAGEIFS(CH2:CH73,CH2:CH73,"&lt;14000", CH2:CH73, "&gt;0" )</f>
        <v>#DIV/0!</v>
      </c>
      <c r="BS74" s="17" t="e">
        <f>AVERAGEIFS(CI2:CI73,CI2:CI73,"&lt;17000", CI2:CI73, "&gt;0" )</f>
        <v>#DIV/0!</v>
      </c>
      <c r="BT74" s="17">
        <f>AVERAGEIFS(CJ2:CJ73,CJ2:CJ73,"&lt;17000", CJ2:CJ73, "&gt;0" )</f>
        <v>11694.25</v>
      </c>
      <c r="BU74" s="17" t="e">
        <f>AVERAGEIFS(CK2:CK73,CK2:CK73,"&lt;10000", CK2:CK73, "&gt;0" )</f>
        <v>#DIV/0!</v>
      </c>
      <c r="BV74" s="17" t="e">
        <f>AVERAGEIFS(CL2:CL73,CL2:CL73,"&lt;11000", CL2:CL73, "&gt;0" )</f>
        <v>#DIV/0!</v>
      </c>
      <c r="BW74" s="17" t="e">
        <f>AVERAGEIFS(CM2:CM73,CM2:CM73,"&lt;12000", CM2:CM73, "&gt;0" )</f>
        <v>#DIV/0!</v>
      </c>
      <c r="BX74" s="17" t="e">
        <f>AVERAGEIFS(CN2:CN73,CN2:CN73,"&lt;15000", CN2:CN73, "&gt;0" )</f>
        <v>#DIV/0!</v>
      </c>
      <c r="BY74" s="17"/>
      <c r="BZ74" s="17" t="e">
        <f>AVERAGEIFS(CP2:CP73,CP2:CP73,"&lt;10000", CP2:CP73, "&gt;0" )</f>
        <v>#DIV/0!</v>
      </c>
    </row>
    <row r="76" spans="1:95" x14ac:dyDescent="0.3">
      <c r="BK76">
        <f>AVERAGEIF(CA2:CA73, "&gt;0")</f>
        <v>51159008.887323946</v>
      </c>
      <c r="BL76">
        <f>AVERAGEIF(CB2:CB73, "&gt;0")</f>
        <v>8092595.295774648</v>
      </c>
      <c r="BP76">
        <f>AVERAGEIF(CF2:CF73, "&gt;0")</f>
        <v>9539036.9577464797</v>
      </c>
      <c r="BQ76">
        <f>AVERAGEIF(CG2:CG73, "&gt;0")</f>
        <v>1807285.042253521</v>
      </c>
      <c r="BR76">
        <f>AVERAGEIF(CH2:CH73, "&gt;0")</f>
        <v>52971017.084507041</v>
      </c>
      <c r="BS76">
        <f>AVERAGEIF(CI2:CI73, "&gt;0")</f>
        <v>34304627.746478871</v>
      </c>
      <c r="BT76">
        <f>AVERAGEIF(CJ2:CJ73, "&gt;0")</f>
        <v>43478.816666666666</v>
      </c>
      <c r="BU76">
        <f>AVERAGEIF(CK2:CK73, "&gt;0")</f>
        <v>6368030.1830985919</v>
      </c>
      <c r="BV76">
        <f>AVERAGEIF(CL2:CL73, "&gt;0")</f>
        <v>44190689.791666664</v>
      </c>
      <c r="BW76">
        <f>AVERAGEIF(CM2:CM73, "&gt;0")</f>
        <v>679856711.77777779</v>
      </c>
      <c r="BX76" t="e">
        <f>AVERAGEIF(CN2:CN73, "&gt;0")</f>
        <v>#DIV/0!</v>
      </c>
      <c r="BZ76">
        <f>AVERAGEIF(CP2:CP73, "&gt;0")</f>
        <v>3118817.2535211267</v>
      </c>
    </row>
    <row r="79" spans="1:95" x14ac:dyDescent="0.3">
      <c r="BJ79" s="1"/>
      <c r="BK79" s="5" t="s">
        <v>54</v>
      </c>
      <c r="BL79" s="6">
        <v>12382.926470588236</v>
      </c>
      <c r="BN79" s="5" t="s">
        <v>55</v>
      </c>
      <c r="BO79" s="6">
        <v>21174.236842105263</v>
      </c>
    </row>
    <row r="80" spans="1:95" x14ac:dyDescent="0.3">
      <c r="BK80" s="5" t="s">
        <v>55</v>
      </c>
      <c r="BL80" s="6">
        <v>11974.121212121212</v>
      </c>
      <c r="BN80" s="5" t="s">
        <v>54</v>
      </c>
      <c r="BO80" s="6">
        <v>19708.092105263157</v>
      </c>
    </row>
    <row r="81" spans="63:67" x14ac:dyDescent="0.3">
      <c r="BK81" s="5" t="s">
        <v>53</v>
      </c>
      <c r="BL81" s="6">
        <v>10122.888888888889</v>
      </c>
      <c r="BN81" s="5" t="s">
        <v>57</v>
      </c>
      <c r="BO81" s="6">
        <v>12548.16883116883</v>
      </c>
    </row>
    <row r="82" spans="63:67" x14ac:dyDescent="0.3">
      <c r="BK82" s="5" t="s">
        <v>58</v>
      </c>
      <c r="BL82" s="6">
        <v>8007.0138888888887</v>
      </c>
      <c r="BN82" s="5" t="s">
        <v>53</v>
      </c>
      <c r="BO82" s="6">
        <v>11087.026315789473</v>
      </c>
    </row>
    <row r="83" spans="63:67" x14ac:dyDescent="0.3">
      <c r="BK83" s="5" t="s">
        <v>57</v>
      </c>
      <c r="BL83" s="6">
        <v>7084.1428571428569</v>
      </c>
      <c r="BN83" s="5" t="s">
        <v>56</v>
      </c>
      <c r="BO83" s="6">
        <v>8939.5263157894733</v>
      </c>
    </row>
    <row r="84" spans="63:67" x14ac:dyDescent="0.3">
      <c r="BK84" s="7" t="s">
        <v>51</v>
      </c>
      <c r="BL84" s="8">
        <v>6184</v>
      </c>
      <c r="BN84" s="7" t="s">
        <v>58</v>
      </c>
      <c r="BO84" s="8">
        <v>8849.9473684210534</v>
      </c>
    </row>
    <row r="85" spans="63:67" x14ac:dyDescent="0.3">
      <c r="BK85" s="7" t="s">
        <v>46</v>
      </c>
      <c r="BL85" s="8">
        <v>5882.9041095890407</v>
      </c>
      <c r="BN85" s="7" t="s">
        <v>46</v>
      </c>
      <c r="BO85" s="8">
        <v>8083.5324675324673</v>
      </c>
    </row>
    <row r="86" spans="63:67" x14ac:dyDescent="0.3">
      <c r="BK86" s="7" t="s">
        <v>56</v>
      </c>
      <c r="BL86" s="8">
        <v>5421.4626865671644</v>
      </c>
      <c r="BN86" s="7" t="s">
        <v>51</v>
      </c>
      <c r="BO86" s="8">
        <v>6835.4078947368425</v>
      </c>
    </row>
    <row r="87" spans="63:67" x14ac:dyDescent="0.3">
      <c r="BK87" s="7" t="s">
        <v>61</v>
      </c>
      <c r="BL87" s="8">
        <v>4462.3013698630139</v>
      </c>
      <c r="BN87" s="7" t="s">
        <v>61</v>
      </c>
      <c r="BO87" s="8">
        <v>5588.7142857142853</v>
      </c>
    </row>
    <row r="88" spans="63:67" x14ac:dyDescent="0.3">
      <c r="BK88" s="7" t="s">
        <v>47</v>
      </c>
      <c r="BL88" s="8">
        <v>3463.0945945945946</v>
      </c>
      <c r="BN88" s="7" t="s">
        <v>47</v>
      </c>
      <c r="BO88" s="8">
        <v>3715.4210526315787</v>
      </c>
    </row>
    <row r="89" spans="63:67" x14ac:dyDescent="0.3">
      <c r="BK89" s="1" t="s">
        <v>52</v>
      </c>
      <c r="BL89">
        <v>3285.5466666666666</v>
      </c>
      <c r="BN89" s="1" t="s">
        <v>52</v>
      </c>
      <c r="BO89">
        <v>3655.3157894736842</v>
      </c>
    </row>
    <row r="90" spans="63:67" x14ac:dyDescent="0.3">
      <c r="BK90" s="1" t="s">
        <v>48</v>
      </c>
      <c r="BN90" s="1" t="s">
        <v>48</v>
      </c>
    </row>
    <row r="91" spans="63:67" x14ac:dyDescent="0.3">
      <c r="BK91" s="1" t="s">
        <v>49</v>
      </c>
      <c r="BN91" s="1" t="s">
        <v>49</v>
      </c>
    </row>
    <row r="92" spans="63:67" x14ac:dyDescent="0.3">
      <c r="BK92" s="1" t="s">
        <v>50</v>
      </c>
      <c r="BN92" s="1" t="s">
        <v>50</v>
      </c>
    </row>
    <row r="93" spans="63:67" x14ac:dyDescent="0.3">
      <c r="BK93" s="1" t="s">
        <v>60</v>
      </c>
      <c r="BN93" s="1" t="s">
        <v>60</v>
      </c>
    </row>
  </sheetData>
  <sortState ref="CD79:CE79">
    <sortCondition descending="1" ref="CE7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4"/>
  <sheetViews>
    <sheetView zoomScaleNormal="100" workbookViewId="0">
      <pane xSplit="1" ySplit="1" topLeftCell="BH50" activePane="bottomRight" state="frozen"/>
      <selection pane="topRight" activeCell="B1" sqref="B1"/>
      <selection pane="bottomLeft" activeCell="A2" sqref="A2"/>
      <selection pane="bottomRight" activeCell="BK69" sqref="BK69:BZ69"/>
    </sheetView>
  </sheetViews>
  <sheetFormatPr defaultRowHeight="14.4" x14ac:dyDescent="0.3"/>
  <cols>
    <col min="1" max="1" width="8.88671875" style="1"/>
    <col min="75" max="75" width="9.77734375" bestFit="1" customWidth="1"/>
    <col min="85" max="85" width="11" bestFit="1" customWidth="1"/>
    <col min="88" max="88" width="10" bestFit="1" customWidth="1"/>
    <col min="91" max="92" width="16.33203125" bestFit="1" customWidth="1"/>
    <col min="93" max="93" width="14.88671875" bestFit="1" customWidth="1"/>
    <col min="94" max="94" width="16.33203125" bestFit="1" customWidth="1"/>
    <col min="95" max="95" width="14.88671875" bestFit="1" customWidth="1"/>
    <col min="96" max="96" width="16.33203125" bestFit="1" customWidth="1"/>
    <col min="112" max="112" width="11" customWidth="1"/>
  </cols>
  <sheetData>
    <row r="1" spans="1:1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9" t="s">
        <v>78</v>
      </c>
      <c r="AV1" s="9" t="s">
        <v>77</v>
      </c>
      <c r="AW1" s="9" t="s">
        <v>63</v>
      </c>
      <c r="AX1" s="9" t="s">
        <v>64</v>
      </c>
      <c r="AY1" s="9" t="s">
        <v>65</v>
      </c>
      <c r="AZ1" s="9" t="s">
        <v>66</v>
      </c>
      <c r="BA1" s="9" t="s">
        <v>67</v>
      </c>
      <c r="BB1" s="9" t="s">
        <v>68</v>
      </c>
      <c r="BC1" s="9" t="s">
        <v>69</v>
      </c>
      <c r="BD1" s="9" t="s">
        <v>70</v>
      </c>
      <c r="BE1" s="9" t="s">
        <v>71</v>
      </c>
      <c r="BF1" s="9" t="s">
        <v>72</v>
      </c>
      <c r="BG1" s="9" t="s">
        <v>73</v>
      </c>
      <c r="BH1" s="9" t="s">
        <v>74</v>
      </c>
      <c r="BI1" s="9" t="s">
        <v>75</v>
      </c>
      <c r="BJ1" s="9" t="s">
        <v>76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2" t="s">
        <v>111</v>
      </c>
      <c r="CB1" s="12" t="s">
        <v>112</v>
      </c>
      <c r="CC1" s="12" t="s">
        <v>113</v>
      </c>
      <c r="CD1" s="12" t="s">
        <v>114</v>
      </c>
      <c r="CE1" s="12" t="s">
        <v>115</v>
      </c>
      <c r="CF1" s="12" t="s">
        <v>116</v>
      </c>
      <c r="CG1" s="12" t="s">
        <v>117</v>
      </c>
      <c r="CH1" s="12" t="s">
        <v>118</v>
      </c>
      <c r="CI1" s="12" t="s">
        <v>119</v>
      </c>
      <c r="CJ1" s="12" t="s">
        <v>120</v>
      </c>
      <c r="CK1" s="12" t="s">
        <v>121</v>
      </c>
      <c r="CL1" s="12" t="s">
        <v>122</v>
      </c>
      <c r="CM1" s="12" t="s">
        <v>123</v>
      </c>
      <c r="CN1" s="12" t="s">
        <v>124</v>
      </c>
      <c r="CO1" s="12" t="s">
        <v>125</v>
      </c>
      <c r="CP1" s="12" t="s">
        <v>126</v>
      </c>
      <c r="CR1" s="12" t="s">
        <v>111</v>
      </c>
      <c r="CS1" s="12" t="s">
        <v>112</v>
      </c>
      <c r="CT1" s="12" t="s">
        <v>113</v>
      </c>
      <c r="CU1" s="12" t="s">
        <v>114</v>
      </c>
      <c r="CV1" s="12" t="s">
        <v>115</v>
      </c>
      <c r="CW1" s="12" t="s">
        <v>116</v>
      </c>
      <c r="CX1" s="12" t="s">
        <v>117</v>
      </c>
      <c r="CY1" s="12" t="s">
        <v>118</v>
      </c>
      <c r="CZ1" s="12" t="s">
        <v>119</v>
      </c>
      <c r="DA1" s="12" t="s">
        <v>120</v>
      </c>
      <c r="DB1" s="12" t="s">
        <v>121</v>
      </c>
      <c r="DC1" s="12" t="s">
        <v>122</v>
      </c>
      <c r="DD1" s="12" t="s">
        <v>123</v>
      </c>
      <c r="DE1" s="12" t="s">
        <v>124</v>
      </c>
      <c r="DF1" s="12" t="s">
        <v>125</v>
      </c>
      <c r="DG1" s="12" t="s">
        <v>126</v>
      </c>
    </row>
    <row r="2" spans="1:112" x14ac:dyDescent="0.3">
      <c r="A2" s="1">
        <v>0</v>
      </c>
      <c r="B2">
        <v>9.4E-2</v>
      </c>
      <c r="C2">
        <v>0.23599999999999999</v>
      </c>
      <c r="D2">
        <v>0.08</v>
      </c>
      <c r="E2">
        <v>2E-3</v>
      </c>
      <c r="F2">
        <v>1.6E-2</v>
      </c>
      <c r="G2">
        <v>1</v>
      </c>
      <c r="H2">
        <v>3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1</v>
      </c>
      <c r="AA2" s="20">
        <v>0</v>
      </c>
      <c r="AB2" s="20">
        <v>1</v>
      </c>
      <c r="AC2" s="20">
        <v>0</v>
      </c>
      <c r="AD2" s="20">
        <v>1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10">
        <f>IF(AE2&gt;O2,O2,AE2)</f>
        <v>0</v>
      </c>
      <c r="AV2" s="10">
        <f t="shared" ref="AV2:BJ2" si="0">IF(AF2&gt;P2,P2,AF2)</f>
        <v>0</v>
      </c>
      <c r="AW2" s="10">
        <f t="shared" si="0"/>
        <v>0</v>
      </c>
      <c r="AX2" s="10">
        <f t="shared" si="0"/>
        <v>0</v>
      </c>
      <c r="AY2" s="10">
        <f t="shared" si="0"/>
        <v>0</v>
      </c>
      <c r="AZ2" s="10">
        <f t="shared" si="0"/>
        <v>0</v>
      </c>
      <c r="BA2" s="10">
        <f t="shared" si="0"/>
        <v>0</v>
      </c>
      <c r="BB2" s="10">
        <f t="shared" si="0"/>
        <v>0</v>
      </c>
      <c r="BC2" s="10">
        <f t="shared" si="0"/>
        <v>0</v>
      </c>
      <c r="BD2" s="10">
        <f t="shared" si="0"/>
        <v>0</v>
      </c>
      <c r="BE2" s="10">
        <f t="shared" si="0"/>
        <v>0</v>
      </c>
      <c r="BF2" s="10">
        <f t="shared" si="0"/>
        <v>0</v>
      </c>
      <c r="BG2" s="10">
        <f t="shared" si="0"/>
        <v>0</v>
      </c>
      <c r="BH2" s="10">
        <f t="shared" si="0"/>
        <v>0</v>
      </c>
      <c r="BI2" s="10">
        <f t="shared" si="0"/>
        <v>0</v>
      </c>
      <c r="BJ2" s="10">
        <f t="shared" si="0"/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1879350</v>
      </c>
      <c r="BW2">
        <v>0</v>
      </c>
      <c r="BX2">
        <v>523060</v>
      </c>
      <c r="BY2">
        <v>0</v>
      </c>
      <c r="BZ2">
        <v>151457</v>
      </c>
      <c r="CA2" s="24">
        <f>AU2*BK2</f>
        <v>0</v>
      </c>
      <c r="CB2" s="24">
        <f t="shared" ref="CB2:CP2" si="1">AV2*BL2</f>
        <v>0</v>
      </c>
      <c r="CC2" s="24">
        <f t="shared" si="1"/>
        <v>0</v>
      </c>
      <c r="CD2" s="24">
        <f t="shared" si="1"/>
        <v>0</v>
      </c>
      <c r="CE2" s="24">
        <f t="shared" si="1"/>
        <v>0</v>
      </c>
      <c r="CF2" s="24">
        <f t="shared" si="1"/>
        <v>0</v>
      </c>
      <c r="CG2" s="24">
        <f t="shared" si="1"/>
        <v>0</v>
      </c>
      <c r="CH2" s="24">
        <f t="shared" si="1"/>
        <v>0</v>
      </c>
      <c r="CI2" s="24">
        <f t="shared" si="1"/>
        <v>0</v>
      </c>
      <c r="CJ2" s="24">
        <f t="shared" si="1"/>
        <v>0</v>
      </c>
      <c r="CK2" s="24">
        <f t="shared" si="1"/>
        <v>0</v>
      </c>
      <c r="CL2" s="24">
        <f t="shared" si="1"/>
        <v>0</v>
      </c>
      <c r="CM2" s="24">
        <f t="shared" si="1"/>
        <v>0</v>
      </c>
      <c r="CN2" s="24">
        <f t="shared" si="1"/>
        <v>0</v>
      </c>
      <c r="CO2" s="24">
        <f t="shared" si="1"/>
        <v>0</v>
      </c>
      <c r="CP2" s="24">
        <f t="shared" si="1"/>
        <v>0</v>
      </c>
      <c r="CQ2" s="13">
        <f>SUM(CA2:CP2)/1000000000</f>
        <v>0</v>
      </c>
      <c r="CR2" s="24">
        <f>O2*BK2</f>
        <v>0</v>
      </c>
      <c r="CS2" s="24">
        <f t="shared" ref="CS2:DG2" si="2">P2*BL2</f>
        <v>0</v>
      </c>
      <c r="CT2" s="24">
        <f t="shared" si="2"/>
        <v>0</v>
      </c>
      <c r="CU2" s="24">
        <f t="shared" si="2"/>
        <v>0</v>
      </c>
      <c r="CV2" s="24">
        <f t="shared" si="2"/>
        <v>0</v>
      </c>
      <c r="CW2" s="24">
        <f t="shared" si="2"/>
        <v>0</v>
      </c>
      <c r="CX2" s="24">
        <f t="shared" si="2"/>
        <v>0</v>
      </c>
      <c r="CY2" s="24">
        <f t="shared" si="2"/>
        <v>0</v>
      </c>
      <c r="CZ2" s="24">
        <f t="shared" si="2"/>
        <v>0</v>
      </c>
      <c r="DA2" s="24">
        <f t="shared" si="2"/>
        <v>0</v>
      </c>
      <c r="DB2" s="24">
        <f t="shared" si="2"/>
        <v>0</v>
      </c>
      <c r="DC2" s="24">
        <f t="shared" si="2"/>
        <v>1879350</v>
      </c>
      <c r="DD2" s="24">
        <f t="shared" si="2"/>
        <v>0</v>
      </c>
      <c r="DE2" s="24">
        <f t="shared" si="2"/>
        <v>523060</v>
      </c>
      <c r="DF2" s="24">
        <f t="shared" si="2"/>
        <v>0</v>
      </c>
      <c r="DG2" s="24">
        <f t="shared" si="2"/>
        <v>151457</v>
      </c>
      <c r="DH2" s="44">
        <f>SUM(CR2:DG2)/1000000000</f>
        <v>2.553867E-3</v>
      </c>
    </row>
    <row r="3" spans="1:112" x14ac:dyDescent="0.3">
      <c r="A3" s="1">
        <v>500</v>
      </c>
      <c r="B3">
        <v>3.1E-2</v>
      </c>
      <c r="C3">
        <v>0.432</v>
      </c>
      <c r="D3">
        <v>5.3999999999999999E-2</v>
      </c>
      <c r="E3">
        <v>7.9000000000000001E-2</v>
      </c>
      <c r="F3">
        <v>0.222</v>
      </c>
      <c r="G3">
        <v>488</v>
      </c>
      <c r="H3">
        <v>1748</v>
      </c>
      <c r="I3">
        <v>3133</v>
      </c>
      <c r="J3">
        <v>30176</v>
      </c>
      <c r="K3">
        <v>20490</v>
      </c>
      <c r="L3">
        <v>50104</v>
      </c>
      <c r="M3">
        <v>41789</v>
      </c>
      <c r="N3">
        <v>90466</v>
      </c>
      <c r="O3" s="20">
        <v>614</v>
      </c>
      <c r="P3" s="20">
        <v>7</v>
      </c>
      <c r="Q3" s="20">
        <v>89</v>
      </c>
      <c r="R3" s="20">
        <v>89</v>
      </c>
      <c r="S3" s="20">
        <v>0</v>
      </c>
      <c r="T3" s="20">
        <v>118</v>
      </c>
      <c r="U3" s="20">
        <v>0</v>
      </c>
      <c r="V3" s="20">
        <v>618</v>
      </c>
      <c r="W3" s="20">
        <v>131</v>
      </c>
      <c r="X3" s="20">
        <v>0</v>
      </c>
      <c r="Y3" s="20">
        <v>23</v>
      </c>
      <c r="Z3" s="20">
        <v>511</v>
      </c>
      <c r="AA3" s="20">
        <v>510</v>
      </c>
      <c r="AB3" s="20">
        <v>1</v>
      </c>
      <c r="AC3" s="20">
        <v>0</v>
      </c>
      <c r="AD3" s="20">
        <v>511</v>
      </c>
      <c r="AE3" s="22">
        <v>31</v>
      </c>
      <c r="AF3" s="22">
        <v>7</v>
      </c>
      <c r="AG3" s="22">
        <v>2</v>
      </c>
      <c r="AH3" s="22">
        <v>0</v>
      </c>
      <c r="AI3" s="22">
        <v>0</v>
      </c>
      <c r="AJ3" s="22">
        <v>17</v>
      </c>
      <c r="AK3" s="22">
        <v>0</v>
      </c>
      <c r="AL3" s="22">
        <v>146</v>
      </c>
      <c r="AM3" s="22">
        <v>146</v>
      </c>
      <c r="AN3" s="22">
        <v>0</v>
      </c>
      <c r="AO3" s="22">
        <v>46</v>
      </c>
      <c r="AP3" s="22">
        <v>510</v>
      </c>
      <c r="AQ3" s="22">
        <v>510</v>
      </c>
      <c r="AR3" s="22">
        <v>0</v>
      </c>
      <c r="AS3" s="22">
        <v>0</v>
      </c>
      <c r="AT3" s="22">
        <v>23</v>
      </c>
      <c r="AU3" s="10">
        <f t="shared" ref="AU3:AU16" si="3">IF(AE3&gt;O3,O3,AE3)</f>
        <v>31</v>
      </c>
      <c r="AV3" s="10">
        <f t="shared" ref="AV3:AV16" si="4">IF(AF3&gt;P3,P3,AF3)</f>
        <v>7</v>
      </c>
      <c r="AW3" s="10">
        <f t="shared" ref="AW3:AW16" si="5">IF(AG3&gt;Q3,Q3,AG3)</f>
        <v>2</v>
      </c>
      <c r="AX3" s="10">
        <f t="shared" ref="AX3:AX16" si="6">IF(AH3&gt;R3,R3,AH3)</f>
        <v>0</v>
      </c>
      <c r="AY3" s="10">
        <f t="shared" ref="AY3:AY16" si="7">IF(AI3&gt;S3,S3,AI3)</f>
        <v>0</v>
      </c>
      <c r="AZ3" s="10">
        <f t="shared" ref="AZ3:AZ16" si="8">IF(AJ3&gt;T3,T3,AJ3)</f>
        <v>17</v>
      </c>
      <c r="BA3" s="10">
        <f t="shared" ref="BA3:BA16" si="9">IF(AK3&gt;U3,U3,AK3)</f>
        <v>0</v>
      </c>
      <c r="BB3" s="10">
        <f t="shared" ref="BB3:BB16" si="10">IF(AL3&gt;V3,V3,AL3)</f>
        <v>146</v>
      </c>
      <c r="BC3" s="10">
        <f t="shared" ref="BC3:BC16" si="11">IF(AM3&gt;W3,W3,AM3)</f>
        <v>131</v>
      </c>
      <c r="BD3" s="10">
        <f t="shared" ref="BD3:BD16" si="12">IF(AN3&gt;X3,X3,AN3)</f>
        <v>0</v>
      </c>
      <c r="BE3" s="10">
        <f t="shared" ref="BE3:BE16" si="13">IF(AO3&gt;Y3,Y3,AO3)</f>
        <v>23</v>
      </c>
      <c r="BF3" s="10">
        <f t="shared" ref="BF3:BF16" si="14">IF(AP3&gt;Z3,Z3,AP3)</f>
        <v>510</v>
      </c>
      <c r="BG3" s="10">
        <f t="shared" ref="BG3:BG16" si="15">IF(AQ3&gt;AA3,AA3,AQ3)</f>
        <v>510</v>
      </c>
      <c r="BH3" s="10">
        <f t="shared" ref="BH3:BH16" si="16">IF(AR3&gt;AB3,AB3,AR3)</f>
        <v>0</v>
      </c>
      <c r="BI3" s="10">
        <f t="shared" ref="BI3:BI16" si="17">IF(AS3&gt;AC3,AC3,AS3)</f>
        <v>0</v>
      </c>
      <c r="BJ3" s="10">
        <f t="shared" ref="BJ3:BJ16" si="18">IF(AT3&gt;AD3,AD3,AT3)</f>
        <v>23</v>
      </c>
      <c r="BK3">
        <v>37314</v>
      </c>
      <c r="BL3">
        <v>20417</v>
      </c>
      <c r="BM3">
        <v>36988</v>
      </c>
      <c r="BN3">
        <v>0</v>
      </c>
      <c r="BO3">
        <v>0</v>
      </c>
      <c r="BP3">
        <v>22423</v>
      </c>
      <c r="BQ3">
        <v>0</v>
      </c>
      <c r="BR3">
        <v>63567</v>
      </c>
      <c r="BS3">
        <v>75078</v>
      </c>
      <c r="BT3">
        <v>0</v>
      </c>
      <c r="BU3">
        <v>36783</v>
      </c>
      <c r="BV3">
        <v>53438</v>
      </c>
      <c r="BW3">
        <v>50286</v>
      </c>
      <c r="BX3">
        <v>61862</v>
      </c>
      <c r="BY3">
        <v>0</v>
      </c>
      <c r="BZ3">
        <v>24351</v>
      </c>
      <c r="CA3" s="24">
        <f t="shared" ref="CA3:CA14" si="19">AU3*BK3</f>
        <v>1156734</v>
      </c>
      <c r="CB3" s="24">
        <f t="shared" ref="CB3:CB14" si="20">AV3*BL3</f>
        <v>142919</v>
      </c>
      <c r="CC3" s="24">
        <f t="shared" ref="CC3:CC14" si="21">AW3*BM3</f>
        <v>73976</v>
      </c>
      <c r="CD3" s="24">
        <f t="shared" ref="CD3:CD14" si="22">AX3*BN3</f>
        <v>0</v>
      </c>
      <c r="CE3" s="24">
        <f t="shared" ref="CE3:CE14" si="23">AY3*BO3</f>
        <v>0</v>
      </c>
      <c r="CF3" s="24">
        <f t="shared" ref="CF3:CF14" si="24">AZ3*BP3</f>
        <v>381191</v>
      </c>
      <c r="CG3" s="24">
        <f t="shared" ref="CG3:CG14" si="25">BA3*BQ3</f>
        <v>0</v>
      </c>
      <c r="CH3" s="24">
        <f t="shared" ref="CH3:CH14" si="26">BB3*BR3</f>
        <v>9280782</v>
      </c>
      <c r="CI3" s="24">
        <f t="shared" ref="CI3:CI14" si="27">BC3*BS3</f>
        <v>9835218</v>
      </c>
      <c r="CJ3" s="24">
        <f t="shared" ref="CJ3:CJ14" si="28">BD3*BT3</f>
        <v>0</v>
      </c>
      <c r="CK3" s="24">
        <f t="shared" ref="CK3:CK14" si="29">BE3*BU3</f>
        <v>846009</v>
      </c>
      <c r="CL3" s="24">
        <f t="shared" ref="CL3:CL14" si="30">BF3*BV3</f>
        <v>27253380</v>
      </c>
      <c r="CM3" s="24">
        <f t="shared" ref="CM3:CM14" si="31">BG3*BW3</f>
        <v>25645860</v>
      </c>
      <c r="CN3" s="24">
        <f t="shared" ref="CN3:CN14" si="32">BH3*BX3</f>
        <v>0</v>
      </c>
      <c r="CO3" s="24">
        <f t="shared" ref="CO3:CO14" si="33">BI3*BY3</f>
        <v>0</v>
      </c>
      <c r="CP3" s="24">
        <f t="shared" ref="CP3:CP14" si="34">BJ3*BZ3</f>
        <v>560073</v>
      </c>
      <c r="CQ3" s="13">
        <f t="shared" ref="CQ3:CQ66" si="35">SUM(CA3:CP3)/1000000000</f>
        <v>7.5176142000000001E-2</v>
      </c>
      <c r="CR3" s="24">
        <f t="shared" ref="CR3:CR66" si="36">O3*BK3</f>
        <v>22910796</v>
      </c>
      <c r="CS3" s="24">
        <f t="shared" ref="CS3:CS66" si="37">P3*BL3</f>
        <v>142919</v>
      </c>
      <c r="CT3" s="24">
        <f t="shared" ref="CT3:CT66" si="38">Q3*BM3</f>
        <v>3291932</v>
      </c>
      <c r="CU3" s="24">
        <f t="shared" ref="CU3:CU66" si="39">R3*BN3</f>
        <v>0</v>
      </c>
      <c r="CV3" s="24">
        <f t="shared" ref="CV3:CV66" si="40">S3*BO3</f>
        <v>0</v>
      </c>
      <c r="CW3" s="24">
        <f t="shared" ref="CW3:CW66" si="41">T3*BP3</f>
        <v>2645914</v>
      </c>
      <c r="CX3" s="24">
        <f t="shared" ref="CX3:CX66" si="42">U3*BQ3</f>
        <v>0</v>
      </c>
      <c r="CY3" s="24">
        <f t="shared" ref="CY3:CY66" si="43">V3*BR3</f>
        <v>39284406</v>
      </c>
      <c r="CZ3" s="24">
        <f t="shared" ref="CZ3:CZ66" si="44">W3*BS3</f>
        <v>9835218</v>
      </c>
      <c r="DA3" s="24">
        <f t="shared" ref="DA3:DA66" si="45">X3*BT3</f>
        <v>0</v>
      </c>
      <c r="DB3" s="24">
        <f t="shared" ref="DB3:DB66" si="46">Y3*BU3</f>
        <v>846009</v>
      </c>
      <c r="DC3" s="24">
        <f t="shared" ref="DC3:DC66" si="47">Z3*BV3</f>
        <v>27306818</v>
      </c>
      <c r="DD3" s="24">
        <f t="shared" ref="DD3:DD66" si="48">AA3*BW3</f>
        <v>25645860</v>
      </c>
      <c r="DE3" s="24">
        <f t="shared" ref="DE3:DE66" si="49">AB3*BX3</f>
        <v>61862</v>
      </c>
      <c r="DF3" s="24">
        <f t="shared" ref="DF3:DF66" si="50">AC3*BY3</f>
        <v>0</v>
      </c>
      <c r="DG3" s="24">
        <f t="shared" ref="DG3:DG66" si="51">AD3*BZ3</f>
        <v>12443361</v>
      </c>
      <c r="DH3" s="44">
        <f t="shared" ref="DH3:DH66" si="52">SUM(CR3:DG3)/1000000000</f>
        <v>0.14441509499999999</v>
      </c>
    </row>
    <row r="4" spans="1:112" x14ac:dyDescent="0.3">
      <c r="A4" s="1">
        <v>1000</v>
      </c>
      <c r="B4">
        <v>2.5999999999999999E-2</v>
      </c>
      <c r="C4">
        <v>0.40400000000000003</v>
      </c>
      <c r="D4">
        <v>3.7999999999999999E-2</v>
      </c>
      <c r="E4">
        <v>9.8000000000000004E-2</v>
      </c>
      <c r="F4">
        <v>0.21299999999999999</v>
      </c>
      <c r="G4">
        <v>1003</v>
      </c>
      <c r="H4">
        <v>3566</v>
      </c>
      <c r="I4">
        <v>6093</v>
      </c>
      <c r="J4">
        <v>7290</v>
      </c>
      <c r="K4">
        <v>11724</v>
      </c>
      <c r="L4">
        <v>18163</v>
      </c>
      <c r="M4">
        <v>16164</v>
      </c>
      <c r="N4">
        <v>55013</v>
      </c>
      <c r="O4" s="20">
        <v>1212</v>
      </c>
      <c r="P4" s="20">
        <v>16</v>
      </c>
      <c r="Q4" s="20">
        <v>190</v>
      </c>
      <c r="R4" s="20">
        <v>190</v>
      </c>
      <c r="S4" s="20">
        <v>3</v>
      </c>
      <c r="T4" s="20">
        <v>197</v>
      </c>
      <c r="U4" s="20">
        <v>1</v>
      </c>
      <c r="V4" s="20">
        <v>1197</v>
      </c>
      <c r="W4" s="20">
        <v>195</v>
      </c>
      <c r="X4" s="20">
        <v>0</v>
      </c>
      <c r="Y4" s="20">
        <v>18</v>
      </c>
      <c r="Z4" s="20">
        <v>1021</v>
      </c>
      <c r="AA4" s="20">
        <v>1020</v>
      </c>
      <c r="AB4" s="20">
        <v>1</v>
      </c>
      <c r="AC4" s="20">
        <v>0</v>
      </c>
      <c r="AD4" s="20">
        <v>1021</v>
      </c>
      <c r="AE4" s="22">
        <v>25</v>
      </c>
      <c r="AF4" s="22">
        <v>16</v>
      </c>
      <c r="AG4" s="22">
        <v>2</v>
      </c>
      <c r="AH4" s="22">
        <v>1</v>
      </c>
      <c r="AI4" s="22">
        <v>0</v>
      </c>
      <c r="AJ4" s="22">
        <v>15</v>
      </c>
      <c r="AK4" s="22">
        <v>1</v>
      </c>
      <c r="AL4" s="22">
        <v>208</v>
      </c>
      <c r="AM4" s="22">
        <v>207</v>
      </c>
      <c r="AN4" s="22">
        <v>0</v>
      </c>
      <c r="AO4" s="22">
        <v>36</v>
      </c>
      <c r="AP4" s="22">
        <v>1020</v>
      </c>
      <c r="AQ4" s="22">
        <v>1020</v>
      </c>
      <c r="AR4" s="22">
        <v>0</v>
      </c>
      <c r="AS4" s="22">
        <v>0</v>
      </c>
      <c r="AT4" s="22">
        <v>18</v>
      </c>
      <c r="AU4" s="10">
        <f t="shared" si="3"/>
        <v>25</v>
      </c>
      <c r="AV4" s="10">
        <f t="shared" si="4"/>
        <v>16</v>
      </c>
      <c r="AW4" s="10">
        <f t="shared" si="5"/>
        <v>2</v>
      </c>
      <c r="AX4" s="10">
        <f t="shared" si="6"/>
        <v>1</v>
      </c>
      <c r="AY4" s="10">
        <f t="shared" si="7"/>
        <v>0</v>
      </c>
      <c r="AZ4" s="10">
        <f t="shared" si="8"/>
        <v>15</v>
      </c>
      <c r="BA4" s="10">
        <f t="shared" si="9"/>
        <v>1</v>
      </c>
      <c r="BB4" s="10">
        <f t="shared" si="10"/>
        <v>208</v>
      </c>
      <c r="BC4" s="10">
        <f t="shared" si="11"/>
        <v>195</v>
      </c>
      <c r="BD4" s="10">
        <f t="shared" si="12"/>
        <v>0</v>
      </c>
      <c r="BE4" s="10">
        <f t="shared" si="13"/>
        <v>18</v>
      </c>
      <c r="BF4" s="10">
        <f t="shared" si="14"/>
        <v>1020</v>
      </c>
      <c r="BG4" s="10">
        <f t="shared" si="15"/>
        <v>1020</v>
      </c>
      <c r="BH4" s="10">
        <f t="shared" si="16"/>
        <v>0</v>
      </c>
      <c r="BI4" s="10">
        <f t="shared" si="17"/>
        <v>0</v>
      </c>
      <c r="BJ4" s="10">
        <f t="shared" si="18"/>
        <v>18</v>
      </c>
      <c r="BK4">
        <v>19071</v>
      </c>
      <c r="BL4">
        <v>12665</v>
      </c>
      <c r="BM4">
        <v>30347</v>
      </c>
      <c r="BN4">
        <v>139085</v>
      </c>
      <c r="BO4">
        <v>55605</v>
      </c>
      <c r="BP4">
        <v>15712</v>
      </c>
      <c r="BQ4">
        <v>65702</v>
      </c>
      <c r="BR4">
        <v>30059</v>
      </c>
      <c r="BS4">
        <v>102286</v>
      </c>
      <c r="BT4">
        <v>0</v>
      </c>
      <c r="BU4">
        <v>37354</v>
      </c>
      <c r="BV4">
        <v>25602</v>
      </c>
      <c r="BW4">
        <v>21105</v>
      </c>
      <c r="BX4">
        <v>29438</v>
      </c>
      <c r="BY4">
        <v>0</v>
      </c>
      <c r="BZ4">
        <v>15372</v>
      </c>
      <c r="CA4" s="24">
        <f t="shared" si="19"/>
        <v>476775</v>
      </c>
      <c r="CB4" s="24">
        <f t="shared" si="20"/>
        <v>202640</v>
      </c>
      <c r="CC4" s="24">
        <f t="shared" si="21"/>
        <v>60694</v>
      </c>
      <c r="CD4" s="24">
        <f t="shared" si="22"/>
        <v>139085</v>
      </c>
      <c r="CE4" s="24">
        <f t="shared" si="23"/>
        <v>0</v>
      </c>
      <c r="CF4" s="24">
        <f t="shared" si="24"/>
        <v>235680</v>
      </c>
      <c r="CG4" s="24">
        <f t="shared" si="25"/>
        <v>65702</v>
      </c>
      <c r="CH4" s="24">
        <f t="shared" si="26"/>
        <v>6252272</v>
      </c>
      <c r="CI4" s="24">
        <f t="shared" si="27"/>
        <v>19945770</v>
      </c>
      <c r="CJ4" s="24">
        <f t="shared" si="28"/>
        <v>0</v>
      </c>
      <c r="CK4" s="24">
        <f t="shared" si="29"/>
        <v>672372</v>
      </c>
      <c r="CL4" s="24">
        <f t="shared" si="30"/>
        <v>26114040</v>
      </c>
      <c r="CM4" s="24">
        <f t="shared" si="31"/>
        <v>21527100</v>
      </c>
      <c r="CN4" s="24">
        <f t="shared" si="32"/>
        <v>0</v>
      </c>
      <c r="CO4" s="24">
        <f t="shared" si="33"/>
        <v>0</v>
      </c>
      <c r="CP4" s="24">
        <f t="shared" si="34"/>
        <v>276696</v>
      </c>
      <c r="CQ4" s="13">
        <f t="shared" si="35"/>
        <v>7.5968826000000003E-2</v>
      </c>
      <c r="CR4" s="24">
        <f t="shared" si="36"/>
        <v>23114052</v>
      </c>
      <c r="CS4" s="24">
        <f t="shared" si="37"/>
        <v>202640</v>
      </c>
      <c r="CT4" s="24">
        <f t="shared" si="38"/>
        <v>5765930</v>
      </c>
      <c r="CU4" s="24">
        <f t="shared" si="39"/>
        <v>26426150</v>
      </c>
      <c r="CV4" s="24">
        <f t="shared" si="40"/>
        <v>166815</v>
      </c>
      <c r="CW4" s="24">
        <f t="shared" si="41"/>
        <v>3095264</v>
      </c>
      <c r="CX4" s="24">
        <f t="shared" si="42"/>
        <v>65702</v>
      </c>
      <c r="CY4" s="24">
        <f t="shared" si="43"/>
        <v>35980623</v>
      </c>
      <c r="CZ4" s="24">
        <f t="shared" si="44"/>
        <v>19945770</v>
      </c>
      <c r="DA4" s="24">
        <f t="shared" si="45"/>
        <v>0</v>
      </c>
      <c r="DB4" s="24">
        <f t="shared" si="46"/>
        <v>672372</v>
      </c>
      <c r="DC4" s="24">
        <f t="shared" si="47"/>
        <v>26139642</v>
      </c>
      <c r="DD4" s="24">
        <f t="shared" si="48"/>
        <v>21527100</v>
      </c>
      <c r="DE4" s="24">
        <f t="shared" si="49"/>
        <v>29438</v>
      </c>
      <c r="DF4" s="24">
        <f t="shared" si="50"/>
        <v>0</v>
      </c>
      <c r="DG4" s="24">
        <f t="shared" si="51"/>
        <v>15694812</v>
      </c>
      <c r="DH4" s="44">
        <f t="shared" si="52"/>
        <v>0.17882630999999999</v>
      </c>
    </row>
    <row r="5" spans="1:112" x14ac:dyDescent="0.3">
      <c r="A5" s="1">
        <v>1500</v>
      </c>
      <c r="B5">
        <v>0.03</v>
      </c>
      <c r="C5">
        <v>0.36599999999999999</v>
      </c>
      <c r="D5">
        <v>4.3999999999999997E-2</v>
      </c>
      <c r="E5">
        <v>7.0999999999999994E-2</v>
      </c>
      <c r="F5">
        <v>0.17899999999999999</v>
      </c>
      <c r="G5">
        <v>1497</v>
      </c>
      <c r="H5">
        <v>5376</v>
      </c>
      <c r="I5">
        <v>9293</v>
      </c>
      <c r="J5">
        <v>5485</v>
      </c>
      <c r="K5">
        <v>5578</v>
      </c>
      <c r="L5">
        <v>11811</v>
      </c>
      <c r="M5">
        <v>11032</v>
      </c>
      <c r="N5">
        <v>48184</v>
      </c>
      <c r="O5" s="20">
        <v>1845</v>
      </c>
      <c r="P5" s="20">
        <v>25</v>
      </c>
      <c r="Q5" s="20">
        <v>281</v>
      </c>
      <c r="R5" s="20">
        <v>281</v>
      </c>
      <c r="S5" s="20">
        <v>0</v>
      </c>
      <c r="T5" s="20">
        <v>337</v>
      </c>
      <c r="U5" s="20">
        <v>0</v>
      </c>
      <c r="V5" s="20">
        <v>1838</v>
      </c>
      <c r="W5" s="20">
        <v>342</v>
      </c>
      <c r="X5" s="20">
        <v>6</v>
      </c>
      <c r="Y5" s="20">
        <v>32</v>
      </c>
      <c r="Z5" s="20">
        <v>1529</v>
      </c>
      <c r="AA5" s="20">
        <v>1528</v>
      </c>
      <c r="AB5" s="20">
        <v>1</v>
      </c>
      <c r="AC5" s="20">
        <v>0</v>
      </c>
      <c r="AD5" s="20">
        <v>1529</v>
      </c>
      <c r="AE5" s="22">
        <v>44</v>
      </c>
      <c r="AF5" s="22">
        <v>25</v>
      </c>
      <c r="AG5" s="22">
        <v>6</v>
      </c>
      <c r="AH5" s="22">
        <v>0</v>
      </c>
      <c r="AI5" s="22">
        <v>0</v>
      </c>
      <c r="AJ5" s="22">
        <v>38</v>
      </c>
      <c r="AK5" s="22">
        <v>0</v>
      </c>
      <c r="AL5" s="22">
        <v>376</v>
      </c>
      <c r="AM5" s="22">
        <v>376</v>
      </c>
      <c r="AN5" s="22">
        <v>0</v>
      </c>
      <c r="AO5" s="22">
        <v>64</v>
      </c>
      <c r="AP5" s="22">
        <v>1528</v>
      </c>
      <c r="AQ5" s="22">
        <v>1528</v>
      </c>
      <c r="AR5" s="22">
        <v>0</v>
      </c>
      <c r="AS5" s="22">
        <v>0</v>
      </c>
      <c r="AT5" s="22">
        <v>32</v>
      </c>
      <c r="AU5" s="10">
        <f t="shared" si="3"/>
        <v>44</v>
      </c>
      <c r="AV5" s="10">
        <f t="shared" si="4"/>
        <v>25</v>
      </c>
      <c r="AW5" s="10">
        <f t="shared" si="5"/>
        <v>6</v>
      </c>
      <c r="AX5" s="10">
        <f t="shared" si="6"/>
        <v>0</v>
      </c>
      <c r="AY5" s="10">
        <f t="shared" si="7"/>
        <v>0</v>
      </c>
      <c r="AZ5" s="10">
        <f t="shared" si="8"/>
        <v>38</v>
      </c>
      <c r="BA5" s="10">
        <f t="shared" si="9"/>
        <v>0</v>
      </c>
      <c r="BB5" s="10">
        <f t="shared" si="10"/>
        <v>376</v>
      </c>
      <c r="BC5" s="10">
        <f t="shared" si="11"/>
        <v>342</v>
      </c>
      <c r="BD5" s="10">
        <f t="shared" si="12"/>
        <v>0</v>
      </c>
      <c r="BE5" s="10">
        <f t="shared" si="13"/>
        <v>32</v>
      </c>
      <c r="BF5" s="10">
        <f t="shared" si="14"/>
        <v>1528</v>
      </c>
      <c r="BG5" s="10">
        <f t="shared" si="15"/>
        <v>1528</v>
      </c>
      <c r="BH5" s="10">
        <f t="shared" si="16"/>
        <v>0</v>
      </c>
      <c r="BI5" s="10">
        <f t="shared" si="17"/>
        <v>0</v>
      </c>
      <c r="BJ5" s="10">
        <f t="shared" si="18"/>
        <v>32</v>
      </c>
      <c r="BK5">
        <v>7882</v>
      </c>
      <c r="BL5">
        <v>9471</v>
      </c>
      <c r="BM5">
        <v>13831</v>
      </c>
      <c r="BN5">
        <v>0</v>
      </c>
      <c r="BO5">
        <v>0</v>
      </c>
      <c r="BP5">
        <v>7204</v>
      </c>
      <c r="BQ5">
        <v>0</v>
      </c>
      <c r="BR5">
        <v>14428</v>
      </c>
      <c r="BS5">
        <v>141983</v>
      </c>
      <c r="BT5">
        <v>77577</v>
      </c>
      <c r="BU5">
        <v>34877</v>
      </c>
      <c r="BV5">
        <v>10745</v>
      </c>
      <c r="BW5">
        <v>9854</v>
      </c>
      <c r="BX5">
        <v>333633</v>
      </c>
      <c r="BY5">
        <v>0</v>
      </c>
      <c r="BZ5">
        <v>7295</v>
      </c>
      <c r="CA5" s="24">
        <f t="shared" si="19"/>
        <v>346808</v>
      </c>
      <c r="CB5" s="24">
        <f t="shared" si="20"/>
        <v>236775</v>
      </c>
      <c r="CC5" s="24">
        <f t="shared" si="21"/>
        <v>82986</v>
      </c>
      <c r="CD5" s="24">
        <f t="shared" si="22"/>
        <v>0</v>
      </c>
      <c r="CE5" s="24">
        <f t="shared" si="23"/>
        <v>0</v>
      </c>
      <c r="CF5" s="24">
        <f t="shared" si="24"/>
        <v>273752</v>
      </c>
      <c r="CG5" s="24">
        <f t="shared" si="25"/>
        <v>0</v>
      </c>
      <c r="CH5" s="24">
        <f t="shared" si="26"/>
        <v>5424928</v>
      </c>
      <c r="CI5" s="24">
        <f t="shared" si="27"/>
        <v>48558186</v>
      </c>
      <c r="CJ5" s="24">
        <f t="shared" si="28"/>
        <v>0</v>
      </c>
      <c r="CK5" s="24">
        <f t="shared" si="29"/>
        <v>1116064</v>
      </c>
      <c r="CL5" s="24">
        <f t="shared" si="30"/>
        <v>16418360</v>
      </c>
      <c r="CM5" s="24">
        <f t="shared" si="31"/>
        <v>15056912</v>
      </c>
      <c r="CN5" s="24">
        <f t="shared" si="32"/>
        <v>0</v>
      </c>
      <c r="CO5" s="24">
        <f t="shared" si="33"/>
        <v>0</v>
      </c>
      <c r="CP5" s="24">
        <f t="shared" si="34"/>
        <v>233440</v>
      </c>
      <c r="CQ5" s="13">
        <f t="shared" si="35"/>
        <v>8.7748211000000007E-2</v>
      </c>
      <c r="CR5" s="24">
        <f t="shared" si="36"/>
        <v>14542290</v>
      </c>
      <c r="CS5" s="24">
        <f t="shared" si="37"/>
        <v>236775</v>
      </c>
      <c r="CT5" s="24">
        <f t="shared" si="38"/>
        <v>3886511</v>
      </c>
      <c r="CU5" s="24">
        <f t="shared" si="39"/>
        <v>0</v>
      </c>
      <c r="CV5" s="24">
        <f t="shared" si="40"/>
        <v>0</v>
      </c>
      <c r="CW5" s="24">
        <f t="shared" si="41"/>
        <v>2427748</v>
      </c>
      <c r="CX5" s="24">
        <f t="shared" si="42"/>
        <v>0</v>
      </c>
      <c r="CY5" s="24">
        <f t="shared" si="43"/>
        <v>26518664</v>
      </c>
      <c r="CZ5" s="24">
        <f t="shared" si="44"/>
        <v>48558186</v>
      </c>
      <c r="DA5" s="24">
        <f t="shared" si="45"/>
        <v>465462</v>
      </c>
      <c r="DB5" s="24">
        <f t="shared" si="46"/>
        <v>1116064</v>
      </c>
      <c r="DC5" s="24">
        <f t="shared" si="47"/>
        <v>16429105</v>
      </c>
      <c r="DD5" s="24">
        <f t="shared" si="48"/>
        <v>15056912</v>
      </c>
      <c r="DE5" s="24">
        <f t="shared" si="49"/>
        <v>333633</v>
      </c>
      <c r="DF5" s="24">
        <f t="shared" si="50"/>
        <v>0</v>
      </c>
      <c r="DG5" s="24">
        <f t="shared" si="51"/>
        <v>11154055</v>
      </c>
      <c r="DH5" s="44">
        <f t="shared" si="52"/>
        <v>0.140725405</v>
      </c>
    </row>
    <row r="6" spans="1:112" x14ac:dyDescent="0.3">
      <c r="A6" s="1">
        <v>2000</v>
      </c>
      <c r="B6">
        <v>1.7000000000000001E-2</v>
      </c>
      <c r="C6">
        <v>0.442</v>
      </c>
      <c r="D6">
        <v>3.7999999999999999E-2</v>
      </c>
      <c r="E6">
        <v>9.2999999999999999E-2</v>
      </c>
      <c r="F6">
        <v>0.183</v>
      </c>
      <c r="G6">
        <v>2015</v>
      </c>
      <c r="H6">
        <v>7231</v>
      </c>
      <c r="I6">
        <v>12417</v>
      </c>
      <c r="J6">
        <v>4905</v>
      </c>
      <c r="K6">
        <v>5738</v>
      </c>
      <c r="L6">
        <v>10461</v>
      </c>
      <c r="M6">
        <v>9568</v>
      </c>
      <c r="N6">
        <v>39131</v>
      </c>
      <c r="O6" s="20">
        <v>2462</v>
      </c>
      <c r="P6" s="20">
        <v>36</v>
      </c>
      <c r="Q6" s="20">
        <v>395</v>
      </c>
      <c r="R6" s="20">
        <v>395</v>
      </c>
      <c r="S6" s="20">
        <v>0</v>
      </c>
      <c r="T6" s="20">
        <v>437</v>
      </c>
      <c r="U6" s="20">
        <v>2</v>
      </c>
      <c r="V6" s="20">
        <v>2445</v>
      </c>
      <c r="W6" s="20">
        <v>431</v>
      </c>
      <c r="X6" s="20">
        <v>6</v>
      </c>
      <c r="Y6" s="20">
        <v>39</v>
      </c>
      <c r="Z6" s="20">
        <v>2054</v>
      </c>
      <c r="AA6" s="20">
        <v>2053</v>
      </c>
      <c r="AB6" s="20">
        <v>1</v>
      </c>
      <c r="AC6" s="20">
        <v>0</v>
      </c>
      <c r="AD6" s="20">
        <v>2054</v>
      </c>
      <c r="AE6" s="22">
        <v>52</v>
      </c>
      <c r="AF6" s="22">
        <v>36</v>
      </c>
      <c r="AG6" s="22">
        <v>3</v>
      </c>
      <c r="AH6" s="22">
        <v>2</v>
      </c>
      <c r="AI6" s="22">
        <v>0</v>
      </c>
      <c r="AJ6" s="22">
        <v>43</v>
      </c>
      <c r="AK6" s="22">
        <v>2</v>
      </c>
      <c r="AL6" s="22">
        <v>470</v>
      </c>
      <c r="AM6" s="22">
        <v>468</v>
      </c>
      <c r="AN6" s="22">
        <v>0</v>
      </c>
      <c r="AO6" s="22">
        <v>78</v>
      </c>
      <c r="AP6" s="22">
        <v>2053</v>
      </c>
      <c r="AQ6" s="22">
        <v>2053</v>
      </c>
      <c r="AR6" s="22">
        <v>0</v>
      </c>
      <c r="AS6" s="22">
        <v>0</v>
      </c>
      <c r="AT6" s="22">
        <v>39</v>
      </c>
      <c r="AU6" s="10">
        <f t="shared" si="3"/>
        <v>52</v>
      </c>
      <c r="AV6" s="10">
        <f t="shared" si="4"/>
        <v>36</v>
      </c>
      <c r="AW6" s="10">
        <f t="shared" si="5"/>
        <v>3</v>
      </c>
      <c r="AX6" s="10">
        <f t="shared" si="6"/>
        <v>2</v>
      </c>
      <c r="AY6" s="10">
        <f t="shared" si="7"/>
        <v>0</v>
      </c>
      <c r="AZ6" s="10">
        <f t="shared" si="8"/>
        <v>43</v>
      </c>
      <c r="BA6" s="10">
        <f t="shared" si="9"/>
        <v>2</v>
      </c>
      <c r="BB6" s="10">
        <f t="shared" si="10"/>
        <v>470</v>
      </c>
      <c r="BC6" s="10">
        <f t="shared" si="11"/>
        <v>431</v>
      </c>
      <c r="BD6" s="10">
        <f t="shared" si="12"/>
        <v>0</v>
      </c>
      <c r="BE6" s="10">
        <f t="shared" si="13"/>
        <v>39</v>
      </c>
      <c r="BF6" s="10">
        <f t="shared" si="14"/>
        <v>2053</v>
      </c>
      <c r="BG6" s="10">
        <f t="shared" si="15"/>
        <v>2053</v>
      </c>
      <c r="BH6" s="10">
        <f t="shared" si="16"/>
        <v>0</v>
      </c>
      <c r="BI6" s="10">
        <f t="shared" si="17"/>
        <v>0</v>
      </c>
      <c r="BJ6" s="10">
        <f t="shared" si="18"/>
        <v>39</v>
      </c>
      <c r="BK6">
        <v>7993</v>
      </c>
      <c r="BL6">
        <v>12953</v>
      </c>
      <c r="BM6">
        <v>13670</v>
      </c>
      <c r="BN6">
        <v>126712</v>
      </c>
      <c r="BO6">
        <v>0</v>
      </c>
      <c r="BP6">
        <v>9547</v>
      </c>
      <c r="BQ6">
        <v>49916</v>
      </c>
      <c r="BR6">
        <v>12327</v>
      </c>
      <c r="BS6">
        <v>54551</v>
      </c>
      <c r="BT6">
        <v>119459</v>
      </c>
      <c r="BU6">
        <v>41427</v>
      </c>
      <c r="BV6">
        <v>9891</v>
      </c>
      <c r="BW6">
        <v>7350</v>
      </c>
      <c r="BX6">
        <v>123725</v>
      </c>
      <c r="BY6">
        <v>0</v>
      </c>
      <c r="BZ6">
        <v>4613</v>
      </c>
      <c r="CA6" s="24">
        <f t="shared" si="19"/>
        <v>415636</v>
      </c>
      <c r="CB6" s="24">
        <f t="shared" si="20"/>
        <v>466308</v>
      </c>
      <c r="CC6" s="24">
        <f t="shared" si="21"/>
        <v>41010</v>
      </c>
      <c r="CD6" s="24">
        <f t="shared" si="22"/>
        <v>253424</v>
      </c>
      <c r="CE6" s="24">
        <f t="shared" si="23"/>
        <v>0</v>
      </c>
      <c r="CF6" s="24">
        <f t="shared" si="24"/>
        <v>410521</v>
      </c>
      <c r="CG6" s="24">
        <f t="shared" si="25"/>
        <v>99832</v>
      </c>
      <c r="CH6" s="24">
        <f t="shared" si="26"/>
        <v>5793690</v>
      </c>
      <c r="CI6" s="24">
        <f t="shared" si="27"/>
        <v>23511481</v>
      </c>
      <c r="CJ6" s="24">
        <f t="shared" si="28"/>
        <v>0</v>
      </c>
      <c r="CK6" s="24">
        <f t="shared" si="29"/>
        <v>1615653</v>
      </c>
      <c r="CL6" s="24">
        <f t="shared" si="30"/>
        <v>20306223</v>
      </c>
      <c r="CM6" s="24">
        <f t="shared" si="31"/>
        <v>15089550</v>
      </c>
      <c r="CN6" s="24">
        <f t="shared" si="32"/>
        <v>0</v>
      </c>
      <c r="CO6" s="24">
        <f t="shared" si="33"/>
        <v>0</v>
      </c>
      <c r="CP6" s="24">
        <f t="shared" si="34"/>
        <v>179907</v>
      </c>
      <c r="CQ6" s="13">
        <f t="shared" si="35"/>
        <v>6.8183234999999995E-2</v>
      </c>
      <c r="CR6" s="24">
        <f t="shared" si="36"/>
        <v>19678766</v>
      </c>
      <c r="CS6" s="24">
        <f t="shared" si="37"/>
        <v>466308</v>
      </c>
      <c r="CT6" s="24">
        <f t="shared" si="38"/>
        <v>5399650</v>
      </c>
      <c r="CU6" s="24">
        <f t="shared" si="39"/>
        <v>50051240</v>
      </c>
      <c r="CV6" s="24">
        <f t="shared" si="40"/>
        <v>0</v>
      </c>
      <c r="CW6" s="24">
        <f t="shared" si="41"/>
        <v>4172039</v>
      </c>
      <c r="CX6" s="24">
        <f t="shared" si="42"/>
        <v>99832</v>
      </c>
      <c r="CY6" s="24">
        <f t="shared" si="43"/>
        <v>30139515</v>
      </c>
      <c r="CZ6" s="24">
        <f t="shared" si="44"/>
        <v>23511481</v>
      </c>
      <c r="DA6" s="24">
        <f t="shared" si="45"/>
        <v>716754</v>
      </c>
      <c r="DB6" s="24">
        <f t="shared" si="46"/>
        <v>1615653</v>
      </c>
      <c r="DC6" s="24">
        <f t="shared" si="47"/>
        <v>20316114</v>
      </c>
      <c r="DD6" s="24">
        <f t="shared" si="48"/>
        <v>15089550</v>
      </c>
      <c r="DE6" s="24">
        <f t="shared" si="49"/>
        <v>123725</v>
      </c>
      <c r="DF6" s="24">
        <f t="shared" si="50"/>
        <v>0</v>
      </c>
      <c r="DG6" s="24">
        <f t="shared" si="51"/>
        <v>9475102</v>
      </c>
      <c r="DH6" s="44">
        <f t="shared" si="52"/>
        <v>0.18085572899999999</v>
      </c>
    </row>
    <row r="7" spans="1:112" x14ac:dyDescent="0.3">
      <c r="A7" s="1">
        <v>2500</v>
      </c>
      <c r="B7">
        <v>1.7999999999999999E-2</v>
      </c>
      <c r="C7">
        <v>0.48</v>
      </c>
      <c r="D7">
        <v>4.5999999999999999E-2</v>
      </c>
      <c r="E7">
        <v>0.124</v>
      </c>
      <c r="F7">
        <v>0.19400000000000001</v>
      </c>
      <c r="G7">
        <v>2502</v>
      </c>
      <c r="H7">
        <v>8952</v>
      </c>
      <c r="I7">
        <v>15483</v>
      </c>
      <c r="J7">
        <v>3257</v>
      </c>
      <c r="K7">
        <v>6139</v>
      </c>
      <c r="L7">
        <v>5572</v>
      </c>
      <c r="M7">
        <v>8486</v>
      </c>
      <c r="N7">
        <v>46566</v>
      </c>
      <c r="O7" s="20">
        <v>3063</v>
      </c>
      <c r="P7" s="20">
        <v>33</v>
      </c>
      <c r="Q7" s="20">
        <v>472</v>
      </c>
      <c r="R7" s="20">
        <v>472</v>
      </c>
      <c r="S7" s="20">
        <v>6</v>
      </c>
      <c r="T7" s="20">
        <v>551</v>
      </c>
      <c r="U7" s="20">
        <v>2</v>
      </c>
      <c r="V7" s="20">
        <v>3062</v>
      </c>
      <c r="W7" s="20">
        <v>561</v>
      </c>
      <c r="X7" s="20">
        <v>6</v>
      </c>
      <c r="Y7" s="20">
        <v>55</v>
      </c>
      <c r="Z7" s="20">
        <v>2557</v>
      </c>
      <c r="AA7" s="20">
        <v>2556</v>
      </c>
      <c r="AB7" s="20">
        <v>1</v>
      </c>
      <c r="AC7" s="20">
        <v>0</v>
      </c>
      <c r="AD7" s="20">
        <v>2557</v>
      </c>
      <c r="AE7" s="22">
        <v>77</v>
      </c>
      <c r="AF7" s="22">
        <v>33</v>
      </c>
      <c r="AG7" s="22">
        <v>9</v>
      </c>
      <c r="AH7" s="22">
        <v>1</v>
      </c>
      <c r="AI7" s="22">
        <v>0</v>
      </c>
      <c r="AJ7" s="22">
        <v>63</v>
      </c>
      <c r="AK7" s="22">
        <v>2</v>
      </c>
      <c r="AL7" s="22">
        <v>621</v>
      </c>
      <c r="AM7" s="22">
        <v>619</v>
      </c>
      <c r="AN7" s="22">
        <v>0</v>
      </c>
      <c r="AO7" s="22">
        <v>110</v>
      </c>
      <c r="AP7" s="22">
        <v>2556</v>
      </c>
      <c r="AQ7" s="22">
        <v>2556</v>
      </c>
      <c r="AR7" s="22">
        <v>0</v>
      </c>
      <c r="AS7" s="22">
        <v>0</v>
      </c>
      <c r="AT7" s="22">
        <v>55</v>
      </c>
      <c r="AU7" s="10">
        <f t="shared" si="3"/>
        <v>77</v>
      </c>
      <c r="AV7" s="10">
        <f t="shared" si="4"/>
        <v>33</v>
      </c>
      <c r="AW7" s="10">
        <f t="shared" si="5"/>
        <v>9</v>
      </c>
      <c r="AX7" s="10">
        <f t="shared" si="6"/>
        <v>1</v>
      </c>
      <c r="AY7" s="10">
        <f t="shared" si="7"/>
        <v>0</v>
      </c>
      <c r="AZ7" s="10">
        <f t="shared" si="8"/>
        <v>63</v>
      </c>
      <c r="BA7" s="10">
        <f t="shared" si="9"/>
        <v>2</v>
      </c>
      <c r="BB7" s="10">
        <f t="shared" si="10"/>
        <v>621</v>
      </c>
      <c r="BC7" s="10">
        <f t="shared" si="11"/>
        <v>561</v>
      </c>
      <c r="BD7" s="10">
        <f t="shared" si="12"/>
        <v>0</v>
      </c>
      <c r="BE7" s="10">
        <f t="shared" si="13"/>
        <v>55</v>
      </c>
      <c r="BF7" s="10">
        <f t="shared" si="14"/>
        <v>2556</v>
      </c>
      <c r="BG7" s="10">
        <f t="shared" si="15"/>
        <v>2556</v>
      </c>
      <c r="BH7" s="10">
        <f t="shared" si="16"/>
        <v>0</v>
      </c>
      <c r="BI7" s="10">
        <f t="shared" si="17"/>
        <v>0</v>
      </c>
      <c r="BJ7" s="10">
        <f t="shared" si="18"/>
        <v>55</v>
      </c>
      <c r="BK7">
        <v>6411</v>
      </c>
      <c r="BL7">
        <v>7550</v>
      </c>
      <c r="BM7">
        <v>9959</v>
      </c>
      <c r="BN7">
        <v>179189</v>
      </c>
      <c r="BO7">
        <v>86750</v>
      </c>
      <c r="BP7">
        <v>6200</v>
      </c>
      <c r="BQ7">
        <v>8532</v>
      </c>
      <c r="BR7">
        <v>10460</v>
      </c>
      <c r="BS7">
        <v>50478</v>
      </c>
      <c r="BT7">
        <v>26167</v>
      </c>
      <c r="BU7">
        <v>23752</v>
      </c>
      <c r="BV7">
        <v>7732</v>
      </c>
      <c r="BW7">
        <v>6198</v>
      </c>
      <c r="BX7">
        <v>374590</v>
      </c>
      <c r="BY7">
        <v>0</v>
      </c>
      <c r="BZ7">
        <v>4212</v>
      </c>
      <c r="CA7" s="24">
        <f t="shared" si="19"/>
        <v>493647</v>
      </c>
      <c r="CB7" s="24">
        <f t="shared" si="20"/>
        <v>249150</v>
      </c>
      <c r="CC7" s="24">
        <f t="shared" si="21"/>
        <v>89631</v>
      </c>
      <c r="CD7" s="24">
        <f t="shared" si="22"/>
        <v>179189</v>
      </c>
      <c r="CE7" s="24">
        <f t="shared" si="23"/>
        <v>0</v>
      </c>
      <c r="CF7" s="24">
        <f t="shared" si="24"/>
        <v>390600</v>
      </c>
      <c r="CG7" s="24">
        <f t="shared" si="25"/>
        <v>17064</v>
      </c>
      <c r="CH7" s="24">
        <f t="shared" si="26"/>
        <v>6495660</v>
      </c>
      <c r="CI7" s="24">
        <f t="shared" si="27"/>
        <v>28318158</v>
      </c>
      <c r="CJ7" s="24">
        <f t="shared" si="28"/>
        <v>0</v>
      </c>
      <c r="CK7" s="24">
        <f t="shared" si="29"/>
        <v>1306360</v>
      </c>
      <c r="CL7" s="24">
        <f t="shared" si="30"/>
        <v>19762992</v>
      </c>
      <c r="CM7" s="24">
        <f t="shared" si="31"/>
        <v>15842088</v>
      </c>
      <c r="CN7" s="24">
        <f t="shared" si="32"/>
        <v>0</v>
      </c>
      <c r="CO7" s="24">
        <f t="shared" si="33"/>
        <v>0</v>
      </c>
      <c r="CP7" s="24">
        <f t="shared" si="34"/>
        <v>231660</v>
      </c>
      <c r="CQ7" s="13">
        <f t="shared" si="35"/>
        <v>7.3376199000000003E-2</v>
      </c>
      <c r="CR7" s="24">
        <f t="shared" si="36"/>
        <v>19636893</v>
      </c>
      <c r="CS7" s="24">
        <f t="shared" si="37"/>
        <v>249150</v>
      </c>
      <c r="CT7" s="24">
        <f t="shared" si="38"/>
        <v>4700648</v>
      </c>
      <c r="CU7" s="24">
        <f t="shared" si="39"/>
        <v>84577208</v>
      </c>
      <c r="CV7" s="24">
        <f t="shared" si="40"/>
        <v>520500</v>
      </c>
      <c r="CW7" s="24">
        <f t="shared" si="41"/>
        <v>3416200</v>
      </c>
      <c r="CX7" s="24">
        <f t="shared" si="42"/>
        <v>17064</v>
      </c>
      <c r="CY7" s="24">
        <f t="shared" si="43"/>
        <v>32028520</v>
      </c>
      <c r="CZ7" s="24">
        <f t="shared" si="44"/>
        <v>28318158</v>
      </c>
      <c r="DA7" s="24">
        <f t="shared" si="45"/>
        <v>157002</v>
      </c>
      <c r="DB7" s="24">
        <f t="shared" si="46"/>
        <v>1306360</v>
      </c>
      <c r="DC7" s="24">
        <f t="shared" si="47"/>
        <v>19770724</v>
      </c>
      <c r="DD7" s="24">
        <f t="shared" si="48"/>
        <v>15842088</v>
      </c>
      <c r="DE7" s="24">
        <f t="shared" si="49"/>
        <v>374590</v>
      </c>
      <c r="DF7" s="24">
        <f t="shared" si="50"/>
        <v>0</v>
      </c>
      <c r="DG7" s="24">
        <f t="shared" si="51"/>
        <v>10770084</v>
      </c>
      <c r="DH7" s="44">
        <f t="shared" si="52"/>
        <v>0.221685189</v>
      </c>
    </row>
    <row r="8" spans="1:112" x14ac:dyDescent="0.3">
      <c r="A8" s="1">
        <v>3000</v>
      </c>
      <c r="B8">
        <v>0.02</v>
      </c>
      <c r="C8">
        <v>0.58399999999999996</v>
      </c>
      <c r="D8">
        <v>5.1999999999999998E-2</v>
      </c>
      <c r="E8">
        <v>0.14899999999999999</v>
      </c>
      <c r="F8">
        <v>0.24199999999999999</v>
      </c>
      <c r="G8">
        <v>3001</v>
      </c>
      <c r="H8">
        <v>10618</v>
      </c>
      <c r="I8">
        <v>18291</v>
      </c>
      <c r="J8">
        <v>3595</v>
      </c>
      <c r="K8">
        <v>6480</v>
      </c>
      <c r="L8">
        <v>8856</v>
      </c>
      <c r="M8">
        <v>8682</v>
      </c>
      <c r="N8">
        <v>48066</v>
      </c>
      <c r="O8" s="20">
        <v>3623</v>
      </c>
      <c r="P8" s="20">
        <v>59</v>
      </c>
      <c r="Q8" s="20">
        <v>530</v>
      </c>
      <c r="R8" s="20">
        <v>530</v>
      </c>
      <c r="S8" s="20">
        <v>3</v>
      </c>
      <c r="T8" s="20">
        <v>606</v>
      </c>
      <c r="U8" s="20">
        <v>2</v>
      </c>
      <c r="V8" s="20">
        <v>3605</v>
      </c>
      <c r="W8" s="20">
        <v>605</v>
      </c>
      <c r="X8" s="20">
        <v>6</v>
      </c>
      <c r="Y8" s="20">
        <v>62</v>
      </c>
      <c r="Z8" s="20">
        <v>3063</v>
      </c>
      <c r="AA8" s="20">
        <v>3062</v>
      </c>
      <c r="AB8" s="20">
        <v>1</v>
      </c>
      <c r="AC8" s="20">
        <v>0</v>
      </c>
      <c r="AD8" s="20">
        <v>3063</v>
      </c>
      <c r="AE8" s="22">
        <v>83</v>
      </c>
      <c r="AF8" s="22">
        <v>59</v>
      </c>
      <c r="AG8" s="22">
        <v>9</v>
      </c>
      <c r="AH8" s="22">
        <v>1</v>
      </c>
      <c r="AI8" s="22">
        <v>0</v>
      </c>
      <c r="AJ8" s="22">
        <v>59</v>
      </c>
      <c r="AK8" s="22">
        <v>2</v>
      </c>
      <c r="AL8" s="22">
        <v>664</v>
      </c>
      <c r="AM8" s="22">
        <v>662</v>
      </c>
      <c r="AN8" s="22">
        <v>0</v>
      </c>
      <c r="AO8" s="22">
        <v>124</v>
      </c>
      <c r="AP8" s="22">
        <v>3062</v>
      </c>
      <c r="AQ8" s="22">
        <v>3062</v>
      </c>
      <c r="AR8" s="22">
        <v>0</v>
      </c>
      <c r="AS8" s="22">
        <v>0</v>
      </c>
      <c r="AT8" s="22">
        <v>62</v>
      </c>
      <c r="AU8" s="10">
        <f t="shared" si="3"/>
        <v>83</v>
      </c>
      <c r="AV8" s="10">
        <f t="shared" si="4"/>
        <v>59</v>
      </c>
      <c r="AW8" s="10">
        <f t="shared" si="5"/>
        <v>9</v>
      </c>
      <c r="AX8" s="10">
        <f t="shared" si="6"/>
        <v>1</v>
      </c>
      <c r="AY8" s="10">
        <f t="shared" si="7"/>
        <v>0</v>
      </c>
      <c r="AZ8" s="10">
        <f t="shared" si="8"/>
        <v>59</v>
      </c>
      <c r="BA8" s="10">
        <f t="shared" si="9"/>
        <v>2</v>
      </c>
      <c r="BB8" s="10">
        <f t="shared" si="10"/>
        <v>664</v>
      </c>
      <c r="BC8" s="10">
        <f t="shared" si="11"/>
        <v>605</v>
      </c>
      <c r="BD8" s="10">
        <f t="shared" si="12"/>
        <v>0</v>
      </c>
      <c r="BE8" s="10">
        <f t="shared" si="13"/>
        <v>62</v>
      </c>
      <c r="BF8" s="10">
        <f t="shared" si="14"/>
        <v>3062</v>
      </c>
      <c r="BG8" s="10">
        <f t="shared" si="15"/>
        <v>3062</v>
      </c>
      <c r="BH8" s="10">
        <f t="shared" si="16"/>
        <v>0</v>
      </c>
      <c r="BI8" s="10">
        <f t="shared" si="17"/>
        <v>0</v>
      </c>
      <c r="BJ8" s="10">
        <f t="shared" si="18"/>
        <v>62</v>
      </c>
      <c r="BK8">
        <v>6945</v>
      </c>
      <c r="BL8">
        <v>9697</v>
      </c>
      <c r="BM8">
        <v>9505</v>
      </c>
      <c r="BN8">
        <v>132258</v>
      </c>
      <c r="BO8">
        <v>23323</v>
      </c>
      <c r="BP8">
        <v>6932</v>
      </c>
      <c r="BQ8">
        <v>7466</v>
      </c>
      <c r="BR8">
        <v>11225</v>
      </c>
      <c r="BS8">
        <v>63160</v>
      </c>
      <c r="BT8">
        <v>18558</v>
      </c>
      <c r="BU8">
        <v>13872</v>
      </c>
      <c r="BV8">
        <v>8008</v>
      </c>
      <c r="BW8">
        <v>6385</v>
      </c>
      <c r="BX8">
        <v>12372</v>
      </c>
      <c r="BY8">
        <v>0</v>
      </c>
      <c r="BZ8">
        <v>4049</v>
      </c>
      <c r="CA8" s="24">
        <f t="shared" si="19"/>
        <v>576435</v>
      </c>
      <c r="CB8" s="24">
        <f t="shared" si="20"/>
        <v>572123</v>
      </c>
      <c r="CC8" s="24">
        <f t="shared" si="21"/>
        <v>85545</v>
      </c>
      <c r="CD8" s="24">
        <f t="shared" si="22"/>
        <v>132258</v>
      </c>
      <c r="CE8" s="24">
        <f t="shared" si="23"/>
        <v>0</v>
      </c>
      <c r="CF8" s="24">
        <f t="shared" si="24"/>
        <v>408988</v>
      </c>
      <c r="CG8" s="24">
        <f t="shared" si="25"/>
        <v>14932</v>
      </c>
      <c r="CH8" s="24">
        <f t="shared" si="26"/>
        <v>7453400</v>
      </c>
      <c r="CI8" s="24">
        <f t="shared" si="27"/>
        <v>38211800</v>
      </c>
      <c r="CJ8" s="24">
        <f t="shared" si="28"/>
        <v>0</v>
      </c>
      <c r="CK8" s="24">
        <f t="shared" si="29"/>
        <v>860064</v>
      </c>
      <c r="CL8" s="24">
        <f t="shared" si="30"/>
        <v>24520496</v>
      </c>
      <c r="CM8" s="24">
        <f t="shared" si="31"/>
        <v>19550870</v>
      </c>
      <c r="CN8" s="24">
        <f t="shared" si="32"/>
        <v>0</v>
      </c>
      <c r="CO8" s="24">
        <f t="shared" si="33"/>
        <v>0</v>
      </c>
      <c r="CP8" s="24">
        <f t="shared" si="34"/>
        <v>251038</v>
      </c>
      <c r="CQ8" s="13">
        <f t="shared" si="35"/>
        <v>9.2637948999999997E-2</v>
      </c>
      <c r="CR8" s="24">
        <f t="shared" si="36"/>
        <v>25161735</v>
      </c>
      <c r="CS8" s="24">
        <f t="shared" si="37"/>
        <v>572123</v>
      </c>
      <c r="CT8" s="24">
        <f t="shared" si="38"/>
        <v>5037650</v>
      </c>
      <c r="CU8" s="24">
        <f t="shared" si="39"/>
        <v>70096740</v>
      </c>
      <c r="CV8" s="24">
        <f t="shared" si="40"/>
        <v>69969</v>
      </c>
      <c r="CW8" s="24">
        <f t="shared" si="41"/>
        <v>4200792</v>
      </c>
      <c r="CX8" s="24">
        <f t="shared" si="42"/>
        <v>14932</v>
      </c>
      <c r="CY8" s="24">
        <f t="shared" si="43"/>
        <v>40466125</v>
      </c>
      <c r="CZ8" s="24">
        <f t="shared" si="44"/>
        <v>38211800</v>
      </c>
      <c r="DA8" s="24">
        <f t="shared" si="45"/>
        <v>111348</v>
      </c>
      <c r="DB8" s="24">
        <f t="shared" si="46"/>
        <v>860064</v>
      </c>
      <c r="DC8" s="24">
        <f t="shared" si="47"/>
        <v>24528504</v>
      </c>
      <c r="DD8" s="24">
        <f t="shared" si="48"/>
        <v>19550870</v>
      </c>
      <c r="DE8" s="24">
        <f t="shared" si="49"/>
        <v>12372</v>
      </c>
      <c r="DF8" s="24">
        <f t="shared" si="50"/>
        <v>0</v>
      </c>
      <c r="DG8" s="24">
        <f t="shared" si="51"/>
        <v>12402087</v>
      </c>
      <c r="DH8" s="44">
        <f t="shared" si="52"/>
        <v>0.24129711100000001</v>
      </c>
    </row>
    <row r="9" spans="1:112" x14ac:dyDescent="0.3">
      <c r="A9" s="1">
        <v>3500</v>
      </c>
      <c r="B9">
        <v>2.5000000000000001E-2</v>
      </c>
      <c r="C9">
        <v>0.64300000000000002</v>
      </c>
      <c r="D9">
        <v>3.2000000000000001E-2</v>
      </c>
      <c r="E9">
        <v>0.183</v>
      </c>
      <c r="F9">
        <v>0.29099999999999998</v>
      </c>
      <c r="G9">
        <v>3493</v>
      </c>
      <c r="H9">
        <v>12471</v>
      </c>
      <c r="I9">
        <v>21550</v>
      </c>
      <c r="J9">
        <v>3341</v>
      </c>
      <c r="K9">
        <v>5611</v>
      </c>
      <c r="L9">
        <v>7079</v>
      </c>
      <c r="M9">
        <v>8381</v>
      </c>
      <c r="N9">
        <v>53239</v>
      </c>
      <c r="O9" s="20">
        <v>4264</v>
      </c>
      <c r="P9" s="20">
        <v>69</v>
      </c>
      <c r="Q9" s="20">
        <v>658</v>
      </c>
      <c r="R9" s="20">
        <v>658</v>
      </c>
      <c r="S9" s="20">
        <v>3</v>
      </c>
      <c r="T9" s="20">
        <v>745</v>
      </c>
      <c r="U9" s="20">
        <v>3</v>
      </c>
      <c r="V9" s="20">
        <v>4246</v>
      </c>
      <c r="W9" s="20">
        <v>754</v>
      </c>
      <c r="X9" s="20">
        <v>6</v>
      </c>
      <c r="Y9" s="20">
        <v>80</v>
      </c>
      <c r="Z9" s="20">
        <v>3573</v>
      </c>
      <c r="AA9" s="20">
        <v>3572</v>
      </c>
      <c r="AB9" s="20">
        <v>1</v>
      </c>
      <c r="AC9" s="20">
        <v>0</v>
      </c>
      <c r="AD9" s="20">
        <v>3573</v>
      </c>
      <c r="AE9" s="22">
        <v>114</v>
      </c>
      <c r="AF9" s="22">
        <v>69</v>
      </c>
      <c r="AG9" s="22">
        <v>6</v>
      </c>
      <c r="AH9" s="22">
        <v>3</v>
      </c>
      <c r="AI9" s="22">
        <v>0</v>
      </c>
      <c r="AJ9" s="22">
        <v>73</v>
      </c>
      <c r="AK9" s="22">
        <v>3</v>
      </c>
      <c r="AL9" s="22">
        <v>817</v>
      </c>
      <c r="AM9" s="22">
        <v>814</v>
      </c>
      <c r="AN9" s="22">
        <v>0</v>
      </c>
      <c r="AO9" s="22">
        <v>158</v>
      </c>
      <c r="AP9" s="22">
        <v>3572</v>
      </c>
      <c r="AQ9" s="22">
        <v>3572</v>
      </c>
      <c r="AR9" s="22">
        <v>0</v>
      </c>
      <c r="AS9" s="22">
        <v>0</v>
      </c>
      <c r="AT9" s="22">
        <v>79</v>
      </c>
      <c r="AU9" s="10">
        <f t="shared" si="3"/>
        <v>114</v>
      </c>
      <c r="AV9" s="10">
        <f t="shared" si="4"/>
        <v>69</v>
      </c>
      <c r="AW9" s="10">
        <f t="shared" si="5"/>
        <v>6</v>
      </c>
      <c r="AX9" s="10">
        <f t="shared" si="6"/>
        <v>3</v>
      </c>
      <c r="AY9" s="10">
        <f t="shared" si="7"/>
        <v>0</v>
      </c>
      <c r="AZ9" s="10">
        <f t="shared" si="8"/>
        <v>73</v>
      </c>
      <c r="BA9" s="10">
        <f t="shared" si="9"/>
        <v>3</v>
      </c>
      <c r="BB9" s="10">
        <f t="shared" si="10"/>
        <v>817</v>
      </c>
      <c r="BC9" s="10">
        <f t="shared" si="11"/>
        <v>754</v>
      </c>
      <c r="BD9" s="10">
        <f t="shared" si="12"/>
        <v>0</v>
      </c>
      <c r="BE9" s="10">
        <f t="shared" si="13"/>
        <v>80</v>
      </c>
      <c r="BF9" s="10">
        <f t="shared" si="14"/>
        <v>3572</v>
      </c>
      <c r="BG9" s="10">
        <f t="shared" si="15"/>
        <v>3572</v>
      </c>
      <c r="BH9" s="10">
        <f t="shared" si="16"/>
        <v>0</v>
      </c>
      <c r="BI9" s="10">
        <f t="shared" si="17"/>
        <v>0</v>
      </c>
      <c r="BJ9" s="10">
        <f t="shared" si="18"/>
        <v>79</v>
      </c>
      <c r="BK9">
        <v>6685</v>
      </c>
      <c r="BL9">
        <v>8817</v>
      </c>
      <c r="BM9">
        <v>9817</v>
      </c>
      <c r="BN9">
        <v>12799</v>
      </c>
      <c r="BO9">
        <v>17919</v>
      </c>
      <c r="BP9">
        <v>7161</v>
      </c>
      <c r="BQ9">
        <v>24887</v>
      </c>
      <c r="BR9">
        <v>11508</v>
      </c>
      <c r="BS9">
        <v>55527</v>
      </c>
      <c r="BT9">
        <v>18487</v>
      </c>
      <c r="BU9">
        <v>17310</v>
      </c>
      <c r="BV9">
        <v>10790</v>
      </c>
      <c r="BW9">
        <v>6425</v>
      </c>
      <c r="BX9">
        <v>13226</v>
      </c>
      <c r="BY9">
        <v>0</v>
      </c>
      <c r="BZ9">
        <v>4460</v>
      </c>
      <c r="CA9" s="24">
        <f t="shared" si="19"/>
        <v>762090</v>
      </c>
      <c r="CB9" s="24">
        <f t="shared" si="20"/>
        <v>608373</v>
      </c>
      <c r="CC9" s="24">
        <f t="shared" si="21"/>
        <v>58902</v>
      </c>
      <c r="CD9" s="24">
        <f t="shared" si="22"/>
        <v>38397</v>
      </c>
      <c r="CE9" s="24">
        <f t="shared" si="23"/>
        <v>0</v>
      </c>
      <c r="CF9" s="24">
        <f t="shared" si="24"/>
        <v>522753</v>
      </c>
      <c r="CG9" s="24">
        <f t="shared" si="25"/>
        <v>74661</v>
      </c>
      <c r="CH9" s="24">
        <f t="shared" si="26"/>
        <v>9402036</v>
      </c>
      <c r="CI9" s="24">
        <f t="shared" si="27"/>
        <v>41867358</v>
      </c>
      <c r="CJ9" s="24">
        <f t="shared" si="28"/>
        <v>0</v>
      </c>
      <c r="CK9" s="24">
        <f t="shared" si="29"/>
        <v>1384800</v>
      </c>
      <c r="CL9" s="24">
        <f t="shared" si="30"/>
        <v>38541880</v>
      </c>
      <c r="CM9" s="24">
        <f t="shared" si="31"/>
        <v>22950100</v>
      </c>
      <c r="CN9" s="24">
        <f t="shared" si="32"/>
        <v>0</v>
      </c>
      <c r="CO9" s="24">
        <f t="shared" si="33"/>
        <v>0</v>
      </c>
      <c r="CP9" s="24">
        <f t="shared" si="34"/>
        <v>352340</v>
      </c>
      <c r="CQ9" s="13">
        <f t="shared" si="35"/>
        <v>0.11656369</v>
      </c>
      <c r="CR9" s="24">
        <f t="shared" si="36"/>
        <v>28504840</v>
      </c>
      <c r="CS9" s="24">
        <f t="shared" si="37"/>
        <v>608373</v>
      </c>
      <c r="CT9" s="24">
        <f t="shared" si="38"/>
        <v>6459586</v>
      </c>
      <c r="CU9" s="24">
        <f t="shared" si="39"/>
        <v>8421742</v>
      </c>
      <c r="CV9" s="24">
        <f t="shared" si="40"/>
        <v>53757</v>
      </c>
      <c r="CW9" s="24">
        <f t="shared" si="41"/>
        <v>5334945</v>
      </c>
      <c r="CX9" s="24">
        <f t="shared" si="42"/>
        <v>74661</v>
      </c>
      <c r="CY9" s="24">
        <f t="shared" si="43"/>
        <v>48862968</v>
      </c>
      <c r="CZ9" s="24">
        <f t="shared" si="44"/>
        <v>41867358</v>
      </c>
      <c r="DA9" s="24">
        <f t="shared" si="45"/>
        <v>110922</v>
      </c>
      <c r="DB9" s="24">
        <f t="shared" si="46"/>
        <v>1384800</v>
      </c>
      <c r="DC9" s="24">
        <f t="shared" si="47"/>
        <v>38552670</v>
      </c>
      <c r="DD9" s="24">
        <f t="shared" si="48"/>
        <v>22950100</v>
      </c>
      <c r="DE9" s="24">
        <f t="shared" si="49"/>
        <v>13226</v>
      </c>
      <c r="DF9" s="24">
        <f t="shared" si="50"/>
        <v>0</v>
      </c>
      <c r="DG9" s="24">
        <f t="shared" si="51"/>
        <v>15935580</v>
      </c>
      <c r="DH9" s="44">
        <f t="shared" si="52"/>
        <v>0.219135528</v>
      </c>
    </row>
    <row r="10" spans="1:112" x14ac:dyDescent="0.3">
      <c r="A10" s="1">
        <v>4000</v>
      </c>
      <c r="B10">
        <v>2.5999999999999999E-2</v>
      </c>
      <c r="C10">
        <v>0.70299999999999996</v>
      </c>
      <c r="D10">
        <v>3.3000000000000002E-2</v>
      </c>
      <c r="E10">
        <v>0.20799999999999999</v>
      </c>
      <c r="F10">
        <v>0.34799999999999998</v>
      </c>
      <c r="G10">
        <v>3989</v>
      </c>
      <c r="H10">
        <v>14234</v>
      </c>
      <c r="I10">
        <v>24545</v>
      </c>
      <c r="J10">
        <v>3213</v>
      </c>
      <c r="K10">
        <v>5166</v>
      </c>
      <c r="L10">
        <v>10498</v>
      </c>
      <c r="M10">
        <v>8637</v>
      </c>
      <c r="N10">
        <v>20017</v>
      </c>
      <c r="O10" s="20">
        <v>4873</v>
      </c>
      <c r="P10" s="20">
        <v>69</v>
      </c>
      <c r="Q10" s="20">
        <v>722</v>
      </c>
      <c r="R10" s="20">
        <v>722</v>
      </c>
      <c r="S10" s="20">
        <v>3</v>
      </c>
      <c r="T10" s="20">
        <v>853</v>
      </c>
      <c r="U10" s="20">
        <v>1</v>
      </c>
      <c r="V10" s="20">
        <v>4850</v>
      </c>
      <c r="W10" s="20">
        <v>862</v>
      </c>
      <c r="X10" s="20">
        <v>3</v>
      </c>
      <c r="Y10" s="20">
        <v>85</v>
      </c>
      <c r="Z10" s="20">
        <v>4074</v>
      </c>
      <c r="AA10" s="20">
        <v>4073</v>
      </c>
      <c r="AB10" s="20">
        <v>1</v>
      </c>
      <c r="AC10" s="20">
        <v>0</v>
      </c>
      <c r="AD10" s="20">
        <v>4074</v>
      </c>
      <c r="AE10" s="22">
        <v>105</v>
      </c>
      <c r="AF10" s="22">
        <v>69</v>
      </c>
      <c r="AG10" s="22">
        <v>11</v>
      </c>
      <c r="AH10" s="22">
        <v>2</v>
      </c>
      <c r="AI10" s="22">
        <v>0</v>
      </c>
      <c r="AJ10" s="22">
        <v>82</v>
      </c>
      <c r="AK10" s="22">
        <v>1</v>
      </c>
      <c r="AL10" s="22">
        <v>936</v>
      </c>
      <c r="AM10" s="22">
        <v>935</v>
      </c>
      <c r="AN10" s="22">
        <v>0</v>
      </c>
      <c r="AO10" s="22">
        <v>170</v>
      </c>
      <c r="AP10" s="22">
        <v>4073</v>
      </c>
      <c r="AQ10" s="22">
        <v>4073</v>
      </c>
      <c r="AR10" s="22">
        <v>0</v>
      </c>
      <c r="AS10" s="22">
        <v>0</v>
      </c>
      <c r="AT10" s="22">
        <v>85</v>
      </c>
      <c r="AU10" s="10">
        <f t="shared" si="3"/>
        <v>105</v>
      </c>
      <c r="AV10" s="10">
        <f t="shared" si="4"/>
        <v>69</v>
      </c>
      <c r="AW10" s="10">
        <f t="shared" si="5"/>
        <v>11</v>
      </c>
      <c r="AX10" s="10">
        <f t="shared" si="6"/>
        <v>2</v>
      </c>
      <c r="AY10" s="10">
        <f t="shared" si="7"/>
        <v>0</v>
      </c>
      <c r="AZ10" s="10">
        <f t="shared" si="8"/>
        <v>82</v>
      </c>
      <c r="BA10" s="10">
        <f t="shared" si="9"/>
        <v>1</v>
      </c>
      <c r="BB10" s="10">
        <f t="shared" si="10"/>
        <v>936</v>
      </c>
      <c r="BC10" s="10">
        <f t="shared" si="11"/>
        <v>862</v>
      </c>
      <c r="BD10" s="10">
        <f t="shared" si="12"/>
        <v>0</v>
      </c>
      <c r="BE10" s="10">
        <f t="shared" si="13"/>
        <v>85</v>
      </c>
      <c r="BF10" s="10">
        <f t="shared" si="14"/>
        <v>4073</v>
      </c>
      <c r="BG10" s="10">
        <f t="shared" si="15"/>
        <v>4073</v>
      </c>
      <c r="BH10" s="10">
        <f t="shared" si="16"/>
        <v>0</v>
      </c>
      <c r="BI10" s="10">
        <f t="shared" si="17"/>
        <v>0</v>
      </c>
      <c r="BJ10" s="10">
        <f t="shared" si="18"/>
        <v>85</v>
      </c>
      <c r="BK10">
        <v>6902</v>
      </c>
      <c r="BL10">
        <v>8600</v>
      </c>
      <c r="BM10">
        <v>10377</v>
      </c>
      <c r="BN10">
        <v>17705</v>
      </c>
      <c r="BO10">
        <v>16354</v>
      </c>
      <c r="BP10">
        <v>8996</v>
      </c>
      <c r="BQ10">
        <v>7253</v>
      </c>
      <c r="BR10">
        <v>11219</v>
      </c>
      <c r="BS10">
        <v>83068</v>
      </c>
      <c r="BT10">
        <v>20621</v>
      </c>
      <c r="BU10">
        <v>15399</v>
      </c>
      <c r="BV10">
        <v>7408</v>
      </c>
      <c r="BW10">
        <v>6251</v>
      </c>
      <c r="BX10">
        <v>14080</v>
      </c>
      <c r="BY10">
        <v>0</v>
      </c>
      <c r="BZ10">
        <v>4401</v>
      </c>
      <c r="CA10" s="24">
        <f t="shared" si="19"/>
        <v>724710</v>
      </c>
      <c r="CB10" s="24">
        <f t="shared" si="20"/>
        <v>593400</v>
      </c>
      <c r="CC10" s="24">
        <f t="shared" si="21"/>
        <v>114147</v>
      </c>
      <c r="CD10" s="24">
        <f t="shared" si="22"/>
        <v>35410</v>
      </c>
      <c r="CE10" s="24">
        <f t="shared" si="23"/>
        <v>0</v>
      </c>
      <c r="CF10" s="24">
        <f t="shared" si="24"/>
        <v>737672</v>
      </c>
      <c r="CG10" s="24">
        <f t="shared" si="25"/>
        <v>7253</v>
      </c>
      <c r="CH10" s="24">
        <f t="shared" si="26"/>
        <v>10500984</v>
      </c>
      <c r="CI10" s="24">
        <f t="shared" si="27"/>
        <v>71604616</v>
      </c>
      <c r="CJ10" s="24">
        <f t="shared" si="28"/>
        <v>0</v>
      </c>
      <c r="CK10" s="24">
        <f t="shared" si="29"/>
        <v>1308915</v>
      </c>
      <c r="CL10" s="24">
        <f t="shared" si="30"/>
        <v>30172784</v>
      </c>
      <c r="CM10" s="24">
        <f t="shared" si="31"/>
        <v>25460323</v>
      </c>
      <c r="CN10" s="24">
        <f t="shared" si="32"/>
        <v>0</v>
      </c>
      <c r="CO10" s="24">
        <f t="shared" si="33"/>
        <v>0</v>
      </c>
      <c r="CP10" s="24">
        <f t="shared" si="34"/>
        <v>374085</v>
      </c>
      <c r="CQ10" s="13">
        <f t="shared" si="35"/>
        <v>0.14163429899999999</v>
      </c>
      <c r="CR10" s="24">
        <f t="shared" si="36"/>
        <v>33633446</v>
      </c>
      <c r="CS10" s="24">
        <f t="shared" si="37"/>
        <v>593400</v>
      </c>
      <c r="CT10" s="24">
        <f t="shared" si="38"/>
        <v>7492194</v>
      </c>
      <c r="CU10" s="24">
        <f t="shared" si="39"/>
        <v>12783010</v>
      </c>
      <c r="CV10" s="24">
        <f t="shared" si="40"/>
        <v>49062</v>
      </c>
      <c r="CW10" s="24">
        <f t="shared" si="41"/>
        <v>7673588</v>
      </c>
      <c r="CX10" s="24">
        <f t="shared" si="42"/>
        <v>7253</v>
      </c>
      <c r="CY10" s="24">
        <f t="shared" si="43"/>
        <v>54412150</v>
      </c>
      <c r="CZ10" s="24">
        <f t="shared" si="44"/>
        <v>71604616</v>
      </c>
      <c r="DA10" s="24">
        <f t="shared" si="45"/>
        <v>61863</v>
      </c>
      <c r="DB10" s="24">
        <f t="shared" si="46"/>
        <v>1308915</v>
      </c>
      <c r="DC10" s="24">
        <f t="shared" si="47"/>
        <v>30180192</v>
      </c>
      <c r="DD10" s="24">
        <f t="shared" si="48"/>
        <v>25460323</v>
      </c>
      <c r="DE10" s="24">
        <f t="shared" si="49"/>
        <v>14080</v>
      </c>
      <c r="DF10" s="24">
        <f t="shared" si="50"/>
        <v>0</v>
      </c>
      <c r="DG10" s="24">
        <f t="shared" si="51"/>
        <v>17929674</v>
      </c>
      <c r="DH10" s="44">
        <f t="shared" si="52"/>
        <v>0.26320376600000001</v>
      </c>
    </row>
    <row r="11" spans="1:112" x14ac:dyDescent="0.3">
      <c r="A11" s="1">
        <v>4500</v>
      </c>
      <c r="B11">
        <v>2.9000000000000001E-2</v>
      </c>
      <c r="C11">
        <v>0.77800000000000002</v>
      </c>
      <c r="D11">
        <v>0.03</v>
      </c>
      <c r="E11">
        <v>0.22900000000000001</v>
      </c>
      <c r="F11">
        <v>0.38400000000000001</v>
      </c>
      <c r="G11">
        <v>4474</v>
      </c>
      <c r="H11">
        <v>15993</v>
      </c>
      <c r="I11">
        <v>27585</v>
      </c>
      <c r="J11">
        <v>3171</v>
      </c>
      <c r="K11">
        <v>4952</v>
      </c>
      <c r="L11">
        <v>8805</v>
      </c>
      <c r="M11">
        <v>8320</v>
      </c>
      <c r="N11">
        <v>23520</v>
      </c>
      <c r="O11" s="20">
        <v>5450</v>
      </c>
      <c r="P11" s="20">
        <v>83</v>
      </c>
      <c r="Q11" s="20">
        <v>857</v>
      </c>
      <c r="R11" s="20">
        <v>857</v>
      </c>
      <c r="S11" s="20">
        <v>6</v>
      </c>
      <c r="T11" s="20">
        <v>948</v>
      </c>
      <c r="U11" s="20">
        <v>1</v>
      </c>
      <c r="V11" s="20">
        <v>5436</v>
      </c>
      <c r="W11" s="20">
        <v>963</v>
      </c>
      <c r="X11" s="20">
        <v>12</v>
      </c>
      <c r="Y11" s="20">
        <v>101</v>
      </c>
      <c r="Z11" s="20">
        <v>4575</v>
      </c>
      <c r="AA11" s="20">
        <v>4574</v>
      </c>
      <c r="AB11" s="20">
        <v>1</v>
      </c>
      <c r="AC11" s="20">
        <v>0</v>
      </c>
      <c r="AD11" s="20">
        <v>4575</v>
      </c>
      <c r="AE11" s="22">
        <v>129</v>
      </c>
      <c r="AF11" s="22">
        <v>83</v>
      </c>
      <c r="AG11" s="22">
        <v>13</v>
      </c>
      <c r="AH11" s="22">
        <v>3</v>
      </c>
      <c r="AI11" s="22">
        <v>0</v>
      </c>
      <c r="AJ11" s="22">
        <v>88</v>
      </c>
      <c r="AK11" s="22">
        <v>1</v>
      </c>
      <c r="AL11" s="22">
        <v>1044</v>
      </c>
      <c r="AM11" s="22">
        <v>1043</v>
      </c>
      <c r="AN11" s="22">
        <v>0</v>
      </c>
      <c r="AO11" s="22">
        <v>202</v>
      </c>
      <c r="AP11" s="22">
        <v>4574</v>
      </c>
      <c r="AQ11" s="22">
        <v>4574</v>
      </c>
      <c r="AR11" s="22">
        <v>0</v>
      </c>
      <c r="AS11" s="22">
        <v>0</v>
      </c>
      <c r="AT11" s="22">
        <v>101</v>
      </c>
      <c r="AU11" s="10">
        <f t="shared" si="3"/>
        <v>129</v>
      </c>
      <c r="AV11" s="10">
        <f t="shared" si="4"/>
        <v>83</v>
      </c>
      <c r="AW11" s="10">
        <f t="shared" si="5"/>
        <v>13</v>
      </c>
      <c r="AX11" s="10">
        <f t="shared" si="6"/>
        <v>3</v>
      </c>
      <c r="AY11" s="10">
        <f t="shared" si="7"/>
        <v>0</v>
      </c>
      <c r="AZ11" s="10">
        <f t="shared" si="8"/>
        <v>88</v>
      </c>
      <c r="BA11" s="10">
        <f t="shared" si="9"/>
        <v>1</v>
      </c>
      <c r="BB11" s="10">
        <f t="shared" si="10"/>
        <v>1044</v>
      </c>
      <c r="BC11" s="10">
        <f t="shared" si="11"/>
        <v>963</v>
      </c>
      <c r="BD11" s="10">
        <f t="shared" si="12"/>
        <v>0</v>
      </c>
      <c r="BE11" s="10">
        <f t="shared" si="13"/>
        <v>101</v>
      </c>
      <c r="BF11" s="10">
        <f t="shared" si="14"/>
        <v>4574</v>
      </c>
      <c r="BG11" s="10">
        <f t="shared" si="15"/>
        <v>4574</v>
      </c>
      <c r="BH11" s="10">
        <f t="shared" si="16"/>
        <v>0</v>
      </c>
      <c r="BI11" s="10">
        <f t="shared" si="17"/>
        <v>0</v>
      </c>
      <c r="BJ11" s="10">
        <f t="shared" si="18"/>
        <v>101</v>
      </c>
      <c r="BK11">
        <v>6523</v>
      </c>
      <c r="BL11">
        <v>4744</v>
      </c>
      <c r="BM11">
        <v>11085</v>
      </c>
      <c r="BN11">
        <v>10524</v>
      </c>
      <c r="BO11">
        <v>21118</v>
      </c>
      <c r="BP11">
        <v>7010</v>
      </c>
      <c r="BQ11">
        <v>7253</v>
      </c>
      <c r="BR11">
        <v>11076</v>
      </c>
      <c r="BS11">
        <v>89116</v>
      </c>
      <c r="BT11">
        <v>20656</v>
      </c>
      <c r="BU11">
        <v>18611</v>
      </c>
      <c r="BV11">
        <v>7548</v>
      </c>
      <c r="BW11">
        <v>6073</v>
      </c>
      <c r="BX11">
        <v>8959</v>
      </c>
      <c r="BY11">
        <v>0</v>
      </c>
      <c r="BZ11">
        <v>4033</v>
      </c>
      <c r="CA11" s="24">
        <f t="shared" si="19"/>
        <v>841467</v>
      </c>
      <c r="CB11" s="24">
        <f t="shared" si="20"/>
        <v>393752</v>
      </c>
      <c r="CC11" s="24">
        <f t="shared" si="21"/>
        <v>144105</v>
      </c>
      <c r="CD11" s="24">
        <f t="shared" si="22"/>
        <v>31572</v>
      </c>
      <c r="CE11" s="24">
        <f t="shared" si="23"/>
        <v>0</v>
      </c>
      <c r="CF11" s="24">
        <f t="shared" si="24"/>
        <v>616880</v>
      </c>
      <c r="CG11" s="24">
        <f t="shared" si="25"/>
        <v>7253</v>
      </c>
      <c r="CH11" s="24">
        <f t="shared" si="26"/>
        <v>11563344</v>
      </c>
      <c r="CI11" s="24">
        <f t="shared" si="27"/>
        <v>85818708</v>
      </c>
      <c r="CJ11" s="24">
        <f t="shared" si="28"/>
        <v>0</v>
      </c>
      <c r="CK11" s="24">
        <f t="shared" si="29"/>
        <v>1879711</v>
      </c>
      <c r="CL11" s="24">
        <f t="shared" si="30"/>
        <v>34524552</v>
      </c>
      <c r="CM11" s="24">
        <f t="shared" si="31"/>
        <v>27777902</v>
      </c>
      <c r="CN11" s="24">
        <f t="shared" si="32"/>
        <v>0</v>
      </c>
      <c r="CO11" s="24">
        <f t="shared" si="33"/>
        <v>0</v>
      </c>
      <c r="CP11" s="24">
        <f t="shared" si="34"/>
        <v>407333</v>
      </c>
      <c r="CQ11" s="13">
        <f t="shared" si="35"/>
        <v>0.16400657900000001</v>
      </c>
      <c r="CR11" s="24">
        <f t="shared" si="36"/>
        <v>35550350</v>
      </c>
      <c r="CS11" s="24">
        <f t="shared" si="37"/>
        <v>393752</v>
      </c>
      <c r="CT11" s="24">
        <f t="shared" si="38"/>
        <v>9499845</v>
      </c>
      <c r="CU11" s="24">
        <f t="shared" si="39"/>
        <v>9019068</v>
      </c>
      <c r="CV11" s="24">
        <f t="shared" si="40"/>
        <v>126708</v>
      </c>
      <c r="CW11" s="24">
        <f t="shared" si="41"/>
        <v>6645480</v>
      </c>
      <c r="CX11" s="24">
        <f t="shared" si="42"/>
        <v>7253</v>
      </c>
      <c r="CY11" s="24">
        <f t="shared" si="43"/>
        <v>60209136</v>
      </c>
      <c r="CZ11" s="24">
        <f t="shared" si="44"/>
        <v>85818708</v>
      </c>
      <c r="DA11" s="24">
        <f t="shared" si="45"/>
        <v>247872</v>
      </c>
      <c r="DB11" s="24">
        <f t="shared" si="46"/>
        <v>1879711</v>
      </c>
      <c r="DC11" s="24">
        <f t="shared" si="47"/>
        <v>34532100</v>
      </c>
      <c r="DD11" s="24">
        <f t="shared" si="48"/>
        <v>27777902</v>
      </c>
      <c r="DE11" s="24">
        <f t="shared" si="49"/>
        <v>8959</v>
      </c>
      <c r="DF11" s="24">
        <f t="shared" si="50"/>
        <v>0</v>
      </c>
      <c r="DG11" s="24">
        <f t="shared" si="51"/>
        <v>18450975</v>
      </c>
      <c r="DH11" s="44">
        <f t="shared" si="52"/>
        <v>0.29016781899999999</v>
      </c>
    </row>
    <row r="12" spans="1:112" x14ac:dyDescent="0.3">
      <c r="A12" s="1">
        <v>5000</v>
      </c>
      <c r="B12">
        <v>3.6999999999999998E-2</v>
      </c>
      <c r="C12">
        <v>0.84899999999999998</v>
      </c>
      <c r="D12">
        <v>0.03</v>
      </c>
      <c r="E12">
        <v>0.23599999999999999</v>
      </c>
      <c r="F12">
        <v>0.42799999999999999</v>
      </c>
      <c r="G12">
        <v>5002</v>
      </c>
      <c r="H12">
        <v>17886</v>
      </c>
      <c r="I12">
        <v>30772</v>
      </c>
      <c r="J12">
        <v>3077</v>
      </c>
      <c r="K12">
        <v>5229</v>
      </c>
      <c r="L12">
        <v>9010</v>
      </c>
      <c r="M12">
        <v>8421</v>
      </c>
      <c r="N12">
        <v>20524</v>
      </c>
      <c r="O12" s="20">
        <v>6108</v>
      </c>
      <c r="P12" s="20">
        <v>103</v>
      </c>
      <c r="Q12" s="20">
        <v>949</v>
      </c>
      <c r="R12" s="20">
        <v>949</v>
      </c>
      <c r="S12" s="20">
        <v>0</v>
      </c>
      <c r="T12" s="20">
        <v>1060</v>
      </c>
      <c r="U12" s="20">
        <v>2</v>
      </c>
      <c r="V12" s="20">
        <v>6075</v>
      </c>
      <c r="W12" s="20">
        <v>1074</v>
      </c>
      <c r="X12" s="20">
        <v>12</v>
      </c>
      <c r="Y12" s="20">
        <v>95</v>
      </c>
      <c r="Z12" s="20">
        <v>5097</v>
      </c>
      <c r="AA12" s="20">
        <v>5096</v>
      </c>
      <c r="AB12" s="20">
        <v>1</v>
      </c>
      <c r="AC12" s="20">
        <v>0</v>
      </c>
      <c r="AD12" s="20">
        <v>5097</v>
      </c>
      <c r="AE12" s="22">
        <v>134</v>
      </c>
      <c r="AF12" s="22">
        <v>103</v>
      </c>
      <c r="AG12" s="22">
        <v>13</v>
      </c>
      <c r="AH12" s="22">
        <v>3</v>
      </c>
      <c r="AI12" s="22">
        <v>0</v>
      </c>
      <c r="AJ12" s="22">
        <v>102</v>
      </c>
      <c r="AK12" s="22">
        <v>2</v>
      </c>
      <c r="AL12" s="22">
        <v>1163</v>
      </c>
      <c r="AM12" s="22">
        <v>1161</v>
      </c>
      <c r="AN12" s="22">
        <v>4</v>
      </c>
      <c r="AO12" s="22">
        <v>186</v>
      </c>
      <c r="AP12" s="22">
        <v>5096</v>
      </c>
      <c r="AQ12" s="22">
        <v>5096</v>
      </c>
      <c r="AR12" s="22">
        <v>0</v>
      </c>
      <c r="AS12" s="22">
        <v>0</v>
      </c>
      <c r="AT12" s="22">
        <v>93</v>
      </c>
      <c r="AU12" s="10">
        <f t="shared" si="3"/>
        <v>134</v>
      </c>
      <c r="AV12" s="10">
        <f t="shared" si="4"/>
        <v>103</v>
      </c>
      <c r="AW12" s="10">
        <f t="shared" si="5"/>
        <v>13</v>
      </c>
      <c r="AX12" s="10">
        <f t="shared" si="6"/>
        <v>3</v>
      </c>
      <c r="AY12" s="10">
        <f t="shared" si="7"/>
        <v>0</v>
      </c>
      <c r="AZ12" s="10">
        <f t="shared" si="8"/>
        <v>102</v>
      </c>
      <c r="BA12" s="10">
        <f t="shared" si="9"/>
        <v>2</v>
      </c>
      <c r="BB12" s="10">
        <f t="shared" si="10"/>
        <v>1163</v>
      </c>
      <c r="BC12" s="10">
        <f t="shared" si="11"/>
        <v>1074</v>
      </c>
      <c r="BD12" s="10">
        <f t="shared" si="12"/>
        <v>4</v>
      </c>
      <c r="BE12" s="10">
        <f t="shared" si="13"/>
        <v>95</v>
      </c>
      <c r="BF12" s="10">
        <f t="shared" si="14"/>
        <v>5096</v>
      </c>
      <c r="BG12" s="10">
        <f t="shared" si="15"/>
        <v>5096</v>
      </c>
      <c r="BH12" s="10">
        <f t="shared" si="16"/>
        <v>0</v>
      </c>
      <c r="BI12" s="10">
        <f t="shared" si="17"/>
        <v>0</v>
      </c>
      <c r="BJ12" s="10">
        <f t="shared" si="18"/>
        <v>93</v>
      </c>
      <c r="BK12">
        <v>6521</v>
      </c>
      <c r="BL12">
        <v>6378</v>
      </c>
      <c r="BM12">
        <v>9505</v>
      </c>
      <c r="BN12">
        <v>13368</v>
      </c>
      <c r="BO12">
        <v>0</v>
      </c>
      <c r="BP12">
        <v>6079</v>
      </c>
      <c r="BQ12">
        <v>6613</v>
      </c>
      <c r="BR12">
        <v>10714</v>
      </c>
      <c r="BS12">
        <v>94253</v>
      </c>
      <c r="BT12">
        <v>14114</v>
      </c>
      <c r="BU12">
        <v>14079</v>
      </c>
      <c r="BV12">
        <v>7284</v>
      </c>
      <c r="BW12">
        <v>6185</v>
      </c>
      <c r="BX12">
        <v>13226</v>
      </c>
      <c r="BY12">
        <v>0</v>
      </c>
      <c r="BZ12">
        <v>4066</v>
      </c>
      <c r="CA12" s="24">
        <f t="shared" si="19"/>
        <v>873814</v>
      </c>
      <c r="CB12" s="24">
        <f t="shared" si="20"/>
        <v>656934</v>
      </c>
      <c r="CC12" s="24">
        <f t="shared" si="21"/>
        <v>123565</v>
      </c>
      <c r="CD12" s="24">
        <f t="shared" si="22"/>
        <v>40104</v>
      </c>
      <c r="CE12" s="24">
        <f t="shared" si="23"/>
        <v>0</v>
      </c>
      <c r="CF12" s="24">
        <f t="shared" si="24"/>
        <v>620058</v>
      </c>
      <c r="CG12" s="24">
        <f t="shared" si="25"/>
        <v>13226</v>
      </c>
      <c r="CH12" s="24">
        <f t="shared" si="26"/>
        <v>12460382</v>
      </c>
      <c r="CI12" s="24">
        <f t="shared" si="27"/>
        <v>101227722</v>
      </c>
      <c r="CJ12" s="24">
        <f t="shared" si="28"/>
        <v>56456</v>
      </c>
      <c r="CK12" s="24">
        <f t="shared" si="29"/>
        <v>1337505</v>
      </c>
      <c r="CL12" s="24">
        <f t="shared" si="30"/>
        <v>37119264</v>
      </c>
      <c r="CM12" s="24">
        <f t="shared" si="31"/>
        <v>31518760</v>
      </c>
      <c r="CN12" s="24">
        <f t="shared" si="32"/>
        <v>0</v>
      </c>
      <c r="CO12" s="24">
        <f t="shared" si="33"/>
        <v>0</v>
      </c>
      <c r="CP12" s="24">
        <f t="shared" si="34"/>
        <v>378138</v>
      </c>
      <c r="CQ12" s="13">
        <f t="shared" si="35"/>
        <v>0.18642592799999999</v>
      </c>
      <c r="CR12" s="24">
        <f t="shared" si="36"/>
        <v>39830268</v>
      </c>
      <c r="CS12" s="24">
        <f t="shared" si="37"/>
        <v>656934</v>
      </c>
      <c r="CT12" s="24">
        <f t="shared" si="38"/>
        <v>9020245</v>
      </c>
      <c r="CU12" s="24">
        <f t="shared" si="39"/>
        <v>12686232</v>
      </c>
      <c r="CV12" s="24">
        <f t="shared" si="40"/>
        <v>0</v>
      </c>
      <c r="CW12" s="24">
        <f t="shared" si="41"/>
        <v>6443740</v>
      </c>
      <c r="CX12" s="24">
        <f t="shared" si="42"/>
        <v>13226</v>
      </c>
      <c r="CY12" s="24">
        <f t="shared" si="43"/>
        <v>65087550</v>
      </c>
      <c r="CZ12" s="24">
        <f t="shared" si="44"/>
        <v>101227722</v>
      </c>
      <c r="DA12" s="24">
        <f t="shared" si="45"/>
        <v>169368</v>
      </c>
      <c r="DB12" s="24">
        <f t="shared" si="46"/>
        <v>1337505</v>
      </c>
      <c r="DC12" s="24">
        <f t="shared" si="47"/>
        <v>37126548</v>
      </c>
      <c r="DD12" s="24">
        <f t="shared" si="48"/>
        <v>31518760</v>
      </c>
      <c r="DE12" s="24">
        <f t="shared" si="49"/>
        <v>13226</v>
      </c>
      <c r="DF12" s="24">
        <f t="shared" si="50"/>
        <v>0</v>
      </c>
      <c r="DG12" s="24">
        <f t="shared" si="51"/>
        <v>20724402</v>
      </c>
      <c r="DH12" s="44">
        <f t="shared" si="52"/>
        <v>0.32585572600000001</v>
      </c>
    </row>
    <row r="13" spans="1:112" x14ac:dyDescent="0.3">
      <c r="A13" s="1">
        <v>5500</v>
      </c>
      <c r="B13">
        <v>3.5999999999999997E-2</v>
      </c>
      <c r="C13">
        <v>0.92900000000000005</v>
      </c>
      <c r="D13">
        <v>3.7999999999999999E-2</v>
      </c>
      <c r="E13">
        <v>0.28399999999999997</v>
      </c>
      <c r="F13">
        <v>0.49399999999999999</v>
      </c>
      <c r="G13">
        <v>5464</v>
      </c>
      <c r="H13">
        <v>19489</v>
      </c>
      <c r="I13">
        <v>33816</v>
      </c>
      <c r="J13">
        <v>3269</v>
      </c>
      <c r="K13">
        <v>4391</v>
      </c>
      <c r="L13">
        <v>5696</v>
      </c>
      <c r="M13">
        <v>9619</v>
      </c>
      <c r="N13">
        <v>23716</v>
      </c>
      <c r="O13" s="20">
        <v>6680</v>
      </c>
      <c r="P13" s="20">
        <v>108</v>
      </c>
      <c r="Q13" s="20">
        <v>1032</v>
      </c>
      <c r="R13" s="20">
        <v>1032</v>
      </c>
      <c r="S13" s="20">
        <v>6</v>
      </c>
      <c r="T13" s="20">
        <v>1164</v>
      </c>
      <c r="U13" s="20">
        <v>3</v>
      </c>
      <c r="V13" s="20">
        <v>6662</v>
      </c>
      <c r="W13" s="20">
        <v>1199</v>
      </c>
      <c r="X13" s="20">
        <v>3</v>
      </c>
      <c r="Y13" s="20">
        <v>141</v>
      </c>
      <c r="Z13" s="20">
        <v>5605</v>
      </c>
      <c r="AA13" s="20">
        <v>5604</v>
      </c>
      <c r="AB13" s="20">
        <v>1</v>
      </c>
      <c r="AC13" s="20">
        <v>0</v>
      </c>
      <c r="AD13" s="20">
        <v>5605</v>
      </c>
      <c r="AE13" s="22">
        <v>182</v>
      </c>
      <c r="AF13" s="22">
        <v>108</v>
      </c>
      <c r="AG13" s="22">
        <v>20</v>
      </c>
      <c r="AH13" s="22">
        <v>3</v>
      </c>
      <c r="AI13" s="22">
        <v>0</v>
      </c>
      <c r="AJ13" s="22">
        <v>120</v>
      </c>
      <c r="AK13" s="22">
        <v>3</v>
      </c>
      <c r="AL13" s="22">
        <v>1310</v>
      </c>
      <c r="AM13" s="22">
        <v>1307</v>
      </c>
      <c r="AN13" s="22">
        <v>0</v>
      </c>
      <c r="AO13" s="22">
        <v>282</v>
      </c>
      <c r="AP13" s="22">
        <v>5604</v>
      </c>
      <c r="AQ13" s="22">
        <v>5604</v>
      </c>
      <c r="AR13" s="22">
        <v>0</v>
      </c>
      <c r="AS13" s="22">
        <v>0</v>
      </c>
      <c r="AT13" s="22">
        <v>141</v>
      </c>
      <c r="AU13" s="10">
        <f t="shared" si="3"/>
        <v>182</v>
      </c>
      <c r="AV13" s="10">
        <f t="shared" si="4"/>
        <v>108</v>
      </c>
      <c r="AW13" s="10">
        <f t="shared" si="5"/>
        <v>20</v>
      </c>
      <c r="AX13" s="10">
        <f t="shared" si="6"/>
        <v>3</v>
      </c>
      <c r="AY13" s="10">
        <f t="shared" si="7"/>
        <v>0</v>
      </c>
      <c r="AZ13" s="10">
        <f t="shared" si="8"/>
        <v>120</v>
      </c>
      <c r="BA13" s="10">
        <f t="shared" si="9"/>
        <v>3</v>
      </c>
      <c r="BB13" s="10">
        <f t="shared" si="10"/>
        <v>1310</v>
      </c>
      <c r="BC13" s="10">
        <f t="shared" si="11"/>
        <v>1199</v>
      </c>
      <c r="BD13" s="10">
        <f t="shared" si="12"/>
        <v>0</v>
      </c>
      <c r="BE13" s="10">
        <f t="shared" si="13"/>
        <v>141</v>
      </c>
      <c r="BF13" s="10">
        <f t="shared" si="14"/>
        <v>5604</v>
      </c>
      <c r="BG13" s="10">
        <f t="shared" si="15"/>
        <v>5604</v>
      </c>
      <c r="BH13" s="10">
        <f t="shared" si="16"/>
        <v>0</v>
      </c>
      <c r="BI13" s="10">
        <f t="shared" si="17"/>
        <v>0</v>
      </c>
      <c r="BJ13" s="10">
        <f t="shared" si="18"/>
        <v>141</v>
      </c>
      <c r="BK13">
        <v>6628</v>
      </c>
      <c r="BL13">
        <v>4890</v>
      </c>
      <c r="BM13">
        <v>10650</v>
      </c>
      <c r="BN13">
        <v>16639</v>
      </c>
      <c r="BO13">
        <v>14363</v>
      </c>
      <c r="BP13">
        <v>7409</v>
      </c>
      <c r="BQ13">
        <v>7963</v>
      </c>
      <c r="BR13">
        <v>11485</v>
      </c>
      <c r="BS13">
        <v>88141</v>
      </c>
      <c r="BT13">
        <v>58307</v>
      </c>
      <c r="BU13">
        <v>13504</v>
      </c>
      <c r="BV13">
        <v>7360</v>
      </c>
      <c r="BW13">
        <v>6055</v>
      </c>
      <c r="BX13">
        <v>10239</v>
      </c>
      <c r="BY13">
        <v>0</v>
      </c>
      <c r="BZ13">
        <v>4302</v>
      </c>
      <c r="CA13" s="24">
        <f t="shared" si="19"/>
        <v>1206296</v>
      </c>
      <c r="CB13" s="24">
        <f t="shared" si="20"/>
        <v>528120</v>
      </c>
      <c r="CC13" s="24">
        <f t="shared" si="21"/>
        <v>213000</v>
      </c>
      <c r="CD13" s="24">
        <f t="shared" si="22"/>
        <v>49917</v>
      </c>
      <c r="CE13" s="24">
        <f t="shared" si="23"/>
        <v>0</v>
      </c>
      <c r="CF13" s="24">
        <f t="shared" si="24"/>
        <v>889080</v>
      </c>
      <c r="CG13" s="24">
        <f t="shared" si="25"/>
        <v>23889</v>
      </c>
      <c r="CH13" s="24">
        <f t="shared" si="26"/>
        <v>15045350</v>
      </c>
      <c r="CI13" s="24">
        <f t="shared" si="27"/>
        <v>105681059</v>
      </c>
      <c r="CJ13" s="24">
        <f t="shared" si="28"/>
        <v>0</v>
      </c>
      <c r="CK13" s="24">
        <f t="shared" si="29"/>
        <v>1904064</v>
      </c>
      <c r="CL13" s="24">
        <f t="shared" si="30"/>
        <v>41245440</v>
      </c>
      <c r="CM13" s="24">
        <f t="shared" si="31"/>
        <v>33932220</v>
      </c>
      <c r="CN13" s="24">
        <f t="shared" si="32"/>
        <v>0</v>
      </c>
      <c r="CO13" s="24">
        <f t="shared" si="33"/>
        <v>0</v>
      </c>
      <c r="CP13" s="24">
        <f t="shared" si="34"/>
        <v>606582</v>
      </c>
      <c r="CQ13" s="13">
        <f t="shared" si="35"/>
        <v>0.201325017</v>
      </c>
      <c r="CR13" s="24">
        <f t="shared" si="36"/>
        <v>44275040</v>
      </c>
      <c r="CS13" s="24">
        <f t="shared" si="37"/>
        <v>528120</v>
      </c>
      <c r="CT13" s="24">
        <f t="shared" si="38"/>
        <v>10990800</v>
      </c>
      <c r="CU13" s="24">
        <f t="shared" si="39"/>
        <v>17171448</v>
      </c>
      <c r="CV13" s="24">
        <f t="shared" si="40"/>
        <v>86178</v>
      </c>
      <c r="CW13" s="24">
        <f t="shared" si="41"/>
        <v>8624076</v>
      </c>
      <c r="CX13" s="24">
        <f t="shared" si="42"/>
        <v>23889</v>
      </c>
      <c r="CY13" s="24">
        <f t="shared" si="43"/>
        <v>76513070</v>
      </c>
      <c r="CZ13" s="24">
        <f t="shared" si="44"/>
        <v>105681059</v>
      </c>
      <c r="DA13" s="24">
        <f t="shared" si="45"/>
        <v>174921</v>
      </c>
      <c r="DB13" s="24">
        <f t="shared" si="46"/>
        <v>1904064</v>
      </c>
      <c r="DC13" s="24">
        <f t="shared" si="47"/>
        <v>41252800</v>
      </c>
      <c r="DD13" s="24">
        <f t="shared" si="48"/>
        <v>33932220</v>
      </c>
      <c r="DE13" s="24">
        <f t="shared" si="49"/>
        <v>10239</v>
      </c>
      <c r="DF13" s="24">
        <f t="shared" si="50"/>
        <v>0</v>
      </c>
      <c r="DG13" s="24">
        <f t="shared" si="51"/>
        <v>24112710</v>
      </c>
      <c r="DH13" s="44">
        <f t="shared" si="52"/>
        <v>0.36528063399999999</v>
      </c>
    </row>
    <row r="14" spans="1:112" x14ac:dyDescent="0.3">
      <c r="A14" s="1">
        <v>6000</v>
      </c>
      <c r="B14">
        <v>4.1000000000000002E-2</v>
      </c>
      <c r="C14">
        <v>1.02</v>
      </c>
      <c r="D14">
        <v>3.5000000000000003E-2</v>
      </c>
      <c r="E14">
        <v>0.30499999999999999</v>
      </c>
      <c r="F14">
        <v>0.59499999999999997</v>
      </c>
      <c r="G14">
        <v>6005</v>
      </c>
      <c r="H14">
        <v>21442</v>
      </c>
      <c r="I14">
        <v>36841</v>
      </c>
      <c r="J14">
        <v>3216</v>
      </c>
      <c r="K14">
        <v>3650</v>
      </c>
      <c r="L14">
        <v>5167</v>
      </c>
      <c r="M14">
        <v>8059</v>
      </c>
      <c r="N14">
        <v>27136</v>
      </c>
      <c r="O14" s="20">
        <v>7281</v>
      </c>
      <c r="P14" s="20">
        <v>109</v>
      </c>
      <c r="Q14" s="20">
        <v>1157</v>
      </c>
      <c r="R14" s="20">
        <v>1157</v>
      </c>
      <c r="S14" s="20">
        <v>9</v>
      </c>
      <c r="T14" s="20">
        <v>1259</v>
      </c>
      <c r="U14" s="20">
        <v>3</v>
      </c>
      <c r="V14" s="20">
        <v>7259</v>
      </c>
      <c r="W14" s="20">
        <v>1255</v>
      </c>
      <c r="X14" s="20">
        <v>15</v>
      </c>
      <c r="Y14" s="20">
        <v>119</v>
      </c>
      <c r="Z14" s="20">
        <v>6124</v>
      </c>
      <c r="AA14" s="20">
        <v>6123</v>
      </c>
      <c r="AB14" s="20">
        <v>1</v>
      </c>
      <c r="AC14" s="20">
        <v>0</v>
      </c>
      <c r="AD14" s="20">
        <v>6124</v>
      </c>
      <c r="AE14" s="22">
        <v>153</v>
      </c>
      <c r="AF14" s="22">
        <v>109</v>
      </c>
      <c r="AG14" s="22">
        <v>15</v>
      </c>
      <c r="AH14" s="22">
        <v>3</v>
      </c>
      <c r="AI14" s="22">
        <v>0</v>
      </c>
      <c r="AJ14" s="22">
        <v>119</v>
      </c>
      <c r="AK14" s="22">
        <v>3</v>
      </c>
      <c r="AL14" s="22">
        <v>1360</v>
      </c>
      <c r="AM14" s="22">
        <v>1357</v>
      </c>
      <c r="AN14" s="22">
        <v>0</v>
      </c>
      <c r="AO14" s="22">
        <v>238</v>
      </c>
      <c r="AP14" s="22">
        <v>6123</v>
      </c>
      <c r="AQ14" s="22">
        <v>6123</v>
      </c>
      <c r="AR14" s="22">
        <v>0</v>
      </c>
      <c r="AS14" s="22">
        <v>0</v>
      </c>
      <c r="AT14" s="22">
        <v>119</v>
      </c>
      <c r="AU14" s="10">
        <f t="shared" si="3"/>
        <v>153</v>
      </c>
      <c r="AV14" s="10">
        <f t="shared" si="4"/>
        <v>109</v>
      </c>
      <c r="AW14" s="10">
        <f t="shared" si="5"/>
        <v>15</v>
      </c>
      <c r="AX14" s="10">
        <f t="shared" si="6"/>
        <v>3</v>
      </c>
      <c r="AY14" s="10">
        <f t="shared" si="7"/>
        <v>0</v>
      </c>
      <c r="AZ14" s="10">
        <f t="shared" si="8"/>
        <v>119</v>
      </c>
      <c r="BA14" s="10">
        <f t="shared" si="9"/>
        <v>3</v>
      </c>
      <c r="BB14" s="10">
        <f t="shared" si="10"/>
        <v>1360</v>
      </c>
      <c r="BC14" s="10">
        <f t="shared" si="11"/>
        <v>1255</v>
      </c>
      <c r="BD14" s="10">
        <f t="shared" si="12"/>
        <v>0</v>
      </c>
      <c r="BE14" s="10">
        <f t="shared" si="13"/>
        <v>119</v>
      </c>
      <c r="BF14" s="10">
        <f t="shared" si="14"/>
        <v>6123</v>
      </c>
      <c r="BG14" s="10">
        <f t="shared" si="15"/>
        <v>6123</v>
      </c>
      <c r="BH14" s="10">
        <f t="shared" si="16"/>
        <v>0</v>
      </c>
      <c r="BI14" s="10">
        <f t="shared" si="17"/>
        <v>0</v>
      </c>
      <c r="BJ14" s="10">
        <f t="shared" si="18"/>
        <v>119</v>
      </c>
      <c r="BK14">
        <v>6777</v>
      </c>
      <c r="BL14">
        <v>4833</v>
      </c>
      <c r="BM14">
        <v>10403</v>
      </c>
      <c r="BN14">
        <v>94714</v>
      </c>
      <c r="BO14">
        <v>11756</v>
      </c>
      <c r="BP14">
        <v>7403</v>
      </c>
      <c r="BQ14">
        <v>223701</v>
      </c>
      <c r="BR14">
        <v>11265</v>
      </c>
      <c r="BS14">
        <v>152070</v>
      </c>
      <c r="BT14">
        <v>13851</v>
      </c>
      <c r="BU14">
        <v>17008</v>
      </c>
      <c r="BV14">
        <v>7476</v>
      </c>
      <c r="BW14">
        <v>6434</v>
      </c>
      <c r="BX14">
        <v>13226</v>
      </c>
      <c r="BY14">
        <v>0</v>
      </c>
      <c r="BZ14">
        <v>3909</v>
      </c>
      <c r="CA14" s="24">
        <f t="shared" si="19"/>
        <v>1036881</v>
      </c>
      <c r="CB14" s="24">
        <f t="shared" si="20"/>
        <v>526797</v>
      </c>
      <c r="CC14" s="24">
        <f t="shared" si="21"/>
        <v>156045</v>
      </c>
      <c r="CD14" s="24">
        <f t="shared" si="22"/>
        <v>284142</v>
      </c>
      <c r="CE14" s="24">
        <f t="shared" si="23"/>
        <v>0</v>
      </c>
      <c r="CF14" s="24">
        <f t="shared" si="24"/>
        <v>880957</v>
      </c>
      <c r="CG14" s="24">
        <f t="shared" si="25"/>
        <v>671103</v>
      </c>
      <c r="CH14" s="24">
        <f t="shared" si="26"/>
        <v>15320400</v>
      </c>
      <c r="CI14" s="24">
        <f t="shared" si="27"/>
        <v>190847850</v>
      </c>
      <c r="CJ14" s="24">
        <f t="shared" si="28"/>
        <v>0</v>
      </c>
      <c r="CK14" s="24">
        <f t="shared" si="29"/>
        <v>2023952</v>
      </c>
      <c r="CL14" s="24">
        <f t="shared" si="30"/>
        <v>45775548</v>
      </c>
      <c r="CM14" s="24">
        <f t="shared" si="31"/>
        <v>39395382</v>
      </c>
      <c r="CN14" s="24">
        <f t="shared" si="32"/>
        <v>0</v>
      </c>
      <c r="CO14" s="24">
        <f t="shared" si="33"/>
        <v>0</v>
      </c>
      <c r="CP14" s="24">
        <f t="shared" si="34"/>
        <v>465171</v>
      </c>
      <c r="CQ14" s="13">
        <f t="shared" si="35"/>
        <v>0.29738422799999997</v>
      </c>
      <c r="CR14" s="24">
        <f t="shared" si="36"/>
        <v>49343337</v>
      </c>
      <c r="CS14" s="24">
        <f t="shared" si="37"/>
        <v>526797</v>
      </c>
      <c r="CT14" s="24">
        <f t="shared" si="38"/>
        <v>12036271</v>
      </c>
      <c r="CU14" s="24">
        <f t="shared" si="39"/>
        <v>109584098</v>
      </c>
      <c r="CV14" s="24">
        <f t="shared" si="40"/>
        <v>105804</v>
      </c>
      <c r="CW14" s="24">
        <f t="shared" si="41"/>
        <v>9320377</v>
      </c>
      <c r="CX14" s="24">
        <f t="shared" si="42"/>
        <v>671103</v>
      </c>
      <c r="CY14" s="24">
        <f t="shared" si="43"/>
        <v>81772635</v>
      </c>
      <c r="CZ14" s="24">
        <f t="shared" si="44"/>
        <v>190847850</v>
      </c>
      <c r="DA14" s="24">
        <f t="shared" si="45"/>
        <v>207765</v>
      </c>
      <c r="DB14" s="24">
        <f t="shared" si="46"/>
        <v>2023952</v>
      </c>
      <c r="DC14" s="24">
        <f t="shared" si="47"/>
        <v>45783024</v>
      </c>
      <c r="DD14" s="24">
        <f t="shared" si="48"/>
        <v>39395382</v>
      </c>
      <c r="DE14" s="24">
        <f t="shared" si="49"/>
        <v>13226</v>
      </c>
      <c r="DF14" s="24">
        <f t="shared" si="50"/>
        <v>0</v>
      </c>
      <c r="DG14" s="24">
        <f t="shared" si="51"/>
        <v>23938716</v>
      </c>
      <c r="DH14" s="44">
        <f t="shared" si="52"/>
        <v>0.56557033700000003</v>
      </c>
    </row>
    <row r="15" spans="1:112" x14ac:dyDescent="0.3">
      <c r="A15" s="1">
        <v>6500</v>
      </c>
      <c r="B15">
        <v>3.5000000000000003E-2</v>
      </c>
      <c r="C15">
        <v>1.109</v>
      </c>
      <c r="D15">
        <v>3.2000000000000001E-2</v>
      </c>
      <c r="E15">
        <v>0.32500000000000001</v>
      </c>
      <c r="F15">
        <v>0.63600000000000001</v>
      </c>
      <c r="G15">
        <v>6503</v>
      </c>
      <c r="H15">
        <v>23321</v>
      </c>
      <c r="I15">
        <v>40095</v>
      </c>
      <c r="J15">
        <v>3297</v>
      </c>
      <c r="K15">
        <v>3712</v>
      </c>
      <c r="L15">
        <v>6713</v>
      </c>
      <c r="M15">
        <v>7819</v>
      </c>
      <c r="N15">
        <v>20540</v>
      </c>
      <c r="O15" s="20">
        <v>7959</v>
      </c>
      <c r="P15" s="20">
        <v>118</v>
      </c>
      <c r="Q15" s="20">
        <v>1229</v>
      </c>
      <c r="R15" s="20">
        <v>1229</v>
      </c>
      <c r="S15" s="20">
        <v>0</v>
      </c>
      <c r="T15" s="20">
        <v>1424</v>
      </c>
      <c r="U15" s="20">
        <v>0</v>
      </c>
      <c r="V15" s="20">
        <v>7926</v>
      </c>
      <c r="W15" s="20">
        <v>1424</v>
      </c>
      <c r="X15" s="20">
        <v>3</v>
      </c>
      <c r="Y15" s="20">
        <v>125</v>
      </c>
      <c r="Z15" s="20">
        <v>6628</v>
      </c>
      <c r="AA15" s="20">
        <v>6627</v>
      </c>
      <c r="AB15" s="20">
        <v>1</v>
      </c>
      <c r="AC15" s="20">
        <v>0</v>
      </c>
      <c r="AD15" s="20">
        <v>6628</v>
      </c>
      <c r="AE15" s="22">
        <v>162</v>
      </c>
      <c r="AF15" s="22">
        <v>118</v>
      </c>
      <c r="AG15" s="22">
        <v>13</v>
      </c>
      <c r="AH15" s="22">
        <v>3</v>
      </c>
      <c r="AI15" s="22">
        <v>0</v>
      </c>
      <c r="AJ15" s="22">
        <v>126</v>
      </c>
      <c r="AK15" s="22">
        <v>0</v>
      </c>
      <c r="AL15" s="22">
        <v>1528</v>
      </c>
      <c r="AM15" s="22">
        <v>1528</v>
      </c>
      <c r="AN15" s="22">
        <v>0</v>
      </c>
      <c r="AO15" s="22">
        <v>250</v>
      </c>
      <c r="AP15" s="22">
        <v>6627</v>
      </c>
      <c r="AQ15" s="22">
        <v>6627</v>
      </c>
      <c r="AR15" s="22">
        <v>0</v>
      </c>
      <c r="AS15" s="22">
        <v>0</v>
      </c>
      <c r="AT15" s="22">
        <v>125</v>
      </c>
      <c r="AU15" s="10">
        <f t="shared" si="3"/>
        <v>162</v>
      </c>
      <c r="AV15" s="10">
        <f t="shared" si="4"/>
        <v>118</v>
      </c>
      <c r="AW15" s="10">
        <f t="shared" si="5"/>
        <v>13</v>
      </c>
      <c r="AX15" s="10">
        <f t="shared" si="6"/>
        <v>3</v>
      </c>
      <c r="AY15" s="10">
        <f t="shared" si="7"/>
        <v>0</v>
      </c>
      <c r="AZ15" s="10">
        <f t="shared" si="8"/>
        <v>126</v>
      </c>
      <c r="BA15" s="10">
        <f t="shared" si="9"/>
        <v>0</v>
      </c>
      <c r="BB15" s="10">
        <f t="shared" si="10"/>
        <v>1528</v>
      </c>
      <c r="BC15" s="10">
        <f t="shared" si="11"/>
        <v>1424</v>
      </c>
      <c r="BD15" s="10">
        <f t="shared" si="12"/>
        <v>0</v>
      </c>
      <c r="BE15" s="10">
        <f t="shared" si="13"/>
        <v>125</v>
      </c>
      <c r="BF15" s="10">
        <f t="shared" si="14"/>
        <v>6627</v>
      </c>
      <c r="BG15" s="10">
        <f t="shared" si="15"/>
        <v>6627</v>
      </c>
      <c r="BH15" s="10">
        <f t="shared" si="16"/>
        <v>0</v>
      </c>
      <c r="BI15" s="10">
        <f t="shared" si="17"/>
        <v>0</v>
      </c>
      <c r="BJ15" s="10">
        <f t="shared" si="18"/>
        <v>125</v>
      </c>
      <c r="BK15">
        <v>6433</v>
      </c>
      <c r="BL15">
        <v>4447</v>
      </c>
      <c r="BM15">
        <v>9750</v>
      </c>
      <c r="BN15">
        <v>27874</v>
      </c>
      <c r="BO15">
        <v>0</v>
      </c>
      <c r="BP15">
        <v>6492</v>
      </c>
      <c r="BQ15">
        <v>0</v>
      </c>
      <c r="BR15">
        <v>10954</v>
      </c>
      <c r="BS15">
        <v>144154</v>
      </c>
      <c r="BT15">
        <v>14648</v>
      </c>
      <c r="BU15">
        <v>13543</v>
      </c>
      <c r="BV15">
        <v>7175</v>
      </c>
      <c r="BW15">
        <v>6304</v>
      </c>
      <c r="BX15">
        <v>9386</v>
      </c>
      <c r="BY15">
        <v>0</v>
      </c>
      <c r="BZ15">
        <v>4127</v>
      </c>
      <c r="CA15" s="24">
        <f t="shared" ref="CA15:CA69" si="53">AU15*BK15</f>
        <v>1042146</v>
      </c>
      <c r="CB15" s="24">
        <f t="shared" ref="CB15:CB69" si="54">AV15*BL15</f>
        <v>524746</v>
      </c>
      <c r="CC15" s="24">
        <f t="shared" ref="CC15:CC69" si="55">AW15*BM15</f>
        <v>126750</v>
      </c>
      <c r="CD15" s="24">
        <f t="shared" ref="CD15:CD69" si="56">AX15*BN15</f>
        <v>83622</v>
      </c>
      <c r="CE15" s="24">
        <f t="shared" ref="CE15:CE69" si="57">AY15*BO15</f>
        <v>0</v>
      </c>
      <c r="CF15" s="24">
        <f t="shared" ref="CF15:CF69" si="58">AZ15*BP15</f>
        <v>817992</v>
      </c>
      <c r="CG15" s="24">
        <f t="shared" ref="CG15:CG69" si="59">BA15*BQ15</f>
        <v>0</v>
      </c>
      <c r="CH15" s="24">
        <f t="shared" ref="CH15:CH69" si="60">BB15*BR15</f>
        <v>16737712</v>
      </c>
      <c r="CI15" s="24">
        <f t="shared" ref="CI15:CI69" si="61">BC15*BS15</f>
        <v>205275296</v>
      </c>
      <c r="CJ15" s="24">
        <f t="shared" ref="CJ15:CJ69" si="62">BD15*BT15</f>
        <v>0</v>
      </c>
      <c r="CK15" s="24">
        <f t="shared" ref="CK15:CK69" si="63">BE15*BU15</f>
        <v>1692875</v>
      </c>
      <c r="CL15" s="24">
        <f t="shared" ref="CL15:CL69" si="64">BF15*BV15</f>
        <v>47548725</v>
      </c>
      <c r="CM15" s="24">
        <f t="shared" ref="CM15:CM69" si="65">BG15*BW15</f>
        <v>41776608</v>
      </c>
      <c r="CN15" s="24">
        <f t="shared" ref="CN15:CN69" si="66">BH15*BX15</f>
        <v>0</v>
      </c>
      <c r="CO15" s="24">
        <f t="shared" ref="CO15:CO69" si="67">BI15*BY15</f>
        <v>0</v>
      </c>
      <c r="CP15" s="24">
        <f t="shared" ref="CP15:CP69" si="68">BJ15*BZ15</f>
        <v>515875</v>
      </c>
      <c r="CQ15" s="13">
        <f t="shared" si="35"/>
        <v>0.31614234699999999</v>
      </c>
      <c r="CR15" s="24">
        <f t="shared" si="36"/>
        <v>51200247</v>
      </c>
      <c r="CS15" s="24">
        <f t="shared" si="37"/>
        <v>524746</v>
      </c>
      <c r="CT15" s="24">
        <f t="shared" si="38"/>
        <v>11982750</v>
      </c>
      <c r="CU15" s="24">
        <f t="shared" si="39"/>
        <v>34257146</v>
      </c>
      <c r="CV15" s="24">
        <f t="shared" si="40"/>
        <v>0</v>
      </c>
      <c r="CW15" s="24">
        <f t="shared" si="41"/>
        <v>9244608</v>
      </c>
      <c r="CX15" s="24">
        <f t="shared" si="42"/>
        <v>0</v>
      </c>
      <c r="CY15" s="24">
        <f t="shared" si="43"/>
        <v>86821404</v>
      </c>
      <c r="CZ15" s="24">
        <f t="shared" si="44"/>
        <v>205275296</v>
      </c>
      <c r="DA15" s="24">
        <f t="shared" si="45"/>
        <v>43944</v>
      </c>
      <c r="DB15" s="24">
        <f t="shared" si="46"/>
        <v>1692875</v>
      </c>
      <c r="DC15" s="24">
        <f t="shared" si="47"/>
        <v>47555900</v>
      </c>
      <c r="DD15" s="24">
        <f t="shared" si="48"/>
        <v>41776608</v>
      </c>
      <c r="DE15" s="24">
        <f t="shared" si="49"/>
        <v>9386</v>
      </c>
      <c r="DF15" s="24">
        <f t="shared" si="50"/>
        <v>0</v>
      </c>
      <c r="DG15" s="24">
        <f t="shared" si="51"/>
        <v>27353756</v>
      </c>
      <c r="DH15" s="44">
        <f t="shared" si="52"/>
        <v>0.51773866599999996</v>
      </c>
    </row>
    <row r="16" spans="1:112" x14ac:dyDescent="0.3">
      <c r="A16" s="1">
        <v>7000</v>
      </c>
      <c r="B16">
        <v>3.9E-2</v>
      </c>
      <c r="C16">
        <v>1.2030000000000001</v>
      </c>
      <c r="D16">
        <v>3.6999999999999998E-2</v>
      </c>
      <c r="E16">
        <v>0.37</v>
      </c>
      <c r="F16">
        <v>0.76100000000000001</v>
      </c>
      <c r="G16">
        <v>6957</v>
      </c>
      <c r="H16">
        <v>24890</v>
      </c>
      <c r="I16">
        <v>43191</v>
      </c>
      <c r="J16">
        <v>3241</v>
      </c>
      <c r="K16">
        <v>3365</v>
      </c>
      <c r="L16">
        <v>4899</v>
      </c>
      <c r="M16">
        <v>7889</v>
      </c>
      <c r="N16">
        <v>25267</v>
      </c>
      <c r="O16" s="20">
        <v>8562</v>
      </c>
      <c r="P16" s="20">
        <v>125</v>
      </c>
      <c r="Q16" s="20">
        <v>1300</v>
      </c>
      <c r="R16" s="20">
        <v>1300</v>
      </c>
      <c r="S16" s="20">
        <v>6</v>
      </c>
      <c r="T16" s="20">
        <v>1526</v>
      </c>
      <c r="U16" s="20">
        <v>7</v>
      </c>
      <c r="V16" s="20">
        <v>8519</v>
      </c>
      <c r="W16" s="20">
        <v>1563</v>
      </c>
      <c r="X16" s="20">
        <v>6</v>
      </c>
      <c r="Y16" s="20">
        <v>175</v>
      </c>
      <c r="Z16" s="20">
        <v>7132</v>
      </c>
      <c r="AA16" s="20">
        <v>7131</v>
      </c>
      <c r="AB16" s="20">
        <v>1</v>
      </c>
      <c r="AC16" s="20">
        <v>0</v>
      </c>
      <c r="AD16" s="20">
        <v>7132</v>
      </c>
      <c r="AE16" s="22">
        <v>231</v>
      </c>
      <c r="AF16" s="22">
        <v>125</v>
      </c>
      <c r="AG16" s="22">
        <v>26</v>
      </c>
      <c r="AH16" s="22">
        <v>6</v>
      </c>
      <c r="AI16" s="22">
        <v>0</v>
      </c>
      <c r="AJ16" s="22">
        <v>161</v>
      </c>
      <c r="AK16" s="22">
        <v>7</v>
      </c>
      <c r="AL16" s="22">
        <v>1717</v>
      </c>
      <c r="AM16" s="22">
        <v>1710</v>
      </c>
      <c r="AN16" s="22">
        <v>0</v>
      </c>
      <c r="AO16" s="22">
        <v>350</v>
      </c>
      <c r="AP16" s="22">
        <v>7131</v>
      </c>
      <c r="AQ16" s="22">
        <v>7131</v>
      </c>
      <c r="AR16" s="22">
        <v>0</v>
      </c>
      <c r="AS16" s="22">
        <v>0</v>
      </c>
      <c r="AT16" s="22">
        <v>175</v>
      </c>
      <c r="AU16" s="10">
        <f t="shared" si="3"/>
        <v>231</v>
      </c>
      <c r="AV16" s="10">
        <f t="shared" si="4"/>
        <v>125</v>
      </c>
      <c r="AW16" s="10">
        <f t="shared" si="5"/>
        <v>26</v>
      </c>
      <c r="AX16" s="10">
        <f t="shared" si="6"/>
        <v>6</v>
      </c>
      <c r="AY16" s="10">
        <f t="shared" si="7"/>
        <v>0</v>
      </c>
      <c r="AZ16" s="10">
        <f t="shared" si="8"/>
        <v>161</v>
      </c>
      <c r="BA16" s="10">
        <f t="shared" si="9"/>
        <v>7</v>
      </c>
      <c r="BB16" s="10">
        <f t="shared" si="10"/>
        <v>1717</v>
      </c>
      <c r="BC16" s="10">
        <f t="shared" si="11"/>
        <v>1563</v>
      </c>
      <c r="BD16" s="10">
        <f t="shared" si="12"/>
        <v>0</v>
      </c>
      <c r="BE16" s="10">
        <f t="shared" si="13"/>
        <v>175</v>
      </c>
      <c r="BF16" s="10">
        <f t="shared" si="14"/>
        <v>7131</v>
      </c>
      <c r="BG16" s="10">
        <f t="shared" si="15"/>
        <v>7131</v>
      </c>
      <c r="BH16" s="10">
        <f t="shared" si="16"/>
        <v>0</v>
      </c>
      <c r="BI16" s="10">
        <f t="shared" si="17"/>
        <v>0</v>
      </c>
      <c r="BJ16" s="10">
        <f t="shared" si="18"/>
        <v>175</v>
      </c>
      <c r="BK16">
        <v>7023</v>
      </c>
      <c r="BL16">
        <v>6863</v>
      </c>
      <c r="BM16">
        <v>10445</v>
      </c>
      <c r="BN16">
        <v>25456</v>
      </c>
      <c r="BO16">
        <v>17848</v>
      </c>
      <c r="BP16">
        <v>7280</v>
      </c>
      <c r="BQ16">
        <v>9569</v>
      </c>
      <c r="BR16">
        <v>11861</v>
      </c>
      <c r="BS16">
        <v>164787</v>
      </c>
      <c r="BT16">
        <v>14790</v>
      </c>
      <c r="BU16">
        <v>18133</v>
      </c>
      <c r="BV16">
        <v>7965</v>
      </c>
      <c r="BW16">
        <v>6842</v>
      </c>
      <c r="BX16">
        <v>10239</v>
      </c>
      <c r="BY16">
        <v>0</v>
      </c>
      <c r="BZ16">
        <v>4337</v>
      </c>
      <c r="CA16" s="24">
        <f t="shared" si="53"/>
        <v>1622313</v>
      </c>
      <c r="CB16" s="24">
        <f t="shared" si="54"/>
        <v>857875</v>
      </c>
      <c r="CC16" s="24">
        <f t="shared" si="55"/>
        <v>271570</v>
      </c>
      <c r="CD16" s="24">
        <f t="shared" si="56"/>
        <v>152736</v>
      </c>
      <c r="CE16" s="24">
        <f t="shared" si="57"/>
        <v>0</v>
      </c>
      <c r="CF16" s="24">
        <f t="shared" si="58"/>
        <v>1172080</v>
      </c>
      <c r="CG16" s="24">
        <f t="shared" si="59"/>
        <v>66983</v>
      </c>
      <c r="CH16" s="24">
        <f t="shared" si="60"/>
        <v>20365337</v>
      </c>
      <c r="CI16" s="24">
        <f t="shared" si="61"/>
        <v>257562081</v>
      </c>
      <c r="CJ16" s="24">
        <f t="shared" si="62"/>
        <v>0</v>
      </c>
      <c r="CK16" s="24">
        <f t="shared" si="63"/>
        <v>3173275</v>
      </c>
      <c r="CL16" s="24">
        <f t="shared" si="64"/>
        <v>56798415</v>
      </c>
      <c r="CM16" s="24">
        <f t="shared" si="65"/>
        <v>48790302</v>
      </c>
      <c r="CN16" s="24">
        <f t="shared" si="66"/>
        <v>0</v>
      </c>
      <c r="CO16" s="24">
        <f t="shared" si="67"/>
        <v>0</v>
      </c>
      <c r="CP16" s="24">
        <f t="shared" si="68"/>
        <v>758975</v>
      </c>
      <c r="CQ16" s="13">
        <f t="shared" si="35"/>
        <v>0.39159194200000003</v>
      </c>
      <c r="CR16" s="24">
        <f t="shared" si="36"/>
        <v>60130926</v>
      </c>
      <c r="CS16" s="24">
        <f t="shared" si="37"/>
        <v>857875</v>
      </c>
      <c r="CT16" s="24">
        <f t="shared" si="38"/>
        <v>13578500</v>
      </c>
      <c r="CU16" s="24">
        <f t="shared" si="39"/>
        <v>33092800</v>
      </c>
      <c r="CV16" s="24">
        <f t="shared" si="40"/>
        <v>107088</v>
      </c>
      <c r="CW16" s="24">
        <f t="shared" si="41"/>
        <v>11109280</v>
      </c>
      <c r="CX16" s="24">
        <f t="shared" si="42"/>
        <v>66983</v>
      </c>
      <c r="CY16" s="24">
        <f t="shared" si="43"/>
        <v>101043859</v>
      </c>
      <c r="CZ16" s="24">
        <f t="shared" si="44"/>
        <v>257562081</v>
      </c>
      <c r="DA16" s="24">
        <f t="shared" si="45"/>
        <v>88740</v>
      </c>
      <c r="DB16" s="24">
        <f t="shared" si="46"/>
        <v>3173275</v>
      </c>
      <c r="DC16" s="24">
        <f t="shared" si="47"/>
        <v>56806380</v>
      </c>
      <c r="DD16" s="24">
        <f t="shared" si="48"/>
        <v>48790302</v>
      </c>
      <c r="DE16" s="24">
        <f t="shared" si="49"/>
        <v>10239</v>
      </c>
      <c r="DF16" s="24">
        <f t="shared" si="50"/>
        <v>0</v>
      </c>
      <c r="DG16" s="24">
        <f t="shared" si="51"/>
        <v>30931484</v>
      </c>
      <c r="DH16" s="44">
        <f t="shared" si="52"/>
        <v>0.61734981200000005</v>
      </c>
    </row>
    <row r="17" spans="1:112" x14ac:dyDescent="0.3">
      <c r="A17" s="1">
        <v>7500</v>
      </c>
      <c r="B17">
        <v>4.3999999999999997E-2</v>
      </c>
      <c r="C17">
        <v>1.2869999999999999</v>
      </c>
      <c r="D17">
        <v>3.9E-2</v>
      </c>
      <c r="E17">
        <v>0.37</v>
      </c>
      <c r="F17">
        <v>0.73599999999999999</v>
      </c>
      <c r="G17">
        <v>7498</v>
      </c>
      <c r="H17">
        <v>26710</v>
      </c>
      <c r="I17">
        <v>45935</v>
      </c>
      <c r="J17">
        <v>3217</v>
      </c>
      <c r="K17">
        <v>3640</v>
      </c>
      <c r="L17">
        <v>4062</v>
      </c>
      <c r="M17">
        <v>7920</v>
      </c>
      <c r="N17">
        <v>19292</v>
      </c>
      <c r="O17" s="20">
        <v>9102</v>
      </c>
      <c r="P17" s="20">
        <v>148</v>
      </c>
      <c r="Q17" s="20">
        <v>1404</v>
      </c>
      <c r="R17" s="20">
        <v>1404</v>
      </c>
      <c r="S17" s="20">
        <v>21</v>
      </c>
      <c r="T17" s="20">
        <v>1543</v>
      </c>
      <c r="U17" s="20">
        <v>4</v>
      </c>
      <c r="V17" s="20">
        <v>9040</v>
      </c>
      <c r="W17" s="20">
        <v>1543</v>
      </c>
      <c r="X17" s="20">
        <v>6</v>
      </c>
      <c r="Y17" s="20">
        <v>156</v>
      </c>
      <c r="Z17" s="20">
        <v>7654</v>
      </c>
      <c r="AA17" s="20">
        <v>7653</v>
      </c>
      <c r="AB17" s="20">
        <v>1</v>
      </c>
      <c r="AC17" s="20">
        <v>0</v>
      </c>
      <c r="AD17" s="20">
        <v>7654</v>
      </c>
      <c r="AE17" s="22">
        <v>197</v>
      </c>
      <c r="AF17" s="22">
        <v>148</v>
      </c>
      <c r="AG17" s="22">
        <v>21</v>
      </c>
      <c r="AH17" s="22">
        <v>6</v>
      </c>
      <c r="AI17" s="22">
        <v>0</v>
      </c>
      <c r="AJ17" s="22">
        <v>145</v>
      </c>
      <c r="AK17" s="22">
        <v>4</v>
      </c>
      <c r="AL17" s="22">
        <v>1675</v>
      </c>
      <c r="AM17" s="22">
        <v>1671</v>
      </c>
      <c r="AN17" s="22">
        <v>0</v>
      </c>
      <c r="AO17" s="22">
        <v>310</v>
      </c>
      <c r="AP17" s="22">
        <v>7653</v>
      </c>
      <c r="AQ17" s="22">
        <v>7653</v>
      </c>
      <c r="AR17" s="22">
        <v>0</v>
      </c>
      <c r="AS17" s="22">
        <v>0</v>
      </c>
      <c r="AT17" s="22">
        <v>155</v>
      </c>
      <c r="AU17" s="10">
        <f t="shared" ref="AU17:AU69" si="69">IF(AE17&gt;O17,O17,AE17)</f>
        <v>197</v>
      </c>
      <c r="AV17" s="10">
        <f t="shared" ref="AV17:AV69" si="70">IF(AF17&gt;P17,P17,AF17)</f>
        <v>148</v>
      </c>
      <c r="AW17" s="10">
        <f t="shared" ref="AW17:AW69" si="71">IF(AG17&gt;Q17,Q17,AG17)</f>
        <v>21</v>
      </c>
      <c r="AX17" s="10">
        <f t="shared" ref="AX17:AX69" si="72">IF(AH17&gt;R17,R17,AH17)</f>
        <v>6</v>
      </c>
      <c r="AY17" s="10">
        <f t="shared" ref="AY17:AY69" si="73">IF(AI17&gt;S17,S17,AI17)</f>
        <v>0</v>
      </c>
      <c r="AZ17" s="10">
        <f t="shared" ref="AZ17:AZ69" si="74">IF(AJ17&gt;T17,T17,AJ17)</f>
        <v>145</v>
      </c>
      <c r="BA17" s="10">
        <f t="shared" ref="BA17:BA69" si="75">IF(AK17&gt;U17,U17,AK17)</f>
        <v>4</v>
      </c>
      <c r="BB17" s="10">
        <f t="shared" ref="BB17:BB69" si="76">IF(AL17&gt;V17,V17,AL17)</f>
        <v>1675</v>
      </c>
      <c r="BC17" s="10">
        <f t="shared" ref="BC17:BC69" si="77">IF(AM17&gt;W17,W17,AM17)</f>
        <v>1543</v>
      </c>
      <c r="BD17" s="10">
        <f t="shared" ref="BD17:BD69" si="78">IF(AN17&gt;X17,X17,AN17)</f>
        <v>0</v>
      </c>
      <c r="BE17" s="10">
        <f t="shared" ref="BE17:BE69" si="79">IF(AO17&gt;Y17,Y17,AO17)</f>
        <v>156</v>
      </c>
      <c r="BF17" s="10">
        <f t="shared" ref="BF17:BF69" si="80">IF(AP17&gt;Z17,Z17,AP17)</f>
        <v>7653</v>
      </c>
      <c r="BG17" s="10">
        <f t="shared" ref="BG17:BG69" si="81">IF(AQ17&gt;AA17,AA17,AQ17)</f>
        <v>7653</v>
      </c>
      <c r="BH17" s="10">
        <f t="shared" ref="BH17:BH69" si="82">IF(AR17&gt;AB17,AB17,AR17)</f>
        <v>0</v>
      </c>
      <c r="BI17" s="10">
        <f t="shared" ref="BI17:BI69" si="83">IF(AS17&gt;AC17,AC17,AS17)</f>
        <v>0</v>
      </c>
      <c r="BJ17" s="10">
        <f t="shared" ref="BJ17:BJ69" si="84">IF(AT17&gt;AD17,AD17,AT17)</f>
        <v>155</v>
      </c>
      <c r="BK17">
        <v>6448</v>
      </c>
      <c r="BL17">
        <v>4935</v>
      </c>
      <c r="BM17">
        <v>9595</v>
      </c>
      <c r="BN17">
        <v>16283</v>
      </c>
      <c r="BO17">
        <v>23363</v>
      </c>
      <c r="BP17">
        <v>6423</v>
      </c>
      <c r="BQ17">
        <v>6399</v>
      </c>
      <c r="BR17">
        <v>10720</v>
      </c>
      <c r="BS17">
        <v>142428</v>
      </c>
      <c r="BT17">
        <v>15287</v>
      </c>
      <c r="BU17">
        <v>13086</v>
      </c>
      <c r="BV17">
        <v>7342</v>
      </c>
      <c r="BW17">
        <v>6092</v>
      </c>
      <c r="BX17">
        <v>9813</v>
      </c>
      <c r="BY17">
        <v>0</v>
      </c>
      <c r="BZ17">
        <v>4137</v>
      </c>
      <c r="CA17" s="24">
        <f t="shared" si="53"/>
        <v>1270256</v>
      </c>
      <c r="CB17" s="24">
        <f t="shared" si="54"/>
        <v>730380</v>
      </c>
      <c r="CC17" s="24">
        <f t="shared" si="55"/>
        <v>201495</v>
      </c>
      <c r="CD17" s="24">
        <f t="shared" si="56"/>
        <v>97698</v>
      </c>
      <c r="CE17" s="24">
        <f t="shared" si="57"/>
        <v>0</v>
      </c>
      <c r="CF17" s="24">
        <f t="shared" si="58"/>
        <v>931335</v>
      </c>
      <c r="CG17" s="24">
        <f t="shared" si="59"/>
        <v>25596</v>
      </c>
      <c r="CH17" s="24">
        <f t="shared" si="60"/>
        <v>17956000</v>
      </c>
      <c r="CI17" s="24">
        <f t="shared" si="61"/>
        <v>219766404</v>
      </c>
      <c r="CJ17" s="24">
        <f t="shared" si="62"/>
        <v>0</v>
      </c>
      <c r="CK17" s="24">
        <f t="shared" si="63"/>
        <v>2041416</v>
      </c>
      <c r="CL17" s="24">
        <f t="shared" si="64"/>
        <v>56188326</v>
      </c>
      <c r="CM17" s="24">
        <f t="shared" si="65"/>
        <v>46622076</v>
      </c>
      <c r="CN17" s="24">
        <f t="shared" si="66"/>
        <v>0</v>
      </c>
      <c r="CO17" s="24">
        <f t="shared" si="67"/>
        <v>0</v>
      </c>
      <c r="CP17" s="24">
        <f t="shared" si="68"/>
        <v>641235</v>
      </c>
      <c r="CQ17" s="13">
        <f t="shared" si="35"/>
        <v>0.34647221700000003</v>
      </c>
      <c r="CR17" s="24">
        <f t="shared" si="36"/>
        <v>58689696</v>
      </c>
      <c r="CS17" s="24">
        <f t="shared" si="37"/>
        <v>730380</v>
      </c>
      <c r="CT17" s="24">
        <f t="shared" si="38"/>
        <v>13471380</v>
      </c>
      <c r="CU17" s="24">
        <f t="shared" si="39"/>
        <v>22861332</v>
      </c>
      <c r="CV17" s="24">
        <f t="shared" si="40"/>
        <v>490623</v>
      </c>
      <c r="CW17" s="24">
        <f t="shared" si="41"/>
        <v>9910689</v>
      </c>
      <c r="CX17" s="24">
        <f t="shared" si="42"/>
        <v>25596</v>
      </c>
      <c r="CY17" s="24">
        <f t="shared" si="43"/>
        <v>96908800</v>
      </c>
      <c r="CZ17" s="24">
        <f t="shared" si="44"/>
        <v>219766404</v>
      </c>
      <c r="DA17" s="24">
        <f t="shared" si="45"/>
        <v>91722</v>
      </c>
      <c r="DB17" s="24">
        <f t="shared" si="46"/>
        <v>2041416</v>
      </c>
      <c r="DC17" s="24">
        <f t="shared" si="47"/>
        <v>56195668</v>
      </c>
      <c r="DD17" s="24">
        <f t="shared" si="48"/>
        <v>46622076</v>
      </c>
      <c r="DE17" s="24">
        <f t="shared" si="49"/>
        <v>9813</v>
      </c>
      <c r="DF17" s="24">
        <f t="shared" si="50"/>
        <v>0</v>
      </c>
      <c r="DG17" s="24">
        <f t="shared" si="51"/>
        <v>31664598</v>
      </c>
      <c r="DH17" s="44">
        <f t="shared" si="52"/>
        <v>0.55948019299999996</v>
      </c>
    </row>
    <row r="18" spans="1:112" x14ac:dyDescent="0.3">
      <c r="A18" s="1">
        <v>8000</v>
      </c>
      <c r="B18">
        <v>4.5999999999999999E-2</v>
      </c>
      <c r="C18">
        <v>1.377</v>
      </c>
      <c r="D18">
        <v>4.2000000000000003E-2</v>
      </c>
      <c r="E18">
        <v>0.42199999999999999</v>
      </c>
      <c r="F18">
        <v>0.81499999999999995</v>
      </c>
      <c r="G18">
        <v>7997</v>
      </c>
      <c r="H18">
        <v>28600</v>
      </c>
      <c r="I18">
        <v>49083</v>
      </c>
      <c r="J18">
        <v>3096</v>
      </c>
      <c r="K18">
        <v>3592</v>
      </c>
      <c r="L18">
        <v>6489</v>
      </c>
      <c r="M18">
        <v>7838</v>
      </c>
      <c r="N18">
        <v>23930</v>
      </c>
      <c r="O18" s="20">
        <v>9723</v>
      </c>
      <c r="P18" s="20">
        <v>134</v>
      </c>
      <c r="Q18" s="20">
        <v>1560</v>
      </c>
      <c r="R18" s="20">
        <v>1560</v>
      </c>
      <c r="S18" s="20">
        <v>6</v>
      </c>
      <c r="T18" s="20">
        <v>1682</v>
      </c>
      <c r="U18" s="20">
        <v>5</v>
      </c>
      <c r="V18" s="20">
        <v>9673</v>
      </c>
      <c r="W18" s="20">
        <v>1677</v>
      </c>
      <c r="X18" s="20">
        <v>3</v>
      </c>
      <c r="Y18" s="20">
        <v>156</v>
      </c>
      <c r="Z18" s="20">
        <v>8153</v>
      </c>
      <c r="AA18" s="20">
        <v>8152</v>
      </c>
      <c r="AB18" s="20">
        <v>1</v>
      </c>
      <c r="AC18" s="20">
        <v>0</v>
      </c>
      <c r="AD18" s="20">
        <v>8153</v>
      </c>
      <c r="AE18" s="22">
        <v>194</v>
      </c>
      <c r="AF18" s="22">
        <v>134</v>
      </c>
      <c r="AG18" s="22">
        <v>14</v>
      </c>
      <c r="AH18" s="22">
        <v>5</v>
      </c>
      <c r="AI18" s="22">
        <v>0</v>
      </c>
      <c r="AJ18" s="22">
        <v>156</v>
      </c>
      <c r="AK18" s="22">
        <v>5</v>
      </c>
      <c r="AL18" s="22">
        <v>1824</v>
      </c>
      <c r="AM18" s="22">
        <v>1819</v>
      </c>
      <c r="AN18" s="22">
        <v>0</v>
      </c>
      <c r="AO18" s="22">
        <v>312</v>
      </c>
      <c r="AP18" s="22">
        <v>8152</v>
      </c>
      <c r="AQ18" s="22">
        <v>8152</v>
      </c>
      <c r="AR18" s="22">
        <v>0</v>
      </c>
      <c r="AS18" s="22">
        <v>0</v>
      </c>
      <c r="AT18" s="22">
        <v>156</v>
      </c>
      <c r="AU18" s="10">
        <f t="shared" si="69"/>
        <v>194</v>
      </c>
      <c r="AV18" s="10">
        <f t="shared" si="70"/>
        <v>134</v>
      </c>
      <c r="AW18" s="10">
        <f t="shared" si="71"/>
        <v>14</v>
      </c>
      <c r="AX18" s="10">
        <f t="shared" si="72"/>
        <v>5</v>
      </c>
      <c r="AY18" s="10">
        <f t="shared" si="73"/>
        <v>0</v>
      </c>
      <c r="AZ18" s="10">
        <f t="shared" si="74"/>
        <v>156</v>
      </c>
      <c r="BA18" s="10">
        <f t="shared" si="75"/>
        <v>5</v>
      </c>
      <c r="BB18" s="10">
        <f t="shared" si="76"/>
        <v>1824</v>
      </c>
      <c r="BC18" s="10">
        <f t="shared" si="77"/>
        <v>1677</v>
      </c>
      <c r="BD18" s="10">
        <f t="shared" si="78"/>
        <v>0</v>
      </c>
      <c r="BE18" s="10">
        <f t="shared" si="79"/>
        <v>156</v>
      </c>
      <c r="BF18" s="10">
        <f t="shared" si="80"/>
        <v>8152</v>
      </c>
      <c r="BG18" s="10">
        <f t="shared" si="81"/>
        <v>8152</v>
      </c>
      <c r="BH18" s="10">
        <f t="shared" si="82"/>
        <v>0</v>
      </c>
      <c r="BI18" s="10">
        <f t="shared" si="83"/>
        <v>0</v>
      </c>
      <c r="BJ18" s="10">
        <f t="shared" si="84"/>
        <v>156</v>
      </c>
      <c r="BK18">
        <v>6449</v>
      </c>
      <c r="BL18">
        <v>5033</v>
      </c>
      <c r="BM18">
        <v>8815</v>
      </c>
      <c r="BN18">
        <v>13567</v>
      </c>
      <c r="BO18">
        <v>12230</v>
      </c>
      <c r="BP18">
        <v>6722</v>
      </c>
      <c r="BQ18">
        <v>6911</v>
      </c>
      <c r="BR18">
        <v>10788</v>
      </c>
      <c r="BS18">
        <v>173567</v>
      </c>
      <c r="BT18">
        <v>15501</v>
      </c>
      <c r="BU18">
        <v>14970</v>
      </c>
      <c r="BV18">
        <v>7562</v>
      </c>
      <c r="BW18">
        <v>6152</v>
      </c>
      <c r="BX18">
        <v>13652</v>
      </c>
      <c r="BY18">
        <v>0</v>
      </c>
      <c r="BZ18">
        <v>4065</v>
      </c>
      <c r="CA18" s="24">
        <f t="shared" si="53"/>
        <v>1251106</v>
      </c>
      <c r="CB18" s="24">
        <f t="shared" si="54"/>
        <v>674422</v>
      </c>
      <c r="CC18" s="24">
        <f t="shared" si="55"/>
        <v>123410</v>
      </c>
      <c r="CD18" s="24">
        <f t="shared" si="56"/>
        <v>67835</v>
      </c>
      <c r="CE18" s="24">
        <f t="shared" si="57"/>
        <v>0</v>
      </c>
      <c r="CF18" s="24">
        <f t="shared" si="58"/>
        <v>1048632</v>
      </c>
      <c r="CG18" s="24">
        <f t="shared" si="59"/>
        <v>34555</v>
      </c>
      <c r="CH18" s="24">
        <f t="shared" si="60"/>
        <v>19677312</v>
      </c>
      <c r="CI18" s="24">
        <f t="shared" si="61"/>
        <v>291071859</v>
      </c>
      <c r="CJ18" s="24">
        <f t="shared" si="62"/>
        <v>0</v>
      </c>
      <c r="CK18" s="24">
        <f t="shared" si="63"/>
        <v>2335320</v>
      </c>
      <c r="CL18" s="24">
        <f t="shared" si="64"/>
        <v>61645424</v>
      </c>
      <c r="CM18" s="24">
        <f t="shared" si="65"/>
        <v>50151104</v>
      </c>
      <c r="CN18" s="24">
        <f t="shared" si="66"/>
        <v>0</v>
      </c>
      <c r="CO18" s="24">
        <f t="shared" si="67"/>
        <v>0</v>
      </c>
      <c r="CP18" s="24">
        <f t="shared" si="68"/>
        <v>634140</v>
      </c>
      <c r="CQ18" s="13">
        <f t="shared" si="35"/>
        <v>0.42871511899999998</v>
      </c>
      <c r="CR18" s="24">
        <f t="shared" si="36"/>
        <v>62703627</v>
      </c>
      <c r="CS18" s="24">
        <f t="shared" si="37"/>
        <v>674422</v>
      </c>
      <c r="CT18" s="24">
        <f t="shared" si="38"/>
        <v>13751400</v>
      </c>
      <c r="CU18" s="24">
        <f t="shared" si="39"/>
        <v>21164520</v>
      </c>
      <c r="CV18" s="24">
        <f t="shared" si="40"/>
        <v>73380</v>
      </c>
      <c r="CW18" s="24">
        <f t="shared" si="41"/>
        <v>11306404</v>
      </c>
      <c r="CX18" s="24">
        <f t="shared" si="42"/>
        <v>34555</v>
      </c>
      <c r="CY18" s="24">
        <f t="shared" si="43"/>
        <v>104352324</v>
      </c>
      <c r="CZ18" s="24">
        <f t="shared" si="44"/>
        <v>291071859</v>
      </c>
      <c r="DA18" s="24">
        <f t="shared" si="45"/>
        <v>46503</v>
      </c>
      <c r="DB18" s="24">
        <f t="shared" si="46"/>
        <v>2335320</v>
      </c>
      <c r="DC18" s="24">
        <f t="shared" si="47"/>
        <v>61652986</v>
      </c>
      <c r="DD18" s="24">
        <f t="shared" si="48"/>
        <v>50151104</v>
      </c>
      <c r="DE18" s="24">
        <f t="shared" si="49"/>
        <v>13652</v>
      </c>
      <c r="DF18" s="24">
        <f t="shared" si="50"/>
        <v>0</v>
      </c>
      <c r="DG18" s="24">
        <f t="shared" si="51"/>
        <v>33141945</v>
      </c>
      <c r="DH18" s="44">
        <f t="shared" si="52"/>
        <v>0.65247400099999997</v>
      </c>
    </row>
    <row r="19" spans="1:112" x14ac:dyDescent="0.3">
      <c r="A19" s="1">
        <v>8500</v>
      </c>
      <c r="B19">
        <v>4.9000000000000002E-2</v>
      </c>
      <c r="C19">
        <v>1.466</v>
      </c>
      <c r="D19">
        <v>4.3999999999999997E-2</v>
      </c>
      <c r="E19">
        <v>0.38900000000000001</v>
      </c>
      <c r="F19">
        <v>0.874</v>
      </c>
      <c r="G19">
        <v>8488</v>
      </c>
      <c r="H19">
        <v>30282</v>
      </c>
      <c r="I19">
        <v>52268</v>
      </c>
      <c r="J19">
        <v>3130</v>
      </c>
      <c r="K19">
        <v>3820</v>
      </c>
      <c r="L19">
        <v>5448</v>
      </c>
      <c r="M19">
        <v>8045</v>
      </c>
      <c r="N19">
        <v>22479</v>
      </c>
      <c r="O19" s="20">
        <v>10355</v>
      </c>
      <c r="P19" s="20">
        <v>169</v>
      </c>
      <c r="Q19" s="20">
        <v>1569</v>
      </c>
      <c r="R19" s="20">
        <v>1569</v>
      </c>
      <c r="S19" s="20">
        <v>3</v>
      </c>
      <c r="T19" s="20">
        <v>1821</v>
      </c>
      <c r="U19" s="20">
        <v>1</v>
      </c>
      <c r="V19" s="20">
        <v>10322</v>
      </c>
      <c r="W19" s="20">
        <v>1835</v>
      </c>
      <c r="X19" s="20">
        <v>6</v>
      </c>
      <c r="Y19" s="20">
        <v>180</v>
      </c>
      <c r="Z19" s="20">
        <v>8668</v>
      </c>
      <c r="AA19" s="20">
        <v>8667</v>
      </c>
      <c r="AB19" s="20">
        <v>1</v>
      </c>
      <c r="AC19" s="20">
        <v>0</v>
      </c>
      <c r="AD19" s="20">
        <v>8668</v>
      </c>
      <c r="AE19" s="22">
        <v>242</v>
      </c>
      <c r="AF19" s="22">
        <v>169</v>
      </c>
      <c r="AG19" s="22">
        <v>27</v>
      </c>
      <c r="AH19" s="22">
        <v>3</v>
      </c>
      <c r="AI19" s="22">
        <v>0</v>
      </c>
      <c r="AJ19" s="22">
        <v>179</v>
      </c>
      <c r="AK19" s="22">
        <v>1</v>
      </c>
      <c r="AL19" s="22">
        <v>1994</v>
      </c>
      <c r="AM19" s="22">
        <v>1993</v>
      </c>
      <c r="AN19" s="22">
        <v>0</v>
      </c>
      <c r="AO19" s="22">
        <v>360</v>
      </c>
      <c r="AP19" s="22">
        <v>8667</v>
      </c>
      <c r="AQ19" s="22">
        <v>8667</v>
      </c>
      <c r="AR19" s="22">
        <v>0</v>
      </c>
      <c r="AS19" s="22">
        <v>0</v>
      </c>
      <c r="AT19" s="22">
        <v>180</v>
      </c>
      <c r="AU19" s="10">
        <f t="shared" si="69"/>
        <v>242</v>
      </c>
      <c r="AV19" s="10">
        <f t="shared" si="70"/>
        <v>169</v>
      </c>
      <c r="AW19" s="10">
        <f t="shared" si="71"/>
        <v>27</v>
      </c>
      <c r="AX19" s="10">
        <f t="shared" si="72"/>
        <v>3</v>
      </c>
      <c r="AY19" s="10">
        <f t="shared" si="73"/>
        <v>0</v>
      </c>
      <c r="AZ19" s="10">
        <f t="shared" si="74"/>
        <v>179</v>
      </c>
      <c r="BA19" s="10">
        <f t="shared" si="75"/>
        <v>1</v>
      </c>
      <c r="BB19" s="10">
        <f t="shared" si="76"/>
        <v>1994</v>
      </c>
      <c r="BC19" s="10">
        <f t="shared" si="77"/>
        <v>1835</v>
      </c>
      <c r="BD19" s="10">
        <f t="shared" si="78"/>
        <v>0</v>
      </c>
      <c r="BE19" s="10">
        <f t="shared" si="79"/>
        <v>180</v>
      </c>
      <c r="BF19" s="10">
        <f t="shared" si="80"/>
        <v>8667</v>
      </c>
      <c r="BG19" s="10">
        <f t="shared" si="81"/>
        <v>8667</v>
      </c>
      <c r="BH19" s="10">
        <f t="shared" si="82"/>
        <v>0</v>
      </c>
      <c r="BI19" s="10">
        <f t="shared" si="83"/>
        <v>0</v>
      </c>
      <c r="BJ19" s="10">
        <f t="shared" si="84"/>
        <v>180</v>
      </c>
      <c r="BK19">
        <v>6512</v>
      </c>
      <c r="BL19">
        <v>4296</v>
      </c>
      <c r="BM19">
        <v>9148</v>
      </c>
      <c r="BN19">
        <v>14079</v>
      </c>
      <c r="BO19">
        <v>14932</v>
      </c>
      <c r="BP19">
        <v>6249</v>
      </c>
      <c r="BQ19">
        <v>10666</v>
      </c>
      <c r="BR19">
        <v>10977</v>
      </c>
      <c r="BS19">
        <v>173246</v>
      </c>
      <c r="BT19">
        <v>16852</v>
      </c>
      <c r="BU19">
        <v>11706</v>
      </c>
      <c r="BV19">
        <v>7371</v>
      </c>
      <c r="BW19">
        <v>6190</v>
      </c>
      <c r="BX19">
        <v>13225</v>
      </c>
      <c r="BY19">
        <v>0</v>
      </c>
      <c r="BZ19">
        <v>4219</v>
      </c>
      <c r="CA19" s="24">
        <f t="shared" si="53"/>
        <v>1575904</v>
      </c>
      <c r="CB19" s="24">
        <f t="shared" si="54"/>
        <v>726024</v>
      </c>
      <c r="CC19" s="24">
        <f t="shared" si="55"/>
        <v>246996</v>
      </c>
      <c r="CD19" s="24">
        <f t="shared" si="56"/>
        <v>42237</v>
      </c>
      <c r="CE19" s="24">
        <f t="shared" si="57"/>
        <v>0</v>
      </c>
      <c r="CF19" s="24">
        <f t="shared" si="58"/>
        <v>1118571</v>
      </c>
      <c r="CG19" s="24">
        <f t="shared" si="59"/>
        <v>10666</v>
      </c>
      <c r="CH19" s="24">
        <f t="shared" si="60"/>
        <v>21888138</v>
      </c>
      <c r="CI19" s="24">
        <f t="shared" si="61"/>
        <v>317906410</v>
      </c>
      <c r="CJ19" s="24">
        <f t="shared" si="62"/>
        <v>0</v>
      </c>
      <c r="CK19" s="24">
        <f t="shared" si="63"/>
        <v>2107080</v>
      </c>
      <c r="CL19" s="24">
        <f t="shared" si="64"/>
        <v>63884457</v>
      </c>
      <c r="CM19" s="24">
        <f t="shared" si="65"/>
        <v>53648730</v>
      </c>
      <c r="CN19" s="24">
        <f t="shared" si="66"/>
        <v>0</v>
      </c>
      <c r="CO19" s="24">
        <f t="shared" si="67"/>
        <v>0</v>
      </c>
      <c r="CP19" s="24">
        <f t="shared" si="68"/>
        <v>759420</v>
      </c>
      <c r="CQ19" s="13">
        <f t="shared" si="35"/>
        <v>0.46391463300000002</v>
      </c>
      <c r="CR19" s="24">
        <f t="shared" si="36"/>
        <v>67431760</v>
      </c>
      <c r="CS19" s="24">
        <f t="shared" si="37"/>
        <v>726024</v>
      </c>
      <c r="CT19" s="24">
        <f t="shared" si="38"/>
        <v>14353212</v>
      </c>
      <c r="CU19" s="24">
        <f t="shared" si="39"/>
        <v>22089951</v>
      </c>
      <c r="CV19" s="24">
        <f t="shared" si="40"/>
        <v>44796</v>
      </c>
      <c r="CW19" s="24">
        <f t="shared" si="41"/>
        <v>11379429</v>
      </c>
      <c r="CX19" s="24">
        <f t="shared" si="42"/>
        <v>10666</v>
      </c>
      <c r="CY19" s="24">
        <f t="shared" si="43"/>
        <v>113304594</v>
      </c>
      <c r="CZ19" s="24">
        <f t="shared" si="44"/>
        <v>317906410</v>
      </c>
      <c r="DA19" s="24">
        <f t="shared" si="45"/>
        <v>101112</v>
      </c>
      <c r="DB19" s="24">
        <f t="shared" si="46"/>
        <v>2107080</v>
      </c>
      <c r="DC19" s="24">
        <f t="shared" si="47"/>
        <v>63891828</v>
      </c>
      <c r="DD19" s="24">
        <f t="shared" si="48"/>
        <v>53648730</v>
      </c>
      <c r="DE19" s="24">
        <f t="shared" si="49"/>
        <v>13225</v>
      </c>
      <c r="DF19" s="24">
        <f t="shared" si="50"/>
        <v>0</v>
      </c>
      <c r="DG19" s="24">
        <f t="shared" si="51"/>
        <v>36570292</v>
      </c>
      <c r="DH19" s="44">
        <f t="shared" si="52"/>
        <v>0.70357910899999998</v>
      </c>
    </row>
    <row r="20" spans="1:112" x14ac:dyDescent="0.3">
      <c r="A20" s="1">
        <v>9000</v>
      </c>
      <c r="B20">
        <v>5.8000000000000003E-2</v>
      </c>
      <c r="C20">
        <v>1.607</v>
      </c>
      <c r="D20">
        <v>4.5999999999999999E-2</v>
      </c>
      <c r="E20">
        <v>0.48699999999999999</v>
      </c>
      <c r="F20">
        <v>0.99099999999999999</v>
      </c>
      <c r="G20">
        <v>8992</v>
      </c>
      <c r="H20">
        <v>32121</v>
      </c>
      <c r="I20">
        <v>55219</v>
      </c>
      <c r="J20">
        <v>3516</v>
      </c>
      <c r="K20">
        <v>3846</v>
      </c>
      <c r="L20">
        <v>6742</v>
      </c>
      <c r="M20">
        <v>8187</v>
      </c>
      <c r="N20">
        <v>20528</v>
      </c>
      <c r="O20" s="20">
        <v>10914</v>
      </c>
      <c r="P20" s="20">
        <v>176</v>
      </c>
      <c r="Q20" s="20">
        <v>1773</v>
      </c>
      <c r="R20" s="20">
        <v>1773</v>
      </c>
      <c r="S20" s="20">
        <v>9</v>
      </c>
      <c r="T20" s="20">
        <v>1881</v>
      </c>
      <c r="U20" s="20">
        <v>3</v>
      </c>
      <c r="V20" s="20">
        <v>10863</v>
      </c>
      <c r="W20" s="20">
        <v>1872</v>
      </c>
      <c r="X20" s="20">
        <v>12</v>
      </c>
      <c r="Y20" s="20">
        <v>183</v>
      </c>
      <c r="Z20" s="20">
        <v>9175</v>
      </c>
      <c r="AA20" s="20">
        <v>9174</v>
      </c>
      <c r="AB20" s="20">
        <v>1</v>
      </c>
      <c r="AC20" s="20">
        <v>0</v>
      </c>
      <c r="AD20" s="20">
        <v>9175</v>
      </c>
      <c r="AE20" s="22">
        <v>233</v>
      </c>
      <c r="AF20" s="22">
        <v>176</v>
      </c>
      <c r="AG20" s="22">
        <v>24</v>
      </c>
      <c r="AH20" s="22">
        <v>8</v>
      </c>
      <c r="AI20" s="22">
        <v>0</v>
      </c>
      <c r="AJ20" s="22">
        <v>193</v>
      </c>
      <c r="AK20" s="22">
        <v>3</v>
      </c>
      <c r="AL20" s="22">
        <v>2052</v>
      </c>
      <c r="AM20" s="22">
        <v>2049</v>
      </c>
      <c r="AN20" s="22">
        <v>0</v>
      </c>
      <c r="AO20" s="22">
        <v>366</v>
      </c>
      <c r="AP20" s="22">
        <v>9174</v>
      </c>
      <c r="AQ20" s="22">
        <v>9174</v>
      </c>
      <c r="AR20" s="22">
        <v>0</v>
      </c>
      <c r="AS20" s="22">
        <v>0</v>
      </c>
      <c r="AT20" s="22">
        <v>183</v>
      </c>
      <c r="AU20" s="10">
        <f t="shared" si="69"/>
        <v>233</v>
      </c>
      <c r="AV20" s="10">
        <f t="shared" si="70"/>
        <v>176</v>
      </c>
      <c r="AW20" s="10">
        <f t="shared" si="71"/>
        <v>24</v>
      </c>
      <c r="AX20" s="10">
        <f t="shared" si="72"/>
        <v>8</v>
      </c>
      <c r="AY20" s="10">
        <f t="shared" si="73"/>
        <v>0</v>
      </c>
      <c r="AZ20" s="10">
        <f t="shared" si="74"/>
        <v>193</v>
      </c>
      <c r="BA20" s="10">
        <f t="shared" si="75"/>
        <v>3</v>
      </c>
      <c r="BB20" s="10">
        <f t="shared" si="76"/>
        <v>2052</v>
      </c>
      <c r="BC20" s="10">
        <f t="shared" si="77"/>
        <v>1872</v>
      </c>
      <c r="BD20" s="10">
        <f t="shared" si="78"/>
        <v>0</v>
      </c>
      <c r="BE20" s="10">
        <f t="shared" si="79"/>
        <v>183</v>
      </c>
      <c r="BF20" s="10">
        <f t="shared" si="80"/>
        <v>9174</v>
      </c>
      <c r="BG20" s="10">
        <f t="shared" si="81"/>
        <v>9174</v>
      </c>
      <c r="BH20" s="10">
        <f t="shared" si="82"/>
        <v>0</v>
      </c>
      <c r="BI20" s="10">
        <f t="shared" si="83"/>
        <v>0</v>
      </c>
      <c r="BJ20" s="10">
        <f t="shared" si="84"/>
        <v>183</v>
      </c>
      <c r="BK20">
        <v>6762</v>
      </c>
      <c r="BL20">
        <v>6838</v>
      </c>
      <c r="BM20">
        <v>10554</v>
      </c>
      <c r="BN20">
        <v>16745</v>
      </c>
      <c r="BO20">
        <v>15311</v>
      </c>
      <c r="BP20">
        <v>6996</v>
      </c>
      <c r="BQ20">
        <v>11803</v>
      </c>
      <c r="BR20">
        <v>11047</v>
      </c>
      <c r="BS20">
        <v>204843</v>
      </c>
      <c r="BT20">
        <v>16496</v>
      </c>
      <c r="BU20">
        <v>14414</v>
      </c>
      <c r="BV20">
        <v>7542</v>
      </c>
      <c r="BW20">
        <v>6443</v>
      </c>
      <c r="BX20">
        <v>12799</v>
      </c>
      <c r="BY20">
        <v>0</v>
      </c>
      <c r="BZ20">
        <v>4256</v>
      </c>
      <c r="CA20" s="24">
        <f t="shared" si="53"/>
        <v>1575546</v>
      </c>
      <c r="CB20" s="24">
        <f t="shared" si="54"/>
        <v>1203488</v>
      </c>
      <c r="CC20" s="24">
        <f t="shared" si="55"/>
        <v>253296</v>
      </c>
      <c r="CD20" s="24">
        <f t="shared" si="56"/>
        <v>133960</v>
      </c>
      <c r="CE20" s="24">
        <f t="shared" si="57"/>
        <v>0</v>
      </c>
      <c r="CF20" s="24">
        <f t="shared" si="58"/>
        <v>1350228</v>
      </c>
      <c r="CG20" s="24">
        <f t="shared" si="59"/>
        <v>35409</v>
      </c>
      <c r="CH20" s="24">
        <f t="shared" si="60"/>
        <v>22668444</v>
      </c>
      <c r="CI20" s="24">
        <f t="shared" si="61"/>
        <v>383466096</v>
      </c>
      <c r="CJ20" s="24">
        <f t="shared" si="62"/>
        <v>0</v>
      </c>
      <c r="CK20" s="24">
        <f t="shared" si="63"/>
        <v>2637762</v>
      </c>
      <c r="CL20" s="24">
        <f t="shared" si="64"/>
        <v>69190308</v>
      </c>
      <c r="CM20" s="24">
        <f t="shared" si="65"/>
        <v>59108082</v>
      </c>
      <c r="CN20" s="24">
        <f t="shared" si="66"/>
        <v>0</v>
      </c>
      <c r="CO20" s="24">
        <f t="shared" si="67"/>
        <v>0</v>
      </c>
      <c r="CP20" s="24">
        <f t="shared" si="68"/>
        <v>778848</v>
      </c>
      <c r="CQ20" s="13">
        <f t="shared" si="35"/>
        <v>0.54240146700000003</v>
      </c>
      <c r="CR20" s="24">
        <f t="shared" si="36"/>
        <v>73800468</v>
      </c>
      <c r="CS20" s="24">
        <f t="shared" si="37"/>
        <v>1203488</v>
      </c>
      <c r="CT20" s="24">
        <f t="shared" si="38"/>
        <v>18712242</v>
      </c>
      <c r="CU20" s="24">
        <f t="shared" si="39"/>
        <v>29688885</v>
      </c>
      <c r="CV20" s="24">
        <f t="shared" si="40"/>
        <v>137799</v>
      </c>
      <c r="CW20" s="24">
        <f t="shared" si="41"/>
        <v>13159476</v>
      </c>
      <c r="CX20" s="24">
        <f t="shared" si="42"/>
        <v>35409</v>
      </c>
      <c r="CY20" s="24">
        <f t="shared" si="43"/>
        <v>120003561</v>
      </c>
      <c r="CZ20" s="24">
        <f t="shared" si="44"/>
        <v>383466096</v>
      </c>
      <c r="DA20" s="24">
        <f t="shared" si="45"/>
        <v>197952</v>
      </c>
      <c r="DB20" s="24">
        <f t="shared" si="46"/>
        <v>2637762</v>
      </c>
      <c r="DC20" s="24">
        <f t="shared" si="47"/>
        <v>69197850</v>
      </c>
      <c r="DD20" s="24">
        <f t="shared" si="48"/>
        <v>59108082</v>
      </c>
      <c r="DE20" s="24">
        <f t="shared" si="49"/>
        <v>12799</v>
      </c>
      <c r="DF20" s="24">
        <f t="shared" si="50"/>
        <v>0</v>
      </c>
      <c r="DG20" s="24">
        <f t="shared" si="51"/>
        <v>39048800</v>
      </c>
      <c r="DH20" s="44">
        <f t="shared" si="52"/>
        <v>0.81041066900000003</v>
      </c>
    </row>
    <row r="21" spans="1:112" x14ac:dyDescent="0.3">
      <c r="A21" s="1">
        <v>9500</v>
      </c>
      <c r="B21">
        <v>5.8000000000000003E-2</v>
      </c>
      <c r="C21">
        <v>1.66</v>
      </c>
      <c r="D21">
        <v>5.0999999999999997E-2</v>
      </c>
      <c r="E21">
        <v>0.47599999999999998</v>
      </c>
      <c r="F21">
        <v>1.056</v>
      </c>
      <c r="G21">
        <v>9472</v>
      </c>
      <c r="H21">
        <v>33772</v>
      </c>
      <c r="I21">
        <v>58374</v>
      </c>
      <c r="J21">
        <v>3149</v>
      </c>
      <c r="K21">
        <v>3624</v>
      </c>
      <c r="L21">
        <v>6682</v>
      </c>
      <c r="M21">
        <v>8177</v>
      </c>
      <c r="N21">
        <v>19639</v>
      </c>
      <c r="O21" s="20">
        <v>11565</v>
      </c>
      <c r="P21" s="20">
        <v>182</v>
      </c>
      <c r="Q21" s="20">
        <v>1756</v>
      </c>
      <c r="R21" s="20">
        <v>1756</v>
      </c>
      <c r="S21" s="20">
        <v>3</v>
      </c>
      <c r="T21" s="20">
        <v>2001</v>
      </c>
      <c r="U21" s="20">
        <v>3</v>
      </c>
      <c r="V21" s="20">
        <v>11518</v>
      </c>
      <c r="W21" s="20">
        <v>2047</v>
      </c>
      <c r="X21" s="20">
        <v>9</v>
      </c>
      <c r="Y21" s="20">
        <v>217</v>
      </c>
      <c r="Z21" s="20">
        <v>9689</v>
      </c>
      <c r="AA21" s="20">
        <v>9688</v>
      </c>
      <c r="AB21" s="20">
        <v>1</v>
      </c>
      <c r="AC21" s="20">
        <v>0</v>
      </c>
      <c r="AD21" s="20">
        <v>9689</v>
      </c>
      <c r="AE21" s="22">
        <v>283</v>
      </c>
      <c r="AF21" s="22">
        <v>182</v>
      </c>
      <c r="AG21" s="22">
        <v>19</v>
      </c>
      <c r="AH21" s="22">
        <v>6</v>
      </c>
      <c r="AI21" s="22">
        <v>0</v>
      </c>
      <c r="AJ21" s="22">
        <v>202</v>
      </c>
      <c r="AK21" s="22">
        <v>3</v>
      </c>
      <c r="AL21" s="22">
        <v>2228</v>
      </c>
      <c r="AM21" s="22">
        <v>2225</v>
      </c>
      <c r="AN21" s="22">
        <v>0</v>
      </c>
      <c r="AO21" s="22">
        <v>434</v>
      </c>
      <c r="AP21" s="22">
        <v>9688</v>
      </c>
      <c r="AQ21" s="22">
        <v>9688</v>
      </c>
      <c r="AR21" s="22">
        <v>0</v>
      </c>
      <c r="AS21" s="22">
        <v>0</v>
      </c>
      <c r="AT21" s="22">
        <v>217</v>
      </c>
      <c r="AU21" s="10">
        <f t="shared" si="69"/>
        <v>283</v>
      </c>
      <c r="AV21" s="10">
        <f t="shared" si="70"/>
        <v>182</v>
      </c>
      <c r="AW21" s="10">
        <f t="shared" si="71"/>
        <v>19</v>
      </c>
      <c r="AX21" s="10">
        <f t="shared" si="72"/>
        <v>6</v>
      </c>
      <c r="AY21" s="10">
        <f t="shared" si="73"/>
        <v>0</v>
      </c>
      <c r="AZ21" s="10">
        <f t="shared" si="74"/>
        <v>202</v>
      </c>
      <c r="BA21" s="10">
        <f t="shared" si="75"/>
        <v>3</v>
      </c>
      <c r="BB21" s="10">
        <f t="shared" si="76"/>
        <v>2228</v>
      </c>
      <c r="BC21" s="10">
        <f t="shared" si="77"/>
        <v>2047</v>
      </c>
      <c r="BD21" s="10">
        <f t="shared" si="78"/>
        <v>0</v>
      </c>
      <c r="BE21" s="10">
        <f t="shared" si="79"/>
        <v>217</v>
      </c>
      <c r="BF21" s="10">
        <f t="shared" si="80"/>
        <v>9688</v>
      </c>
      <c r="BG21" s="10">
        <f t="shared" si="81"/>
        <v>9688</v>
      </c>
      <c r="BH21" s="10">
        <f t="shared" si="82"/>
        <v>0</v>
      </c>
      <c r="BI21" s="10">
        <f t="shared" si="83"/>
        <v>0</v>
      </c>
      <c r="BJ21" s="10">
        <f t="shared" si="84"/>
        <v>217</v>
      </c>
      <c r="BK21">
        <v>6652</v>
      </c>
      <c r="BL21">
        <v>4913</v>
      </c>
      <c r="BM21">
        <v>9822</v>
      </c>
      <c r="BN21">
        <v>19127</v>
      </c>
      <c r="BO21">
        <v>14363</v>
      </c>
      <c r="BP21">
        <v>6335</v>
      </c>
      <c r="BQ21">
        <v>8959</v>
      </c>
      <c r="BR21">
        <v>11172</v>
      </c>
      <c r="BS21">
        <v>204738</v>
      </c>
      <c r="BT21">
        <v>12704</v>
      </c>
      <c r="BU21">
        <v>12197</v>
      </c>
      <c r="BV21">
        <v>7558</v>
      </c>
      <c r="BW21">
        <v>6407</v>
      </c>
      <c r="BX21">
        <v>12799</v>
      </c>
      <c r="BY21">
        <v>0</v>
      </c>
      <c r="BZ21">
        <v>4466</v>
      </c>
      <c r="CA21" s="24">
        <f t="shared" si="53"/>
        <v>1882516</v>
      </c>
      <c r="CB21" s="24">
        <f t="shared" si="54"/>
        <v>894166</v>
      </c>
      <c r="CC21" s="24">
        <f t="shared" si="55"/>
        <v>186618</v>
      </c>
      <c r="CD21" s="24">
        <f t="shared" si="56"/>
        <v>114762</v>
      </c>
      <c r="CE21" s="24">
        <f t="shared" si="57"/>
        <v>0</v>
      </c>
      <c r="CF21" s="24">
        <f t="shared" si="58"/>
        <v>1279670</v>
      </c>
      <c r="CG21" s="24">
        <f t="shared" si="59"/>
        <v>26877</v>
      </c>
      <c r="CH21" s="24">
        <f t="shared" si="60"/>
        <v>24891216</v>
      </c>
      <c r="CI21" s="24">
        <f t="shared" si="61"/>
        <v>419098686</v>
      </c>
      <c r="CJ21" s="24">
        <f t="shared" si="62"/>
        <v>0</v>
      </c>
      <c r="CK21" s="24">
        <f t="shared" si="63"/>
        <v>2646749</v>
      </c>
      <c r="CL21" s="24">
        <f t="shared" si="64"/>
        <v>73221904</v>
      </c>
      <c r="CM21" s="24">
        <f t="shared" si="65"/>
        <v>62071016</v>
      </c>
      <c r="CN21" s="24">
        <f t="shared" si="66"/>
        <v>0</v>
      </c>
      <c r="CO21" s="24">
        <f t="shared" si="67"/>
        <v>0</v>
      </c>
      <c r="CP21" s="24">
        <f t="shared" si="68"/>
        <v>969122</v>
      </c>
      <c r="CQ21" s="13">
        <f t="shared" si="35"/>
        <v>0.58728330200000001</v>
      </c>
      <c r="CR21" s="24">
        <f t="shared" si="36"/>
        <v>76930380</v>
      </c>
      <c r="CS21" s="24">
        <f t="shared" si="37"/>
        <v>894166</v>
      </c>
      <c r="CT21" s="24">
        <f t="shared" si="38"/>
        <v>17247432</v>
      </c>
      <c r="CU21" s="24">
        <f t="shared" si="39"/>
        <v>33587012</v>
      </c>
      <c r="CV21" s="24">
        <f t="shared" si="40"/>
        <v>43089</v>
      </c>
      <c r="CW21" s="24">
        <f t="shared" si="41"/>
        <v>12676335</v>
      </c>
      <c r="CX21" s="24">
        <f t="shared" si="42"/>
        <v>26877</v>
      </c>
      <c r="CY21" s="24">
        <f t="shared" si="43"/>
        <v>128679096</v>
      </c>
      <c r="CZ21" s="24">
        <f t="shared" si="44"/>
        <v>419098686</v>
      </c>
      <c r="DA21" s="24">
        <f t="shared" si="45"/>
        <v>114336</v>
      </c>
      <c r="DB21" s="24">
        <f t="shared" si="46"/>
        <v>2646749</v>
      </c>
      <c r="DC21" s="24">
        <f t="shared" si="47"/>
        <v>73229462</v>
      </c>
      <c r="DD21" s="24">
        <f t="shared" si="48"/>
        <v>62071016</v>
      </c>
      <c r="DE21" s="24">
        <f t="shared" si="49"/>
        <v>12799</v>
      </c>
      <c r="DF21" s="24">
        <f t="shared" si="50"/>
        <v>0</v>
      </c>
      <c r="DG21" s="24">
        <f t="shared" si="51"/>
        <v>43271074</v>
      </c>
      <c r="DH21" s="44">
        <f t="shared" si="52"/>
        <v>0.87052850900000001</v>
      </c>
    </row>
    <row r="22" spans="1:112" x14ac:dyDescent="0.3">
      <c r="A22" s="1">
        <v>10000</v>
      </c>
      <c r="B22">
        <v>6.3E-2</v>
      </c>
      <c r="C22">
        <v>1.7330000000000001</v>
      </c>
      <c r="D22">
        <v>5.7000000000000002E-2</v>
      </c>
      <c r="E22">
        <v>0.502</v>
      </c>
      <c r="F22">
        <v>1.0940000000000001</v>
      </c>
      <c r="G22">
        <v>9956</v>
      </c>
      <c r="H22">
        <v>35485</v>
      </c>
      <c r="I22">
        <v>61388</v>
      </c>
      <c r="J22">
        <v>3192</v>
      </c>
      <c r="K22">
        <v>3377</v>
      </c>
      <c r="L22">
        <v>6685</v>
      </c>
      <c r="M22">
        <v>7967</v>
      </c>
      <c r="N22">
        <v>17728</v>
      </c>
      <c r="O22" s="20">
        <v>12165</v>
      </c>
      <c r="P22" s="20">
        <v>200</v>
      </c>
      <c r="Q22" s="20">
        <v>1841</v>
      </c>
      <c r="R22" s="20">
        <v>1841</v>
      </c>
      <c r="S22" s="20">
        <v>6</v>
      </c>
      <c r="T22" s="20">
        <v>2112</v>
      </c>
      <c r="U22" s="20">
        <v>3</v>
      </c>
      <c r="V22" s="20">
        <v>12108</v>
      </c>
      <c r="W22" s="20">
        <v>2153</v>
      </c>
      <c r="X22" s="20">
        <v>9</v>
      </c>
      <c r="Y22" s="20">
        <v>230</v>
      </c>
      <c r="Z22" s="20">
        <v>10186</v>
      </c>
      <c r="AA22" s="20">
        <v>10185</v>
      </c>
      <c r="AB22" s="20">
        <v>1</v>
      </c>
      <c r="AC22" s="20">
        <v>0</v>
      </c>
      <c r="AD22" s="20">
        <v>10186</v>
      </c>
      <c r="AE22" s="22">
        <v>307</v>
      </c>
      <c r="AF22" s="22">
        <v>200</v>
      </c>
      <c r="AG22" s="22">
        <v>29</v>
      </c>
      <c r="AH22" s="22">
        <v>3</v>
      </c>
      <c r="AI22" s="22">
        <v>0</v>
      </c>
      <c r="AJ22" s="22">
        <v>222</v>
      </c>
      <c r="AK22" s="22">
        <v>3</v>
      </c>
      <c r="AL22" s="22">
        <v>2353</v>
      </c>
      <c r="AM22" s="22">
        <v>2350</v>
      </c>
      <c r="AN22" s="22">
        <v>0</v>
      </c>
      <c r="AO22" s="22">
        <v>460</v>
      </c>
      <c r="AP22" s="22">
        <v>10185</v>
      </c>
      <c r="AQ22" s="22">
        <v>10185</v>
      </c>
      <c r="AR22" s="22">
        <v>0</v>
      </c>
      <c r="AS22" s="22">
        <v>0</v>
      </c>
      <c r="AT22" s="22">
        <v>230</v>
      </c>
      <c r="AU22" s="10">
        <f t="shared" si="69"/>
        <v>307</v>
      </c>
      <c r="AV22" s="10">
        <f t="shared" si="70"/>
        <v>200</v>
      </c>
      <c r="AW22" s="10">
        <f t="shared" si="71"/>
        <v>29</v>
      </c>
      <c r="AX22" s="10">
        <f t="shared" si="72"/>
        <v>3</v>
      </c>
      <c r="AY22" s="10">
        <f t="shared" si="73"/>
        <v>0</v>
      </c>
      <c r="AZ22" s="10">
        <f t="shared" si="74"/>
        <v>222</v>
      </c>
      <c r="BA22" s="10">
        <f t="shared" si="75"/>
        <v>3</v>
      </c>
      <c r="BB22" s="10">
        <f t="shared" si="76"/>
        <v>2353</v>
      </c>
      <c r="BC22" s="10">
        <f t="shared" si="77"/>
        <v>2153</v>
      </c>
      <c r="BD22" s="10">
        <f t="shared" si="78"/>
        <v>0</v>
      </c>
      <c r="BE22" s="10">
        <f t="shared" si="79"/>
        <v>230</v>
      </c>
      <c r="BF22" s="10">
        <f t="shared" si="80"/>
        <v>10185</v>
      </c>
      <c r="BG22" s="10">
        <f t="shared" si="81"/>
        <v>10185</v>
      </c>
      <c r="BH22" s="10">
        <f t="shared" si="82"/>
        <v>0</v>
      </c>
      <c r="BI22" s="10">
        <f t="shared" si="83"/>
        <v>0</v>
      </c>
      <c r="BJ22" s="10">
        <f t="shared" si="84"/>
        <v>230</v>
      </c>
      <c r="BK22">
        <v>6242</v>
      </c>
      <c r="BL22">
        <v>5390</v>
      </c>
      <c r="BM22">
        <v>9481</v>
      </c>
      <c r="BN22">
        <v>19910</v>
      </c>
      <c r="BO22">
        <v>14292</v>
      </c>
      <c r="BP22">
        <v>6403</v>
      </c>
      <c r="BQ22">
        <v>12514</v>
      </c>
      <c r="BR22">
        <v>13080</v>
      </c>
      <c r="BS22">
        <v>195282</v>
      </c>
      <c r="BT22">
        <v>18061</v>
      </c>
      <c r="BU22">
        <v>11947</v>
      </c>
      <c r="BV22">
        <v>7352</v>
      </c>
      <c r="BW22">
        <v>6157</v>
      </c>
      <c r="BX22">
        <v>12799</v>
      </c>
      <c r="BY22">
        <v>0</v>
      </c>
      <c r="BZ22">
        <v>4174</v>
      </c>
      <c r="CA22" s="24">
        <f t="shared" si="53"/>
        <v>1916294</v>
      </c>
      <c r="CB22" s="24">
        <f t="shared" si="54"/>
        <v>1078000</v>
      </c>
      <c r="CC22" s="24">
        <f t="shared" si="55"/>
        <v>274949</v>
      </c>
      <c r="CD22" s="24">
        <f t="shared" si="56"/>
        <v>59730</v>
      </c>
      <c r="CE22" s="24">
        <f t="shared" si="57"/>
        <v>0</v>
      </c>
      <c r="CF22" s="24">
        <f t="shared" si="58"/>
        <v>1421466</v>
      </c>
      <c r="CG22" s="24">
        <f t="shared" si="59"/>
        <v>37542</v>
      </c>
      <c r="CH22" s="24">
        <f t="shared" si="60"/>
        <v>30777240</v>
      </c>
      <c r="CI22" s="24">
        <f t="shared" si="61"/>
        <v>420442146</v>
      </c>
      <c r="CJ22" s="24">
        <f t="shared" si="62"/>
        <v>0</v>
      </c>
      <c r="CK22" s="24">
        <f t="shared" si="63"/>
        <v>2747810</v>
      </c>
      <c r="CL22" s="24">
        <f t="shared" si="64"/>
        <v>74880120</v>
      </c>
      <c r="CM22" s="24">
        <f t="shared" si="65"/>
        <v>62709045</v>
      </c>
      <c r="CN22" s="24">
        <f t="shared" si="66"/>
        <v>0</v>
      </c>
      <c r="CO22" s="24">
        <f t="shared" si="67"/>
        <v>0</v>
      </c>
      <c r="CP22" s="24">
        <f t="shared" si="68"/>
        <v>960020</v>
      </c>
      <c r="CQ22" s="13">
        <f t="shared" si="35"/>
        <v>0.59730436200000003</v>
      </c>
      <c r="CR22" s="24">
        <f t="shared" si="36"/>
        <v>75933930</v>
      </c>
      <c r="CS22" s="24">
        <f t="shared" si="37"/>
        <v>1078000</v>
      </c>
      <c r="CT22" s="24">
        <f t="shared" si="38"/>
        <v>17454521</v>
      </c>
      <c r="CU22" s="24">
        <f t="shared" si="39"/>
        <v>36654310</v>
      </c>
      <c r="CV22" s="24">
        <f t="shared" si="40"/>
        <v>85752</v>
      </c>
      <c r="CW22" s="24">
        <f t="shared" si="41"/>
        <v>13523136</v>
      </c>
      <c r="CX22" s="24">
        <f t="shared" si="42"/>
        <v>37542</v>
      </c>
      <c r="CY22" s="24">
        <f t="shared" si="43"/>
        <v>158372640</v>
      </c>
      <c r="CZ22" s="24">
        <f t="shared" si="44"/>
        <v>420442146</v>
      </c>
      <c r="DA22" s="24">
        <f t="shared" si="45"/>
        <v>162549</v>
      </c>
      <c r="DB22" s="24">
        <f t="shared" si="46"/>
        <v>2747810</v>
      </c>
      <c r="DC22" s="24">
        <f t="shared" si="47"/>
        <v>74887472</v>
      </c>
      <c r="DD22" s="24">
        <f t="shared" si="48"/>
        <v>62709045</v>
      </c>
      <c r="DE22" s="24">
        <f t="shared" si="49"/>
        <v>12799</v>
      </c>
      <c r="DF22" s="24">
        <f t="shared" si="50"/>
        <v>0</v>
      </c>
      <c r="DG22" s="24">
        <f t="shared" si="51"/>
        <v>42516364</v>
      </c>
      <c r="DH22" s="44">
        <f t="shared" si="52"/>
        <v>0.90661801600000003</v>
      </c>
    </row>
    <row r="23" spans="1:112" x14ac:dyDescent="0.3">
      <c r="A23" s="1">
        <v>10500</v>
      </c>
      <c r="B23">
        <v>6.5000000000000002E-2</v>
      </c>
      <c r="C23">
        <v>1.8420000000000001</v>
      </c>
      <c r="D23">
        <v>5.3999999999999999E-2</v>
      </c>
      <c r="E23">
        <v>0.54400000000000004</v>
      </c>
      <c r="F23">
        <v>1.1890000000000001</v>
      </c>
      <c r="G23">
        <v>10520</v>
      </c>
      <c r="H23">
        <v>37563</v>
      </c>
      <c r="I23">
        <v>64562</v>
      </c>
      <c r="J23">
        <v>3252</v>
      </c>
      <c r="K23">
        <v>3627</v>
      </c>
      <c r="L23">
        <v>7136</v>
      </c>
      <c r="M23">
        <v>7843</v>
      </c>
      <c r="N23">
        <v>16687</v>
      </c>
      <c r="O23" s="20">
        <v>12817</v>
      </c>
      <c r="P23" s="20">
        <v>221</v>
      </c>
      <c r="Q23" s="20">
        <v>1953</v>
      </c>
      <c r="R23" s="20">
        <v>1953</v>
      </c>
      <c r="S23" s="20">
        <v>6</v>
      </c>
      <c r="T23" s="20">
        <v>2225</v>
      </c>
      <c r="U23" s="20">
        <v>2</v>
      </c>
      <c r="V23" s="20">
        <v>12731</v>
      </c>
      <c r="W23" s="20">
        <v>2212</v>
      </c>
      <c r="X23" s="20">
        <v>18</v>
      </c>
      <c r="Y23" s="20">
        <v>203</v>
      </c>
      <c r="Z23" s="20">
        <v>10723</v>
      </c>
      <c r="AA23" s="20">
        <v>10722</v>
      </c>
      <c r="AB23" s="20">
        <v>1</v>
      </c>
      <c r="AC23" s="20">
        <v>0</v>
      </c>
      <c r="AD23" s="20">
        <v>10723</v>
      </c>
      <c r="AE23" s="22">
        <v>276</v>
      </c>
      <c r="AF23" s="22">
        <v>221</v>
      </c>
      <c r="AG23" s="22">
        <v>23</v>
      </c>
      <c r="AH23" s="22">
        <v>5</v>
      </c>
      <c r="AI23" s="22">
        <v>0</v>
      </c>
      <c r="AJ23" s="22">
        <v>197</v>
      </c>
      <c r="AK23" s="22">
        <v>2</v>
      </c>
      <c r="AL23" s="22">
        <v>2387</v>
      </c>
      <c r="AM23" s="22">
        <v>2385</v>
      </c>
      <c r="AN23" s="22">
        <v>5</v>
      </c>
      <c r="AO23" s="22">
        <v>404</v>
      </c>
      <c r="AP23" s="22">
        <v>10722</v>
      </c>
      <c r="AQ23" s="22">
        <v>10722</v>
      </c>
      <c r="AR23" s="22">
        <v>0</v>
      </c>
      <c r="AS23" s="22">
        <v>0</v>
      </c>
      <c r="AT23" s="22">
        <v>202</v>
      </c>
      <c r="AU23" s="10">
        <f t="shared" si="69"/>
        <v>276</v>
      </c>
      <c r="AV23" s="10">
        <f t="shared" si="70"/>
        <v>221</v>
      </c>
      <c r="AW23" s="10">
        <f t="shared" si="71"/>
        <v>23</v>
      </c>
      <c r="AX23" s="10">
        <f t="shared" si="72"/>
        <v>5</v>
      </c>
      <c r="AY23" s="10">
        <f t="shared" si="73"/>
        <v>0</v>
      </c>
      <c r="AZ23" s="10">
        <f t="shared" si="74"/>
        <v>197</v>
      </c>
      <c r="BA23" s="10">
        <f t="shared" si="75"/>
        <v>2</v>
      </c>
      <c r="BB23" s="10">
        <f t="shared" si="76"/>
        <v>2387</v>
      </c>
      <c r="BC23" s="10">
        <f t="shared" si="77"/>
        <v>2212</v>
      </c>
      <c r="BD23" s="10">
        <f t="shared" si="78"/>
        <v>5</v>
      </c>
      <c r="BE23" s="10">
        <f t="shared" si="79"/>
        <v>203</v>
      </c>
      <c r="BF23" s="10">
        <f t="shared" si="80"/>
        <v>10722</v>
      </c>
      <c r="BG23" s="10">
        <f t="shared" si="81"/>
        <v>10722</v>
      </c>
      <c r="BH23" s="10">
        <f t="shared" si="82"/>
        <v>0</v>
      </c>
      <c r="BI23" s="10">
        <f t="shared" si="83"/>
        <v>0</v>
      </c>
      <c r="BJ23" s="10">
        <f t="shared" si="84"/>
        <v>202</v>
      </c>
      <c r="BK23">
        <v>6541</v>
      </c>
      <c r="BL23">
        <v>4538</v>
      </c>
      <c r="BM23">
        <v>10405</v>
      </c>
      <c r="BN23">
        <v>15785</v>
      </c>
      <c r="BO23">
        <v>14932</v>
      </c>
      <c r="BP23">
        <v>6540</v>
      </c>
      <c r="BQ23">
        <v>8959</v>
      </c>
      <c r="BR23">
        <v>10888</v>
      </c>
      <c r="BS23">
        <v>226435</v>
      </c>
      <c r="BT23">
        <v>19435</v>
      </c>
      <c r="BU23">
        <v>10344</v>
      </c>
      <c r="BV23">
        <v>7369</v>
      </c>
      <c r="BW23">
        <v>6235</v>
      </c>
      <c r="BX23">
        <v>13226</v>
      </c>
      <c r="BY23">
        <v>0</v>
      </c>
      <c r="BZ23">
        <v>4086</v>
      </c>
      <c r="CA23" s="24">
        <f t="shared" si="53"/>
        <v>1805316</v>
      </c>
      <c r="CB23" s="24">
        <f t="shared" si="54"/>
        <v>1002898</v>
      </c>
      <c r="CC23" s="24">
        <f t="shared" si="55"/>
        <v>239315</v>
      </c>
      <c r="CD23" s="24">
        <f t="shared" si="56"/>
        <v>78925</v>
      </c>
      <c r="CE23" s="24">
        <f t="shared" si="57"/>
        <v>0</v>
      </c>
      <c r="CF23" s="24">
        <f t="shared" si="58"/>
        <v>1288380</v>
      </c>
      <c r="CG23" s="24">
        <f t="shared" si="59"/>
        <v>17918</v>
      </c>
      <c r="CH23" s="24">
        <f t="shared" si="60"/>
        <v>25989656</v>
      </c>
      <c r="CI23" s="24">
        <f t="shared" si="61"/>
        <v>500874220</v>
      </c>
      <c r="CJ23" s="24">
        <f t="shared" si="62"/>
        <v>97175</v>
      </c>
      <c r="CK23" s="24">
        <f t="shared" si="63"/>
        <v>2099832</v>
      </c>
      <c r="CL23" s="24">
        <f t="shared" si="64"/>
        <v>79010418</v>
      </c>
      <c r="CM23" s="24">
        <f t="shared" si="65"/>
        <v>66851670</v>
      </c>
      <c r="CN23" s="24">
        <f t="shared" si="66"/>
        <v>0</v>
      </c>
      <c r="CO23" s="24">
        <f t="shared" si="67"/>
        <v>0</v>
      </c>
      <c r="CP23" s="24">
        <f t="shared" si="68"/>
        <v>825372</v>
      </c>
      <c r="CQ23" s="13">
        <f t="shared" si="35"/>
        <v>0.68018109500000001</v>
      </c>
      <c r="CR23" s="24">
        <f t="shared" si="36"/>
        <v>83835997</v>
      </c>
      <c r="CS23" s="24">
        <f t="shared" si="37"/>
        <v>1002898</v>
      </c>
      <c r="CT23" s="24">
        <f t="shared" si="38"/>
        <v>20320965</v>
      </c>
      <c r="CU23" s="24">
        <f t="shared" si="39"/>
        <v>30828105</v>
      </c>
      <c r="CV23" s="24">
        <f t="shared" si="40"/>
        <v>89592</v>
      </c>
      <c r="CW23" s="24">
        <f t="shared" si="41"/>
        <v>14551500</v>
      </c>
      <c r="CX23" s="24">
        <f t="shared" si="42"/>
        <v>17918</v>
      </c>
      <c r="CY23" s="24">
        <f t="shared" si="43"/>
        <v>138615128</v>
      </c>
      <c r="CZ23" s="24">
        <f t="shared" si="44"/>
        <v>500874220</v>
      </c>
      <c r="DA23" s="24">
        <f t="shared" si="45"/>
        <v>349830</v>
      </c>
      <c r="DB23" s="24">
        <f t="shared" si="46"/>
        <v>2099832</v>
      </c>
      <c r="DC23" s="24">
        <f t="shared" si="47"/>
        <v>79017787</v>
      </c>
      <c r="DD23" s="24">
        <f t="shared" si="48"/>
        <v>66851670</v>
      </c>
      <c r="DE23" s="24">
        <f t="shared" si="49"/>
        <v>13226</v>
      </c>
      <c r="DF23" s="24">
        <f t="shared" si="50"/>
        <v>0</v>
      </c>
      <c r="DG23" s="24">
        <f t="shared" si="51"/>
        <v>43814178</v>
      </c>
      <c r="DH23" s="44">
        <f t="shared" si="52"/>
        <v>0.98228284600000004</v>
      </c>
    </row>
    <row r="24" spans="1:112" x14ac:dyDescent="0.3">
      <c r="A24" s="1">
        <v>11000</v>
      </c>
      <c r="B24">
        <v>7.1999999999999995E-2</v>
      </c>
      <c r="C24">
        <v>1.92</v>
      </c>
      <c r="D24">
        <v>5.3999999999999999E-2</v>
      </c>
      <c r="E24">
        <v>0.56499999999999995</v>
      </c>
      <c r="F24">
        <v>1.268</v>
      </c>
      <c r="G24">
        <v>10985</v>
      </c>
      <c r="H24">
        <v>39255</v>
      </c>
      <c r="I24">
        <v>67540</v>
      </c>
      <c r="J24">
        <v>3264</v>
      </c>
      <c r="K24">
        <v>3831</v>
      </c>
      <c r="L24">
        <v>3757</v>
      </c>
      <c r="M24">
        <v>8255</v>
      </c>
      <c r="N24">
        <v>16882</v>
      </c>
      <c r="O24" s="20">
        <v>13386</v>
      </c>
      <c r="P24" s="20">
        <v>196</v>
      </c>
      <c r="Q24" s="20">
        <v>2066</v>
      </c>
      <c r="R24" s="20">
        <v>2066</v>
      </c>
      <c r="S24" s="20">
        <v>21</v>
      </c>
      <c r="T24" s="20">
        <v>2348</v>
      </c>
      <c r="U24" s="20">
        <v>3</v>
      </c>
      <c r="V24" s="20">
        <v>13331</v>
      </c>
      <c r="W24" s="20">
        <v>2347</v>
      </c>
      <c r="X24" s="20">
        <v>18</v>
      </c>
      <c r="Y24" s="20">
        <v>214</v>
      </c>
      <c r="Z24" s="20">
        <v>11199</v>
      </c>
      <c r="AA24" s="20">
        <v>11198</v>
      </c>
      <c r="AB24" s="20">
        <v>1</v>
      </c>
      <c r="AC24" s="20">
        <v>0</v>
      </c>
      <c r="AD24" s="20">
        <v>11199</v>
      </c>
      <c r="AE24" s="22">
        <v>289</v>
      </c>
      <c r="AF24" s="22">
        <v>196</v>
      </c>
      <c r="AG24" s="22">
        <v>33</v>
      </c>
      <c r="AH24" s="22">
        <v>13</v>
      </c>
      <c r="AI24" s="22">
        <v>0</v>
      </c>
      <c r="AJ24" s="22">
        <v>230</v>
      </c>
      <c r="AK24" s="22">
        <v>3</v>
      </c>
      <c r="AL24" s="22">
        <v>2550</v>
      </c>
      <c r="AM24" s="22">
        <v>2547</v>
      </c>
      <c r="AN24" s="22">
        <v>0</v>
      </c>
      <c r="AO24" s="22">
        <v>428</v>
      </c>
      <c r="AP24" s="22">
        <v>11198</v>
      </c>
      <c r="AQ24" s="22">
        <v>11198</v>
      </c>
      <c r="AR24" s="22">
        <v>0</v>
      </c>
      <c r="AS24" s="22">
        <v>0</v>
      </c>
      <c r="AT24" s="22">
        <v>214</v>
      </c>
      <c r="AU24" s="10">
        <f t="shared" si="69"/>
        <v>289</v>
      </c>
      <c r="AV24" s="10">
        <f t="shared" si="70"/>
        <v>196</v>
      </c>
      <c r="AW24" s="10">
        <f t="shared" si="71"/>
        <v>33</v>
      </c>
      <c r="AX24" s="10">
        <f t="shared" si="72"/>
        <v>13</v>
      </c>
      <c r="AY24" s="10">
        <f t="shared" si="73"/>
        <v>0</v>
      </c>
      <c r="AZ24" s="10">
        <f t="shared" si="74"/>
        <v>230</v>
      </c>
      <c r="BA24" s="10">
        <f t="shared" si="75"/>
        <v>3</v>
      </c>
      <c r="BB24" s="10">
        <f t="shared" si="76"/>
        <v>2550</v>
      </c>
      <c r="BC24" s="10">
        <f t="shared" si="77"/>
        <v>2347</v>
      </c>
      <c r="BD24" s="10">
        <f t="shared" si="78"/>
        <v>0</v>
      </c>
      <c r="BE24" s="10">
        <f t="shared" si="79"/>
        <v>214</v>
      </c>
      <c r="BF24" s="10">
        <f t="shared" si="80"/>
        <v>11198</v>
      </c>
      <c r="BG24" s="10">
        <f t="shared" si="81"/>
        <v>11198</v>
      </c>
      <c r="BH24" s="10">
        <f t="shared" si="82"/>
        <v>0</v>
      </c>
      <c r="BI24" s="10">
        <f t="shared" si="83"/>
        <v>0</v>
      </c>
      <c r="BJ24" s="10">
        <f t="shared" si="84"/>
        <v>214</v>
      </c>
      <c r="BK24">
        <v>6472</v>
      </c>
      <c r="BL24">
        <v>5792</v>
      </c>
      <c r="BM24">
        <v>10319</v>
      </c>
      <c r="BN24">
        <v>12700</v>
      </c>
      <c r="BO24">
        <v>11905</v>
      </c>
      <c r="BP24">
        <v>6364</v>
      </c>
      <c r="BQ24">
        <v>7821</v>
      </c>
      <c r="BR24">
        <v>10961</v>
      </c>
      <c r="BS24">
        <v>232062</v>
      </c>
      <c r="BT24">
        <v>9836</v>
      </c>
      <c r="BU24">
        <v>8959</v>
      </c>
      <c r="BV24">
        <v>7498</v>
      </c>
      <c r="BW24">
        <v>6259</v>
      </c>
      <c r="BX24">
        <v>9386</v>
      </c>
      <c r="BY24">
        <v>0</v>
      </c>
      <c r="BZ24">
        <v>4094</v>
      </c>
      <c r="CA24" s="24">
        <f t="shared" si="53"/>
        <v>1870408</v>
      </c>
      <c r="CB24" s="24">
        <f t="shared" si="54"/>
        <v>1135232</v>
      </c>
      <c r="CC24" s="24">
        <f t="shared" si="55"/>
        <v>340527</v>
      </c>
      <c r="CD24" s="24">
        <f t="shared" si="56"/>
        <v>165100</v>
      </c>
      <c r="CE24" s="24">
        <f t="shared" si="57"/>
        <v>0</v>
      </c>
      <c r="CF24" s="24">
        <f t="shared" si="58"/>
        <v>1463720</v>
      </c>
      <c r="CG24" s="24">
        <f t="shared" si="59"/>
        <v>23463</v>
      </c>
      <c r="CH24" s="24">
        <f t="shared" si="60"/>
        <v>27950550</v>
      </c>
      <c r="CI24" s="24">
        <f t="shared" si="61"/>
        <v>544649514</v>
      </c>
      <c r="CJ24" s="24">
        <f t="shared" si="62"/>
        <v>0</v>
      </c>
      <c r="CK24" s="24">
        <f t="shared" si="63"/>
        <v>1917226</v>
      </c>
      <c r="CL24" s="24">
        <f t="shared" si="64"/>
        <v>83962604</v>
      </c>
      <c r="CM24" s="24">
        <f t="shared" si="65"/>
        <v>70088282</v>
      </c>
      <c r="CN24" s="24">
        <f t="shared" si="66"/>
        <v>0</v>
      </c>
      <c r="CO24" s="24">
        <f t="shared" si="67"/>
        <v>0</v>
      </c>
      <c r="CP24" s="24">
        <f t="shared" si="68"/>
        <v>876116</v>
      </c>
      <c r="CQ24" s="13">
        <f t="shared" si="35"/>
        <v>0.73444274200000004</v>
      </c>
      <c r="CR24" s="24">
        <f t="shared" si="36"/>
        <v>86634192</v>
      </c>
      <c r="CS24" s="24">
        <f t="shared" si="37"/>
        <v>1135232</v>
      </c>
      <c r="CT24" s="24">
        <f t="shared" si="38"/>
        <v>21319054</v>
      </c>
      <c r="CU24" s="24">
        <f t="shared" si="39"/>
        <v>26238200</v>
      </c>
      <c r="CV24" s="24">
        <f t="shared" si="40"/>
        <v>250005</v>
      </c>
      <c r="CW24" s="24">
        <f t="shared" si="41"/>
        <v>14942672</v>
      </c>
      <c r="CX24" s="24">
        <f t="shared" si="42"/>
        <v>23463</v>
      </c>
      <c r="CY24" s="24">
        <f t="shared" si="43"/>
        <v>146121091</v>
      </c>
      <c r="CZ24" s="24">
        <f t="shared" si="44"/>
        <v>544649514</v>
      </c>
      <c r="DA24" s="24">
        <f t="shared" si="45"/>
        <v>177048</v>
      </c>
      <c r="DB24" s="24">
        <f t="shared" si="46"/>
        <v>1917226</v>
      </c>
      <c r="DC24" s="24">
        <f t="shared" si="47"/>
        <v>83970102</v>
      </c>
      <c r="DD24" s="24">
        <f t="shared" si="48"/>
        <v>70088282</v>
      </c>
      <c r="DE24" s="24">
        <f t="shared" si="49"/>
        <v>9386</v>
      </c>
      <c r="DF24" s="24">
        <f t="shared" si="50"/>
        <v>0</v>
      </c>
      <c r="DG24" s="24">
        <f t="shared" si="51"/>
        <v>45848706</v>
      </c>
      <c r="DH24" s="44">
        <f t="shared" si="52"/>
        <v>1.043324173</v>
      </c>
    </row>
    <row r="25" spans="1:112" x14ac:dyDescent="0.3">
      <c r="A25" s="1">
        <v>11500</v>
      </c>
      <c r="B25">
        <v>8.3000000000000004E-2</v>
      </c>
      <c r="C25">
        <v>1.998</v>
      </c>
      <c r="D25">
        <v>5.6000000000000001E-2</v>
      </c>
      <c r="E25">
        <v>0.53700000000000003</v>
      </c>
      <c r="F25">
        <v>1.2969999999999999</v>
      </c>
      <c r="G25">
        <v>11496</v>
      </c>
      <c r="H25">
        <v>41094</v>
      </c>
      <c r="I25">
        <v>70729</v>
      </c>
      <c r="J25">
        <v>3315</v>
      </c>
      <c r="K25">
        <v>3611</v>
      </c>
      <c r="L25">
        <v>5067</v>
      </c>
      <c r="M25">
        <v>8179</v>
      </c>
      <c r="N25">
        <v>19114</v>
      </c>
      <c r="O25" s="20">
        <v>14024</v>
      </c>
      <c r="P25" s="20">
        <v>217</v>
      </c>
      <c r="Q25" s="20">
        <v>2138</v>
      </c>
      <c r="R25" s="20">
        <v>2138</v>
      </c>
      <c r="S25" s="20">
        <v>6</v>
      </c>
      <c r="T25" s="20">
        <v>2477</v>
      </c>
      <c r="U25" s="20">
        <v>1</v>
      </c>
      <c r="V25" s="20">
        <v>13962</v>
      </c>
      <c r="W25" s="20">
        <v>2467</v>
      </c>
      <c r="X25" s="20">
        <v>18</v>
      </c>
      <c r="Y25" s="20">
        <v>231</v>
      </c>
      <c r="Z25" s="20">
        <v>11727</v>
      </c>
      <c r="AA25" s="20">
        <v>11726</v>
      </c>
      <c r="AB25" s="20">
        <v>1</v>
      </c>
      <c r="AC25" s="20">
        <v>0</v>
      </c>
      <c r="AD25" s="20">
        <v>11727</v>
      </c>
      <c r="AE25" s="22">
        <v>298</v>
      </c>
      <c r="AF25" s="22">
        <v>217</v>
      </c>
      <c r="AG25" s="22">
        <v>32</v>
      </c>
      <c r="AH25" s="22">
        <v>7</v>
      </c>
      <c r="AI25" s="22">
        <v>0</v>
      </c>
      <c r="AJ25" s="22">
        <v>231</v>
      </c>
      <c r="AK25" s="22">
        <v>1</v>
      </c>
      <c r="AL25" s="22">
        <v>2678</v>
      </c>
      <c r="AM25" s="22">
        <v>2677</v>
      </c>
      <c r="AN25" s="22">
        <v>0</v>
      </c>
      <c r="AO25" s="22">
        <v>462</v>
      </c>
      <c r="AP25" s="22">
        <v>11726</v>
      </c>
      <c r="AQ25" s="22">
        <v>11726</v>
      </c>
      <c r="AR25" s="22">
        <v>0</v>
      </c>
      <c r="AS25" s="22">
        <v>0</v>
      </c>
      <c r="AT25" s="22">
        <v>231</v>
      </c>
      <c r="AU25" s="10">
        <f t="shared" si="69"/>
        <v>298</v>
      </c>
      <c r="AV25" s="10">
        <f t="shared" si="70"/>
        <v>217</v>
      </c>
      <c r="AW25" s="10">
        <f t="shared" si="71"/>
        <v>32</v>
      </c>
      <c r="AX25" s="10">
        <f t="shared" si="72"/>
        <v>7</v>
      </c>
      <c r="AY25" s="10">
        <f t="shared" si="73"/>
        <v>0</v>
      </c>
      <c r="AZ25" s="10">
        <f t="shared" si="74"/>
        <v>231</v>
      </c>
      <c r="BA25" s="10">
        <f t="shared" si="75"/>
        <v>1</v>
      </c>
      <c r="BB25" s="10">
        <f t="shared" si="76"/>
        <v>2678</v>
      </c>
      <c r="BC25" s="10">
        <f t="shared" si="77"/>
        <v>2467</v>
      </c>
      <c r="BD25" s="10">
        <f t="shared" si="78"/>
        <v>0</v>
      </c>
      <c r="BE25" s="10">
        <f t="shared" si="79"/>
        <v>231</v>
      </c>
      <c r="BF25" s="10">
        <f t="shared" si="80"/>
        <v>11726</v>
      </c>
      <c r="BG25" s="10">
        <f t="shared" si="81"/>
        <v>11726</v>
      </c>
      <c r="BH25" s="10">
        <f t="shared" si="82"/>
        <v>0</v>
      </c>
      <c r="BI25" s="10">
        <f t="shared" si="83"/>
        <v>0</v>
      </c>
      <c r="BJ25" s="10">
        <f t="shared" si="84"/>
        <v>231</v>
      </c>
      <c r="BK25">
        <v>6402</v>
      </c>
      <c r="BL25">
        <v>4689</v>
      </c>
      <c r="BM25">
        <v>9714</v>
      </c>
      <c r="BN25">
        <v>18406</v>
      </c>
      <c r="BO25">
        <v>14576</v>
      </c>
      <c r="BP25">
        <v>6572</v>
      </c>
      <c r="BQ25">
        <v>9386</v>
      </c>
      <c r="BR25">
        <v>10865</v>
      </c>
      <c r="BS25">
        <v>211681</v>
      </c>
      <c r="BT25">
        <v>12111</v>
      </c>
      <c r="BU25">
        <v>11779</v>
      </c>
      <c r="BV25">
        <v>7340</v>
      </c>
      <c r="BW25">
        <v>6199</v>
      </c>
      <c r="BX25">
        <v>12372</v>
      </c>
      <c r="BY25">
        <v>0</v>
      </c>
      <c r="BZ25">
        <v>4241</v>
      </c>
      <c r="CA25" s="24">
        <f t="shared" si="53"/>
        <v>1907796</v>
      </c>
      <c r="CB25" s="24">
        <f t="shared" si="54"/>
        <v>1017513</v>
      </c>
      <c r="CC25" s="24">
        <f t="shared" si="55"/>
        <v>310848</v>
      </c>
      <c r="CD25" s="24">
        <f t="shared" si="56"/>
        <v>128842</v>
      </c>
      <c r="CE25" s="24">
        <f t="shared" si="57"/>
        <v>0</v>
      </c>
      <c r="CF25" s="24">
        <f t="shared" si="58"/>
        <v>1518132</v>
      </c>
      <c r="CG25" s="24">
        <f t="shared" si="59"/>
        <v>9386</v>
      </c>
      <c r="CH25" s="24">
        <f t="shared" si="60"/>
        <v>29096470</v>
      </c>
      <c r="CI25" s="24">
        <f t="shared" si="61"/>
        <v>522217027</v>
      </c>
      <c r="CJ25" s="24">
        <f t="shared" si="62"/>
        <v>0</v>
      </c>
      <c r="CK25" s="24">
        <f t="shared" si="63"/>
        <v>2720949</v>
      </c>
      <c r="CL25" s="24">
        <f t="shared" si="64"/>
        <v>86068840</v>
      </c>
      <c r="CM25" s="24">
        <f t="shared" si="65"/>
        <v>72689474</v>
      </c>
      <c r="CN25" s="24">
        <f t="shared" si="66"/>
        <v>0</v>
      </c>
      <c r="CO25" s="24">
        <f t="shared" si="67"/>
        <v>0</v>
      </c>
      <c r="CP25" s="24">
        <f t="shared" si="68"/>
        <v>979671</v>
      </c>
      <c r="CQ25" s="13">
        <f t="shared" si="35"/>
        <v>0.71866494800000003</v>
      </c>
      <c r="CR25" s="24">
        <f t="shared" si="36"/>
        <v>89781648</v>
      </c>
      <c r="CS25" s="24">
        <f t="shared" si="37"/>
        <v>1017513</v>
      </c>
      <c r="CT25" s="24">
        <f t="shared" si="38"/>
        <v>20768532</v>
      </c>
      <c r="CU25" s="24">
        <f t="shared" si="39"/>
        <v>39352028</v>
      </c>
      <c r="CV25" s="24">
        <f t="shared" si="40"/>
        <v>87456</v>
      </c>
      <c r="CW25" s="24">
        <f t="shared" si="41"/>
        <v>16278844</v>
      </c>
      <c r="CX25" s="24">
        <f t="shared" si="42"/>
        <v>9386</v>
      </c>
      <c r="CY25" s="24">
        <f t="shared" si="43"/>
        <v>151697130</v>
      </c>
      <c r="CZ25" s="24">
        <f t="shared" si="44"/>
        <v>522217027</v>
      </c>
      <c r="DA25" s="24">
        <f t="shared" si="45"/>
        <v>217998</v>
      </c>
      <c r="DB25" s="24">
        <f t="shared" si="46"/>
        <v>2720949</v>
      </c>
      <c r="DC25" s="24">
        <f t="shared" si="47"/>
        <v>86076180</v>
      </c>
      <c r="DD25" s="24">
        <f t="shared" si="48"/>
        <v>72689474</v>
      </c>
      <c r="DE25" s="24">
        <f t="shared" si="49"/>
        <v>12372</v>
      </c>
      <c r="DF25" s="24">
        <f t="shared" si="50"/>
        <v>0</v>
      </c>
      <c r="DG25" s="24">
        <f t="shared" si="51"/>
        <v>49734207</v>
      </c>
      <c r="DH25" s="44">
        <f t="shared" si="52"/>
        <v>1.052660744</v>
      </c>
    </row>
    <row r="26" spans="1:112" x14ac:dyDescent="0.3">
      <c r="A26" s="1">
        <v>12000</v>
      </c>
      <c r="B26">
        <v>7.4999999999999997E-2</v>
      </c>
      <c r="C26">
        <v>2.048</v>
      </c>
      <c r="D26">
        <v>0.06</v>
      </c>
      <c r="E26">
        <v>0.61399999999999999</v>
      </c>
      <c r="F26">
        <v>1.4159999999999999</v>
      </c>
      <c r="G26">
        <v>11966</v>
      </c>
      <c r="H26">
        <v>42671</v>
      </c>
      <c r="I26">
        <v>73640</v>
      </c>
      <c r="J26">
        <v>3241</v>
      </c>
      <c r="K26">
        <v>3640</v>
      </c>
      <c r="L26">
        <v>3791</v>
      </c>
      <c r="M26">
        <v>8082</v>
      </c>
      <c r="N26">
        <v>15244</v>
      </c>
      <c r="O26" s="20">
        <v>14583</v>
      </c>
      <c r="P26" s="20">
        <v>206</v>
      </c>
      <c r="Q26" s="20">
        <v>2246</v>
      </c>
      <c r="R26" s="20">
        <v>2246</v>
      </c>
      <c r="S26" s="20">
        <v>18</v>
      </c>
      <c r="T26" s="20">
        <v>2524</v>
      </c>
      <c r="U26" s="20">
        <v>4</v>
      </c>
      <c r="V26" s="20">
        <v>14511</v>
      </c>
      <c r="W26" s="20">
        <v>2546</v>
      </c>
      <c r="X26" s="20">
        <v>9</v>
      </c>
      <c r="Y26" s="20">
        <v>271</v>
      </c>
      <c r="Z26" s="20">
        <v>12237</v>
      </c>
      <c r="AA26" s="20">
        <v>12236</v>
      </c>
      <c r="AB26" s="20">
        <v>1</v>
      </c>
      <c r="AC26" s="20">
        <v>0</v>
      </c>
      <c r="AD26" s="20">
        <v>12237</v>
      </c>
      <c r="AE26" s="22">
        <v>355</v>
      </c>
      <c r="AF26" s="22">
        <v>206</v>
      </c>
      <c r="AG26" s="22">
        <v>39</v>
      </c>
      <c r="AH26" s="22">
        <v>11</v>
      </c>
      <c r="AI26" s="22">
        <v>0</v>
      </c>
      <c r="AJ26" s="22">
        <v>244</v>
      </c>
      <c r="AK26" s="22">
        <v>4</v>
      </c>
      <c r="AL26" s="22">
        <v>2762</v>
      </c>
      <c r="AM26" s="22">
        <v>2758</v>
      </c>
      <c r="AN26" s="22">
        <v>0</v>
      </c>
      <c r="AO26" s="22">
        <v>542</v>
      </c>
      <c r="AP26" s="22">
        <v>12236</v>
      </c>
      <c r="AQ26" s="22">
        <v>12236</v>
      </c>
      <c r="AR26" s="22">
        <v>0</v>
      </c>
      <c r="AS26" s="22">
        <v>0</v>
      </c>
      <c r="AT26" s="22">
        <v>271</v>
      </c>
      <c r="AU26" s="10">
        <f t="shared" si="69"/>
        <v>355</v>
      </c>
      <c r="AV26" s="10">
        <f t="shared" si="70"/>
        <v>206</v>
      </c>
      <c r="AW26" s="10">
        <f t="shared" si="71"/>
        <v>39</v>
      </c>
      <c r="AX26" s="10">
        <f t="shared" si="72"/>
        <v>11</v>
      </c>
      <c r="AY26" s="10">
        <f t="shared" si="73"/>
        <v>0</v>
      </c>
      <c r="AZ26" s="10">
        <f t="shared" si="74"/>
        <v>244</v>
      </c>
      <c r="BA26" s="10">
        <f t="shared" si="75"/>
        <v>4</v>
      </c>
      <c r="BB26" s="10">
        <f t="shared" si="76"/>
        <v>2762</v>
      </c>
      <c r="BC26" s="10">
        <f t="shared" si="77"/>
        <v>2546</v>
      </c>
      <c r="BD26" s="10">
        <f t="shared" si="78"/>
        <v>0</v>
      </c>
      <c r="BE26" s="10">
        <f t="shared" si="79"/>
        <v>271</v>
      </c>
      <c r="BF26" s="10">
        <f t="shared" si="80"/>
        <v>12236</v>
      </c>
      <c r="BG26" s="10">
        <f t="shared" si="81"/>
        <v>12236</v>
      </c>
      <c r="BH26" s="10">
        <f t="shared" si="82"/>
        <v>0</v>
      </c>
      <c r="BI26" s="10">
        <f t="shared" si="83"/>
        <v>0</v>
      </c>
      <c r="BJ26" s="10">
        <f t="shared" si="84"/>
        <v>271</v>
      </c>
      <c r="BK26">
        <v>6478</v>
      </c>
      <c r="BL26">
        <v>7393</v>
      </c>
      <c r="BM26">
        <v>9569</v>
      </c>
      <c r="BN26">
        <v>14195</v>
      </c>
      <c r="BO26">
        <v>27494</v>
      </c>
      <c r="BP26">
        <v>6598</v>
      </c>
      <c r="BQ26">
        <v>5973</v>
      </c>
      <c r="BR26">
        <v>10869</v>
      </c>
      <c r="BS26">
        <v>249075</v>
      </c>
      <c r="BT26">
        <v>10476</v>
      </c>
      <c r="BU26">
        <v>8857</v>
      </c>
      <c r="BV26">
        <v>7341</v>
      </c>
      <c r="BW26">
        <v>6327</v>
      </c>
      <c r="BX26">
        <v>13226</v>
      </c>
      <c r="BY26">
        <v>0</v>
      </c>
      <c r="BZ26">
        <v>4080</v>
      </c>
      <c r="CA26" s="24">
        <f t="shared" si="53"/>
        <v>2299690</v>
      </c>
      <c r="CB26" s="24">
        <f t="shared" si="54"/>
        <v>1522958</v>
      </c>
      <c r="CC26" s="24">
        <f t="shared" si="55"/>
        <v>373191</v>
      </c>
      <c r="CD26" s="24">
        <f t="shared" si="56"/>
        <v>156145</v>
      </c>
      <c r="CE26" s="24">
        <f t="shared" si="57"/>
        <v>0</v>
      </c>
      <c r="CF26" s="24">
        <f t="shared" si="58"/>
        <v>1609912</v>
      </c>
      <c r="CG26" s="24">
        <f t="shared" si="59"/>
        <v>23892</v>
      </c>
      <c r="CH26" s="24">
        <f t="shared" si="60"/>
        <v>30020178</v>
      </c>
      <c r="CI26" s="24">
        <f t="shared" si="61"/>
        <v>634144950</v>
      </c>
      <c r="CJ26" s="24">
        <f t="shared" si="62"/>
        <v>0</v>
      </c>
      <c r="CK26" s="24">
        <f t="shared" si="63"/>
        <v>2400247</v>
      </c>
      <c r="CL26" s="24">
        <f t="shared" si="64"/>
        <v>89824476</v>
      </c>
      <c r="CM26" s="24">
        <f t="shared" si="65"/>
        <v>77417172</v>
      </c>
      <c r="CN26" s="24">
        <f t="shared" si="66"/>
        <v>0</v>
      </c>
      <c r="CO26" s="24">
        <f t="shared" si="67"/>
        <v>0</v>
      </c>
      <c r="CP26" s="24">
        <f t="shared" si="68"/>
        <v>1105680</v>
      </c>
      <c r="CQ26" s="13">
        <f t="shared" si="35"/>
        <v>0.84089849100000003</v>
      </c>
      <c r="CR26" s="24">
        <f t="shared" si="36"/>
        <v>94468674</v>
      </c>
      <c r="CS26" s="24">
        <f t="shared" si="37"/>
        <v>1522958</v>
      </c>
      <c r="CT26" s="24">
        <f t="shared" si="38"/>
        <v>21491974</v>
      </c>
      <c r="CU26" s="24">
        <f t="shared" si="39"/>
        <v>31881970</v>
      </c>
      <c r="CV26" s="24">
        <f t="shared" si="40"/>
        <v>494892</v>
      </c>
      <c r="CW26" s="24">
        <f t="shared" si="41"/>
        <v>16653352</v>
      </c>
      <c r="CX26" s="24">
        <f t="shared" si="42"/>
        <v>23892</v>
      </c>
      <c r="CY26" s="24">
        <f t="shared" si="43"/>
        <v>157720059</v>
      </c>
      <c r="CZ26" s="24">
        <f t="shared" si="44"/>
        <v>634144950</v>
      </c>
      <c r="DA26" s="24">
        <f t="shared" si="45"/>
        <v>94284</v>
      </c>
      <c r="DB26" s="24">
        <f t="shared" si="46"/>
        <v>2400247</v>
      </c>
      <c r="DC26" s="24">
        <f t="shared" si="47"/>
        <v>89831817</v>
      </c>
      <c r="DD26" s="24">
        <f t="shared" si="48"/>
        <v>77417172</v>
      </c>
      <c r="DE26" s="24">
        <f t="shared" si="49"/>
        <v>13226</v>
      </c>
      <c r="DF26" s="24">
        <f t="shared" si="50"/>
        <v>0</v>
      </c>
      <c r="DG26" s="24">
        <f t="shared" si="51"/>
        <v>49926960</v>
      </c>
      <c r="DH26" s="44">
        <f t="shared" si="52"/>
        <v>1.178086427</v>
      </c>
    </row>
    <row r="27" spans="1:112" x14ac:dyDescent="0.3">
      <c r="A27" s="1">
        <v>12500</v>
      </c>
      <c r="B27">
        <v>8.2000000000000003E-2</v>
      </c>
      <c r="C27">
        <v>2.1469999999999998</v>
      </c>
      <c r="D27">
        <v>6.4000000000000001E-2</v>
      </c>
      <c r="E27">
        <v>0.63400000000000001</v>
      </c>
      <c r="F27">
        <v>1.544</v>
      </c>
      <c r="G27">
        <v>12470</v>
      </c>
      <c r="H27">
        <v>44591</v>
      </c>
      <c r="I27">
        <v>76765</v>
      </c>
      <c r="J27">
        <v>3298</v>
      </c>
      <c r="K27">
        <v>3531</v>
      </c>
      <c r="L27">
        <v>4600</v>
      </c>
      <c r="M27">
        <v>8113</v>
      </c>
      <c r="N27">
        <v>17795</v>
      </c>
      <c r="O27" s="20">
        <v>15181</v>
      </c>
      <c r="P27" s="20">
        <v>244</v>
      </c>
      <c r="Q27" s="20">
        <v>2441</v>
      </c>
      <c r="R27" s="20">
        <v>2441</v>
      </c>
      <c r="S27" s="20">
        <v>15</v>
      </c>
      <c r="T27" s="20">
        <v>2635</v>
      </c>
      <c r="U27" s="20">
        <v>3</v>
      </c>
      <c r="V27" s="20">
        <v>15112</v>
      </c>
      <c r="W27" s="20">
        <v>2643</v>
      </c>
      <c r="X27" s="20">
        <v>15</v>
      </c>
      <c r="Y27" s="20">
        <v>265</v>
      </c>
      <c r="Z27" s="20">
        <v>12735</v>
      </c>
      <c r="AA27" s="20">
        <v>12734</v>
      </c>
      <c r="AB27" s="20">
        <v>1</v>
      </c>
      <c r="AC27" s="20">
        <v>0</v>
      </c>
      <c r="AD27" s="20">
        <v>12735</v>
      </c>
      <c r="AE27" s="22">
        <v>356</v>
      </c>
      <c r="AF27" s="22">
        <v>244</v>
      </c>
      <c r="AG27" s="22">
        <v>25</v>
      </c>
      <c r="AH27" s="22">
        <v>6</v>
      </c>
      <c r="AI27" s="22">
        <v>0</v>
      </c>
      <c r="AJ27" s="22">
        <v>255</v>
      </c>
      <c r="AK27" s="22">
        <v>3</v>
      </c>
      <c r="AL27" s="22">
        <v>2874</v>
      </c>
      <c r="AM27" s="22">
        <v>2871</v>
      </c>
      <c r="AN27" s="22">
        <v>0</v>
      </c>
      <c r="AO27" s="22">
        <v>530</v>
      </c>
      <c r="AP27" s="22">
        <v>12734</v>
      </c>
      <c r="AQ27" s="22">
        <v>12734</v>
      </c>
      <c r="AR27" s="22">
        <v>0</v>
      </c>
      <c r="AS27" s="22">
        <v>0</v>
      </c>
      <c r="AT27" s="22">
        <v>265</v>
      </c>
      <c r="AU27" s="10">
        <f t="shared" si="69"/>
        <v>356</v>
      </c>
      <c r="AV27" s="10">
        <f t="shared" si="70"/>
        <v>244</v>
      </c>
      <c r="AW27" s="10">
        <f t="shared" si="71"/>
        <v>25</v>
      </c>
      <c r="AX27" s="10">
        <f t="shared" si="72"/>
        <v>6</v>
      </c>
      <c r="AY27" s="10">
        <f t="shared" si="73"/>
        <v>0</v>
      </c>
      <c r="AZ27" s="10">
        <f t="shared" si="74"/>
        <v>255</v>
      </c>
      <c r="BA27" s="10">
        <f t="shared" si="75"/>
        <v>3</v>
      </c>
      <c r="BB27" s="10">
        <f t="shared" si="76"/>
        <v>2874</v>
      </c>
      <c r="BC27" s="10">
        <f t="shared" si="77"/>
        <v>2643</v>
      </c>
      <c r="BD27" s="10">
        <f t="shared" si="78"/>
        <v>0</v>
      </c>
      <c r="BE27" s="10">
        <f t="shared" si="79"/>
        <v>265</v>
      </c>
      <c r="BF27" s="10">
        <f t="shared" si="80"/>
        <v>12734</v>
      </c>
      <c r="BG27" s="10">
        <f t="shared" si="81"/>
        <v>12734</v>
      </c>
      <c r="BH27" s="10">
        <f t="shared" si="82"/>
        <v>0</v>
      </c>
      <c r="BI27" s="10">
        <f t="shared" si="83"/>
        <v>0</v>
      </c>
      <c r="BJ27" s="10">
        <f t="shared" si="84"/>
        <v>265</v>
      </c>
      <c r="BK27">
        <v>6671</v>
      </c>
      <c r="BL27">
        <v>5390</v>
      </c>
      <c r="BM27">
        <v>10209</v>
      </c>
      <c r="BN27">
        <v>19554</v>
      </c>
      <c r="BO27">
        <v>10154</v>
      </c>
      <c r="BP27">
        <v>6940</v>
      </c>
      <c r="BQ27">
        <v>12799</v>
      </c>
      <c r="BR27">
        <v>10920</v>
      </c>
      <c r="BS27">
        <v>267786</v>
      </c>
      <c r="BT27">
        <v>11775</v>
      </c>
      <c r="BU27">
        <v>12258</v>
      </c>
      <c r="BV27">
        <v>7858</v>
      </c>
      <c r="BW27">
        <v>6517</v>
      </c>
      <c r="BX27">
        <v>9387</v>
      </c>
      <c r="BY27">
        <v>0</v>
      </c>
      <c r="BZ27">
        <v>4144</v>
      </c>
      <c r="CA27" s="24">
        <f t="shared" si="53"/>
        <v>2374876</v>
      </c>
      <c r="CB27" s="24">
        <f t="shared" si="54"/>
        <v>1315160</v>
      </c>
      <c r="CC27" s="24">
        <f t="shared" si="55"/>
        <v>255225</v>
      </c>
      <c r="CD27" s="24">
        <f t="shared" si="56"/>
        <v>117324</v>
      </c>
      <c r="CE27" s="24">
        <f t="shared" si="57"/>
        <v>0</v>
      </c>
      <c r="CF27" s="24">
        <f t="shared" si="58"/>
        <v>1769700</v>
      </c>
      <c r="CG27" s="24">
        <f t="shared" si="59"/>
        <v>38397</v>
      </c>
      <c r="CH27" s="24">
        <f t="shared" si="60"/>
        <v>31384080</v>
      </c>
      <c r="CI27" s="24">
        <f t="shared" si="61"/>
        <v>707758398</v>
      </c>
      <c r="CJ27" s="24">
        <f t="shared" si="62"/>
        <v>0</v>
      </c>
      <c r="CK27" s="24">
        <f t="shared" si="63"/>
        <v>3248370</v>
      </c>
      <c r="CL27" s="24">
        <f t="shared" si="64"/>
        <v>100063772</v>
      </c>
      <c r="CM27" s="24">
        <f t="shared" si="65"/>
        <v>82987478</v>
      </c>
      <c r="CN27" s="24">
        <f t="shared" si="66"/>
        <v>0</v>
      </c>
      <c r="CO27" s="24">
        <f t="shared" si="67"/>
        <v>0</v>
      </c>
      <c r="CP27" s="24">
        <f t="shared" si="68"/>
        <v>1098160</v>
      </c>
      <c r="CQ27" s="13">
        <f t="shared" si="35"/>
        <v>0.93241094000000002</v>
      </c>
      <c r="CR27" s="24">
        <f t="shared" si="36"/>
        <v>101272451</v>
      </c>
      <c r="CS27" s="24">
        <f t="shared" si="37"/>
        <v>1315160</v>
      </c>
      <c r="CT27" s="24">
        <f t="shared" si="38"/>
        <v>24920169</v>
      </c>
      <c r="CU27" s="24">
        <f t="shared" si="39"/>
        <v>47731314</v>
      </c>
      <c r="CV27" s="24">
        <f t="shared" si="40"/>
        <v>152310</v>
      </c>
      <c r="CW27" s="24">
        <f t="shared" si="41"/>
        <v>18286900</v>
      </c>
      <c r="CX27" s="24">
        <f t="shared" si="42"/>
        <v>38397</v>
      </c>
      <c r="CY27" s="24">
        <f t="shared" si="43"/>
        <v>165023040</v>
      </c>
      <c r="CZ27" s="24">
        <f t="shared" si="44"/>
        <v>707758398</v>
      </c>
      <c r="DA27" s="24">
        <f t="shared" si="45"/>
        <v>176625</v>
      </c>
      <c r="DB27" s="24">
        <f t="shared" si="46"/>
        <v>3248370</v>
      </c>
      <c r="DC27" s="24">
        <f t="shared" si="47"/>
        <v>100071630</v>
      </c>
      <c r="DD27" s="24">
        <f t="shared" si="48"/>
        <v>82987478</v>
      </c>
      <c r="DE27" s="24">
        <f t="shared" si="49"/>
        <v>9387</v>
      </c>
      <c r="DF27" s="24">
        <f t="shared" si="50"/>
        <v>0</v>
      </c>
      <c r="DG27" s="24">
        <f t="shared" si="51"/>
        <v>52773840</v>
      </c>
      <c r="DH27" s="44">
        <f t="shared" si="52"/>
        <v>1.305765469</v>
      </c>
    </row>
    <row r="28" spans="1:112" x14ac:dyDescent="0.3">
      <c r="A28" s="1">
        <v>13000</v>
      </c>
      <c r="B28">
        <v>8.4000000000000005E-2</v>
      </c>
      <c r="C28">
        <v>2.2309999999999999</v>
      </c>
      <c r="D28">
        <v>6.4000000000000001E-2</v>
      </c>
      <c r="E28">
        <v>0.67</v>
      </c>
      <c r="F28">
        <v>1.609</v>
      </c>
      <c r="G28">
        <v>12983</v>
      </c>
      <c r="H28">
        <v>46431</v>
      </c>
      <c r="I28">
        <v>80208</v>
      </c>
      <c r="J28">
        <v>3229</v>
      </c>
      <c r="K28">
        <v>3619</v>
      </c>
      <c r="L28">
        <v>6047</v>
      </c>
      <c r="M28">
        <v>7881</v>
      </c>
      <c r="N28">
        <v>17093</v>
      </c>
      <c r="O28" s="20">
        <v>15880</v>
      </c>
      <c r="P28" s="20">
        <v>253</v>
      </c>
      <c r="Q28" s="20">
        <v>2491</v>
      </c>
      <c r="R28" s="20">
        <v>2491</v>
      </c>
      <c r="S28" s="20">
        <v>12</v>
      </c>
      <c r="T28" s="20">
        <v>2785</v>
      </c>
      <c r="U28" s="20">
        <v>6</v>
      </c>
      <c r="V28" s="20">
        <v>15796</v>
      </c>
      <c r="W28" s="20">
        <v>2814</v>
      </c>
      <c r="X28" s="20">
        <v>21</v>
      </c>
      <c r="Y28" s="20">
        <v>298</v>
      </c>
      <c r="Z28" s="20">
        <v>13281</v>
      </c>
      <c r="AA28" s="20">
        <v>13280</v>
      </c>
      <c r="AB28" s="20">
        <v>1</v>
      </c>
      <c r="AC28" s="20">
        <v>0</v>
      </c>
      <c r="AD28" s="20">
        <v>13281</v>
      </c>
      <c r="AE28" s="22">
        <v>416</v>
      </c>
      <c r="AF28" s="22">
        <v>253</v>
      </c>
      <c r="AG28" s="22">
        <v>40</v>
      </c>
      <c r="AH28" s="22">
        <v>9</v>
      </c>
      <c r="AI28" s="22">
        <v>0</v>
      </c>
      <c r="AJ28" s="22">
        <v>265</v>
      </c>
      <c r="AK28" s="22">
        <v>6</v>
      </c>
      <c r="AL28" s="22">
        <v>3057</v>
      </c>
      <c r="AM28" s="22">
        <v>3051</v>
      </c>
      <c r="AN28" s="22">
        <v>0</v>
      </c>
      <c r="AO28" s="22">
        <v>596</v>
      </c>
      <c r="AP28" s="22">
        <v>13280</v>
      </c>
      <c r="AQ28" s="22">
        <v>13280</v>
      </c>
      <c r="AR28" s="22">
        <v>0</v>
      </c>
      <c r="AS28" s="22">
        <v>0</v>
      </c>
      <c r="AT28" s="22">
        <v>298</v>
      </c>
      <c r="AU28" s="10">
        <f t="shared" si="69"/>
        <v>416</v>
      </c>
      <c r="AV28" s="10">
        <f t="shared" si="70"/>
        <v>253</v>
      </c>
      <c r="AW28" s="10">
        <f t="shared" si="71"/>
        <v>40</v>
      </c>
      <c r="AX28" s="10">
        <f t="shared" si="72"/>
        <v>9</v>
      </c>
      <c r="AY28" s="10">
        <f t="shared" si="73"/>
        <v>0</v>
      </c>
      <c r="AZ28" s="10">
        <f t="shared" si="74"/>
        <v>265</v>
      </c>
      <c r="BA28" s="10">
        <f t="shared" si="75"/>
        <v>6</v>
      </c>
      <c r="BB28" s="10">
        <f t="shared" si="76"/>
        <v>3057</v>
      </c>
      <c r="BC28" s="10">
        <f t="shared" si="77"/>
        <v>2814</v>
      </c>
      <c r="BD28" s="10">
        <f t="shared" si="78"/>
        <v>0</v>
      </c>
      <c r="BE28" s="10">
        <f t="shared" si="79"/>
        <v>298</v>
      </c>
      <c r="BF28" s="10">
        <f t="shared" si="80"/>
        <v>13280</v>
      </c>
      <c r="BG28" s="10">
        <f t="shared" si="81"/>
        <v>13280</v>
      </c>
      <c r="BH28" s="10">
        <f t="shared" si="82"/>
        <v>0</v>
      </c>
      <c r="BI28" s="10">
        <f t="shared" si="83"/>
        <v>0</v>
      </c>
      <c r="BJ28" s="10">
        <f t="shared" si="84"/>
        <v>298</v>
      </c>
      <c r="BK28">
        <v>6463</v>
      </c>
      <c r="BL28">
        <v>4441</v>
      </c>
      <c r="BM28">
        <v>9663</v>
      </c>
      <c r="BN28">
        <v>26167</v>
      </c>
      <c r="BO28">
        <v>9883</v>
      </c>
      <c r="BP28">
        <v>6419</v>
      </c>
      <c r="BQ28">
        <v>10097</v>
      </c>
      <c r="BR28">
        <v>10966</v>
      </c>
      <c r="BS28">
        <v>268469</v>
      </c>
      <c r="BT28">
        <v>10279</v>
      </c>
      <c r="BU28">
        <v>9104</v>
      </c>
      <c r="BV28">
        <v>7391</v>
      </c>
      <c r="BW28">
        <v>5994</v>
      </c>
      <c r="BX28">
        <v>46931</v>
      </c>
      <c r="BY28">
        <v>0</v>
      </c>
      <c r="BZ28">
        <v>4068</v>
      </c>
      <c r="CA28" s="24">
        <f t="shared" si="53"/>
        <v>2688608</v>
      </c>
      <c r="CB28" s="24">
        <f t="shared" si="54"/>
        <v>1123573</v>
      </c>
      <c r="CC28" s="24">
        <f t="shared" si="55"/>
        <v>386520</v>
      </c>
      <c r="CD28" s="24">
        <f t="shared" si="56"/>
        <v>235503</v>
      </c>
      <c r="CE28" s="24">
        <f t="shared" si="57"/>
        <v>0</v>
      </c>
      <c r="CF28" s="24">
        <f t="shared" si="58"/>
        <v>1701035</v>
      </c>
      <c r="CG28" s="24">
        <f t="shared" si="59"/>
        <v>60582</v>
      </c>
      <c r="CH28" s="24">
        <f t="shared" si="60"/>
        <v>33523062</v>
      </c>
      <c r="CI28" s="24">
        <f t="shared" si="61"/>
        <v>755471766</v>
      </c>
      <c r="CJ28" s="24">
        <f t="shared" si="62"/>
        <v>0</v>
      </c>
      <c r="CK28" s="24">
        <f t="shared" si="63"/>
        <v>2712992</v>
      </c>
      <c r="CL28" s="24">
        <f t="shared" si="64"/>
        <v>98152480</v>
      </c>
      <c r="CM28" s="24">
        <f t="shared" si="65"/>
        <v>79600320</v>
      </c>
      <c r="CN28" s="24">
        <f t="shared" si="66"/>
        <v>0</v>
      </c>
      <c r="CO28" s="24">
        <f t="shared" si="67"/>
        <v>0</v>
      </c>
      <c r="CP28" s="24">
        <f t="shared" si="68"/>
        <v>1212264</v>
      </c>
      <c r="CQ28" s="13">
        <f t="shared" si="35"/>
        <v>0.976868705</v>
      </c>
      <c r="CR28" s="24">
        <f t="shared" si="36"/>
        <v>102632440</v>
      </c>
      <c r="CS28" s="24">
        <f t="shared" si="37"/>
        <v>1123573</v>
      </c>
      <c r="CT28" s="24">
        <f t="shared" si="38"/>
        <v>24070533</v>
      </c>
      <c r="CU28" s="24">
        <f t="shared" si="39"/>
        <v>65181997</v>
      </c>
      <c r="CV28" s="24">
        <f t="shared" si="40"/>
        <v>118596</v>
      </c>
      <c r="CW28" s="24">
        <f t="shared" si="41"/>
        <v>17876915</v>
      </c>
      <c r="CX28" s="24">
        <f t="shared" si="42"/>
        <v>60582</v>
      </c>
      <c r="CY28" s="24">
        <f t="shared" si="43"/>
        <v>173218936</v>
      </c>
      <c r="CZ28" s="24">
        <f t="shared" si="44"/>
        <v>755471766</v>
      </c>
      <c r="DA28" s="24">
        <f t="shared" si="45"/>
        <v>215859</v>
      </c>
      <c r="DB28" s="24">
        <f t="shared" si="46"/>
        <v>2712992</v>
      </c>
      <c r="DC28" s="24">
        <f t="shared" si="47"/>
        <v>98159871</v>
      </c>
      <c r="DD28" s="24">
        <f t="shared" si="48"/>
        <v>79600320</v>
      </c>
      <c r="DE28" s="24">
        <f t="shared" si="49"/>
        <v>46931</v>
      </c>
      <c r="DF28" s="24">
        <f t="shared" si="50"/>
        <v>0</v>
      </c>
      <c r="DG28" s="24">
        <f t="shared" si="51"/>
        <v>54027108</v>
      </c>
      <c r="DH28" s="44">
        <f t="shared" si="52"/>
        <v>1.3745184189999999</v>
      </c>
    </row>
    <row r="29" spans="1:112" x14ac:dyDescent="0.3">
      <c r="A29" s="1">
        <v>13500</v>
      </c>
      <c r="B29">
        <v>0.09</v>
      </c>
      <c r="C29">
        <v>2.2669999999999999</v>
      </c>
      <c r="D29">
        <v>6.8000000000000005E-2</v>
      </c>
      <c r="E29">
        <v>0.67</v>
      </c>
      <c r="F29">
        <v>1.6759999999999999</v>
      </c>
      <c r="G29">
        <v>13441</v>
      </c>
      <c r="H29">
        <v>48011</v>
      </c>
      <c r="I29">
        <v>83009</v>
      </c>
      <c r="J29">
        <v>3138</v>
      </c>
      <c r="K29">
        <v>3591</v>
      </c>
      <c r="L29">
        <v>5957</v>
      </c>
      <c r="M29">
        <v>7746</v>
      </c>
      <c r="N29">
        <v>16447</v>
      </c>
      <c r="O29" s="20">
        <v>16441</v>
      </c>
      <c r="P29" s="20">
        <v>267</v>
      </c>
      <c r="Q29" s="20">
        <v>2533</v>
      </c>
      <c r="R29" s="20">
        <v>2533</v>
      </c>
      <c r="S29" s="20">
        <v>12</v>
      </c>
      <c r="T29" s="20">
        <v>2874</v>
      </c>
      <c r="U29" s="20">
        <v>9</v>
      </c>
      <c r="V29" s="20">
        <v>16347</v>
      </c>
      <c r="W29" s="20">
        <v>2907</v>
      </c>
      <c r="X29" s="20">
        <v>24</v>
      </c>
      <c r="Y29" s="20">
        <v>315</v>
      </c>
      <c r="Z29" s="20">
        <v>13756</v>
      </c>
      <c r="AA29" s="20">
        <v>13755</v>
      </c>
      <c r="AB29" s="20">
        <v>1</v>
      </c>
      <c r="AC29" s="20">
        <v>0</v>
      </c>
      <c r="AD29" s="20">
        <v>13756</v>
      </c>
      <c r="AE29" s="22">
        <v>424</v>
      </c>
      <c r="AF29" s="22">
        <v>267</v>
      </c>
      <c r="AG29" s="22">
        <v>44</v>
      </c>
      <c r="AH29" s="22">
        <v>12</v>
      </c>
      <c r="AI29" s="22">
        <v>0</v>
      </c>
      <c r="AJ29" s="22">
        <v>282</v>
      </c>
      <c r="AK29" s="22">
        <v>9</v>
      </c>
      <c r="AL29" s="22">
        <v>3163</v>
      </c>
      <c r="AM29" s="22">
        <v>3154</v>
      </c>
      <c r="AN29" s="22">
        <v>5</v>
      </c>
      <c r="AO29" s="22">
        <v>628</v>
      </c>
      <c r="AP29" s="22">
        <v>13755</v>
      </c>
      <c r="AQ29" s="22">
        <v>13755</v>
      </c>
      <c r="AR29" s="22">
        <v>0</v>
      </c>
      <c r="AS29" s="22">
        <v>0</v>
      </c>
      <c r="AT29" s="22">
        <v>314</v>
      </c>
      <c r="AU29" s="10">
        <f t="shared" si="69"/>
        <v>424</v>
      </c>
      <c r="AV29" s="10">
        <f t="shared" si="70"/>
        <v>267</v>
      </c>
      <c r="AW29" s="10">
        <f t="shared" si="71"/>
        <v>44</v>
      </c>
      <c r="AX29" s="10">
        <f t="shared" si="72"/>
        <v>12</v>
      </c>
      <c r="AY29" s="10">
        <f t="shared" si="73"/>
        <v>0</v>
      </c>
      <c r="AZ29" s="10">
        <f t="shared" si="74"/>
        <v>282</v>
      </c>
      <c r="BA29" s="10">
        <f t="shared" si="75"/>
        <v>9</v>
      </c>
      <c r="BB29" s="10">
        <f t="shared" si="76"/>
        <v>3163</v>
      </c>
      <c r="BC29" s="10">
        <f t="shared" si="77"/>
        <v>2907</v>
      </c>
      <c r="BD29" s="10">
        <f t="shared" si="78"/>
        <v>5</v>
      </c>
      <c r="BE29" s="10">
        <f t="shared" si="79"/>
        <v>315</v>
      </c>
      <c r="BF29" s="10">
        <f t="shared" si="80"/>
        <v>13755</v>
      </c>
      <c r="BG29" s="10">
        <f t="shared" si="81"/>
        <v>13755</v>
      </c>
      <c r="BH29" s="10">
        <f t="shared" si="82"/>
        <v>0</v>
      </c>
      <c r="BI29" s="10">
        <f t="shared" si="83"/>
        <v>0</v>
      </c>
      <c r="BJ29" s="10">
        <f t="shared" si="84"/>
        <v>314</v>
      </c>
      <c r="BK29">
        <v>6345</v>
      </c>
      <c r="BL29">
        <v>4568</v>
      </c>
      <c r="BM29">
        <v>9419</v>
      </c>
      <c r="BN29">
        <v>14897</v>
      </c>
      <c r="BO29">
        <v>8995</v>
      </c>
      <c r="BP29">
        <v>6422</v>
      </c>
      <c r="BQ29">
        <v>8864</v>
      </c>
      <c r="BR29">
        <v>11008</v>
      </c>
      <c r="BS29">
        <v>268859</v>
      </c>
      <c r="BT29">
        <v>11021</v>
      </c>
      <c r="BU29">
        <v>10251</v>
      </c>
      <c r="BV29">
        <v>7196</v>
      </c>
      <c r="BW29">
        <v>6004</v>
      </c>
      <c r="BX29">
        <v>12799</v>
      </c>
      <c r="BY29">
        <v>0</v>
      </c>
      <c r="BZ29">
        <v>4030</v>
      </c>
      <c r="CA29" s="24">
        <f t="shared" si="53"/>
        <v>2690280</v>
      </c>
      <c r="CB29" s="24">
        <f t="shared" si="54"/>
        <v>1219656</v>
      </c>
      <c r="CC29" s="24">
        <f t="shared" si="55"/>
        <v>414436</v>
      </c>
      <c r="CD29" s="24">
        <f t="shared" si="56"/>
        <v>178764</v>
      </c>
      <c r="CE29" s="24">
        <f t="shared" si="57"/>
        <v>0</v>
      </c>
      <c r="CF29" s="24">
        <f t="shared" si="58"/>
        <v>1811004</v>
      </c>
      <c r="CG29" s="24">
        <f t="shared" si="59"/>
        <v>79776</v>
      </c>
      <c r="CH29" s="24">
        <f t="shared" si="60"/>
        <v>34818304</v>
      </c>
      <c r="CI29" s="24">
        <f t="shared" si="61"/>
        <v>781573113</v>
      </c>
      <c r="CJ29" s="24">
        <f t="shared" si="62"/>
        <v>55105</v>
      </c>
      <c r="CK29" s="24">
        <f t="shared" si="63"/>
        <v>3229065</v>
      </c>
      <c r="CL29" s="24">
        <f t="shared" si="64"/>
        <v>98980980</v>
      </c>
      <c r="CM29" s="24">
        <f t="shared" si="65"/>
        <v>82585020</v>
      </c>
      <c r="CN29" s="24">
        <f t="shared" si="66"/>
        <v>0</v>
      </c>
      <c r="CO29" s="24">
        <f t="shared" si="67"/>
        <v>0</v>
      </c>
      <c r="CP29" s="24">
        <f t="shared" si="68"/>
        <v>1265420</v>
      </c>
      <c r="CQ29" s="13">
        <f t="shared" si="35"/>
        <v>1.0089009229999999</v>
      </c>
      <c r="CR29" s="24">
        <f t="shared" si="36"/>
        <v>104318145</v>
      </c>
      <c r="CS29" s="24">
        <f t="shared" si="37"/>
        <v>1219656</v>
      </c>
      <c r="CT29" s="24">
        <f t="shared" si="38"/>
        <v>23858327</v>
      </c>
      <c r="CU29" s="24">
        <f t="shared" si="39"/>
        <v>37734101</v>
      </c>
      <c r="CV29" s="24">
        <f t="shared" si="40"/>
        <v>107940</v>
      </c>
      <c r="CW29" s="24">
        <f t="shared" si="41"/>
        <v>18456828</v>
      </c>
      <c r="CX29" s="24">
        <f t="shared" si="42"/>
        <v>79776</v>
      </c>
      <c r="CY29" s="24">
        <f t="shared" si="43"/>
        <v>179947776</v>
      </c>
      <c r="CZ29" s="24">
        <f t="shared" si="44"/>
        <v>781573113</v>
      </c>
      <c r="DA29" s="24">
        <f t="shared" si="45"/>
        <v>264504</v>
      </c>
      <c r="DB29" s="24">
        <f t="shared" si="46"/>
        <v>3229065</v>
      </c>
      <c r="DC29" s="24">
        <f t="shared" si="47"/>
        <v>98988176</v>
      </c>
      <c r="DD29" s="24">
        <f t="shared" si="48"/>
        <v>82585020</v>
      </c>
      <c r="DE29" s="24">
        <f t="shared" si="49"/>
        <v>12799</v>
      </c>
      <c r="DF29" s="24">
        <f t="shared" si="50"/>
        <v>0</v>
      </c>
      <c r="DG29" s="24">
        <f t="shared" si="51"/>
        <v>55436680</v>
      </c>
      <c r="DH29" s="44">
        <f t="shared" si="52"/>
        <v>1.387811906</v>
      </c>
    </row>
    <row r="30" spans="1:112" x14ac:dyDescent="0.3">
      <c r="A30" s="1">
        <v>14000</v>
      </c>
      <c r="B30">
        <v>9.5000000000000001E-2</v>
      </c>
      <c r="C30">
        <v>2.4</v>
      </c>
      <c r="D30">
        <v>6.9000000000000006E-2</v>
      </c>
      <c r="E30">
        <v>0.72</v>
      </c>
      <c r="F30">
        <v>1.8049999999999999</v>
      </c>
      <c r="G30">
        <v>13978</v>
      </c>
      <c r="H30">
        <v>49864</v>
      </c>
      <c r="I30">
        <v>85956</v>
      </c>
      <c r="J30">
        <v>3170</v>
      </c>
      <c r="K30">
        <v>3800</v>
      </c>
      <c r="L30">
        <v>5960</v>
      </c>
      <c r="M30">
        <v>8637</v>
      </c>
      <c r="N30">
        <v>16676</v>
      </c>
      <c r="O30" s="20">
        <v>17012</v>
      </c>
      <c r="P30" s="20">
        <v>291</v>
      </c>
      <c r="Q30" s="20">
        <v>2589</v>
      </c>
      <c r="R30" s="20">
        <v>2589</v>
      </c>
      <c r="S30" s="20">
        <v>15</v>
      </c>
      <c r="T30" s="20">
        <v>3002</v>
      </c>
      <c r="U30" s="20">
        <v>2</v>
      </c>
      <c r="V30" s="20">
        <v>16981</v>
      </c>
      <c r="W30" s="20">
        <v>3004</v>
      </c>
      <c r="X30" s="20">
        <v>3</v>
      </c>
      <c r="Y30" s="20">
        <v>278</v>
      </c>
      <c r="Z30" s="20">
        <v>14256</v>
      </c>
      <c r="AA30" s="20">
        <v>14255</v>
      </c>
      <c r="AB30" s="20">
        <v>1</v>
      </c>
      <c r="AC30" s="20">
        <v>0</v>
      </c>
      <c r="AD30" s="20">
        <v>14256</v>
      </c>
      <c r="AE30" s="22">
        <v>367</v>
      </c>
      <c r="AF30" s="22">
        <v>291</v>
      </c>
      <c r="AG30" s="22">
        <v>45</v>
      </c>
      <c r="AH30" s="22">
        <v>11</v>
      </c>
      <c r="AI30" s="22">
        <v>0</v>
      </c>
      <c r="AJ30" s="22">
        <v>300</v>
      </c>
      <c r="AK30" s="22">
        <v>2</v>
      </c>
      <c r="AL30" s="22">
        <v>3281</v>
      </c>
      <c r="AM30" s="22">
        <v>3279</v>
      </c>
      <c r="AN30" s="22">
        <v>0</v>
      </c>
      <c r="AO30" s="22">
        <v>556</v>
      </c>
      <c r="AP30" s="22">
        <v>14255</v>
      </c>
      <c r="AQ30" s="22">
        <v>14255</v>
      </c>
      <c r="AR30" s="22">
        <v>0</v>
      </c>
      <c r="AS30" s="22">
        <v>0</v>
      </c>
      <c r="AT30" s="22">
        <v>278</v>
      </c>
      <c r="AU30" s="10">
        <f t="shared" si="69"/>
        <v>367</v>
      </c>
      <c r="AV30" s="10">
        <f t="shared" si="70"/>
        <v>291</v>
      </c>
      <c r="AW30" s="10">
        <f t="shared" si="71"/>
        <v>45</v>
      </c>
      <c r="AX30" s="10">
        <f t="shared" si="72"/>
        <v>11</v>
      </c>
      <c r="AY30" s="10">
        <f t="shared" si="73"/>
        <v>0</v>
      </c>
      <c r="AZ30" s="10">
        <f t="shared" si="74"/>
        <v>300</v>
      </c>
      <c r="BA30" s="10">
        <f t="shared" si="75"/>
        <v>2</v>
      </c>
      <c r="BB30" s="10">
        <f t="shared" si="76"/>
        <v>3281</v>
      </c>
      <c r="BC30" s="10">
        <f t="shared" si="77"/>
        <v>3004</v>
      </c>
      <c r="BD30" s="10">
        <f t="shared" si="78"/>
        <v>0</v>
      </c>
      <c r="BE30" s="10">
        <f t="shared" si="79"/>
        <v>278</v>
      </c>
      <c r="BF30" s="10">
        <f t="shared" si="80"/>
        <v>14255</v>
      </c>
      <c r="BG30" s="10">
        <f t="shared" si="81"/>
        <v>14255</v>
      </c>
      <c r="BH30" s="10">
        <f t="shared" si="82"/>
        <v>0</v>
      </c>
      <c r="BI30" s="10">
        <f t="shared" si="83"/>
        <v>0</v>
      </c>
      <c r="BJ30" s="10">
        <f t="shared" si="84"/>
        <v>278</v>
      </c>
      <c r="BK30">
        <v>6583</v>
      </c>
      <c r="BL30">
        <v>4685</v>
      </c>
      <c r="BM30">
        <v>9587</v>
      </c>
      <c r="BN30">
        <v>19354</v>
      </c>
      <c r="BO30">
        <v>9300</v>
      </c>
      <c r="BP30">
        <v>6388</v>
      </c>
      <c r="BQ30">
        <v>44797</v>
      </c>
      <c r="BR30">
        <v>11156</v>
      </c>
      <c r="BS30">
        <v>291925</v>
      </c>
      <c r="BT30">
        <v>11519</v>
      </c>
      <c r="BU30">
        <v>9069</v>
      </c>
      <c r="BV30">
        <v>7650</v>
      </c>
      <c r="BW30">
        <v>6288</v>
      </c>
      <c r="BX30">
        <v>12372</v>
      </c>
      <c r="BY30">
        <v>0</v>
      </c>
      <c r="BZ30">
        <v>4056</v>
      </c>
      <c r="CA30" s="24">
        <f t="shared" si="53"/>
        <v>2415961</v>
      </c>
      <c r="CB30" s="24">
        <f t="shared" si="54"/>
        <v>1363335</v>
      </c>
      <c r="CC30" s="24">
        <f t="shared" si="55"/>
        <v>431415</v>
      </c>
      <c r="CD30" s="24">
        <f t="shared" si="56"/>
        <v>212894</v>
      </c>
      <c r="CE30" s="24">
        <f t="shared" si="57"/>
        <v>0</v>
      </c>
      <c r="CF30" s="24">
        <f t="shared" si="58"/>
        <v>1916400</v>
      </c>
      <c r="CG30" s="24">
        <f t="shared" si="59"/>
        <v>89594</v>
      </c>
      <c r="CH30" s="24">
        <f t="shared" si="60"/>
        <v>36602836</v>
      </c>
      <c r="CI30" s="24">
        <f t="shared" si="61"/>
        <v>876942700</v>
      </c>
      <c r="CJ30" s="24">
        <f t="shared" si="62"/>
        <v>0</v>
      </c>
      <c r="CK30" s="24">
        <f t="shared" si="63"/>
        <v>2521182</v>
      </c>
      <c r="CL30" s="24">
        <f t="shared" si="64"/>
        <v>109050750</v>
      </c>
      <c r="CM30" s="24">
        <f t="shared" si="65"/>
        <v>89635440</v>
      </c>
      <c r="CN30" s="24">
        <f t="shared" si="66"/>
        <v>0</v>
      </c>
      <c r="CO30" s="24">
        <f t="shared" si="67"/>
        <v>0</v>
      </c>
      <c r="CP30" s="24">
        <f t="shared" si="68"/>
        <v>1127568</v>
      </c>
      <c r="CQ30" s="13">
        <f t="shared" si="35"/>
        <v>1.1223100749999999</v>
      </c>
      <c r="CR30" s="24">
        <f t="shared" si="36"/>
        <v>111989996</v>
      </c>
      <c r="CS30" s="24">
        <f t="shared" si="37"/>
        <v>1363335</v>
      </c>
      <c r="CT30" s="24">
        <f t="shared" si="38"/>
        <v>24820743</v>
      </c>
      <c r="CU30" s="24">
        <f t="shared" si="39"/>
        <v>50107506</v>
      </c>
      <c r="CV30" s="24">
        <f t="shared" si="40"/>
        <v>139500</v>
      </c>
      <c r="CW30" s="24">
        <f t="shared" si="41"/>
        <v>19176776</v>
      </c>
      <c r="CX30" s="24">
        <f t="shared" si="42"/>
        <v>89594</v>
      </c>
      <c r="CY30" s="24">
        <f t="shared" si="43"/>
        <v>189440036</v>
      </c>
      <c r="CZ30" s="24">
        <f t="shared" si="44"/>
        <v>876942700</v>
      </c>
      <c r="DA30" s="24">
        <f t="shared" si="45"/>
        <v>34557</v>
      </c>
      <c r="DB30" s="24">
        <f t="shared" si="46"/>
        <v>2521182</v>
      </c>
      <c r="DC30" s="24">
        <f t="shared" si="47"/>
        <v>109058400</v>
      </c>
      <c r="DD30" s="24">
        <f t="shared" si="48"/>
        <v>89635440</v>
      </c>
      <c r="DE30" s="24">
        <f t="shared" si="49"/>
        <v>12372</v>
      </c>
      <c r="DF30" s="24">
        <f t="shared" si="50"/>
        <v>0</v>
      </c>
      <c r="DG30" s="24">
        <f t="shared" si="51"/>
        <v>57822336</v>
      </c>
      <c r="DH30" s="44">
        <f t="shared" si="52"/>
        <v>1.533154473</v>
      </c>
    </row>
    <row r="31" spans="1:112" x14ac:dyDescent="0.3">
      <c r="A31" s="1">
        <v>14500</v>
      </c>
      <c r="B31">
        <v>0.1</v>
      </c>
      <c r="C31">
        <v>2.4630000000000001</v>
      </c>
      <c r="D31">
        <v>7.0999999999999994E-2</v>
      </c>
      <c r="E31">
        <v>0.74399999999999999</v>
      </c>
      <c r="F31">
        <v>1.9370000000000001</v>
      </c>
      <c r="G31">
        <v>14472</v>
      </c>
      <c r="H31">
        <v>51624</v>
      </c>
      <c r="I31">
        <v>89141</v>
      </c>
      <c r="J31">
        <v>3150</v>
      </c>
      <c r="K31">
        <v>3794</v>
      </c>
      <c r="L31">
        <v>5291</v>
      </c>
      <c r="M31">
        <v>7925</v>
      </c>
      <c r="N31">
        <v>16451</v>
      </c>
      <c r="O31" s="20">
        <v>17667</v>
      </c>
      <c r="P31" s="20">
        <v>233</v>
      </c>
      <c r="Q31" s="20">
        <v>2732</v>
      </c>
      <c r="R31" s="20">
        <v>2732</v>
      </c>
      <c r="S31" s="20">
        <v>12</v>
      </c>
      <c r="T31" s="20">
        <v>3033</v>
      </c>
      <c r="U31" s="20">
        <v>4</v>
      </c>
      <c r="V31" s="20">
        <v>17579</v>
      </c>
      <c r="W31" s="20">
        <v>3108</v>
      </c>
      <c r="X31" s="20">
        <v>21</v>
      </c>
      <c r="Y31" s="20">
        <v>332</v>
      </c>
      <c r="Z31" s="20">
        <v>14804</v>
      </c>
      <c r="AA31" s="20">
        <v>14803</v>
      </c>
      <c r="AB31" s="20">
        <v>1</v>
      </c>
      <c r="AC31" s="20">
        <v>0</v>
      </c>
      <c r="AD31" s="20">
        <v>14804</v>
      </c>
      <c r="AE31" s="22">
        <v>432</v>
      </c>
      <c r="AF31" s="22">
        <v>233</v>
      </c>
      <c r="AG31" s="22">
        <v>47</v>
      </c>
      <c r="AH31" s="22">
        <v>8</v>
      </c>
      <c r="AI31" s="22">
        <v>0</v>
      </c>
      <c r="AJ31" s="22">
        <v>303</v>
      </c>
      <c r="AK31" s="22">
        <v>4</v>
      </c>
      <c r="AL31" s="22">
        <v>3375</v>
      </c>
      <c r="AM31" s="22">
        <v>3371</v>
      </c>
      <c r="AN31" s="22">
        <v>0</v>
      </c>
      <c r="AO31" s="22">
        <v>664</v>
      </c>
      <c r="AP31" s="22">
        <v>14803</v>
      </c>
      <c r="AQ31" s="22">
        <v>14803</v>
      </c>
      <c r="AR31" s="22">
        <v>0</v>
      </c>
      <c r="AS31" s="22">
        <v>0</v>
      </c>
      <c r="AT31" s="22">
        <v>332</v>
      </c>
      <c r="AU31" s="10">
        <f t="shared" si="69"/>
        <v>432</v>
      </c>
      <c r="AV31" s="10">
        <f t="shared" si="70"/>
        <v>233</v>
      </c>
      <c r="AW31" s="10">
        <f t="shared" si="71"/>
        <v>47</v>
      </c>
      <c r="AX31" s="10">
        <f t="shared" si="72"/>
        <v>8</v>
      </c>
      <c r="AY31" s="10">
        <f t="shared" si="73"/>
        <v>0</v>
      </c>
      <c r="AZ31" s="10">
        <f t="shared" si="74"/>
        <v>303</v>
      </c>
      <c r="BA31" s="10">
        <f t="shared" si="75"/>
        <v>4</v>
      </c>
      <c r="BB31" s="10">
        <f t="shared" si="76"/>
        <v>3375</v>
      </c>
      <c r="BC31" s="10">
        <f t="shared" si="77"/>
        <v>3108</v>
      </c>
      <c r="BD31" s="10">
        <f t="shared" si="78"/>
        <v>0</v>
      </c>
      <c r="BE31" s="10">
        <f t="shared" si="79"/>
        <v>332</v>
      </c>
      <c r="BF31" s="10">
        <f t="shared" si="80"/>
        <v>14803</v>
      </c>
      <c r="BG31" s="10">
        <f t="shared" si="81"/>
        <v>14803</v>
      </c>
      <c r="BH31" s="10">
        <f t="shared" si="82"/>
        <v>0</v>
      </c>
      <c r="BI31" s="10">
        <f t="shared" si="83"/>
        <v>0</v>
      </c>
      <c r="BJ31" s="10">
        <f t="shared" si="84"/>
        <v>332</v>
      </c>
      <c r="BK31">
        <v>6660</v>
      </c>
      <c r="BL31">
        <v>5159</v>
      </c>
      <c r="BM31">
        <v>9862</v>
      </c>
      <c r="BN31">
        <v>18398</v>
      </c>
      <c r="BO31">
        <v>12017</v>
      </c>
      <c r="BP31">
        <v>6475</v>
      </c>
      <c r="BQ31">
        <v>9493</v>
      </c>
      <c r="BR31">
        <v>11141</v>
      </c>
      <c r="BS31">
        <v>309553</v>
      </c>
      <c r="BT31">
        <v>12331</v>
      </c>
      <c r="BU31">
        <v>12734</v>
      </c>
      <c r="BV31">
        <v>7376</v>
      </c>
      <c r="BW31">
        <v>6443</v>
      </c>
      <c r="BX31">
        <v>12799</v>
      </c>
      <c r="BY31">
        <v>0</v>
      </c>
      <c r="BZ31">
        <v>4274</v>
      </c>
      <c r="CA31" s="24">
        <f t="shared" si="53"/>
        <v>2877120</v>
      </c>
      <c r="CB31" s="24">
        <f t="shared" si="54"/>
        <v>1202047</v>
      </c>
      <c r="CC31" s="24">
        <f t="shared" si="55"/>
        <v>463514</v>
      </c>
      <c r="CD31" s="24">
        <f t="shared" si="56"/>
        <v>147184</v>
      </c>
      <c r="CE31" s="24">
        <f t="shared" si="57"/>
        <v>0</v>
      </c>
      <c r="CF31" s="24">
        <f t="shared" si="58"/>
        <v>1961925</v>
      </c>
      <c r="CG31" s="24">
        <f t="shared" si="59"/>
        <v>37972</v>
      </c>
      <c r="CH31" s="24">
        <f t="shared" si="60"/>
        <v>37600875</v>
      </c>
      <c r="CI31" s="24">
        <f t="shared" si="61"/>
        <v>962090724</v>
      </c>
      <c r="CJ31" s="24">
        <f t="shared" si="62"/>
        <v>0</v>
      </c>
      <c r="CK31" s="24">
        <f t="shared" si="63"/>
        <v>4227688</v>
      </c>
      <c r="CL31" s="24">
        <f t="shared" si="64"/>
        <v>109186928</v>
      </c>
      <c r="CM31" s="24">
        <f t="shared" si="65"/>
        <v>95375729</v>
      </c>
      <c r="CN31" s="24">
        <f t="shared" si="66"/>
        <v>0</v>
      </c>
      <c r="CO31" s="24">
        <f t="shared" si="67"/>
        <v>0</v>
      </c>
      <c r="CP31" s="24">
        <f t="shared" si="68"/>
        <v>1418968</v>
      </c>
      <c r="CQ31" s="13">
        <f t="shared" si="35"/>
        <v>1.2165906740000001</v>
      </c>
      <c r="CR31" s="24">
        <f t="shared" si="36"/>
        <v>117662220</v>
      </c>
      <c r="CS31" s="24">
        <f t="shared" si="37"/>
        <v>1202047</v>
      </c>
      <c r="CT31" s="24">
        <f t="shared" si="38"/>
        <v>26942984</v>
      </c>
      <c r="CU31" s="24">
        <f t="shared" si="39"/>
        <v>50263336</v>
      </c>
      <c r="CV31" s="24">
        <f t="shared" si="40"/>
        <v>144204</v>
      </c>
      <c r="CW31" s="24">
        <f t="shared" si="41"/>
        <v>19638675</v>
      </c>
      <c r="CX31" s="24">
        <f t="shared" si="42"/>
        <v>37972</v>
      </c>
      <c r="CY31" s="24">
        <f t="shared" si="43"/>
        <v>195847639</v>
      </c>
      <c r="CZ31" s="24">
        <f t="shared" si="44"/>
        <v>962090724</v>
      </c>
      <c r="DA31" s="24">
        <f t="shared" si="45"/>
        <v>258951</v>
      </c>
      <c r="DB31" s="24">
        <f t="shared" si="46"/>
        <v>4227688</v>
      </c>
      <c r="DC31" s="24">
        <f t="shared" si="47"/>
        <v>109194304</v>
      </c>
      <c r="DD31" s="24">
        <f t="shared" si="48"/>
        <v>95375729</v>
      </c>
      <c r="DE31" s="24">
        <f t="shared" si="49"/>
        <v>12799</v>
      </c>
      <c r="DF31" s="24">
        <f t="shared" si="50"/>
        <v>0</v>
      </c>
      <c r="DG31" s="24">
        <f t="shared" si="51"/>
        <v>63272296</v>
      </c>
      <c r="DH31" s="44">
        <f t="shared" si="52"/>
        <v>1.646171568</v>
      </c>
    </row>
    <row r="32" spans="1:112" x14ac:dyDescent="0.3">
      <c r="A32" s="1">
        <v>15000</v>
      </c>
      <c r="B32">
        <v>0.105</v>
      </c>
      <c r="C32">
        <v>2.5529999999999999</v>
      </c>
      <c r="D32">
        <v>7.3999999999999996E-2</v>
      </c>
      <c r="E32">
        <v>0.746</v>
      </c>
      <c r="F32">
        <v>1.994</v>
      </c>
      <c r="G32">
        <v>14983</v>
      </c>
      <c r="H32">
        <v>53456</v>
      </c>
      <c r="I32">
        <v>92325</v>
      </c>
      <c r="J32">
        <v>3246</v>
      </c>
      <c r="K32">
        <v>3527</v>
      </c>
      <c r="L32">
        <v>5699</v>
      </c>
      <c r="M32">
        <v>8474</v>
      </c>
      <c r="N32">
        <v>16757</v>
      </c>
      <c r="O32" s="20">
        <v>18268</v>
      </c>
      <c r="P32" s="20">
        <v>294</v>
      </c>
      <c r="Q32" s="20">
        <v>2862</v>
      </c>
      <c r="R32" s="20">
        <v>2862</v>
      </c>
      <c r="S32" s="20">
        <v>21</v>
      </c>
      <c r="T32" s="20">
        <v>3130</v>
      </c>
      <c r="U32" s="20">
        <v>6</v>
      </c>
      <c r="V32" s="20">
        <v>18200</v>
      </c>
      <c r="W32" s="20">
        <v>3218</v>
      </c>
      <c r="X32" s="20">
        <v>12</v>
      </c>
      <c r="Y32" s="20">
        <v>339</v>
      </c>
      <c r="Z32" s="20">
        <v>15322</v>
      </c>
      <c r="AA32" s="20">
        <v>15321</v>
      </c>
      <c r="AB32" s="20">
        <v>1</v>
      </c>
      <c r="AC32" s="20">
        <v>0</v>
      </c>
      <c r="AD32" s="20">
        <v>15322</v>
      </c>
      <c r="AE32" s="22">
        <v>443</v>
      </c>
      <c r="AF32" s="22">
        <v>294</v>
      </c>
      <c r="AG32" s="22">
        <v>36</v>
      </c>
      <c r="AH32" s="22">
        <v>9</v>
      </c>
      <c r="AI32" s="22">
        <v>3</v>
      </c>
      <c r="AJ32" s="22">
        <v>316</v>
      </c>
      <c r="AK32" s="22">
        <v>6</v>
      </c>
      <c r="AL32" s="22">
        <v>3506</v>
      </c>
      <c r="AM32" s="22">
        <v>3500</v>
      </c>
      <c r="AN32" s="22">
        <v>0</v>
      </c>
      <c r="AO32" s="22">
        <v>678</v>
      </c>
      <c r="AP32" s="22">
        <v>15321</v>
      </c>
      <c r="AQ32" s="22">
        <v>15321</v>
      </c>
      <c r="AR32" s="22">
        <v>0</v>
      </c>
      <c r="AS32" s="22">
        <v>0</v>
      </c>
      <c r="AT32" s="22">
        <v>339</v>
      </c>
      <c r="AU32" s="10">
        <f t="shared" si="69"/>
        <v>443</v>
      </c>
      <c r="AV32" s="10">
        <f t="shared" si="70"/>
        <v>294</v>
      </c>
      <c r="AW32" s="10">
        <f t="shared" si="71"/>
        <v>36</v>
      </c>
      <c r="AX32" s="10">
        <f t="shared" si="72"/>
        <v>9</v>
      </c>
      <c r="AY32" s="10">
        <f t="shared" si="73"/>
        <v>3</v>
      </c>
      <c r="AZ32" s="10">
        <f t="shared" si="74"/>
        <v>316</v>
      </c>
      <c r="BA32" s="10">
        <f t="shared" si="75"/>
        <v>6</v>
      </c>
      <c r="BB32" s="10">
        <f t="shared" si="76"/>
        <v>3506</v>
      </c>
      <c r="BC32" s="10">
        <f t="shared" si="77"/>
        <v>3218</v>
      </c>
      <c r="BD32" s="10">
        <f t="shared" si="78"/>
        <v>0</v>
      </c>
      <c r="BE32" s="10">
        <f t="shared" si="79"/>
        <v>339</v>
      </c>
      <c r="BF32" s="10">
        <f t="shared" si="80"/>
        <v>15321</v>
      </c>
      <c r="BG32" s="10">
        <f t="shared" si="81"/>
        <v>15321</v>
      </c>
      <c r="BH32" s="10">
        <f t="shared" si="82"/>
        <v>0</v>
      </c>
      <c r="BI32" s="10">
        <f t="shared" si="83"/>
        <v>0</v>
      </c>
      <c r="BJ32" s="10">
        <f t="shared" si="84"/>
        <v>339</v>
      </c>
      <c r="BK32">
        <v>6561</v>
      </c>
      <c r="BL32">
        <v>4688</v>
      </c>
      <c r="BM32">
        <v>10232</v>
      </c>
      <c r="BN32">
        <v>36880</v>
      </c>
      <c r="BO32">
        <v>8776</v>
      </c>
      <c r="BP32">
        <v>6592</v>
      </c>
      <c r="BQ32">
        <v>9315</v>
      </c>
      <c r="BR32">
        <v>11015</v>
      </c>
      <c r="BS32">
        <v>310622</v>
      </c>
      <c r="BT32">
        <v>21260</v>
      </c>
      <c r="BU32">
        <v>11253</v>
      </c>
      <c r="BV32">
        <v>7492</v>
      </c>
      <c r="BW32">
        <v>6358</v>
      </c>
      <c r="BX32">
        <v>13226</v>
      </c>
      <c r="BY32">
        <v>0</v>
      </c>
      <c r="BZ32">
        <v>3998</v>
      </c>
      <c r="CA32" s="24">
        <f t="shared" si="53"/>
        <v>2906523</v>
      </c>
      <c r="CB32" s="24">
        <f t="shared" si="54"/>
        <v>1378272</v>
      </c>
      <c r="CC32" s="24">
        <f t="shared" si="55"/>
        <v>368352</v>
      </c>
      <c r="CD32" s="24">
        <f t="shared" si="56"/>
        <v>331920</v>
      </c>
      <c r="CE32" s="24">
        <f t="shared" si="57"/>
        <v>26328</v>
      </c>
      <c r="CF32" s="24">
        <f t="shared" si="58"/>
        <v>2083072</v>
      </c>
      <c r="CG32" s="24">
        <f t="shared" si="59"/>
        <v>55890</v>
      </c>
      <c r="CH32" s="24">
        <f t="shared" si="60"/>
        <v>38618590</v>
      </c>
      <c r="CI32" s="24">
        <f t="shared" si="61"/>
        <v>999581596</v>
      </c>
      <c r="CJ32" s="24">
        <f t="shared" si="62"/>
        <v>0</v>
      </c>
      <c r="CK32" s="24">
        <f t="shared" si="63"/>
        <v>3814767</v>
      </c>
      <c r="CL32" s="24">
        <f t="shared" si="64"/>
        <v>114784932</v>
      </c>
      <c r="CM32" s="24">
        <f t="shared" si="65"/>
        <v>97410918</v>
      </c>
      <c r="CN32" s="24">
        <f t="shared" si="66"/>
        <v>0</v>
      </c>
      <c r="CO32" s="24">
        <f t="shared" si="67"/>
        <v>0</v>
      </c>
      <c r="CP32" s="24">
        <f t="shared" si="68"/>
        <v>1355322</v>
      </c>
      <c r="CQ32" s="13">
        <f t="shared" si="35"/>
        <v>1.2627164820000001</v>
      </c>
      <c r="CR32" s="24">
        <f t="shared" si="36"/>
        <v>119856348</v>
      </c>
      <c r="CS32" s="24">
        <f t="shared" si="37"/>
        <v>1378272</v>
      </c>
      <c r="CT32" s="24">
        <f t="shared" si="38"/>
        <v>29283984</v>
      </c>
      <c r="CU32" s="24">
        <f t="shared" si="39"/>
        <v>105550560</v>
      </c>
      <c r="CV32" s="24">
        <f t="shared" si="40"/>
        <v>184296</v>
      </c>
      <c r="CW32" s="24">
        <f t="shared" si="41"/>
        <v>20632960</v>
      </c>
      <c r="CX32" s="24">
        <f t="shared" si="42"/>
        <v>55890</v>
      </c>
      <c r="CY32" s="24">
        <f t="shared" si="43"/>
        <v>200473000</v>
      </c>
      <c r="CZ32" s="24">
        <f t="shared" si="44"/>
        <v>999581596</v>
      </c>
      <c r="DA32" s="24">
        <f t="shared" si="45"/>
        <v>255120</v>
      </c>
      <c r="DB32" s="24">
        <f t="shared" si="46"/>
        <v>3814767</v>
      </c>
      <c r="DC32" s="24">
        <f t="shared" si="47"/>
        <v>114792424</v>
      </c>
      <c r="DD32" s="24">
        <f t="shared" si="48"/>
        <v>97410918</v>
      </c>
      <c r="DE32" s="24">
        <f t="shared" si="49"/>
        <v>13226</v>
      </c>
      <c r="DF32" s="24">
        <f t="shared" si="50"/>
        <v>0</v>
      </c>
      <c r="DG32" s="24">
        <f t="shared" si="51"/>
        <v>61257356</v>
      </c>
      <c r="DH32" s="44">
        <f t="shared" si="52"/>
        <v>1.754540717</v>
      </c>
    </row>
    <row r="33" spans="1:112" x14ac:dyDescent="0.3">
      <c r="A33" s="1">
        <v>15500</v>
      </c>
      <c r="B33">
        <v>0.107</v>
      </c>
      <c r="C33">
        <v>2.4279999999999999</v>
      </c>
      <c r="D33">
        <v>7.1999999999999995E-2</v>
      </c>
      <c r="E33">
        <v>0.75600000000000001</v>
      </c>
      <c r="F33">
        <v>1.9350000000000001</v>
      </c>
      <c r="G33">
        <v>15491</v>
      </c>
      <c r="H33">
        <v>55208</v>
      </c>
      <c r="I33">
        <v>95367</v>
      </c>
      <c r="J33">
        <v>2948</v>
      </c>
      <c r="K33">
        <v>3194</v>
      </c>
      <c r="L33">
        <v>4404</v>
      </c>
      <c r="M33">
        <v>7137</v>
      </c>
      <c r="N33">
        <v>25455</v>
      </c>
      <c r="O33" s="20">
        <v>18882</v>
      </c>
      <c r="P33" s="20">
        <v>321</v>
      </c>
      <c r="Q33" s="20">
        <v>2834</v>
      </c>
      <c r="R33" s="20">
        <v>2834</v>
      </c>
      <c r="S33" s="20">
        <v>15</v>
      </c>
      <c r="T33" s="20">
        <v>3273</v>
      </c>
      <c r="U33" s="20">
        <v>8</v>
      </c>
      <c r="V33" s="20">
        <v>18830</v>
      </c>
      <c r="W33" s="20">
        <v>3340</v>
      </c>
      <c r="X33" s="20">
        <v>33</v>
      </c>
      <c r="Y33" s="20">
        <v>336</v>
      </c>
      <c r="Z33" s="20">
        <v>15827</v>
      </c>
      <c r="AA33" s="20">
        <v>15826</v>
      </c>
      <c r="AB33" s="20">
        <v>1</v>
      </c>
      <c r="AC33" s="20">
        <v>0</v>
      </c>
      <c r="AD33" s="20">
        <v>15827</v>
      </c>
      <c r="AE33" s="22">
        <v>445</v>
      </c>
      <c r="AF33" s="22">
        <v>321</v>
      </c>
      <c r="AG33" s="22">
        <v>42</v>
      </c>
      <c r="AH33" s="22">
        <v>14</v>
      </c>
      <c r="AI33" s="22">
        <v>0</v>
      </c>
      <c r="AJ33" s="22">
        <v>325</v>
      </c>
      <c r="AK33" s="22">
        <v>8</v>
      </c>
      <c r="AL33" s="22">
        <v>3631</v>
      </c>
      <c r="AM33" s="22">
        <v>3623</v>
      </c>
      <c r="AN33" s="22">
        <v>0</v>
      </c>
      <c r="AO33" s="22">
        <v>672</v>
      </c>
      <c r="AP33" s="22">
        <v>15826</v>
      </c>
      <c r="AQ33" s="22">
        <v>15826</v>
      </c>
      <c r="AR33" s="22">
        <v>0</v>
      </c>
      <c r="AS33" s="22">
        <v>0</v>
      </c>
      <c r="AT33" s="22">
        <v>336</v>
      </c>
      <c r="AU33" s="10">
        <f t="shared" si="69"/>
        <v>445</v>
      </c>
      <c r="AV33" s="10">
        <f t="shared" si="70"/>
        <v>321</v>
      </c>
      <c r="AW33" s="10">
        <f t="shared" si="71"/>
        <v>42</v>
      </c>
      <c r="AX33" s="10">
        <f t="shared" si="72"/>
        <v>14</v>
      </c>
      <c r="AY33" s="10">
        <f t="shared" si="73"/>
        <v>0</v>
      </c>
      <c r="AZ33" s="10">
        <f t="shared" si="74"/>
        <v>325</v>
      </c>
      <c r="BA33" s="10">
        <f t="shared" si="75"/>
        <v>8</v>
      </c>
      <c r="BB33" s="10">
        <f t="shared" si="76"/>
        <v>3631</v>
      </c>
      <c r="BC33" s="10">
        <f t="shared" si="77"/>
        <v>3340</v>
      </c>
      <c r="BD33" s="10">
        <f t="shared" si="78"/>
        <v>0</v>
      </c>
      <c r="BE33" s="10">
        <f t="shared" si="79"/>
        <v>336</v>
      </c>
      <c r="BF33" s="10">
        <f t="shared" si="80"/>
        <v>15826</v>
      </c>
      <c r="BG33" s="10">
        <f t="shared" si="81"/>
        <v>15826</v>
      </c>
      <c r="BH33" s="10">
        <f t="shared" si="82"/>
        <v>0</v>
      </c>
      <c r="BI33" s="10">
        <f t="shared" si="83"/>
        <v>0</v>
      </c>
      <c r="BJ33" s="10">
        <f t="shared" si="84"/>
        <v>336</v>
      </c>
      <c r="BK33">
        <v>6013</v>
      </c>
      <c r="BL33">
        <v>5667</v>
      </c>
      <c r="BM33">
        <v>9767</v>
      </c>
      <c r="BN33">
        <v>30657</v>
      </c>
      <c r="BO33">
        <v>9272</v>
      </c>
      <c r="BP33">
        <v>6314</v>
      </c>
      <c r="BQ33">
        <v>10932</v>
      </c>
      <c r="BR33">
        <v>9966</v>
      </c>
      <c r="BS33">
        <v>301124</v>
      </c>
      <c r="BT33">
        <v>10420</v>
      </c>
      <c r="BU33">
        <v>10353</v>
      </c>
      <c r="BV33">
        <v>6595</v>
      </c>
      <c r="BW33">
        <v>5649</v>
      </c>
      <c r="BX33">
        <v>12372</v>
      </c>
      <c r="BY33">
        <v>0</v>
      </c>
      <c r="BZ33">
        <v>3879</v>
      </c>
      <c r="CA33" s="24">
        <f t="shared" si="53"/>
        <v>2675785</v>
      </c>
      <c r="CB33" s="24">
        <f t="shared" si="54"/>
        <v>1819107</v>
      </c>
      <c r="CC33" s="24">
        <f t="shared" si="55"/>
        <v>410214</v>
      </c>
      <c r="CD33" s="24">
        <f t="shared" si="56"/>
        <v>429198</v>
      </c>
      <c r="CE33" s="24">
        <f t="shared" si="57"/>
        <v>0</v>
      </c>
      <c r="CF33" s="24">
        <f t="shared" si="58"/>
        <v>2052050</v>
      </c>
      <c r="CG33" s="24">
        <f t="shared" si="59"/>
        <v>87456</v>
      </c>
      <c r="CH33" s="24">
        <f t="shared" si="60"/>
        <v>36186546</v>
      </c>
      <c r="CI33" s="24">
        <f t="shared" si="61"/>
        <v>1005754160</v>
      </c>
      <c r="CJ33" s="24">
        <f t="shared" si="62"/>
        <v>0</v>
      </c>
      <c r="CK33" s="24">
        <f t="shared" si="63"/>
        <v>3478608</v>
      </c>
      <c r="CL33" s="24">
        <f t="shared" si="64"/>
        <v>104372470</v>
      </c>
      <c r="CM33" s="24">
        <f t="shared" si="65"/>
        <v>89401074</v>
      </c>
      <c r="CN33" s="24">
        <f t="shared" si="66"/>
        <v>0</v>
      </c>
      <c r="CO33" s="24">
        <f t="shared" si="67"/>
        <v>0</v>
      </c>
      <c r="CP33" s="24">
        <f t="shared" si="68"/>
        <v>1303344</v>
      </c>
      <c r="CQ33" s="13">
        <f t="shared" si="35"/>
        <v>1.2479700119999999</v>
      </c>
      <c r="CR33" s="24">
        <f t="shared" si="36"/>
        <v>113537466</v>
      </c>
      <c r="CS33" s="24">
        <f t="shared" si="37"/>
        <v>1819107</v>
      </c>
      <c r="CT33" s="24">
        <f t="shared" si="38"/>
        <v>27679678</v>
      </c>
      <c r="CU33" s="24">
        <f t="shared" si="39"/>
        <v>86881938</v>
      </c>
      <c r="CV33" s="24">
        <f t="shared" si="40"/>
        <v>139080</v>
      </c>
      <c r="CW33" s="24">
        <f t="shared" si="41"/>
        <v>20665722</v>
      </c>
      <c r="CX33" s="24">
        <f t="shared" si="42"/>
        <v>87456</v>
      </c>
      <c r="CY33" s="24">
        <f t="shared" si="43"/>
        <v>187659780</v>
      </c>
      <c r="CZ33" s="24">
        <f t="shared" si="44"/>
        <v>1005754160</v>
      </c>
      <c r="DA33" s="24">
        <f t="shared" si="45"/>
        <v>343860</v>
      </c>
      <c r="DB33" s="24">
        <f t="shared" si="46"/>
        <v>3478608</v>
      </c>
      <c r="DC33" s="24">
        <f t="shared" si="47"/>
        <v>104379065</v>
      </c>
      <c r="DD33" s="24">
        <f t="shared" si="48"/>
        <v>89401074</v>
      </c>
      <c r="DE33" s="24">
        <f t="shared" si="49"/>
        <v>12372</v>
      </c>
      <c r="DF33" s="24">
        <f t="shared" si="50"/>
        <v>0</v>
      </c>
      <c r="DG33" s="24">
        <f t="shared" si="51"/>
        <v>61392933</v>
      </c>
      <c r="DH33" s="44">
        <f t="shared" si="52"/>
        <v>1.7032322989999999</v>
      </c>
    </row>
    <row r="34" spans="1:112" x14ac:dyDescent="0.3">
      <c r="A34" s="1">
        <v>16000</v>
      </c>
      <c r="B34">
        <v>0.111</v>
      </c>
      <c r="C34">
        <v>2.7469999999999999</v>
      </c>
      <c r="D34">
        <v>7.1999999999999995E-2</v>
      </c>
      <c r="E34">
        <v>1.23</v>
      </c>
      <c r="F34">
        <v>2.25</v>
      </c>
      <c r="G34">
        <v>15961</v>
      </c>
      <c r="H34">
        <v>57035</v>
      </c>
      <c r="I34">
        <v>98416</v>
      </c>
      <c r="J34">
        <v>3183</v>
      </c>
      <c r="K34">
        <v>3637</v>
      </c>
      <c r="L34">
        <v>6375</v>
      </c>
      <c r="M34">
        <v>7839</v>
      </c>
      <c r="N34">
        <v>22733</v>
      </c>
      <c r="O34" s="20">
        <v>19530</v>
      </c>
      <c r="P34" s="20">
        <v>344</v>
      </c>
      <c r="Q34" s="20">
        <v>2977</v>
      </c>
      <c r="R34" s="20">
        <v>2977</v>
      </c>
      <c r="S34" s="20">
        <v>12</v>
      </c>
      <c r="T34" s="20">
        <v>3418</v>
      </c>
      <c r="U34" s="20">
        <v>1</v>
      </c>
      <c r="V34" s="20">
        <v>19420</v>
      </c>
      <c r="W34" s="20">
        <v>3460</v>
      </c>
      <c r="X34" s="20">
        <v>9</v>
      </c>
      <c r="Y34" s="20">
        <v>339</v>
      </c>
      <c r="Z34" s="20">
        <v>16300</v>
      </c>
      <c r="AA34" s="20">
        <v>16299</v>
      </c>
      <c r="AB34" s="20">
        <v>1</v>
      </c>
      <c r="AC34" s="20">
        <v>0</v>
      </c>
      <c r="AD34" s="20">
        <v>16300</v>
      </c>
      <c r="AE34" s="22">
        <v>457</v>
      </c>
      <c r="AF34" s="22">
        <v>344</v>
      </c>
      <c r="AG34" s="22">
        <v>40</v>
      </c>
      <c r="AH34" s="22">
        <v>6</v>
      </c>
      <c r="AI34" s="22">
        <v>0</v>
      </c>
      <c r="AJ34" s="22">
        <v>336</v>
      </c>
      <c r="AK34" s="22">
        <v>1</v>
      </c>
      <c r="AL34" s="22">
        <v>3759</v>
      </c>
      <c r="AM34" s="22">
        <v>3758</v>
      </c>
      <c r="AN34" s="22">
        <v>0</v>
      </c>
      <c r="AO34" s="22">
        <v>678</v>
      </c>
      <c r="AP34" s="22">
        <v>16299</v>
      </c>
      <c r="AQ34" s="22">
        <v>16299</v>
      </c>
      <c r="AR34" s="22">
        <v>0</v>
      </c>
      <c r="AS34" s="22">
        <v>0</v>
      </c>
      <c r="AT34" s="22">
        <v>339</v>
      </c>
      <c r="AU34" s="10">
        <f t="shared" si="69"/>
        <v>457</v>
      </c>
      <c r="AV34" s="10">
        <f t="shared" si="70"/>
        <v>344</v>
      </c>
      <c r="AW34" s="10">
        <f t="shared" si="71"/>
        <v>40</v>
      </c>
      <c r="AX34" s="10">
        <f t="shared" si="72"/>
        <v>6</v>
      </c>
      <c r="AY34" s="10">
        <f t="shared" si="73"/>
        <v>0</v>
      </c>
      <c r="AZ34" s="10">
        <f t="shared" si="74"/>
        <v>336</v>
      </c>
      <c r="BA34" s="10">
        <f t="shared" si="75"/>
        <v>1</v>
      </c>
      <c r="BB34" s="10">
        <f t="shared" si="76"/>
        <v>3759</v>
      </c>
      <c r="BC34" s="10">
        <f t="shared" si="77"/>
        <v>3460</v>
      </c>
      <c r="BD34" s="10">
        <f t="shared" si="78"/>
        <v>0</v>
      </c>
      <c r="BE34" s="10">
        <f t="shared" si="79"/>
        <v>339</v>
      </c>
      <c r="BF34" s="10">
        <f t="shared" si="80"/>
        <v>16299</v>
      </c>
      <c r="BG34" s="10">
        <f t="shared" si="81"/>
        <v>16299</v>
      </c>
      <c r="BH34" s="10">
        <f t="shared" si="82"/>
        <v>0</v>
      </c>
      <c r="BI34" s="10">
        <f t="shared" si="83"/>
        <v>0</v>
      </c>
      <c r="BJ34" s="10">
        <f t="shared" si="84"/>
        <v>339</v>
      </c>
      <c r="BK34">
        <v>6871</v>
      </c>
      <c r="BL34">
        <v>5101</v>
      </c>
      <c r="BM34">
        <v>9970</v>
      </c>
      <c r="BN34">
        <v>18772</v>
      </c>
      <c r="BO34">
        <v>18274</v>
      </c>
      <c r="BP34">
        <v>6545</v>
      </c>
      <c r="BQ34">
        <v>11519</v>
      </c>
      <c r="BR34">
        <v>11216</v>
      </c>
      <c r="BS34">
        <v>337326</v>
      </c>
      <c r="BT34">
        <v>11708</v>
      </c>
      <c r="BU34">
        <v>12908</v>
      </c>
      <c r="BV34">
        <v>7564</v>
      </c>
      <c r="BW34">
        <v>6598</v>
      </c>
      <c r="BX34">
        <v>9387</v>
      </c>
      <c r="BY34">
        <v>0</v>
      </c>
      <c r="BZ34">
        <v>4149</v>
      </c>
      <c r="CA34" s="24">
        <f t="shared" si="53"/>
        <v>3140047</v>
      </c>
      <c r="CB34" s="24">
        <f t="shared" si="54"/>
        <v>1754744</v>
      </c>
      <c r="CC34" s="24">
        <f t="shared" si="55"/>
        <v>398800</v>
      </c>
      <c r="CD34" s="24">
        <f t="shared" si="56"/>
        <v>112632</v>
      </c>
      <c r="CE34" s="24">
        <f t="shared" si="57"/>
        <v>0</v>
      </c>
      <c r="CF34" s="24">
        <f t="shared" si="58"/>
        <v>2199120</v>
      </c>
      <c r="CG34" s="24">
        <f t="shared" si="59"/>
        <v>11519</v>
      </c>
      <c r="CH34" s="24">
        <f t="shared" si="60"/>
        <v>42160944</v>
      </c>
      <c r="CI34" s="24">
        <f t="shared" si="61"/>
        <v>1167147960</v>
      </c>
      <c r="CJ34" s="24">
        <f t="shared" si="62"/>
        <v>0</v>
      </c>
      <c r="CK34" s="24">
        <f t="shared" si="63"/>
        <v>4375812</v>
      </c>
      <c r="CL34" s="24">
        <f t="shared" si="64"/>
        <v>123285636</v>
      </c>
      <c r="CM34" s="24">
        <f t="shared" si="65"/>
        <v>107540802</v>
      </c>
      <c r="CN34" s="24">
        <f t="shared" si="66"/>
        <v>0</v>
      </c>
      <c r="CO34" s="24">
        <f t="shared" si="67"/>
        <v>0</v>
      </c>
      <c r="CP34" s="24">
        <f t="shared" si="68"/>
        <v>1406511</v>
      </c>
      <c r="CQ34" s="13">
        <f t="shared" si="35"/>
        <v>1.453534527</v>
      </c>
      <c r="CR34" s="24">
        <f t="shared" si="36"/>
        <v>134190630</v>
      </c>
      <c r="CS34" s="24">
        <f t="shared" si="37"/>
        <v>1754744</v>
      </c>
      <c r="CT34" s="24">
        <f t="shared" si="38"/>
        <v>29680690</v>
      </c>
      <c r="CU34" s="24">
        <f t="shared" si="39"/>
        <v>55884244</v>
      </c>
      <c r="CV34" s="24">
        <f t="shared" si="40"/>
        <v>219288</v>
      </c>
      <c r="CW34" s="24">
        <f t="shared" si="41"/>
        <v>22370810</v>
      </c>
      <c r="CX34" s="24">
        <f t="shared" si="42"/>
        <v>11519</v>
      </c>
      <c r="CY34" s="24">
        <f t="shared" si="43"/>
        <v>217814720</v>
      </c>
      <c r="CZ34" s="24">
        <f t="shared" si="44"/>
        <v>1167147960</v>
      </c>
      <c r="DA34" s="24">
        <f t="shared" si="45"/>
        <v>105372</v>
      </c>
      <c r="DB34" s="24">
        <f t="shared" si="46"/>
        <v>4375812</v>
      </c>
      <c r="DC34" s="24">
        <f t="shared" si="47"/>
        <v>123293200</v>
      </c>
      <c r="DD34" s="24">
        <f t="shared" si="48"/>
        <v>107540802</v>
      </c>
      <c r="DE34" s="24">
        <f t="shared" si="49"/>
        <v>9387</v>
      </c>
      <c r="DF34" s="24">
        <f t="shared" si="50"/>
        <v>0</v>
      </c>
      <c r="DG34" s="24">
        <f t="shared" si="51"/>
        <v>67628700</v>
      </c>
      <c r="DH34" s="44">
        <f t="shared" si="52"/>
        <v>1.932027878</v>
      </c>
    </row>
    <row r="35" spans="1:112" x14ac:dyDescent="0.3">
      <c r="A35" s="1">
        <v>16500</v>
      </c>
      <c r="B35">
        <v>0.11799999999999999</v>
      </c>
      <c r="C35">
        <v>2.7770000000000001</v>
      </c>
      <c r="D35">
        <v>0.08</v>
      </c>
      <c r="E35">
        <v>0.82499999999999996</v>
      </c>
      <c r="F35">
        <v>2.3119999999999998</v>
      </c>
      <c r="G35">
        <v>16473</v>
      </c>
      <c r="H35">
        <v>58930</v>
      </c>
      <c r="I35">
        <v>101778</v>
      </c>
      <c r="J35">
        <v>3067</v>
      </c>
      <c r="K35">
        <v>3560</v>
      </c>
      <c r="L35">
        <v>5115</v>
      </c>
      <c r="M35">
        <v>7835</v>
      </c>
      <c r="N35">
        <v>19599</v>
      </c>
      <c r="O35" s="20">
        <v>20168</v>
      </c>
      <c r="P35" s="20">
        <v>303</v>
      </c>
      <c r="Q35" s="20">
        <v>3146</v>
      </c>
      <c r="R35" s="20">
        <v>3146</v>
      </c>
      <c r="S35" s="20">
        <v>27</v>
      </c>
      <c r="T35" s="20">
        <v>3533</v>
      </c>
      <c r="U35" s="20">
        <v>9</v>
      </c>
      <c r="V35" s="20">
        <v>20077</v>
      </c>
      <c r="W35" s="20">
        <v>3605</v>
      </c>
      <c r="X35" s="20">
        <v>12</v>
      </c>
      <c r="Y35" s="20">
        <v>367</v>
      </c>
      <c r="Z35" s="20">
        <v>16840</v>
      </c>
      <c r="AA35" s="20">
        <v>16839</v>
      </c>
      <c r="AB35" s="20">
        <v>1</v>
      </c>
      <c r="AC35" s="20">
        <v>0</v>
      </c>
      <c r="AD35" s="20">
        <v>16840</v>
      </c>
      <c r="AE35" s="22">
        <v>495</v>
      </c>
      <c r="AF35" s="22">
        <v>303</v>
      </c>
      <c r="AG35" s="22">
        <v>49</v>
      </c>
      <c r="AH35" s="22">
        <v>11</v>
      </c>
      <c r="AI35" s="22">
        <v>0</v>
      </c>
      <c r="AJ35" s="22">
        <v>352</v>
      </c>
      <c r="AK35" s="22">
        <v>9</v>
      </c>
      <c r="AL35" s="22">
        <v>3922</v>
      </c>
      <c r="AM35" s="22">
        <v>3913</v>
      </c>
      <c r="AN35" s="22">
        <v>0</v>
      </c>
      <c r="AO35" s="22">
        <v>734</v>
      </c>
      <c r="AP35" s="22">
        <v>16839</v>
      </c>
      <c r="AQ35" s="22">
        <v>16839</v>
      </c>
      <c r="AR35" s="22">
        <v>0</v>
      </c>
      <c r="AS35" s="22">
        <v>0</v>
      </c>
      <c r="AT35" s="22">
        <v>367</v>
      </c>
      <c r="AU35" s="10">
        <f t="shared" si="69"/>
        <v>495</v>
      </c>
      <c r="AV35" s="10">
        <f t="shared" si="70"/>
        <v>303</v>
      </c>
      <c r="AW35" s="10">
        <f t="shared" si="71"/>
        <v>49</v>
      </c>
      <c r="AX35" s="10">
        <f t="shared" si="72"/>
        <v>11</v>
      </c>
      <c r="AY35" s="10">
        <f t="shared" si="73"/>
        <v>0</v>
      </c>
      <c r="AZ35" s="10">
        <f t="shared" si="74"/>
        <v>352</v>
      </c>
      <c r="BA35" s="10">
        <f t="shared" si="75"/>
        <v>9</v>
      </c>
      <c r="BB35" s="10">
        <f t="shared" si="76"/>
        <v>3922</v>
      </c>
      <c r="BC35" s="10">
        <f t="shared" si="77"/>
        <v>3605</v>
      </c>
      <c r="BD35" s="10">
        <f t="shared" si="78"/>
        <v>0</v>
      </c>
      <c r="BE35" s="10">
        <f t="shared" si="79"/>
        <v>367</v>
      </c>
      <c r="BF35" s="10">
        <f t="shared" si="80"/>
        <v>16839</v>
      </c>
      <c r="BG35" s="10">
        <f t="shared" si="81"/>
        <v>16839</v>
      </c>
      <c r="BH35" s="10">
        <f t="shared" si="82"/>
        <v>0</v>
      </c>
      <c r="BI35" s="10">
        <f t="shared" si="83"/>
        <v>0</v>
      </c>
      <c r="BJ35" s="10">
        <f t="shared" si="84"/>
        <v>367</v>
      </c>
      <c r="BK35">
        <v>6683</v>
      </c>
      <c r="BL35">
        <v>4594</v>
      </c>
      <c r="BM35">
        <v>9601</v>
      </c>
      <c r="BN35">
        <v>16134</v>
      </c>
      <c r="BO35">
        <v>11598</v>
      </c>
      <c r="BP35">
        <v>6424</v>
      </c>
      <c r="BQ35">
        <v>12088</v>
      </c>
      <c r="BR35">
        <v>10893</v>
      </c>
      <c r="BS35">
        <v>336838</v>
      </c>
      <c r="BT35">
        <v>11377</v>
      </c>
      <c r="BU35">
        <v>9919</v>
      </c>
      <c r="BV35">
        <v>7480</v>
      </c>
      <c r="BW35">
        <v>6326</v>
      </c>
      <c r="BX35">
        <v>9386</v>
      </c>
      <c r="BY35">
        <v>0</v>
      </c>
      <c r="BZ35">
        <v>4489</v>
      </c>
      <c r="CA35" s="24">
        <f t="shared" si="53"/>
        <v>3308085</v>
      </c>
      <c r="CB35" s="24">
        <f t="shared" si="54"/>
        <v>1391982</v>
      </c>
      <c r="CC35" s="24">
        <f t="shared" si="55"/>
        <v>470449</v>
      </c>
      <c r="CD35" s="24">
        <f t="shared" si="56"/>
        <v>177474</v>
      </c>
      <c r="CE35" s="24">
        <f t="shared" si="57"/>
        <v>0</v>
      </c>
      <c r="CF35" s="24">
        <f t="shared" si="58"/>
        <v>2261248</v>
      </c>
      <c r="CG35" s="24">
        <f t="shared" si="59"/>
        <v>108792</v>
      </c>
      <c r="CH35" s="24">
        <f t="shared" si="60"/>
        <v>42722346</v>
      </c>
      <c r="CI35" s="24">
        <f t="shared" si="61"/>
        <v>1214300990</v>
      </c>
      <c r="CJ35" s="24">
        <f t="shared" si="62"/>
        <v>0</v>
      </c>
      <c r="CK35" s="24">
        <f t="shared" si="63"/>
        <v>3640273</v>
      </c>
      <c r="CL35" s="24">
        <f t="shared" si="64"/>
        <v>125955720</v>
      </c>
      <c r="CM35" s="24">
        <f t="shared" si="65"/>
        <v>106523514</v>
      </c>
      <c r="CN35" s="24">
        <f t="shared" si="66"/>
        <v>0</v>
      </c>
      <c r="CO35" s="24">
        <f t="shared" si="67"/>
        <v>0</v>
      </c>
      <c r="CP35" s="24">
        <f t="shared" si="68"/>
        <v>1647463</v>
      </c>
      <c r="CQ35" s="13">
        <f t="shared" si="35"/>
        <v>1.502508336</v>
      </c>
      <c r="CR35" s="24">
        <f t="shared" si="36"/>
        <v>134782744</v>
      </c>
      <c r="CS35" s="24">
        <f t="shared" si="37"/>
        <v>1391982</v>
      </c>
      <c r="CT35" s="24">
        <f t="shared" si="38"/>
        <v>30204746</v>
      </c>
      <c r="CU35" s="24">
        <f t="shared" si="39"/>
        <v>50757564</v>
      </c>
      <c r="CV35" s="24">
        <f t="shared" si="40"/>
        <v>313146</v>
      </c>
      <c r="CW35" s="24">
        <f t="shared" si="41"/>
        <v>22695992</v>
      </c>
      <c r="CX35" s="24">
        <f t="shared" si="42"/>
        <v>108792</v>
      </c>
      <c r="CY35" s="24">
        <f t="shared" si="43"/>
        <v>218698761</v>
      </c>
      <c r="CZ35" s="24">
        <f t="shared" si="44"/>
        <v>1214300990</v>
      </c>
      <c r="DA35" s="24">
        <f t="shared" si="45"/>
        <v>136524</v>
      </c>
      <c r="DB35" s="24">
        <f t="shared" si="46"/>
        <v>3640273</v>
      </c>
      <c r="DC35" s="24">
        <f t="shared" si="47"/>
        <v>125963200</v>
      </c>
      <c r="DD35" s="24">
        <f t="shared" si="48"/>
        <v>106523514</v>
      </c>
      <c r="DE35" s="24">
        <f t="shared" si="49"/>
        <v>9386</v>
      </c>
      <c r="DF35" s="24">
        <f t="shared" si="50"/>
        <v>0</v>
      </c>
      <c r="DG35" s="24">
        <f t="shared" si="51"/>
        <v>75594760</v>
      </c>
      <c r="DH35" s="44">
        <f t="shared" si="52"/>
        <v>1.9851223739999999</v>
      </c>
    </row>
    <row r="36" spans="1:112" x14ac:dyDescent="0.3">
      <c r="A36" s="1">
        <v>17000</v>
      </c>
      <c r="B36">
        <v>0.121</v>
      </c>
      <c r="C36">
        <v>2.8330000000000002</v>
      </c>
      <c r="D36">
        <v>7.9000000000000001E-2</v>
      </c>
      <c r="E36">
        <v>0.875</v>
      </c>
      <c r="F36">
        <v>2.4239999999999999</v>
      </c>
      <c r="G36">
        <v>16937</v>
      </c>
      <c r="H36">
        <v>60194</v>
      </c>
      <c r="I36">
        <v>104077</v>
      </c>
      <c r="J36">
        <v>3110</v>
      </c>
      <c r="K36">
        <v>3538</v>
      </c>
      <c r="L36">
        <v>5965</v>
      </c>
      <c r="M36">
        <v>7766</v>
      </c>
      <c r="N36">
        <v>25506</v>
      </c>
      <c r="O36" s="20">
        <v>20618</v>
      </c>
      <c r="P36" s="20">
        <v>323</v>
      </c>
      <c r="Q36" s="20">
        <v>3108</v>
      </c>
      <c r="R36" s="20">
        <v>3108</v>
      </c>
      <c r="S36" s="20">
        <v>9</v>
      </c>
      <c r="T36" s="20">
        <v>3514</v>
      </c>
      <c r="U36" s="20">
        <v>10</v>
      </c>
      <c r="V36" s="20">
        <v>20515</v>
      </c>
      <c r="W36" s="20">
        <v>3579</v>
      </c>
      <c r="X36" s="20">
        <v>21</v>
      </c>
      <c r="Y36" s="20">
        <v>387</v>
      </c>
      <c r="Z36" s="20">
        <v>17324</v>
      </c>
      <c r="AA36" s="20">
        <v>17323</v>
      </c>
      <c r="AB36" s="20">
        <v>1</v>
      </c>
      <c r="AC36" s="20">
        <v>0</v>
      </c>
      <c r="AD36" s="20">
        <v>17324</v>
      </c>
      <c r="AE36" s="22">
        <v>516</v>
      </c>
      <c r="AF36" s="22">
        <v>323</v>
      </c>
      <c r="AG36" s="22">
        <v>63</v>
      </c>
      <c r="AH36" s="22">
        <v>21</v>
      </c>
      <c r="AI36" s="22">
        <v>0</v>
      </c>
      <c r="AJ36" s="22">
        <v>362</v>
      </c>
      <c r="AK36" s="22">
        <v>10</v>
      </c>
      <c r="AL36" s="22">
        <v>3911</v>
      </c>
      <c r="AM36" s="22">
        <v>3901</v>
      </c>
      <c r="AN36" s="22">
        <v>0</v>
      </c>
      <c r="AO36" s="22">
        <v>774</v>
      </c>
      <c r="AP36" s="22">
        <v>17323</v>
      </c>
      <c r="AQ36" s="22">
        <v>17323</v>
      </c>
      <c r="AR36" s="22">
        <v>0</v>
      </c>
      <c r="AS36" s="22">
        <v>0</v>
      </c>
      <c r="AT36" s="22">
        <v>387</v>
      </c>
      <c r="AU36" s="10">
        <f t="shared" si="69"/>
        <v>516</v>
      </c>
      <c r="AV36" s="10">
        <f t="shared" si="70"/>
        <v>323</v>
      </c>
      <c r="AW36" s="10">
        <f t="shared" si="71"/>
        <v>63</v>
      </c>
      <c r="AX36" s="10">
        <f t="shared" si="72"/>
        <v>21</v>
      </c>
      <c r="AY36" s="10">
        <f t="shared" si="73"/>
        <v>0</v>
      </c>
      <c r="AZ36" s="10">
        <f t="shared" si="74"/>
        <v>362</v>
      </c>
      <c r="BA36" s="10">
        <f t="shared" si="75"/>
        <v>10</v>
      </c>
      <c r="BB36" s="10">
        <f t="shared" si="76"/>
        <v>3911</v>
      </c>
      <c r="BC36" s="10">
        <f t="shared" si="77"/>
        <v>3579</v>
      </c>
      <c r="BD36" s="10">
        <f t="shared" si="78"/>
        <v>0</v>
      </c>
      <c r="BE36" s="10">
        <f t="shared" si="79"/>
        <v>387</v>
      </c>
      <c r="BF36" s="10">
        <f t="shared" si="80"/>
        <v>17323</v>
      </c>
      <c r="BG36" s="10">
        <f t="shared" si="81"/>
        <v>17323</v>
      </c>
      <c r="BH36" s="10">
        <f t="shared" si="82"/>
        <v>0</v>
      </c>
      <c r="BI36" s="10">
        <f t="shared" si="83"/>
        <v>0</v>
      </c>
      <c r="BJ36" s="10">
        <f t="shared" si="84"/>
        <v>387</v>
      </c>
      <c r="BK36">
        <v>6712</v>
      </c>
      <c r="BL36">
        <v>4340</v>
      </c>
      <c r="BM36">
        <v>10115</v>
      </c>
      <c r="BN36">
        <v>16537</v>
      </c>
      <c r="BO36">
        <v>9907</v>
      </c>
      <c r="BP36">
        <v>6730</v>
      </c>
      <c r="BQ36">
        <v>10879</v>
      </c>
      <c r="BR36">
        <v>11247</v>
      </c>
      <c r="BS36">
        <v>358854</v>
      </c>
      <c r="BT36">
        <v>12860</v>
      </c>
      <c r="BU36">
        <v>9903</v>
      </c>
      <c r="BV36">
        <v>7411</v>
      </c>
      <c r="BW36">
        <v>6400</v>
      </c>
      <c r="BX36">
        <v>13226</v>
      </c>
      <c r="BY36">
        <v>0</v>
      </c>
      <c r="BZ36">
        <v>4305</v>
      </c>
      <c r="CA36" s="24">
        <f t="shared" si="53"/>
        <v>3463392</v>
      </c>
      <c r="CB36" s="24">
        <f t="shared" si="54"/>
        <v>1401820</v>
      </c>
      <c r="CC36" s="24">
        <f t="shared" si="55"/>
        <v>637245</v>
      </c>
      <c r="CD36" s="24">
        <f t="shared" si="56"/>
        <v>347277</v>
      </c>
      <c r="CE36" s="24">
        <f t="shared" si="57"/>
        <v>0</v>
      </c>
      <c r="CF36" s="24">
        <f t="shared" si="58"/>
        <v>2436260</v>
      </c>
      <c r="CG36" s="24">
        <f t="shared" si="59"/>
        <v>108790</v>
      </c>
      <c r="CH36" s="24">
        <f t="shared" si="60"/>
        <v>43987017</v>
      </c>
      <c r="CI36" s="24">
        <f t="shared" si="61"/>
        <v>1284338466</v>
      </c>
      <c r="CJ36" s="24">
        <f t="shared" si="62"/>
        <v>0</v>
      </c>
      <c r="CK36" s="24">
        <f t="shared" si="63"/>
        <v>3832461</v>
      </c>
      <c r="CL36" s="24">
        <f t="shared" si="64"/>
        <v>128380753</v>
      </c>
      <c r="CM36" s="24">
        <f t="shared" si="65"/>
        <v>110867200</v>
      </c>
      <c r="CN36" s="24">
        <f t="shared" si="66"/>
        <v>0</v>
      </c>
      <c r="CO36" s="24">
        <f t="shared" si="67"/>
        <v>0</v>
      </c>
      <c r="CP36" s="24">
        <f t="shared" si="68"/>
        <v>1666035</v>
      </c>
      <c r="CQ36" s="13">
        <f t="shared" si="35"/>
        <v>1.581466716</v>
      </c>
      <c r="CR36" s="24">
        <f t="shared" si="36"/>
        <v>138388016</v>
      </c>
      <c r="CS36" s="24">
        <f t="shared" si="37"/>
        <v>1401820</v>
      </c>
      <c r="CT36" s="24">
        <f t="shared" si="38"/>
        <v>31437420</v>
      </c>
      <c r="CU36" s="24">
        <f t="shared" si="39"/>
        <v>51396996</v>
      </c>
      <c r="CV36" s="24">
        <f t="shared" si="40"/>
        <v>89163</v>
      </c>
      <c r="CW36" s="24">
        <f t="shared" si="41"/>
        <v>23649220</v>
      </c>
      <c r="CX36" s="24">
        <f t="shared" si="42"/>
        <v>108790</v>
      </c>
      <c r="CY36" s="24">
        <f t="shared" si="43"/>
        <v>230732205</v>
      </c>
      <c r="CZ36" s="24">
        <f t="shared" si="44"/>
        <v>1284338466</v>
      </c>
      <c r="DA36" s="24">
        <f t="shared" si="45"/>
        <v>270060</v>
      </c>
      <c r="DB36" s="24">
        <f t="shared" si="46"/>
        <v>3832461</v>
      </c>
      <c r="DC36" s="24">
        <f t="shared" si="47"/>
        <v>128388164</v>
      </c>
      <c r="DD36" s="24">
        <f t="shared" si="48"/>
        <v>110867200</v>
      </c>
      <c r="DE36" s="24">
        <f t="shared" si="49"/>
        <v>13226</v>
      </c>
      <c r="DF36" s="24">
        <f t="shared" si="50"/>
        <v>0</v>
      </c>
      <c r="DG36" s="24">
        <f t="shared" si="51"/>
        <v>74579820</v>
      </c>
      <c r="DH36" s="44">
        <f t="shared" si="52"/>
        <v>2.0794930269999998</v>
      </c>
    </row>
    <row r="37" spans="1:112" x14ac:dyDescent="0.3">
      <c r="A37" s="1">
        <v>17500</v>
      </c>
      <c r="B37">
        <v>0.13200000000000001</v>
      </c>
      <c r="C37">
        <v>2.9660000000000002</v>
      </c>
      <c r="D37">
        <v>8.6999999999999994E-2</v>
      </c>
      <c r="E37">
        <v>0.90200000000000002</v>
      </c>
      <c r="F37">
        <v>2.5270000000000001</v>
      </c>
      <c r="G37">
        <v>17482</v>
      </c>
      <c r="H37">
        <v>62577</v>
      </c>
      <c r="I37">
        <v>107901</v>
      </c>
      <c r="J37">
        <v>3228</v>
      </c>
      <c r="K37">
        <v>3457</v>
      </c>
      <c r="L37">
        <v>5315</v>
      </c>
      <c r="M37">
        <v>7816</v>
      </c>
      <c r="N37">
        <v>18090</v>
      </c>
      <c r="O37" s="20">
        <v>21382</v>
      </c>
      <c r="P37" s="20">
        <v>360</v>
      </c>
      <c r="Q37" s="20">
        <v>3311</v>
      </c>
      <c r="R37" s="20">
        <v>3311</v>
      </c>
      <c r="S37" s="20">
        <v>21</v>
      </c>
      <c r="T37" s="20">
        <v>3768</v>
      </c>
      <c r="U37" s="20">
        <v>5</v>
      </c>
      <c r="V37" s="20">
        <v>21291</v>
      </c>
      <c r="W37" s="20">
        <v>3810</v>
      </c>
      <c r="X37" s="20">
        <v>42</v>
      </c>
      <c r="Y37" s="20">
        <v>364</v>
      </c>
      <c r="Z37" s="20">
        <v>17846</v>
      </c>
      <c r="AA37" s="20">
        <v>17845</v>
      </c>
      <c r="AB37" s="20">
        <v>1</v>
      </c>
      <c r="AC37" s="20">
        <v>0</v>
      </c>
      <c r="AD37" s="20">
        <v>17846</v>
      </c>
      <c r="AE37" s="22">
        <v>478</v>
      </c>
      <c r="AF37" s="22">
        <v>360</v>
      </c>
      <c r="AG37" s="22">
        <v>55</v>
      </c>
      <c r="AH37" s="22">
        <v>9</v>
      </c>
      <c r="AI37" s="22">
        <v>0</v>
      </c>
      <c r="AJ37" s="22">
        <v>376</v>
      </c>
      <c r="AK37" s="22">
        <v>5</v>
      </c>
      <c r="AL37" s="22">
        <v>4147</v>
      </c>
      <c r="AM37" s="22">
        <v>4142</v>
      </c>
      <c r="AN37" s="22">
        <v>0</v>
      </c>
      <c r="AO37" s="22">
        <v>728</v>
      </c>
      <c r="AP37" s="22">
        <v>17845</v>
      </c>
      <c r="AQ37" s="22">
        <v>17845</v>
      </c>
      <c r="AR37" s="22">
        <v>0</v>
      </c>
      <c r="AS37" s="22">
        <v>0</v>
      </c>
      <c r="AT37" s="22">
        <v>364</v>
      </c>
      <c r="AU37" s="10">
        <f t="shared" si="69"/>
        <v>478</v>
      </c>
      <c r="AV37" s="10">
        <f t="shared" si="70"/>
        <v>360</v>
      </c>
      <c r="AW37" s="10">
        <f t="shared" si="71"/>
        <v>55</v>
      </c>
      <c r="AX37" s="10">
        <f t="shared" si="72"/>
        <v>9</v>
      </c>
      <c r="AY37" s="10">
        <f t="shared" si="73"/>
        <v>0</v>
      </c>
      <c r="AZ37" s="10">
        <f t="shared" si="74"/>
        <v>376</v>
      </c>
      <c r="BA37" s="10">
        <f t="shared" si="75"/>
        <v>5</v>
      </c>
      <c r="BB37" s="10">
        <f t="shared" si="76"/>
        <v>4147</v>
      </c>
      <c r="BC37" s="10">
        <f t="shared" si="77"/>
        <v>3810</v>
      </c>
      <c r="BD37" s="10">
        <f t="shared" si="78"/>
        <v>0</v>
      </c>
      <c r="BE37" s="10">
        <f t="shared" si="79"/>
        <v>364</v>
      </c>
      <c r="BF37" s="10">
        <f t="shared" si="80"/>
        <v>17845</v>
      </c>
      <c r="BG37" s="10">
        <f t="shared" si="81"/>
        <v>17845</v>
      </c>
      <c r="BH37" s="10">
        <f t="shared" si="82"/>
        <v>0</v>
      </c>
      <c r="BI37" s="10">
        <f t="shared" si="83"/>
        <v>0</v>
      </c>
      <c r="BJ37" s="10">
        <f t="shared" si="84"/>
        <v>364</v>
      </c>
      <c r="BK37">
        <v>6519</v>
      </c>
      <c r="BL37">
        <v>4059</v>
      </c>
      <c r="BM37">
        <v>10632</v>
      </c>
      <c r="BN37">
        <v>14743</v>
      </c>
      <c r="BO37">
        <v>8553</v>
      </c>
      <c r="BP37">
        <v>6439</v>
      </c>
      <c r="BQ37">
        <v>9471</v>
      </c>
      <c r="BR37">
        <v>11105</v>
      </c>
      <c r="BS37">
        <v>359110</v>
      </c>
      <c r="BT37">
        <v>13632</v>
      </c>
      <c r="BU37">
        <v>9293</v>
      </c>
      <c r="BV37">
        <v>7394</v>
      </c>
      <c r="BW37">
        <v>6203</v>
      </c>
      <c r="BX37">
        <v>12372</v>
      </c>
      <c r="BY37">
        <v>0</v>
      </c>
      <c r="BZ37">
        <v>4135</v>
      </c>
      <c r="CA37" s="24">
        <f t="shared" si="53"/>
        <v>3116082</v>
      </c>
      <c r="CB37" s="24">
        <f t="shared" si="54"/>
        <v>1461240</v>
      </c>
      <c r="CC37" s="24">
        <f t="shared" si="55"/>
        <v>584760</v>
      </c>
      <c r="CD37" s="24">
        <f t="shared" si="56"/>
        <v>132687</v>
      </c>
      <c r="CE37" s="24">
        <f t="shared" si="57"/>
        <v>0</v>
      </c>
      <c r="CF37" s="24">
        <f t="shared" si="58"/>
        <v>2421064</v>
      </c>
      <c r="CG37" s="24">
        <f t="shared" si="59"/>
        <v>47355</v>
      </c>
      <c r="CH37" s="24">
        <f t="shared" si="60"/>
        <v>46052435</v>
      </c>
      <c r="CI37" s="24">
        <f t="shared" si="61"/>
        <v>1368209100</v>
      </c>
      <c r="CJ37" s="24">
        <f t="shared" si="62"/>
        <v>0</v>
      </c>
      <c r="CK37" s="24">
        <f t="shared" si="63"/>
        <v>3382652</v>
      </c>
      <c r="CL37" s="24">
        <f t="shared" si="64"/>
        <v>131945930</v>
      </c>
      <c r="CM37" s="24">
        <f t="shared" si="65"/>
        <v>110692535</v>
      </c>
      <c r="CN37" s="24">
        <f t="shared" si="66"/>
        <v>0</v>
      </c>
      <c r="CO37" s="24">
        <f t="shared" si="67"/>
        <v>0</v>
      </c>
      <c r="CP37" s="24">
        <f t="shared" si="68"/>
        <v>1505140</v>
      </c>
      <c r="CQ37" s="13">
        <f t="shared" si="35"/>
        <v>1.6695509799999999</v>
      </c>
      <c r="CR37" s="24">
        <f t="shared" si="36"/>
        <v>139389258</v>
      </c>
      <c r="CS37" s="24">
        <f t="shared" si="37"/>
        <v>1461240</v>
      </c>
      <c r="CT37" s="24">
        <f t="shared" si="38"/>
        <v>35202552</v>
      </c>
      <c r="CU37" s="24">
        <f t="shared" si="39"/>
        <v>48814073</v>
      </c>
      <c r="CV37" s="24">
        <f t="shared" si="40"/>
        <v>179613</v>
      </c>
      <c r="CW37" s="24">
        <f t="shared" si="41"/>
        <v>24262152</v>
      </c>
      <c r="CX37" s="24">
        <f t="shared" si="42"/>
        <v>47355</v>
      </c>
      <c r="CY37" s="24">
        <f t="shared" si="43"/>
        <v>236436555</v>
      </c>
      <c r="CZ37" s="24">
        <f t="shared" si="44"/>
        <v>1368209100</v>
      </c>
      <c r="DA37" s="24">
        <f t="shared" si="45"/>
        <v>572544</v>
      </c>
      <c r="DB37" s="24">
        <f t="shared" si="46"/>
        <v>3382652</v>
      </c>
      <c r="DC37" s="24">
        <f t="shared" si="47"/>
        <v>131953324</v>
      </c>
      <c r="DD37" s="24">
        <f t="shared" si="48"/>
        <v>110692535</v>
      </c>
      <c r="DE37" s="24">
        <f t="shared" si="49"/>
        <v>12372</v>
      </c>
      <c r="DF37" s="24">
        <f t="shared" si="50"/>
        <v>0</v>
      </c>
      <c r="DG37" s="24">
        <f t="shared" si="51"/>
        <v>73793210</v>
      </c>
      <c r="DH37" s="44">
        <f t="shared" si="52"/>
        <v>2.174408535</v>
      </c>
    </row>
    <row r="38" spans="1:112" x14ac:dyDescent="0.3">
      <c r="A38" s="1">
        <v>18000</v>
      </c>
      <c r="B38">
        <v>0.13400000000000001</v>
      </c>
      <c r="C38">
        <v>3.0329999999999999</v>
      </c>
      <c r="D38">
        <v>8.8999999999999996E-2</v>
      </c>
      <c r="E38">
        <v>0.92600000000000005</v>
      </c>
      <c r="F38">
        <v>2.5779999999999998</v>
      </c>
      <c r="G38">
        <v>17964</v>
      </c>
      <c r="H38">
        <v>64158</v>
      </c>
      <c r="I38">
        <v>110647</v>
      </c>
      <c r="J38">
        <v>3189</v>
      </c>
      <c r="K38">
        <v>3526</v>
      </c>
      <c r="L38">
        <v>4447</v>
      </c>
      <c r="M38">
        <v>7981</v>
      </c>
      <c r="N38">
        <v>16124</v>
      </c>
      <c r="O38" s="20">
        <v>21917</v>
      </c>
      <c r="P38" s="20">
        <v>335</v>
      </c>
      <c r="Q38" s="20">
        <v>3346</v>
      </c>
      <c r="R38" s="20">
        <v>3346</v>
      </c>
      <c r="S38" s="20">
        <v>27</v>
      </c>
      <c r="T38" s="20">
        <v>3841</v>
      </c>
      <c r="U38" s="20">
        <v>11</v>
      </c>
      <c r="V38" s="20">
        <v>21850</v>
      </c>
      <c r="W38" s="20">
        <v>3887</v>
      </c>
      <c r="X38" s="20">
        <v>21</v>
      </c>
      <c r="Y38" s="20">
        <v>376</v>
      </c>
      <c r="Z38" s="20">
        <v>18340</v>
      </c>
      <c r="AA38" s="20">
        <v>18339</v>
      </c>
      <c r="AB38" s="20">
        <v>1</v>
      </c>
      <c r="AC38" s="20">
        <v>0</v>
      </c>
      <c r="AD38" s="20">
        <v>18340</v>
      </c>
      <c r="AE38" s="22">
        <v>487</v>
      </c>
      <c r="AF38" s="22">
        <v>335</v>
      </c>
      <c r="AG38" s="22">
        <v>52</v>
      </c>
      <c r="AH38" s="22">
        <v>16</v>
      </c>
      <c r="AI38" s="22">
        <v>0</v>
      </c>
      <c r="AJ38" s="22">
        <v>377</v>
      </c>
      <c r="AK38" s="22">
        <v>11</v>
      </c>
      <c r="AL38" s="22">
        <v>4235</v>
      </c>
      <c r="AM38" s="22">
        <v>4224</v>
      </c>
      <c r="AN38" s="22">
        <v>0</v>
      </c>
      <c r="AO38" s="22">
        <v>752</v>
      </c>
      <c r="AP38" s="22">
        <v>18339</v>
      </c>
      <c r="AQ38" s="22">
        <v>18339</v>
      </c>
      <c r="AR38" s="22">
        <v>0</v>
      </c>
      <c r="AS38" s="22">
        <v>0</v>
      </c>
      <c r="AT38" s="22">
        <v>376</v>
      </c>
      <c r="AU38" s="10">
        <f t="shared" si="69"/>
        <v>487</v>
      </c>
      <c r="AV38" s="10">
        <f t="shared" si="70"/>
        <v>335</v>
      </c>
      <c r="AW38" s="10">
        <f t="shared" si="71"/>
        <v>52</v>
      </c>
      <c r="AX38" s="10">
        <f t="shared" si="72"/>
        <v>16</v>
      </c>
      <c r="AY38" s="10">
        <f t="shared" si="73"/>
        <v>0</v>
      </c>
      <c r="AZ38" s="10">
        <f t="shared" si="74"/>
        <v>377</v>
      </c>
      <c r="BA38" s="10">
        <f t="shared" si="75"/>
        <v>11</v>
      </c>
      <c r="BB38" s="10">
        <f t="shared" si="76"/>
        <v>4235</v>
      </c>
      <c r="BC38" s="10">
        <f t="shared" si="77"/>
        <v>3887</v>
      </c>
      <c r="BD38" s="10">
        <f t="shared" si="78"/>
        <v>0</v>
      </c>
      <c r="BE38" s="10">
        <f t="shared" si="79"/>
        <v>376</v>
      </c>
      <c r="BF38" s="10">
        <f t="shared" si="80"/>
        <v>18339</v>
      </c>
      <c r="BG38" s="10">
        <f t="shared" si="81"/>
        <v>18339</v>
      </c>
      <c r="BH38" s="10">
        <f t="shared" si="82"/>
        <v>0</v>
      </c>
      <c r="BI38" s="10">
        <f t="shared" si="83"/>
        <v>0</v>
      </c>
      <c r="BJ38" s="10">
        <f t="shared" si="84"/>
        <v>376</v>
      </c>
      <c r="BK38">
        <v>6468</v>
      </c>
      <c r="BL38">
        <v>5473</v>
      </c>
      <c r="BM38">
        <v>9872</v>
      </c>
      <c r="BN38">
        <v>19118</v>
      </c>
      <c r="BO38">
        <v>10997</v>
      </c>
      <c r="BP38">
        <v>6603</v>
      </c>
      <c r="BQ38">
        <v>12488</v>
      </c>
      <c r="BR38">
        <v>11042</v>
      </c>
      <c r="BS38">
        <v>347965</v>
      </c>
      <c r="BT38">
        <v>12534</v>
      </c>
      <c r="BU38">
        <v>13445</v>
      </c>
      <c r="BV38">
        <v>8963</v>
      </c>
      <c r="BW38">
        <v>6367</v>
      </c>
      <c r="BX38">
        <v>10239</v>
      </c>
      <c r="BY38">
        <v>0</v>
      </c>
      <c r="BZ38">
        <v>4177</v>
      </c>
      <c r="CA38" s="24">
        <f t="shared" si="53"/>
        <v>3149916</v>
      </c>
      <c r="CB38" s="24">
        <f t="shared" si="54"/>
        <v>1833455</v>
      </c>
      <c r="CC38" s="24">
        <f t="shared" si="55"/>
        <v>513344</v>
      </c>
      <c r="CD38" s="24">
        <f t="shared" si="56"/>
        <v>305888</v>
      </c>
      <c r="CE38" s="24">
        <f t="shared" si="57"/>
        <v>0</v>
      </c>
      <c r="CF38" s="24">
        <f t="shared" si="58"/>
        <v>2489331</v>
      </c>
      <c r="CG38" s="24">
        <f t="shared" si="59"/>
        <v>137368</v>
      </c>
      <c r="CH38" s="24">
        <f t="shared" si="60"/>
        <v>46762870</v>
      </c>
      <c r="CI38" s="24">
        <f t="shared" si="61"/>
        <v>1352539955</v>
      </c>
      <c r="CJ38" s="24">
        <f t="shared" si="62"/>
        <v>0</v>
      </c>
      <c r="CK38" s="24">
        <f t="shared" si="63"/>
        <v>5055320</v>
      </c>
      <c r="CL38" s="24">
        <f t="shared" si="64"/>
        <v>164372457</v>
      </c>
      <c r="CM38" s="24">
        <f t="shared" si="65"/>
        <v>116764413</v>
      </c>
      <c r="CN38" s="24">
        <f t="shared" si="66"/>
        <v>0</v>
      </c>
      <c r="CO38" s="24">
        <f t="shared" si="67"/>
        <v>0</v>
      </c>
      <c r="CP38" s="24">
        <f t="shared" si="68"/>
        <v>1570552</v>
      </c>
      <c r="CQ38" s="13">
        <f t="shared" si="35"/>
        <v>1.695494869</v>
      </c>
      <c r="CR38" s="24">
        <f t="shared" si="36"/>
        <v>141759156</v>
      </c>
      <c r="CS38" s="24">
        <f t="shared" si="37"/>
        <v>1833455</v>
      </c>
      <c r="CT38" s="24">
        <f t="shared" si="38"/>
        <v>33031712</v>
      </c>
      <c r="CU38" s="24">
        <f t="shared" si="39"/>
        <v>63968828</v>
      </c>
      <c r="CV38" s="24">
        <f t="shared" si="40"/>
        <v>296919</v>
      </c>
      <c r="CW38" s="24">
        <f t="shared" si="41"/>
        <v>25362123</v>
      </c>
      <c r="CX38" s="24">
        <f t="shared" si="42"/>
        <v>137368</v>
      </c>
      <c r="CY38" s="24">
        <f t="shared" si="43"/>
        <v>241267700</v>
      </c>
      <c r="CZ38" s="24">
        <f t="shared" si="44"/>
        <v>1352539955</v>
      </c>
      <c r="DA38" s="24">
        <f t="shared" si="45"/>
        <v>263214</v>
      </c>
      <c r="DB38" s="24">
        <f t="shared" si="46"/>
        <v>5055320</v>
      </c>
      <c r="DC38" s="24">
        <f t="shared" si="47"/>
        <v>164381420</v>
      </c>
      <c r="DD38" s="24">
        <f t="shared" si="48"/>
        <v>116764413</v>
      </c>
      <c r="DE38" s="24">
        <f t="shared" si="49"/>
        <v>10239</v>
      </c>
      <c r="DF38" s="24">
        <f t="shared" si="50"/>
        <v>0</v>
      </c>
      <c r="DG38" s="24">
        <f t="shared" si="51"/>
        <v>76606180</v>
      </c>
      <c r="DH38" s="44">
        <f t="shared" si="52"/>
        <v>2.2232780019999998</v>
      </c>
    </row>
    <row r="39" spans="1:112" x14ac:dyDescent="0.3">
      <c r="A39" s="1">
        <v>18500</v>
      </c>
      <c r="B39">
        <v>0.13700000000000001</v>
      </c>
      <c r="C39">
        <v>3.1869999999999998</v>
      </c>
      <c r="D39">
        <v>9.2999999999999999E-2</v>
      </c>
      <c r="E39">
        <v>0.94599999999999995</v>
      </c>
      <c r="F39">
        <v>2.7090000000000001</v>
      </c>
      <c r="G39">
        <v>18461</v>
      </c>
      <c r="H39">
        <v>66014</v>
      </c>
      <c r="I39">
        <v>113798</v>
      </c>
      <c r="J39">
        <v>3584</v>
      </c>
      <c r="K39">
        <v>3429</v>
      </c>
      <c r="L39">
        <v>5232</v>
      </c>
      <c r="M39">
        <v>8862</v>
      </c>
      <c r="N39">
        <v>15843</v>
      </c>
      <c r="O39" s="20">
        <v>22478</v>
      </c>
      <c r="P39" s="20">
        <v>326</v>
      </c>
      <c r="Q39" s="20">
        <v>3635</v>
      </c>
      <c r="R39" s="20">
        <v>3635</v>
      </c>
      <c r="S39" s="20">
        <v>18</v>
      </c>
      <c r="T39" s="20">
        <v>3932</v>
      </c>
      <c r="U39" s="20">
        <v>6</v>
      </c>
      <c r="V39" s="20">
        <v>22413</v>
      </c>
      <c r="W39" s="20">
        <v>3953</v>
      </c>
      <c r="X39" s="20">
        <v>27</v>
      </c>
      <c r="Y39" s="20">
        <v>405</v>
      </c>
      <c r="Z39" s="20">
        <v>18866</v>
      </c>
      <c r="AA39" s="20">
        <v>18865</v>
      </c>
      <c r="AB39" s="20">
        <v>1</v>
      </c>
      <c r="AC39" s="20">
        <v>0</v>
      </c>
      <c r="AD39" s="20">
        <v>18866</v>
      </c>
      <c r="AE39" s="22">
        <v>536</v>
      </c>
      <c r="AF39" s="22">
        <v>326</v>
      </c>
      <c r="AG39" s="22">
        <v>53</v>
      </c>
      <c r="AH39" s="22">
        <v>7</v>
      </c>
      <c r="AI39" s="22">
        <v>0</v>
      </c>
      <c r="AJ39" s="22">
        <v>406</v>
      </c>
      <c r="AK39" s="22">
        <v>6</v>
      </c>
      <c r="AL39" s="22">
        <v>4329</v>
      </c>
      <c r="AM39" s="22">
        <v>4323</v>
      </c>
      <c r="AN39" s="22">
        <v>0</v>
      </c>
      <c r="AO39" s="22">
        <v>810</v>
      </c>
      <c r="AP39" s="22">
        <v>18865</v>
      </c>
      <c r="AQ39" s="22">
        <v>18865</v>
      </c>
      <c r="AR39" s="22">
        <v>0</v>
      </c>
      <c r="AS39" s="22">
        <v>0</v>
      </c>
      <c r="AT39" s="22">
        <v>405</v>
      </c>
      <c r="AU39" s="10">
        <f t="shared" si="69"/>
        <v>536</v>
      </c>
      <c r="AV39" s="10">
        <f t="shared" si="70"/>
        <v>326</v>
      </c>
      <c r="AW39" s="10">
        <f t="shared" si="71"/>
        <v>53</v>
      </c>
      <c r="AX39" s="10">
        <f t="shared" si="72"/>
        <v>7</v>
      </c>
      <c r="AY39" s="10">
        <f t="shared" si="73"/>
        <v>0</v>
      </c>
      <c r="AZ39" s="10">
        <f t="shared" si="74"/>
        <v>406</v>
      </c>
      <c r="BA39" s="10">
        <f t="shared" si="75"/>
        <v>6</v>
      </c>
      <c r="BB39" s="10">
        <f t="shared" si="76"/>
        <v>4329</v>
      </c>
      <c r="BC39" s="10">
        <f t="shared" si="77"/>
        <v>3953</v>
      </c>
      <c r="BD39" s="10">
        <f t="shared" si="78"/>
        <v>0</v>
      </c>
      <c r="BE39" s="10">
        <f t="shared" si="79"/>
        <v>405</v>
      </c>
      <c r="BF39" s="10">
        <f t="shared" si="80"/>
        <v>18865</v>
      </c>
      <c r="BG39" s="10">
        <f t="shared" si="81"/>
        <v>18865</v>
      </c>
      <c r="BH39" s="10">
        <f t="shared" si="82"/>
        <v>0</v>
      </c>
      <c r="BI39" s="10">
        <f t="shared" si="83"/>
        <v>0</v>
      </c>
      <c r="BJ39" s="10">
        <f t="shared" si="84"/>
        <v>405</v>
      </c>
      <c r="BK39">
        <v>6583</v>
      </c>
      <c r="BL39">
        <v>4748</v>
      </c>
      <c r="BM39">
        <v>9951</v>
      </c>
      <c r="BN39">
        <v>17248</v>
      </c>
      <c r="BO39">
        <v>9623</v>
      </c>
      <c r="BP39">
        <v>6715</v>
      </c>
      <c r="BQ39">
        <v>9670</v>
      </c>
      <c r="BR39">
        <v>11028</v>
      </c>
      <c r="BS39">
        <v>375525</v>
      </c>
      <c r="BT39">
        <v>11345</v>
      </c>
      <c r="BU39">
        <v>11054</v>
      </c>
      <c r="BV39">
        <v>7273</v>
      </c>
      <c r="BW39">
        <v>6201</v>
      </c>
      <c r="BX39">
        <v>13226</v>
      </c>
      <c r="BY39">
        <v>0</v>
      </c>
      <c r="BZ39">
        <v>4140</v>
      </c>
      <c r="CA39" s="24">
        <f t="shared" si="53"/>
        <v>3528488</v>
      </c>
      <c r="CB39" s="24">
        <f t="shared" si="54"/>
        <v>1547848</v>
      </c>
      <c r="CC39" s="24">
        <f t="shared" si="55"/>
        <v>527403</v>
      </c>
      <c r="CD39" s="24">
        <f t="shared" si="56"/>
        <v>120736</v>
      </c>
      <c r="CE39" s="24">
        <f t="shared" si="57"/>
        <v>0</v>
      </c>
      <c r="CF39" s="24">
        <f t="shared" si="58"/>
        <v>2726290</v>
      </c>
      <c r="CG39" s="24">
        <f t="shared" si="59"/>
        <v>58020</v>
      </c>
      <c r="CH39" s="24">
        <f t="shared" si="60"/>
        <v>47740212</v>
      </c>
      <c r="CI39" s="24">
        <f t="shared" si="61"/>
        <v>1484450325</v>
      </c>
      <c r="CJ39" s="24">
        <f t="shared" si="62"/>
        <v>0</v>
      </c>
      <c r="CK39" s="24">
        <f t="shared" si="63"/>
        <v>4476870</v>
      </c>
      <c r="CL39" s="24">
        <f t="shared" si="64"/>
        <v>137205145</v>
      </c>
      <c r="CM39" s="24">
        <f t="shared" si="65"/>
        <v>116981865</v>
      </c>
      <c r="CN39" s="24">
        <f t="shared" si="66"/>
        <v>0</v>
      </c>
      <c r="CO39" s="24">
        <f t="shared" si="67"/>
        <v>0</v>
      </c>
      <c r="CP39" s="24">
        <f t="shared" si="68"/>
        <v>1676700</v>
      </c>
      <c r="CQ39" s="13">
        <f t="shared" si="35"/>
        <v>1.8010399020000001</v>
      </c>
      <c r="CR39" s="24">
        <f t="shared" si="36"/>
        <v>147972674</v>
      </c>
      <c r="CS39" s="24">
        <f t="shared" si="37"/>
        <v>1547848</v>
      </c>
      <c r="CT39" s="24">
        <f t="shared" si="38"/>
        <v>36171885</v>
      </c>
      <c r="CU39" s="24">
        <f t="shared" si="39"/>
        <v>62696480</v>
      </c>
      <c r="CV39" s="24">
        <f t="shared" si="40"/>
        <v>173214</v>
      </c>
      <c r="CW39" s="24">
        <f t="shared" si="41"/>
        <v>26403380</v>
      </c>
      <c r="CX39" s="24">
        <f t="shared" si="42"/>
        <v>58020</v>
      </c>
      <c r="CY39" s="24">
        <f t="shared" si="43"/>
        <v>247170564</v>
      </c>
      <c r="CZ39" s="24">
        <f t="shared" si="44"/>
        <v>1484450325</v>
      </c>
      <c r="DA39" s="24">
        <f t="shared" si="45"/>
        <v>306315</v>
      </c>
      <c r="DB39" s="24">
        <f t="shared" si="46"/>
        <v>4476870</v>
      </c>
      <c r="DC39" s="24">
        <f t="shared" si="47"/>
        <v>137212418</v>
      </c>
      <c r="DD39" s="24">
        <f t="shared" si="48"/>
        <v>116981865</v>
      </c>
      <c r="DE39" s="24">
        <f t="shared" si="49"/>
        <v>13226</v>
      </c>
      <c r="DF39" s="24">
        <f t="shared" si="50"/>
        <v>0</v>
      </c>
      <c r="DG39" s="24">
        <f t="shared" si="51"/>
        <v>78105240</v>
      </c>
      <c r="DH39" s="44">
        <f t="shared" si="52"/>
        <v>2.3437403240000001</v>
      </c>
    </row>
    <row r="40" spans="1:112" x14ac:dyDescent="0.3">
      <c r="A40" s="1">
        <v>19000</v>
      </c>
      <c r="B40">
        <v>0.14399999999999999</v>
      </c>
      <c r="C40">
        <v>3.214</v>
      </c>
      <c r="D40">
        <v>9.2999999999999999E-2</v>
      </c>
      <c r="E40">
        <v>0.997</v>
      </c>
      <c r="F40">
        <v>2.7370000000000001</v>
      </c>
      <c r="G40">
        <v>19007</v>
      </c>
      <c r="H40">
        <v>67825</v>
      </c>
      <c r="I40">
        <v>117021</v>
      </c>
      <c r="J40">
        <v>3133</v>
      </c>
      <c r="K40">
        <v>3940</v>
      </c>
      <c r="L40">
        <v>4318</v>
      </c>
      <c r="M40">
        <v>7984</v>
      </c>
      <c r="N40">
        <v>16423</v>
      </c>
      <c r="O40" s="20">
        <v>23183</v>
      </c>
      <c r="P40" s="20">
        <v>372</v>
      </c>
      <c r="Q40" s="20">
        <v>3503</v>
      </c>
      <c r="R40" s="20">
        <v>3503</v>
      </c>
      <c r="S40" s="20">
        <v>30</v>
      </c>
      <c r="T40" s="20">
        <v>4056</v>
      </c>
      <c r="U40" s="20">
        <v>7</v>
      </c>
      <c r="V40" s="20">
        <v>23094</v>
      </c>
      <c r="W40" s="20">
        <v>4088</v>
      </c>
      <c r="X40" s="20">
        <v>27</v>
      </c>
      <c r="Y40" s="20">
        <v>407</v>
      </c>
      <c r="Z40" s="20">
        <v>19414</v>
      </c>
      <c r="AA40" s="20">
        <v>19413</v>
      </c>
      <c r="AB40" s="20">
        <v>1</v>
      </c>
      <c r="AC40" s="20">
        <v>0</v>
      </c>
      <c r="AD40" s="20">
        <v>19414</v>
      </c>
      <c r="AE40" s="22">
        <v>529</v>
      </c>
      <c r="AF40" s="22">
        <v>372</v>
      </c>
      <c r="AG40" s="22">
        <v>39</v>
      </c>
      <c r="AH40" s="22">
        <v>12</v>
      </c>
      <c r="AI40" s="22">
        <v>0</v>
      </c>
      <c r="AJ40" s="22">
        <v>414</v>
      </c>
      <c r="AK40" s="22">
        <v>7</v>
      </c>
      <c r="AL40" s="22">
        <v>4464</v>
      </c>
      <c r="AM40" s="22">
        <v>4457</v>
      </c>
      <c r="AN40" s="22">
        <v>0</v>
      </c>
      <c r="AO40" s="22">
        <v>814</v>
      </c>
      <c r="AP40" s="22">
        <v>19413</v>
      </c>
      <c r="AQ40" s="22">
        <v>19413</v>
      </c>
      <c r="AR40" s="22">
        <v>0</v>
      </c>
      <c r="AS40" s="22">
        <v>0</v>
      </c>
      <c r="AT40" s="22">
        <v>407</v>
      </c>
      <c r="AU40" s="10">
        <f t="shared" si="69"/>
        <v>529</v>
      </c>
      <c r="AV40" s="10">
        <f t="shared" si="70"/>
        <v>372</v>
      </c>
      <c r="AW40" s="10">
        <f t="shared" si="71"/>
        <v>39</v>
      </c>
      <c r="AX40" s="10">
        <f t="shared" si="72"/>
        <v>12</v>
      </c>
      <c r="AY40" s="10">
        <f t="shared" si="73"/>
        <v>0</v>
      </c>
      <c r="AZ40" s="10">
        <f t="shared" si="74"/>
        <v>414</v>
      </c>
      <c r="BA40" s="10">
        <f t="shared" si="75"/>
        <v>7</v>
      </c>
      <c r="BB40" s="10">
        <f t="shared" si="76"/>
        <v>4464</v>
      </c>
      <c r="BC40" s="10">
        <f t="shared" si="77"/>
        <v>4088</v>
      </c>
      <c r="BD40" s="10">
        <f t="shared" si="78"/>
        <v>0</v>
      </c>
      <c r="BE40" s="10">
        <f t="shared" si="79"/>
        <v>407</v>
      </c>
      <c r="BF40" s="10">
        <f t="shared" si="80"/>
        <v>19413</v>
      </c>
      <c r="BG40" s="10">
        <f t="shared" si="81"/>
        <v>19413</v>
      </c>
      <c r="BH40" s="10">
        <f t="shared" si="82"/>
        <v>0</v>
      </c>
      <c r="BI40" s="10">
        <f t="shared" si="83"/>
        <v>0</v>
      </c>
      <c r="BJ40" s="10">
        <f t="shared" si="84"/>
        <v>407</v>
      </c>
      <c r="BK40">
        <v>6510</v>
      </c>
      <c r="BL40">
        <v>4585</v>
      </c>
      <c r="BM40">
        <v>9963</v>
      </c>
      <c r="BN40">
        <v>15039</v>
      </c>
      <c r="BO40">
        <v>16084</v>
      </c>
      <c r="BP40">
        <v>6566</v>
      </c>
      <c r="BQ40">
        <v>8411</v>
      </c>
      <c r="BR40">
        <v>10979</v>
      </c>
      <c r="BS40">
        <v>356617</v>
      </c>
      <c r="BT40">
        <v>11914</v>
      </c>
      <c r="BU40">
        <v>9896</v>
      </c>
      <c r="BV40">
        <v>8866</v>
      </c>
      <c r="BW40">
        <v>6358</v>
      </c>
      <c r="BX40">
        <v>12373</v>
      </c>
      <c r="BY40">
        <v>0</v>
      </c>
      <c r="BZ40">
        <v>4000</v>
      </c>
      <c r="CA40" s="24">
        <f t="shared" si="53"/>
        <v>3443790</v>
      </c>
      <c r="CB40" s="24">
        <f t="shared" si="54"/>
        <v>1705620</v>
      </c>
      <c r="CC40" s="24">
        <f t="shared" si="55"/>
        <v>388557</v>
      </c>
      <c r="CD40" s="24">
        <f t="shared" si="56"/>
        <v>180468</v>
      </c>
      <c r="CE40" s="24">
        <f t="shared" si="57"/>
        <v>0</v>
      </c>
      <c r="CF40" s="24">
        <f t="shared" si="58"/>
        <v>2718324</v>
      </c>
      <c r="CG40" s="24">
        <f t="shared" si="59"/>
        <v>58877</v>
      </c>
      <c r="CH40" s="24">
        <f t="shared" si="60"/>
        <v>49010256</v>
      </c>
      <c r="CI40" s="24">
        <f t="shared" si="61"/>
        <v>1457850296</v>
      </c>
      <c r="CJ40" s="24">
        <f t="shared" si="62"/>
        <v>0</v>
      </c>
      <c r="CK40" s="24">
        <f t="shared" si="63"/>
        <v>4027672</v>
      </c>
      <c r="CL40" s="24">
        <f t="shared" si="64"/>
        <v>172115658</v>
      </c>
      <c r="CM40" s="24">
        <f t="shared" si="65"/>
        <v>123427854</v>
      </c>
      <c r="CN40" s="24">
        <f t="shared" si="66"/>
        <v>0</v>
      </c>
      <c r="CO40" s="24">
        <f t="shared" si="67"/>
        <v>0</v>
      </c>
      <c r="CP40" s="24">
        <f t="shared" si="68"/>
        <v>1628000</v>
      </c>
      <c r="CQ40" s="13">
        <f t="shared" si="35"/>
        <v>1.8165553720000001</v>
      </c>
      <c r="CR40" s="24">
        <f t="shared" si="36"/>
        <v>150921330</v>
      </c>
      <c r="CS40" s="24">
        <f t="shared" si="37"/>
        <v>1705620</v>
      </c>
      <c r="CT40" s="24">
        <f t="shared" si="38"/>
        <v>34900389</v>
      </c>
      <c r="CU40" s="24">
        <f t="shared" si="39"/>
        <v>52681617</v>
      </c>
      <c r="CV40" s="24">
        <f t="shared" si="40"/>
        <v>482520</v>
      </c>
      <c r="CW40" s="24">
        <f t="shared" si="41"/>
        <v>26631696</v>
      </c>
      <c r="CX40" s="24">
        <f t="shared" si="42"/>
        <v>58877</v>
      </c>
      <c r="CY40" s="24">
        <f t="shared" si="43"/>
        <v>253549026</v>
      </c>
      <c r="CZ40" s="24">
        <f t="shared" si="44"/>
        <v>1457850296</v>
      </c>
      <c r="DA40" s="24">
        <f t="shared" si="45"/>
        <v>321678</v>
      </c>
      <c r="DB40" s="24">
        <f t="shared" si="46"/>
        <v>4027672</v>
      </c>
      <c r="DC40" s="24">
        <f t="shared" si="47"/>
        <v>172124524</v>
      </c>
      <c r="DD40" s="24">
        <f t="shared" si="48"/>
        <v>123427854</v>
      </c>
      <c r="DE40" s="24">
        <f t="shared" si="49"/>
        <v>12373</v>
      </c>
      <c r="DF40" s="24">
        <f t="shared" si="50"/>
        <v>0</v>
      </c>
      <c r="DG40" s="24">
        <f t="shared" si="51"/>
        <v>77656000</v>
      </c>
      <c r="DH40" s="44">
        <f t="shared" si="52"/>
        <v>2.3563514720000001</v>
      </c>
    </row>
    <row r="41" spans="1:112" x14ac:dyDescent="0.3">
      <c r="A41" s="1">
        <v>19500</v>
      </c>
      <c r="B41">
        <v>0.14299999999999999</v>
      </c>
      <c r="C41">
        <v>3.327</v>
      </c>
      <c r="D41">
        <v>9.4E-2</v>
      </c>
      <c r="E41">
        <v>1.0069999999999999</v>
      </c>
      <c r="F41">
        <v>2.9169999999999998</v>
      </c>
      <c r="G41">
        <v>19448</v>
      </c>
      <c r="H41">
        <v>69487</v>
      </c>
      <c r="I41">
        <v>120018</v>
      </c>
      <c r="J41">
        <v>3119</v>
      </c>
      <c r="K41">
        <v>3662</v>
      </c>
      <c r="L41">
        <v>5658</v>
      </c>
      <c r="M41">
        <v>8001</v>
      </c>
      <c r="N41">
        <v>16204</v>
      </c>
      <c r="O41" s="20">
        <v>23770</v>
      </c>
      <c r="P41" s="20">
        <v>375</v>
      </c>
      <c r="Q41" s="20">
        <v>3643</v>
      </c>
      <c r="R41" s="20">
        <v>3643</v>
      </c>
      <c r="S41" s="20">
        <v>24</v>
      </c>
      <c r="T41" s="20">
        <v>4188</v>
      </c>
      <c r="U41" s="20">
        <v>4</v>
      </c>
      <c r="V41" s="20">
        <v>23684</v>
      </c>
      <c r="W41" s="20">
        <v>4237</v>
      </c>
      <c r="X41" s="20">
        <v>36</v>
      </c>
      <c r="Y41" s="20">
        <v>426</v>
      </c>
      <c r="Z41" s="20">
        <v>19874</v>
      </c>
      <c r="AA41" s="20">
        <v>19873</v>
      </c>
      <c r="AB41" s="20">
        <v>1</v>
      </c>
      <c r="AC41" s="20">
        <v>0</v>
      </c>
      <c r="AD41" s="20">
        <v>19874</v>
      </c>
      <c r="AE41" s="22">
        <v>571</v>
      </c>
      <c r="AF41" s="22">
        <v>375</v>
      </c>
      <c r="AG41" s="22">
        <v>57</v>
      </c>
      <c r="AH41" s="22">
        <v>9</v>
      </c>
      <c r="AI41" s="22">
        <v>0</v>
      </c>
      <c r="AJ41" s="22">
        <v>439</v>
      </c>
      <c r="AK41" s="22">
        <v>4</v>
      </c>
      <c r="AL41" s="22">
        <v>4638</v>
      </c>
      <c r="AM41" s="22">
        <v>4634</v>
      </c>
      <c r="AN41" s="22">
        <v>0</v>
      </c>
      <c r="AO41" s="22">
        <v>852</v>
      </c>
      <c r="AP41" s="22">
        <v>19873</v>
      </c>
      <c r="AQ41" s="22">
        <v>19873</v>
      </c>
      <c r="AR41" s="22">
        <v>0</v>
      </c>
      <c r="AS41" s="22">
        <v>0</v>
      </c>
      <c r="AT41" s="22">
        <v>426</v>
      </c>
      <c r="AU41" s="10">
        <f t="shared" si="69"/>
        <v>571</v>
      </c>
      <c r="AV41" s="10">
        <f t="shared" si="70"/>
        <v>375</v>
      </c>
      <c r="AW41" s="10">
        <f t="shared" si="71"/>
        <v>57</v>
      </c>
      <c r="AX41" s="10">
        <f t="shared" si="72"/>
        <v>9</v>
      </c>
      <c r="AY41" s="10">
        <f t="shared" si="73"/>
        <v>0</v>
      </c>
      <c r="AZ41" s="10">
        <f t="shared" si="74"/>
        <v>439</v>
      </c>
      <c r="BA41" s="10">
        <f t="shared" si="75"/>
        <v>4</v>
      </c>
      <c r="BB41" s="10">
        <f t="shared" si="76"/>
        <v>4638</v>
      </c>
      <c r="BC41" s="10">
        <f t="shared" si="77"/>
        <v>4237</v>
      </c>
      <c r="BD41" s="10">
        <f t="shared" si="78"/>
        <v>0</v>
      </c>
      <c r="BE41" s="10">
        <f t="shared" si="79"/>
        <v>426</v>
      </c>
      <c r="BF41" s="10">
        <f t="shared" si="80"/>
        <v>19873</v>
      </c>
      <c r="BG41" s="10">
        <f t="shared" si="81"/>
        <v>19873</v>
      </c>
      <c r="BH41" s="10">
        <f t="shared" si="82"/>
        <v>0</v>
      </c>
      <c r="BI41" s="10">
        <f t="shared" si="83"/>
        <v>0</v>
      </c>
      <c r="BJ41" s="10">
        <f t="shared" si="84"/>
        <v>426</v>
      </c>
      <c r="BK41">
        <v>6551</v>
      </c>
      <c r="BL41">
        <v>4645</v>
      </c>
      <c r="BM41">
        <v>9906</v>
      </c>
      <c r="BN41">
        <v>25598</v>
      </c>
      <c r="BO41">
        <v>9155</v>
      </c>
      <c r="BP41">
        <v>6609</v>
      </c>
      <c r="BQ41">
        <v>9812</v>
      </c>
      <c r="BR41">
        <v>11094</v>
      </c>
      <c r="BS41">
        <v>378180</v>
      </c>
      <c r="BT41">
        <v>13865</v>
      </c>
      <c r="BU41">
        <v>9722</v>
      </c>
      <c r="BV41">
        <v>7271</v>
      </c>
      <c r="BW41">
        <v>6334</v>
      </c>
      <c r="BX41">
        <v>12373</v>
      </c>
      <c r="BY41">
        <v>0</v>
      </c>
      <c r="BZ41">
        <v>3947</v>
      </c>
      <c r="CA41" s="24">
        <f t="shared" si="53"/>
        <v>3740621</v>
      </c>
      <c r="CB41" s="24">
        <f t="shared" si="54"/>
        <v>1741875</v>
      </c>
      <c r="CC41" s="24">
        <f t="shared" si="55"/>
        <v>564642</v>
      </c>
      <c r="CD41" s="24">
        <f t="shared" si="56"/>
        <v>230382</v>
      </c>
      <c r="CE41" s="24">
        <f t="shared" si="57"/>
        <v>0</v>
      </c>
      <c r="CF41" s="24">
        <f t="shared" si="58"/>
        <v>2901351</v>
      </c>
      <c r="CG41" s="24">
        <f t="shared" si="59"/>
        <v>39248</v>
      </c>
      <c r="CH41" s="24">
        <f t="shared" si="60"/>
        <v>51453972</v>
      </c>
      <c r="CI41" s="24">
        <f t="shared" si="61"/>
        <v>1602348660</v>
      </c>
      <c r="CJ41" s="24">
        <f t="shared" si="62"/>
        <v>0</v>
      </c>
      <c r="CK41" s="24">
        <f t="shared" si="63"/>
        <v>4141572</v>
      </c>
      <c r="CL41" s="24">
        <f t="shared" si="64"/>
        <v>144496583</v>
      </c>
      <c r="CM41" s="24">
        <f t="shared" si="65"/>
        <v>125875582</v>
      </c>
      <c r="CN41" s="24">
        <f t="shared" si="66"/>
        <v>0</v>
      </c>
      <c r="CO41" s="24">
        <f t="shared" si="67"/>
        <v>0</v>
      </c>
      <c r="CP41" s="24">
        <f t="shared" si="68"/>
        <v>1681422</v>
      </c>
      <c r="CQ41" s="13">
        <f t="shared" si="35"/>
        <v>1.9392159099999999</v>
      </c>
      <c r="CR41" s="24">
        <f t="shared" si="36"/>
        <v>155717270</v>
      </c>
      <c r="CS41" s="24">
        <f t="shared" si="37"/>
        <v>1741875</v>
      </c>
      <c r="CT41" s="24">
        <f t="shared" si="38"/>
        <v>36087558</v>
      </c>
      <c r="CU41" s="24">
        <f t="shared" si="39"/>
        <v>93253514</v>
      </c>
      <c r="CV41" s="24">
        <f t="shared" si="40"/>
        <v>219720</v>
      </c>
      <c r="CW41" s="24">
        <f t="shared" si="41"/>
        <v>27678492</v>
      </c>
      <c r="CX41" s="24">
        <f t="shared" si="42"/>
        <v>39248</v>
      </c>
      <c r="CY41" s="24">
        <f t="shared" si="43"/>
        <v>262750296</v>
      </c>
      <c r="CZ41" s="24">
        <f t="shared" si="44"/>
        <v>1602348660</v>
      </c>
      <c r="DA41" s="24">
        <f t="shared" si="45"/>
        <v>499140</v>
      </c>
      <c r="DB41" s="24">
        <f t="shared" si="46"/>
        <v>4141572</v>
      </c>
      <c r="DC41" s="24">
        <f t="shared" si="47"/>
        <v>144503854</v>
      </c>
      <c r="DD41" s="24">
        <f t="shared" si="48"/>
        <v>125875582</v>
      </c>
      <c r="DE41" s="24">
        <f t="shared" si="49"/>
        <v>12373</v>
      </c>
      <c r="DF41" s="24">
        <f t="shared" si="50"/>
        <v>0</v>
      </c>
      <c r="DG41" s="24">
        <f t="shared" si="51"/>
        <v>78442678</v>
      </c>
      <c r="DH41" s="44">
        <f t="shared" si="52"/>
        <v>2.5333118319999999</v>
      </c>
    </row>
    <row r="42" spans="1:112" x14ac:dyDescent="0.3">
      <c r="A42" s="1">
        <v>20000</v>
      </c>
      <c r="B42">
        <v>0.15</v>
      </c>
      <c r="C42">
        <v>3.4260000000000002</v>
      </c>
      <c r="D42">
        <v>9.7000000000000003E-2</v>
      </c>
      <c r="E42">
        <v>0.94199999999999995</v>
      </c>
      <c r="F42">
        <v>3.1059999999999999</v>
      </c>
      <c r="G42">
        <v>19932</v>
      </c>
      <c r="H42">
        <v>71019</v>
      </c>
      <c r="I42">
        <v>122834</v>
      </c>
      <c r="J42">
        <v>3297</v>
      </c>
      <c r="K42">
        <v>3625</v>
      </c>
      <c r="L42">
        <v>6289</v>
      </c>
      <c r="M42">
        <v>8612</v>
      </c>
      <c r="N42">
        <v>16167</v>
      </c>
      <c r="O42" s="20">
        <v>24320</v>
      </c>
      <c r="P42" s="20">
        <v>377</v>
      </c>
      <c r="Q42" s="20">
        <v>3733</v>
      </c>
      <c r="R42" s="20">
        <v>3733</v>
      </c>
      <c r="S42" s="20">
        <v>12</v>
      </c>
      <c r="T42" s="20">
        <v>4210</v>
      </c>
      <c r="U42" s="20">
        <v>9</v>
      </c>
      <c r="V42" s="20">
        <v>24233</v>
      </c>
      <c r="W42" s="20">
        <v>4302</v>
      </c>
      <c r="X42" s="20">
        <v>18</v>
      </c>
      <c r="Y42" s="20">
        <v>453</v>
      </c>
      <c r="Z42" s="20">
        <v>20385</v>
      </c>
      <c r="AA42" s="20">
        <v>20384</v>
      </c>
      <c r="AB42" s="20">
        <v>1</v>
      </c>
      <c r="AC42" s="20">
        <v>0</v>
      </c>
      <c r="AD42" s="20">
        <v>20385</v>
      </c>
      <c r="AE42" s="22">
        <v>614</v>
      </c>
      <c r="AF42" s="22">
        <v>377</v>
      </c>
      <c r="AG42" s="22">
        <v>57</v>
      </c>
      <c r="AH42" s="22">
        <v>12</v>
      </c>
      <c r="AI42" s="22">
        <v>0</v>
      </c>
      <c r="AJ42" s="22">
        <v>465</v>
      </c>
      <c r="AK42" s="22">
        <v>9</v>
      </c>
      <c r="AL42" s="22">
        <v>4722</v>
      </c>
      <c r="AM42" s="22">
        <v>4713</v>
      </c>
      <c r="AN42" s="22">
        <v>0</v>
      </c>
      <c r="AO42" s="22">
        <v>906</v>
      </c>
      <c r="AP42" s="22">
        <v>20384</v>
      </c>
      <c r="AQ42" s="22">
        <v>20384</v>
      </c>
      <c r="AR42" s="22">
        <v>0</v>
      </c>
      <c r="AS42" s="22">
        <v>0</v>
      </c>
      <c r="AT42" s="22">
        <v>453</v>
      </c>
      <c r="AU42" s="10">
        <f t="shared" si="69"/>
        <v>614</v>
      </c>
      <c r="AV42" s="10">
        <f t="shared" si="70"/>
        <v>377</v>
      </c>
      <c r="AW42" s="10">
        <f t="shared" si="71"/>
        <v>57</v>
      </c>
      <c r="AX42" s="10">
        <f t="shared" si="72"/>
        <v>12</v>
      </c>
      <c r="AY42" s="10">
        <f t="shared" si="73"/>
        <v>0</v>
      </c>
      <c r="AZ42" s="10">
        <f t="shared" si="74"/>
        <v>465</v>
      </c>
      <c r="BA42" s="10">
        <f t="shared" si="75"/>
        <v>9</v>
      </c>
      <c r="BB42" s="10">
        <f t="shared" si="76"/>
        <v>4722</v>
      </c>
      <c r="BC42" s="10">
        <f t="shared" si="77"/>
        <v>4302</v>
      </c>
      <c r="BD42" s="10">
        <f t="shared" si="78"/>
        <v>0</v>
      </c>
      <c r="BE42" s="10">
        <f t="shared" si="79"/>
        <v>453</v>
      </c>
      <c r="BF42" s="10">
        <f t="shared" si="80"/>
        <v>20384</v>
      </c>
      <c r="BG42" s="10">
        <f t="shared" si="81"/>
        <v>20384</v>
      </c>
      <c r="BH42" s="10">
        <f t="shared" si="82"/>
        <v>0</v>
      </c>
      <c r="BI42" s="10">
        <f t="shared" si="83"/>
        <v>0</v>
      </c>
      <c r="BJ42" s="10">
        <f t="shared" si="84"/>
        <v>453</v>
      </c>
      <c r="BK42">
        <v>6509</v>
      </c>
      <c r="BL42">
        <v>4982</v>
      </c>
      <c r="BM42">
        <v>10022</v>
      </c>
      <c r="BN42">
        <v>11412</v>
      </c>
      <c r="BO42">
        <v>9137</v>
      </c>
      <c r="BP42">
        <v>6860</v>
      </c>
      <c r="BQ42">
        <v>10191</v>
      </c>
      <c r="BR42">
        <v>11087</v>
      </c>
      <c r="BS42">
        <v>407590</v>
      </c>
      <c r="BT42">
        <v>11400</v>
      </c>
      <c r="BU42">
        <v>9935</v>
      </c>
      <c r="BV42">
        <v>7554</v>
      </c>
      <c r="BW42">
        <v>6336</v>
      </c>
      <c r="BX42">
        <v>12372</v>
      </c>
      <c r="BY42">
        <v>0</v>
      </c>
      <c r="BZ42">
        <v>4020</v>
      </c>
      <c r="CA42" s="24">
        <f t="shared" si="53"/>
        <v>3996526</v>
      </c>
      <c r="CB42" s="24">
        <f t="shared" si="54"/>
        <v>1878214</v>
      </c>
      <c r="CC42" s="24">
        <f t="shared" si="55"/>
        <v>571254</v>
      </c>
      <c r="CD42" s="24">
        <f t="shared" si="56"/>
        <v>136944</v>
      </c>
      <c r="CE42" s="24">
        <f t="shared" si="57"/>
        <v>0</v>
      </c>
      <c r="CF42" s="24">
        <f t="shared" si="58"/>
        <v>3189900</v>
      </c>
      <c r="CG42" s="24">
        <f t="shared" si="59"/>
        <v>91719</v>
      </c>
      <c r="CH42" s="24">
        <f t="shared" si="60"/>
        <v>52352814</v>
      </c>
      <c r="CI42" s="24">
        <f t="shared" si="61"/>
        <v>1753452180</v>
      </c>
      <c r="CJ42" s="24">
        <f t="shared" si="62"/>
        <v>0</v>
      </c>
      <c r="CK42" s="24">
        <f t="shared" si="63"/>
        <v>4500555</v>
      </c>
      <c r="CL42" s="24">
        <f t="shared" si="64"/>
        <v>153980736</v>
      </c>
      <c r="CM42" s="24">
        <f t="shared" si="65"/>
        <v>129153024</v>
      </c>
      <c r="CN42" s="24">
        <f t="shared" si="66"/>
        <v>0</v>
      </c>
      <c r="CO42" s="24">
        <f t="shared" si="67"/>
        <v>0</v>
      </c>
      <c r="CP42" s="24">
        <f t="shared" si="68"/>
        <v>1821060</v>
      </c>
      <c r="CQ42" s="13">
        <f t="shared" si="35"/>
        <v>2.1051249259999998</v>
      </c>
      <c r="CR42" s="24">
        <f t="shared" si="36"/>
        <v>158298880</v>
      </c>
      <c r="CS42" s="24">
        <f t="shared" si="37"/>
        <v>1878214</v>
      </c>
      <c r="CT42" s="24">
        <f t="shared" si="38"/>
        <v>37412126</v>
      </c>
      <c r="CU42" s="24">
        <f t="shared" si="39"/>
        <v>42600996</v>
      </c>
      <c r="CV42" s="24">
        <f t="shared" si="40"/>
        <v>109644</v>
      </c>
      <c r="CW42" s="24">
        <f t="shared" si="41"/>
        <v>28880600</v>
      </c>
      <c r="CX42" s="24">
        <f t="shared" si="42"/>
        <v>91719</v>
      </c>
      <c r="CY42" s="24">
        <f t="shared" si="43"/>
        <v>268671271</v>
      </c>
      <c r="CZ42" s="24">
        <f t="shared" si="44"/>
        <v>1753452180</v>
      </c>
      <c r="DA42" s="24">
        <f t="shared" si="45"/>
        <v>205200</v>
      </c>
      <c r="DB42" s="24">
        <f t="shared" si="46"/>
        <v>4500555</v>
      </c>
      <c r="DC42" s="24">
        <f t="shared" si="47"/>
        <v>153988290</v>
      </c>
      <c r="DD42" s="24">
        <f t="shared" si="48"/>
        <v>129153024</v>
      </c>
      <c r="DE42" s="24">
        <f t="shared" si="49"/>
        <v>12372</v>
      </c>
      <c r="DF42" s="24">
        <f t="shared" si="50"/>
        <v>0</v>
      </c>
      <c r="DG42" s="24">
        <f t="shared" si="51"/>
        <v>81947700</v>
      </c>
      <c r="DH42" s="44">
        <f t="shared" si="52"/>
        <v>2.6612027710000001</v>
      </c>
    </row>
    <row r="43" spans="1:112" x14ac:dyDescent="0.3">
      <c r="A43" s="1">
        <v>20500</v>
      </c>
      <c r="B43">
        <v>0.156</v>
      </c>
      <c r="C43">
        <v>3.5030000000000001</v>
      </c>
      <c r="D43">
        <v>0.10199999999999999</v>
      </c>
      <c r="E43">
        <v>1.022</v>
      </c>
      <c r="F43">
        <v>3.206</v>
      </c>
      <c r="G43">
        <v>20501</v>
      </c>
      <c r="H43">
        <v>73008</v>
      </c>
      <c r="I43">
        <v>125716</v>
      </c>
      <c r="J43">
        <v>3127</v>
      </c>
      <c r="K43">
        <v>3631</v>
      </c>
      <c r="L43">
        <v>6567</v>
      </c>
      <c r="M43">
        <v>8085</v>
      </c>
      <c r="N43">
        <v>17292</v>
      </c>
      <c r="O43" s="20">
        <v>24901</v>
      </c>
      <c r="P43" s="20">
        <v>373</v>
      </c>
      <c r="Q43" s="20">
        <v>3836</v>
      </c>
      <c r="R43" s="20">
        <v>3836</v>
      </c>
      <c r="S43" s="20">
        <v>9</v>
      </c>
      <c r="T43" s="20">
        <v>4268</v>
      </c>
      <c r="U43" s="20">
        <v>11</v>
      </c>
      <c r="V43" s="20">
        <v>24801</v>
      </c>
      <c r="W43" s="20">
        <v>4301</v>
      </c>
      <c r="X43" s="20">
        <v>30</v>
      </c>
      <c r="Y43" s="20">
        <v>418</v>
      </c>
      <c r="Z43" s="20">
        <v>20919</v>
      </c>
      <c r="AA43" s="20">
        <v>20918</v>
      </c>
      <c r="AB43" s="20">
        <v>1</v>
      </c>
      <c r="AC43" s="20">
        <v>0</v>
      </c>
      <c r="AD43" s="20">
        <v>20919</v>
      </c>
      <c r="AE43" s="22">
        <v>558</v>
      </c>
      <c r="AF43" s="22">
        <v>373</v>
      </c>
      <c r="AG43" s="22">
        <v>50</v>
      </c>
      <c r="AH43" s="22">
        <v>11</v>
      </c>
      <c r="AI43" s="22">
        <v>0</v>
      </c>
      <c r="AJ43" s="22">
        <v>424</v>
      </c>
      <c r="AK43" s="22">
        <v>11</v>
      </c>
      <c r="AL43" s="22">
        <v>4690</v>
      </c>
      <c r="AM43" s="22">
        <v>4679</v>
      </c>
      <c r="AN43" s="22">
        <v>0</v>
      </c>
      <c r="AO43" s="22">
        <v>836</v>
      </c>
      <c r="AP43" s="22">
        <v>20918</v>
      </c>
      <c r="AQ43" s="22">
        <v>20918</v>
      </c>
      <c r="AR43" s="22">
        <v>0</v>
      </c>
      <c r="AS43" s="22">
        <v>0</v>
      </c>
      <c r="AT43" s="22">
        <v>418</v>
      </c>
      <c r="AU43" s="10">
        <f t="shared" si="69"/>
        <v>558</v>
      </c>
      <c r="AV43" s="10">
        <f t="shared" si="70"/>
        <v>373</v>
      </c>
      <c r="AW43" s="10">
        <f t="shared" si="71"/>
        <v>50</v>
      </c>
      <c r="AX43" s="10">
        <f t="shared" si="72"/>
        <v>11</v>
      </c>
      <c r="AY43" s="10">
        <f t="shared" si="73"/>
        <v>0</v>
      </c>
      <c r="AZ43" s="10">
        <f t="shared" si="74"/>
        <v>424</v>
      </c>
      <c r="BA43" s="10">
        <f t="shared" si="75"/>
        <v>11</v>
      </c>
      <c r="BB43" s="10">
        <f t="shared" si="76"/>
        <v>4690</v>
      </c>
      <c r="BC43" s="10">
        <f t="shared" si="77"/>
        <v>4301</v>
      </c>
      <c r="BD43" s="10">
        <f t="shared" si="78"/>
        <v>0</v>
      </c>
      <c r="BE43" s="10">
        <f t="shared" si="79"/>
        <v>418</v>
      </c>
      <c r="BF43" s="10">
        <f t="shared" si="80"/>
        <v>20918</v>
      </c>
      <c r="BG43" s="10">
        <f t="shared" si="81"/>
        <v>20918</v>
      </c>
      <c r="BH43" s="10">
        <f t="shared" si="82"/>
        <v>0</v>
      </c>
      <c r="BI43" s="10">
        <f t="shared" si="83"/>
        <v>0</v>
      </c>
      <c r="BJ43" s="10">
        <f t="shared" si="84"/>
        <v>418</v>
      </c>
      <c r="BK43">
        <v>6460</v>
      </c>
      <c r="BL43">
        <v>4409</v>
      </c>
      <c r="BM43">
        <v>10322</v>
      </c>
      <c r="BN43">
        <v>10588</v>
      </c>
      <c r="BO43">
        <v>9528</v>
      </c>
      <c r="BP43">
        <v>6689</v>
      </c>
      <c r="BQ43">
        <v>10278</v>
      </c>
      <c r="BR43">
        <v>11152</v>
      </c>
      <c r="BS43">
        <v>421619</v>
      </c>
      <c r="BT43">
        <v>10978</v>
      </c>
      <c r="BU43">
        <v>9831</v>
      </c>
      <c r="BV43">
        <v>7357</v>
      </c>
      <c r="BW43">
        <v>6430</v>
      </c>
      <c r="BX43">
        <v>12372</v>
      </c>
      <c r="BY43">
        <v>0</v>
      </c>
      <c r="BZ43">
        <v>4275</v>
      </c>
      <c r="CA43" s="24">
        <f t="shared" si="53"/>
        <v>3604680</v>
      </c>
      <c r="CB43" s="24">
        <f t="shared" si="54"/>
        <v>1644557</v>
      </c>
      <c r="CC43" s="24">
        <f t="shared" si="55"/>
        <v>516100</v>
      </c>
      <c r="CD43" s="24">
        <f t="shared" si="56"/>
        <v>116468</v>
      </c>
      <c r="CE43" s="24">
        <f t="shared" si="57"/>
        <v>0</v>
      </c>
      <c r="CF43" s="24">
        <f t="shared" si="58"/>
        <v>2836136</v>
      </c>
      <c r="CG43" s="24">
        <f t="shared" si="59"/>
        <v>113058</v>
      </c>
      <c r="CH43" s="24">
        <f t="shared" si="60"/>
        <v>52302880</v>
      </c>
      <c r="CI43" s="24">
        <f t="shared" si="61"/>
        <v>1813383319</v>
      </c>
      <c r="CJ43" s="24">
        <f t="shared" si="62"/>
        <v>0</v>
      </c>
      <c r="CK43" s="24">
        <f t="shared" si="63"/>
        <v>4109358</v>
      </c>
      <c r="CL43" s="24">
        <f t="shared" si="64"/>
        <v>153893726</v>
      </c>
      <c r="CM43" s="24">
        <f t="shared" si="65"/>
        <v>134502740</v>
      </c>
      <c r="CN43" s="24">
        <f t="shared" si="66"/>
        <v>0</v>
      </c>
      <c r="CO43" s="24">
        <f t="shared" si="67"/>
        <v>0</v>
      </c>
      <c r="CP43" s="24">
        <f t="shared" si="68"/>
        <v>1786950</v>
      </c>
      <c r="CQ43" s="13">
        <f t="shared" si="35"/>
        <v>2.168809972</v>
      </c>
      <c r="CR43" s="24">
        <f t="shared" si="36"/>
        <v>160860460</v>
      </c>
      <c r="CS43" s="24">
        <f t="shared" si="37"/>
        <v>1644557</v>
      </c>
      <c r="CT43" s="24">
        <f t="shared" si="38"/>
        <v>39595192</v>
      </c>
      <c r="CU43" s="24">
        <f t="shared" si="39"/>
        <v>40615568</v>
      </c>
      <c r="CV43" s="24">
        <f t="shared" si="40"/>
        <v>85752</v>
      </c>
      <c r="CW43" s="24">
        <f t="shared" si="41"/>
        <v>28548652</v>
      </c>
      <c r="CX43" s="24">
        <f t="shared" si="42"/>
        <v>113058</v>
      </c>
      <c r="CY43" s="24">
        <f t="shared" si="43"/>
        <v>276580752</v>
      </c>
      <c r="CZ43" s="24">
        <f t="shared" si="44"/>
        <v>1813383319</v>
      </c>
      <c r="DA43" s="24">
        <f t="shared" si="45"/>
        <v>329340</v>
      </c>
      <c r="DB43" s="24">
        <f t="shared" si="46"/>
        <v>4109358</v>
      </c>
      <c r="DC43" s="24">
        <f t="shared" si="47"/>
        <v>153901083</v>
      </c>
      <c r="DD43" s="24">
        <f t="shared" si="48"/>
        <v>134502740</v>
      </c>
      <c r="DE43" s="24">
        <f t="shared" si="49"/>
        <v>12372</v>
      </c>
      <c r="DF43" s="24">
        <f t="shared" si="50"/>
        <v>0</v>
      </c>
      <c r="DG43" s="24">
        <f t="shared" si="51"/>
        <v>89428725</v>
      </c>
      <c r="DH43" s="44">
        <f t="shared" si="52"/>
        <v>2.743710928</v>
      </c>
    </row>
    <row r="44" spans="1:112" x14ac:dyDescent="0.3">
      <c r="A44" s="1">
        <v>21000</v>
      </c>
      <c r="B44">
        <v>0.16700000000000001</v>
      </c>
      <c r="C44">
        <v>3.5779999999999998</v>
      </c>
      <c r="D44">
        <v>9.9000000000000005E-2</v>
      </c>
      <c r="E44">
        <v>1.05</v>
      </c>
      <c r="F44">
        <v>3.4449999999999998</v>
      </c>
      <c r="G44">
        <v>21026</v>
      </c>
      <c r="H44">
        <v>75099</v>
      </c>
      <c r="I44">
        <v>129273</v>
      </c>
      <c r="J44">
        <v>3168</v>
      </c>
      <c r="K44">
        <v>3711</v>
      </c>
      <c r="L44">
        <v>5583</v>
      </c>
      <c r="M44">
        <v>7943</v>
      </c>
      <c r="N44">
        <v>16506</v>
      </c>
      <c r="O44" s="20">
        <v>25592</v>
      </c>
      <c r="P44" s="20">
        <v>403</v>
      </c>
      <c r="Q44" s="20">
        <v>3999</v>
      </c>
      <c r="R44" s="20">
        <v>3999</v>
      </c>
      <c r="S44" s="20">
        <v>12</v>
      </c>
      <c r="T44" s="20">
        <v>4458</v>
      </c>
      <c r="U44" s="20">
        <v>8</v>
      </c>
      <c r="V44" s="20">
        <v>25515</v>
      </c>
      <c r="W44" s="20">
        <v>4490</v>
      </c>
      <c r="X44" s="20">
        <v>36</v>
      </c>
      <c r="Y44" s="20">
        <v>417</v>
      </c>
      <c r="Z44" s="20">
        <v>21443</v>
      </c>
      <c r="AA44" s="20">
        <v>21442</v>
      </c>
      <c r="AB44" s="20">
        <v>1</v>
      </c>
      <c r="AC44" s="20">
        <v>0</v>
      </c>
      <c r="AD44" s="20">
        <v>21443</v>
      </c>
      <c r="AE44" s="22">
        <v>549</v>
      </c>
      <c r="AF44" s="22">
        <v>403</v>
      </c>
      <c r="AG44" s="22">
        <v>51</v>
      </c>
      <c r="AH44" s="22">
        <v>14</v>
      </c>
      <c r="AI44" s="22">
        <v>0</v>
      </c>
      <c r="AJ44" s="22">
        <v>444</v>
      </c>
      <c r="AK44" s="22">
        <v>8</v>
      </c>
      <c r="AL44" s="22">
        <v>4885</v>
      </c>
      <c r="AM44" s="22">
        <v>4877</v>
      </c>
      <c r="AN44" s="22">
        <v>1</v>
      </c>
      <c r="AO44" s="22">
        <v>834</v>
      </c>
      <c r="AP44" s="22">
        <v>21442</v>
      </c>
      <c r="AQ44" s="22">
        <v>21442</v>
      </c>
      <c r="AR44" s="22">
        <v>0</v>
      </c>
      <c r="AS44" s="22">
        <v>0</v>
      </c>
      <c r="AT44" s="22">
        <v>417</v>
      </c>
      <c r="AU44" s="10">
        <f t="shared" si="69"/>
        <v>549</v>
      </c>
      <c r="AV44" s="10">
        <f t="shared" si="70"/>
        <v>403</v>
      </c>
      <c r="AW44" s="10">
        <f t="shared" si="71"/>
        <v>51</v>
      </c>
      <c r="AX44" s="10">
        <f t="shared" si="72"/>
        <v>14</v>
      </c>
      <c r="AY44" s="10">
        <f t="shared" si="73"/>
        <v>0</v>
      </c>
      <c r="AZ44" s="10">
        <f t="shared" si="74"/>
        <v>444</v>
      </c>
      <c r="BA44" s="10">
        <f t="shared" si="75"/>
        <v>8</v>
      </c>
      <c r="BB44" s="10">
        <f t="shared" si="76"/>
        <v>4885</v>
      </c>
      <c r="BC44" s="10">
        <f t="shared" si="77"/>
        <v>4490</v>
      </c>
      <c r="BD44" s="10">
        <f t="shared" si="78"/>
        <v>1</v>
      </c>
      <c r="BE44" s="10">
        <f t="shared" si="79"/>
        <v>417</v>
      </c>
      <c r="BF44" s="10">
        <f t="shared" si="80"/>
        <v>21442</v>
      </c>
      <c r="BG44" s="10">
        <f t="shared" si="81"/>
        <v>21442</v>
      </c>
      <c r="BH44" s="10">
        <f t="shared" si="82"/>
        <v>0</v>
      </c>
      <c r="BI44" s="10">
        <f t="shared" si="83"/>
        <v>0</v>
      </c>
      <c r="BJ44" s="10">
        <f t="shared" si="84"/>
        <v>417</v>
      </c>
      <c r="BK44">
        <v>6632</v>
      </c>
      <c r="BL44">
        <v>5383</v>
      </c>
      <c r="BM44">
        <v>10642</v>
      </c>
      <c r="BN44">
        <v>12159</v>
      </c>
      <c r="BO44">
        <v>11163</v>
      </c>
      <c r="BP44">
        <v>6912</v>
      </c>
      <c r="BQ44">
        <v>51676</v>
      </c>
      <c r="BR44">
        <v>11385</v>
      </c>
      <c r="BS44">
        <v>451385</v>
      </c>
      <c r="BT44">
        <v>18310</v>
      </c>
      <c r="BU44">
        <v>14654</v>
      </c>
      <c r="BV44">
        <v>7564</v>
      </c>
      <c r="BW44">
        <v>6258</v>
      </c>
      <c r="BX44">
        <v>12373</v>
      </c>
      <c r="BY44">
        <v>0</v>
      </c>
      <c r="BZ44">
        <v>4351</v>
      </c>
      <c r="CA44" s="24">
        <f t="shared" si="53"/>
        <v>3640968</v>
      </c>
      <c r="CB44" s="24">
        <f t="shared" si="54"/>
        <v>2169349</v>
      </c>
      <c r="CC44" s="24">
        <f t="shared" si="55"/>
        <v>542742</v>
      </c>
      <c r="CD44" s="24">
        <f t="shared" si="56"/>
        <v>170226</v>
      </c>
      <c r="CE44" s="24">
        <f t="shared" si="57"/>
        <v>0</v>
      </c>
      <c r="CF44" s="24">
        <f t="shared" si="58"/>
        <v>3068928</v>
      </c>
      <c r="CG44" s="24">
        <f t="shared" si="59"/>
        <v>413408</v>
      </c>
      <c r="CH44" s="24">
        <f t="shared" si="60"/>
        <v>55615725</v>
      </c>
      <c r="CI44" s="24">
        <f t="shared" si="61"/>
        <v>2026718650</v>
      </c>
      <c r="CJ44" s="24">
        <f t="shared" si="62"/>
        <v>18310</v>
      </c>
      <c r="CK44" s="24">
        <f t="shared" si="63"/>
        <v>6110718</v>
      </c>
      <c r="CL44" s="24">
        <f t="shared" si="64"/>
        <v>162187288</v>
      </c>
      <c r="CM44" s="24">
        <f t="shared" si="65"/>
        <v>134184036</v>
      </c>
      <c r="CN44" s="24">
        <f t="shared" si="66"/>
        <v>0</v>
      </c>
      <c r="CO44" s="24">
        <f t="shared" si="67"/>
        <v>0</v>
      </c>
      <c r="CP44" s="24">
        <f t="shared" si="68"/>
        <v>1814367</v>
      </c>
      <c r="CQ44" s="13">
        <f t="shared" si="35"/>
        <v>2.3966547149999999</v>
      </c>
      <c r="CR44" s="24">
        <f t="shared" si="36"/>
        <v>169726144</v>
      </c>
      <c r="CS44" s="24">
        <f t="shared" si="37"/>
        <v>2169349</v>
      </c>
      <c r="CT44" s="24">
        <f t="shared" si="38"/>
        <v>42557358</v>
      </c>
      <c r="CU44" s="24">
        <f t="shared" si="39"/>
        <v>48623841</v>
      </c>
      <c r="CV44" s="24">
        <f t="shared" si="40"/>
        <v>133956</v>
      </c>
      <c r="CW44" s="24">
        <f t="shared" si="41"/>
        <v>30813696</v>
      </c>
      <c r="CX44" s="24">
        <f t="shared" si="42"/>
        <v>413408</v>
      </c>
      <c r="CY44" s="24">
        <f t="shared" si="43"/>
        <v>290488275</v>
      </c>
      <c r="CZ44" s="24">
        <f t="shared" si="44"/>
        <v>2026718650</v>
      </c>
      <c r="DA44" s="24">
        <f t="shared" si="45"/>
        <v>659160</v>
      </c>
      <c r="DB44" s="24">
        <f t="shared" si="46"/>
        <v>6110718</v>
      </c>
      <c r="DC44" s="24">
        <f t="shared" si="47"/>
        <v>162194852</v>
      </c>
      <c r="DD44" s="24">
        <f t="shared" si="48"/>
        <v>134184036</v>
      </c>
      <c r="DE44" s="24">
        <f t="shared" si="49"/>
        <v>12373</v>
      </c>
      <c r="DF44" s="24">
        <f t="shared" si="50"/>
        <v>0</v>
      </c>
      <c r="DG44" s="24">
        <f t="shared" si="51"/>
        <v>93298493</v>
      </c>
      <c r="DH44" s="44">
        <f t="shared" si="52"/>
        <v>3.0081043090000001</v>
      </c>
    </row>
    <row r="45" spans="1:112" x14ac:dyDescent="0.3">
      <c r="A45" s="1">
        <v>21500</v>
      </c>
      <c r="B45">
        <v>0.158</v>
      </c>
      <c r="C45">
        <v>3.669</v>
      </c>
      <c r="D45">
        <v>0.105</v>
      </c>
      <c r="E45">
        <v>1.0940000000000001</v>
      </c>
      <c r="F45">
        <v>3.496</v>
      </c>
      <c r="G45">
        <v>21429</v>
      </c>
      <c r="H45">
        <v>76445</v>
      </c>
      <c r="I45">
        <v>132005</v>
      </c>
      <c r="J45">
        <v>3154</v>
      </c>
      <c r="K45">
        <v>3709</v>
      </c>
      <c r="L45">
        <v>5311</v>
      </c>
      <c r="M45">
        <v>7932</v>
      </c>
      <c r="N45">
        <v>16280</v>
      </c>
      <c r="O45" s="20">
        <v>26102</v>
      </c>
      <c r="P45" s="20">
        <v>431</v>
      </c>
      <c r="Q45" s="20">
        <v>4092</v>
      </c>
      <c r="R45" s="20">
        <v>4092</v>
      </c>
      <c r="S45" s="20">
        <v>18</v>
      </c>
      <c r="T45" s="20">
        <v>4507</v>
      </c>
      <c r="U45" s="20">
        <v>8</v>
      </c>
      <c r="V45" s="20">
        <v>25996</v>
      </c>
      <c r="W45" s="20">
        <v>4568</v>
      </c>
      <c r="X45" s="20">
        <v>39</v>
      </c>
      <c r="Y45" s="20">
        <v>487</v>
      </c>
      <c r="Z45" s="20">
        <v>21916</v>
      </c>
      <c r="AA45" s="20">
        <v>21915</v>
      </c>
      <c r="AB45" s="20">
        <v>1</v>
      </c>
      <c r="AC45" s="20">
        <v>0</v>
      </c>
      <c r="AD45" s="20">
        <v>21916</v>
      </c>
      <c r="AE45" s="22">
        <v>644</v>
      </c>
      <c r="AF45" s="22">
        <v>431</v>
      </c>
      <c r="AG45" s="22">
        <v>50</v>
      </c>
      <c r="AH45" s="22">
        <v>9</v>
      </c>
      <c r="AI45" s="22">
        <v>0</v>
      </c>
      <c r="AJ45" s="22">
        <v>472</v>
      </c>
      <c r="AK45" s="22">
        <v>8</v>
      </c>
      <c r="AL45" s="22">
        <v>4998</v>
      </c>
      <c r="AM45" s="22">
        <v>4990</v>
      </c>
      <c r="AN45" s="22">
        <v>0</v>
      </c>
      <c r="AO45" s="22">
        <v>974</v>
      </c>
      <c r="AP45" s="22">
        <v>21915</v>
      </c>
      <c r="AQ45" s="22">
        <v>21915</v>
      </c>
      <c r="AR45" s="22">
        <v>0</v>
      </c>
      <c r="AS45" s="22">
        <v>0</v>
      </c>
      <c r="AT45" s="22">
        <v>487</v>
      </c>
      <c r="AU45" s="10">
        <f t="shared" si="69"/>
        <v>644</v>
      </c>
      <c r="AV45" s="10">
        <f t="shared" si="70"/>
        <v>431</v>
      </c>
      <c r="AW45" s="10">
        <f t="shared" si="71"/>
        <v>50</v>
      </c>
      <c r="AX45" s="10">
        <f t="shared" si="72"/>
        <v>9</v>
      </c>
      <c r="AY45" s="10">
        <f t="shared" si="73"/>
        <v>0</v>
      </c>
      <c r="AZ45" s="10">
        <f t="shared" si="74"/>
        <v>472</v>
      </c>
      <c r="BA45" s="10">
        <f t="shared" si="75"/>
        <v>8</v>
      </c>
      <c r="BB45" s="10">
        <f t="shared" si="76"/>
        <v>4998</v>
      </c>
      <c r="BC45" s="10">
        <f t="shared" si="77"/>
        <v>4568</v>
      </c>
      <c r="BD45" s="10">
        <f t="shared" si="78"/>
        <v>0</v>
      </c>
      <c r="BE45" s="10">
        <f t="shared" si="79"/>
        <v>487</v>
      </c>
      <c r="BF45" s="10">
        <f t="shared" si="80"/>
        <v>21915</v>
      </c>
      <c r="BG45" s="10">
        <f t="shared" si="81"/>
        <v>21915</v>
      </c>
      <c r="BH45" s="10">
        <f t="shared" si="82"/>
        <v>0</v>
      </c>
      <c r="BI45" s="10">
        <f t="shared" si="83"/>
        <v>0</v>
      </c>
      <c r="BJ45" s="10">
        <f t="shared" si="84"/>
        <v>487</v>
      </c>
      <c r="BK45">
        <v>6474</v>
      </c>
      <c r="BL45">
        <v>4355</v>
      </c>
      <c r="BM45">
        <v>9859</v>
      </c>
      <c r="BN45">
        <v>12846</v>
      </c>
      <c r="BO45">
        <v>10026</v>
      </c>
      <c r="BP45">
        <v>6550</v>
      </c>
      <c r="BQ45">
        <v>10826</v>
      </c>
      <c r="BR45">
        <v>11105</v>
      </c>
      <c r="BS45">
        <v>401991</v>
      </c>
      <c r="BT45">
        <v>11048</v>
      </c>
      <c r="BU45">
        <v>10227</v>
      </c>
      <c r="BV45">
        <v>7521</v>
      </c>
      <c r="BW45">
        <v>6351</v>
      </c>
      <c r="BX45">
        <v>15360</v>
      </c>
      <c r="BY45">
        <v>0</v>
      </c>
      <c r="BZ45">
        <v>4038</v>
      </c>
      <c r="CA45" s="24">
        <f t="shared" si="53"/>
        <v>4169256</v>
      </c>
      <c r="CB45" s="24">
        <f t="shared" si="54"/>
        <v>1877005</v>
      </c>
      <c r="CC45" s="24">
        <f t="shared" si="55"/>
        <v>492950</v>
      </c>
      <c r="CD45" s="24">
        <f t="shared" si="56"/>
        <v>115614</v>
      </c>
      <c r="CE45" s="24">
        <f t="shared" si="57"/>
        <v>0</v>
      </c>
      <c r="CF45" s="24">
        <f t="shared" si="58"/>
        <v>3091600</v>
      </c>
      <c r="CG45" s="24">
        <f t="shared" si="59"/>
        <v>86608</v>
      </c>
      <c r="CH45" s="24">
        <f t="shared" si="60"/>
        <v>55502790</v>
      </c>
      <c r="CI45" s="24">
        <f t="shared" si="61"/>
        <v>1836294888</v>
      </c>
      <c r="CJ45" s="24">
        <f t="shared" si="62"/>
        <v>0</v>
      </c>
      <c r="CK45" s="24">
        <f t="shared" si="63"/>
        <v>4980549</v>
      </c>
      <c r="CL45" s="24">
        <f t="shared" si="64"/>
        <v>164822715</v>
      </c>
      <c r="CM45" s="24">
        <f t="shared" si="65"/>
        <v>139182165</v>
      </c>
      <c r="CN45" s="24">
        <f t="shared" si="66"/>
        <v>0</v>
      </c>
      <c r="CO45" s="24">
        <f t="shared" si="67"/>
        <v>0</v>
      </c>
      <c r="CP45" s="24">
        <f t="shared" si="68"/>
        <v>1966506</v>
      </c>
      <c r="CQ45" s="13">
        <f t="shared" si="35"/>
        <v>2.212582646</v>
      </c>
      <c r="CR45" s="24">
        <f t="shared" si="36"/>
        <v>168984348</v>
      </c>
      <c r="CS45" s="24">
        <f t="shared" si="37"/>
        <v>1877005</v>
      </c>
      <c r="CT45" s="24">
        <f t="shared" si="38"/>
        <v>40343028</v>
      </c>
      <c r="CU45" s="24">
        <f t="shared" si="39"/>
        <v>52565832</v>
      </c>
      <c r="CV45" s="24">
        <f t="shared" si="40"/>
        <v>180468</v>
      </c>
      <c r="CW45" s="24">
        <f t="shared" si="41"/>
        <v>29520850</v>
      </c>
      <c r="CX45" s="24">
        <f t="shared" si="42"/>
        <v>86608</v>
      </c>
      <c r="CY45" s="24">
        <f t="shared" si="43"/>
        <v>288685580</v>
      </c>
      <c r="CZ45" s="24">
        <f t="shared" si="44"/>
        <v>1836294888</v>
      </c>
      <c r="DA45" s="24">
        <f t="shared" si="45"/>
        <v>430872</v>
      </c>
      <c r="DB45" s="24">
        <f t="shared" si="46"/>
        <v>4980549</v>
      </c>
      <c r="DC45" s="24">
        <f t="shared" si="47"/>
        <v>164830236</v>
      </c>
      <c r="DD45" s="24">
        <f t="shared" si="48"/>
        <v>139182165</v>
      </c>
      <c r="DE45" s="24">
        <f t="shared" si="49"/>
        <v>15360</v>
      </c>
      <c r="DF45" s="24">
        <f t="shared" si="50"/>
        <v>0</v>
      </c>
      <c r="DG45" s="24">
        <f t="shared" si="51"/>
        <v>88496808</v>
      </c>
      <c r="DH45" s="44">
        <f t="shared" si="52"/>
        <v>2.816474597</v>
      </c>
    </row>
    <row r="46" spans="1:112" x14ac:dyDescent="0.3">
      <c r="A46" s="1">
        <v>22000</v>
      </c>
      <c r="B46">
        <v>0.17299999999999999</v>
      </c>
      <c r="C46">
        <v>3.7240000000000002</v>
      </c>
      <c r="D46">
        <v>0.107</v>
      </c>
      <c r="E46">
        <v>1.1060000000000001</v>
      </c>
      <c r="F46">
        <v>3.5739999999999998</v>
      </c>
      <c r="G46">
        <v>21938</v>
      </c>
      <c r="H46">
        <v>78202</v>
      </c>
      <c r="I46">
        <v>134743</v>
      </c>
      <c r="J46">
        <v>3177</v>
      </c>
      <c r="K46">
        <v>3712</v>
      </c>
      <c r="L46">
        <v>5556</v>
      </c>
      <c r="M46">
        <v>7704</v>
      </c>
      <c r="N46">
        <v>15096</v>
      </c>
      <c r="O46" s="20">
        <v>26643</v>
      </c>
      <c r="P46" s="20">
        <v>410</v>
      </c>
      <c r="Q46" s="20">
        <v>4135</v>
      </c>
      <c r="R46" s="20">
        <v>4135</v>
      </c>
      <c r="S46" s="20">
        <v>24</v>
      </c>
      <c r="T46" s="20">
        <v>4609</v>
      </c>
      <c r="U46" s="20">
        <v>6</v>
      </c>
      <c r="V46" s="20">
        <v>26534</v>
      </c>
      <c r="W46" s="20">
        <v>4597</v>
      </c>
      <c r="X46" s="20">
        <v>39</v>
      </c>
      <c r="Y46" s="20">
        <v>480</v>
      </c>
      <c r="Z46" s="20">
        <v>22418</v>
      </c>
      <c r="AA46" s="20">
        <v>22417</v>
      </c>
      <c r="AB46" s="20">
        <v>1</v>
      </c>
      <c r="AC46" s="20">
        <v>0</v>
      </c>
      <c r="AD46" s="20">
        <v>22418</v>
      </c>
      <c r="AE46" s="22">
        <v>627</v>
      </c>
      <c r="AF46" s="22">
        <v>410</v>
      </c>
      <c r="AG46" s="22">
        <v>45</v>
      </c>
      <c r="AH46" s="22">
        <v>12</v>
      </c>
      <c r="AI46" s="22">
        <v>0</v>
      </c>
      <c r="AJ46" s="22">
        <v>455</v>
      </c>
      <c r="AK46" s="22">
        <v>6</v>
      </c>
      <c r="AL46" s="22">
        <v>5002</v>
      </c>
      <c r="AM46" s="22">
        <v>4996</v>
      </c>
      <c r="AN46" s="22">
        <v>0</v>
      </c>
      <c r="AO46" s="22">
        <v>958</v>
      </c>
      <c r="AP46" s="22">
        <v>22417</v>
      </c>
      <c r="AQ46" s="22">
        <v>22417</v>
      </c>
      <c r="AR46" s="22">
        <v>0</v>
      </c>
      <c r="AS46" s="22">
        <v>0</v>
      </c>
      <c r="AT46" s="22">
        <v>479</v>
      </c>
      <c r="AU46" s="10">
        <f t="shared" si="69"/>
        <v>627</v>
      </c>
      <c r="AV46" s="10">
        <f t="shared" si="70"/>
        <v>410</v>
      </c>
      <c r="AW46" s="10">
        <f t="shared" si="71"/>
        <v>45</v>
      </c>
      <c r="AX46" s="10">
        <f t="shared" si="72"/>
        <v>12</v>
      </c>
      <c r="AY46" s="10">
        <f t="shared" si="73"/>
        <v>0</v>
      </c>
      <c r="AZ46" s="10">
        <f t="shared" si="74"/>
        <v>455</v>
      </c>
      <c r="BA46" s="10">
        <f t="shared" si="75"/>
        <v>6</v>
      </c>
      <c r="BB46" s="10">
        <f t="shared" si="76"/>
        <v>5002</v>
      </c>
      <c r="BC46" s="10">
        <f t="shared" si="77"/>
        <v>4597</v>
      </c>
      <c r="BD46" s="10">
        <f t="shared" si="78"/>
        <v>0</v>
      </c>
      <c r="BE46" s="10">
        <f t="shared" si="79"/>
        <v>480</v>
      </c>
      <c r="BF46" s="10">
        <f t="shared" si="80"/>
        <v>22417</v>
      </c>
      <c r="BG46" s="10">
        <f t="shared" si="81"/>
        <v>22417</v>
      </c>
      <c r="BH46" s="10">
        <f t="shared" si="82"/>
        <v>0</v>
      </c>
      <c r="BI46" s="10">
        <f t="shared" si="83"/>
        <v>0</v>
      </c>
      <c r="BJ46" s="10">
        <f t="shared" si="84"/>
        <v>479</v>
      </c>
      <c r="BK46">
        <v>6541</v>
      </c>
      <c r="BL46">
        <v>4444</v>
      </c>
      <c r="BM46">
        <v>9445</v>
      </c>
      <c r="BN46">
        <v>10843</v>
      </c>
      <c r="BO46">
        <v>10079</v>
      </c>
      <c r="BP46">
        <v>6309</v>
      </c>
      <c r="BQ46">
        <v>9244</v>
      </c>
      <c r="BR46">
        <v>11111</v>
      </c>
      <c r="BS46">
        <v>401318</v>
      </c>
      <c r="BT46">
        <v>13882</v>
      </c>
      <c r="BU46">
        <v>9830</v>
      </c>
      <c r="BV46">
        <v>7461</v>
      </c>
      <c r="BW46">
        <v>6198</v>
      </c>
      <c r="BX46">
        <v>12799</v>
      </c>
      <c r="BY46">
        <v>0</v>
      </c>
      <c r="BZ46">
        <v>4110</v>
      </c>
      <c r="CA46" s="24">
        <f t="shared" si="53"/>
        <v>4101207</v>
      </c>
      <c r="CB46" s="24">
        <f t="shared" si="54"/>
        <v>1822040</v>
      </c>
      <c r="CC46" s="24">
        <f t="shared" si="55"/>
        <v>425025</v>
      </c>
      <c r="CD46" s="24">
        <f t="shared" si="56"/>
        <v>130116</v>
      </c>
      <c r="CE46" s="24">
        <f t="shared" si="57"/>
        <v>0</v>
      </c>
      <c r="CF46" s="24">
        <f t="shared" si="58"/>
        <v>2870595</v>
      </c>
      <c r="CG46" s="24">
        <f t="shared" si="59"/>
        <v>55464</v>
      </c>
      <c r="CH46" s="24">
        <f t="shared" si="60"/>
        <v>55577222</v>
      </c>
      <c r="CI46" s="24">
        <f t="shared" si="61"/>
        <v>1844858846</v>
      </c>
      <c r="CJ46" s="24">
        <f t="shared" si="62"/>
        <v>0</v>
      </c>
      <c r="CK46" s="24">
        <f t="shared" si="63"/>
        <v>4718400</v>
      </c>
      <c r="CL46" s="24">
        <f t="shared" si="64"/>
        <v>167253237</v>
      </c>
      <c r="CM46" s="24">
        <f t="shared" si="65"/>
        <v>138940566</v>
      </c>
      <c r="CN46" s="24">
        <f t="shared" si="66"/>
        <v>0</v>
      </c>
      <c r="CO46" s="24">
        <f t="shared" si="67"/>
        <v>0</v>
      </c>
      <c r="CP46" s="24">
        <f t="shared" si="68"/>
        <v>1968690</v>
      </c>
      <c r="CQ46" s="13">
        <f t="shared" si="35"/>
        <v>2.222721408</v>
      </c>
      <c r="CR46" s="24">
        <f t="shared" si="36"/>
        <v>174271863</v>
      </c>
      <c r="CS46" s="24">
        <f t="shared" si="37"/>
        <v>1822040</v>
      </c>
      <c r="CT46" s="24">
        <f t="shared" si="38"/>
        <v>39055075</v>
      </c>
      <c r="CU46" s="24">
        <f t="shared" si="39"/>
        <v>44835805</v>
      </c>
      <c r="CV46" s="24">
        <f t="shared" si="40"/>
        <v>241896</v>
      </c>
      <c r="CW46" s="24">
        <f t="shared" si="41"/>
        <v>29078181</v>
      </c>
      <c r="CX46" s="24">
        <f t="shared" si="42"/>
        <v>55464</v>
      </c>
      <c r="CY46" s="24">
        <f t="shared" si="43"/>
        <v>294819274</v>
      </c>
      <c r="CZ46" s="24">
        <f t="shared" si="44"/>
        <v>1844858846</v>
      </c>
      <c r="DA46" s="24">
        <f t="shared" si="45"/>
        <v>541398</v>
      </c>
      <c r="DB46" s="24">
        <f t="shared" si="46"/>
        <v>4718400</v>
      </c>
      <c r="DC46" s="24">
        <f t="shared" si="47"/>
        <v>167260698</v>
      </c>
      <c r="DD46" s="24">
        <f t="shared" si="48"/>
        <v>138940566</v>
      </c>
      <c r="DE46" s="24">
        <f t="shared" si="49"/>
        <v>12799</v>
      </c>
      <c r="DF46" s="24">
        <f t="shared" si="50"/>
        <v>0</v>
      </c>
      <c r="DG46" s="24">
        <f t="shared" si="51"/>
        <v>92137980</v>
      </c>
      <c r="DH46" s="44">
        <f t="shared" si="52"/>
        <v>2.8326502850000002</v>
      </c>
    </row>
    <row r="47" spans="1:112" x14ac:dyDescent="0.3">
      <c r="A47" s="1">
        <v>22500</v>
      </c>
      <c r="B47">
        <v>0.184</v>
      </c>
      <c r="C47">
        <v>3.84</v>
      </c>
      <c r="D47">
        <v>0.112</v>
      </c>
      <c r="E47">
        <v>1.161</v>
      </c>
      <c r="F47">
        <v>4.4790000000000001</v>
      </c>
      <c r="G47">
        <v>22444</v>
      </c>
      <c r="H47">
        <v>80094</v>
      </c>
      <c r="I47">
        <v>138377</v>
      </c>
      <c r="J47">
        <v>3160</v>
      </c>
      <c r="K47">
        <v>3590</v>
      </c>
      <c r="L47">
        <v>3861</v>
      </c>
      <c r="M47">
        <v>7992</v>
      </c>
      <c r="N47">
        <v>16005</v>
      </c>
      <c r="O47" s="20">
        <v>27399</v>
      </c>
      <c r="P47" s="20">
        <v>453</v>
      </c>
      <c r="Q47" s="20">
        <v>4168</v>
      </c>
      <c r="R47" s="20">
        <v>4168</v>
      </c>
      <c r="S47" s="20">
        <v>21</v>
      </c>
      <c r="T47" s="20">
        <v>4790</v>
      </c>
      <c r="U47" s="20">
        <v>6</v>
      </c>
      <c r="V47" s="20">
        <v>27315</v>
      </c>
      <c r="W47" s="20">
        <v>4872</v>
      </c>
      <c r="X47" s="20">
        <v>24</v>
      </c>
      <c r="Y47" s="20">
        <v>495</v>
      </c>
      <c r="Z47" s="20">
        <v>22939</v>
      </c>
      <c r="AA47" s="20">
        <v>22938</v>
      </c>
      <c r="AB47" s="20">
        <v>1</v>
      </c>
      <c r="AC47" s="20">
        <v>0</v>
      </c>
      <c r="AD47" s="20">
        <v>22939</v>
      </c>
      <c r="AE47" s="22">
        <v>644</v>
      </c>
      <c r="AF47" s="22">
        <v>453</v>
      </c>
      <c r="AG47" s="22">
        <v>49</v>
      </c>
      <c r="AH47" s="22">
        <v>17</v>
      </c>
      <c r="AI47" s="22">
        <v>0</v>
      </c>
      <c r="AJ47" s="22">
        <v>498</v>
      </c>
      <c r="AK47" s="22">
        <v>6</v>
      </c>
      <c r="AL47" s="22">
        <v>5322</v>
      </c>
      <c r="AM47" s="22">
        <v>5316</v>
      </c>
      <c r="AN47" s="22">
        <v>0</v>
      </c>
      <c r="AO47" s="22">
        <v>990</v>
      </c>
      <c r="AP47" s="22">
        <v>22938</v>
      </c>
      <c r="AQ47" s="22">
        <v>22938</v>
      </c>
      <c r="AR47" s="22">
        <v>0</v>
      </c>
      <c r="AS47" s="22">
        <v>0</v>
      </c>
      <c r="AT47" s="22">
        <v>495</v>
      </c>
      <c r="AU47" s="10">
        <f t="shared" si="69"/>
        <v>644</v>
      </c>
      <c r="AV47" s="10">
        <f t="shared" si="70"/>
        <v>453</v>
      </c>
      <c r="AW47" s="10">
        <f t="shared" si="71"/>
        <v>49</v>
      </c>
      <c r="AX47" s="10">
        <f t="shared" si="72"/>
        <v>17</v>
      </c>
      <c r="AY47" s="10">
        <f t="shared" si="73"/>
        <v>0</v>
      </c>
      <c r="AZ47" s="10">
        <f t="shared" si="74"/>
        <v>498</v>
      </c>
      <c r="BA47" s="10">
        <f t="shared" si="75"/>
        <v>6</v>
      </c>
      <c r="BB47" s="10">
        <f t="shared" si="76"/>
        <v>5322</v>
      </c>
      <c r="BC47" s="10">
        <f t="shared" si="77"/>
        <v>4872</v>
      </c>
      <c r="BD47" s="10">
        <f t="shared" si="78"/>
        <v>0</v>
      </c>
      <c r="BE47" s="10">
        <f t="shared" si="79"/>
        <v>495</v>
      </c>
      <c r="BF47" s="10">
        <f t="shared" si="80"/>
        <v>22938</v>
      </c>
      <c r="BG47" s="10">
        <f t="shared" si="81"/>
        <v>22938</v>
      </c>
      <c r="BH47" s="10">
        <f t="shared" si="82"/>
        <v>0</v>
      </c>
      <c r="BI47" s="10">
        <f t="shared" si="83"/>
        <v>0</v>
      </c>
      <c r="BJ47" s="10">
        <f t="shared" si="84"/>
        <v>495</v>
      </c>
      <c r="BK47">
        <v>6499</v>
      </c>
      <c r="BL47">
        <v>4404</v>
      </c>
      <c r="BM47">
        <v>10417</v>
      </c>
      <c r="BN47">
        <v>11720</v>
      </c>
      <c r="BO47">
        <v>10320</v>
      </c>
      <c r="BP47">
        <v>6965</v>
      </c>
      <c r="BQ47">
        <v>11803</v>
      </c>
      <c r="BR47">
        <v>11055</v>
      </c>
      <c r="BS47">
        <v>414953</v>
      </c>
      <c r="BT47">
        <v>11466</v>
      </c>
      <c r="BU47">
        <v>10938</v>
      </c>
      <c r="BV47">
        <v>49782</v>
      </c>
      <c r="BW47">
        <v>6363</v>
      </c>
      <c r="BX47">
        <v>12799</v>
      </c>
      <c r="BY47">
        <v>0</v>
      </c>
      <c r="BZ47">
        <v>4024</v>
      </c>
      <c r="CA47" s="24">
        <f t="shared" si="53"/>
        <v>4185356</v>
      </c>
      <c r="CB47" s="24">
        <f t="shared" si="54"/>
        <v>1995012</v>
      </c>
      <c r="CC47" s="24">
        <f t="shared" si="55"/>
        <v>510433</v>
      </c>
      <c r="CD47" s="24">
        <f t="shared" si="56"/>
        <v>199240</v>
      </c>
      <c r="CE47" s="24">
        <f t="shared" si="57"/>
        <v>0</v>
      </c>
      <c r="CF47" s="24">
        <f t="shared" si="58"/>
        <v>3468570</v>
      </c>
      <c r="CG47" s="24">
        <f t="shared" si="59"/>
        <v>70818</v>
      </c>
      <c r="CH47" s="24">
        <f t="shared" si="60"/>
        <v>58834710</v>
      </c>
      <c r="CI47" s="24">
        <f t="shared" si="61"/>
        <v>2021651016</v>
      </c>
      <c r="CJ47" s="24">
        <f t="shared" si="62"/>
        <v>0</v>
      </c>
      <c r="CK47" s="24">
        <f t="shared" si="63"/>
        <v>5414310</v>
      </c>
      <c r="CL47" s="24">
        <f t="shared" si="64"/>
        <v>1141899516</v>
      </c>
      <c r="CM47" s="24">
        <f t="shared" si="65"/>
        <v>145954494</v>
      </c>
      <c r="CN47" s="24">
        <f t="shared" si="66"/>
        <v>0</v>
      </c>
      <c r="CO47" s="24">
        <f t="shared" si="67"/>
        <v>0</v>
      </c>
      <c r="CP47" s="24">
        <f t="shared" si="68"/>
        <v>1991880</v>
      </c>
      <c r="CQ47" s="13">
        <f t="shared" si="35"/>
        <v>3.3861753550000002</v>
      </c>
      <c r="CR47" s="24">
        <f t="shared" si="36"/>
        <v>178066101</v>
      </c>
      <c r="CS47" s="24">
        <f t="shared" si="37"/>
        <v>1995012</v>
      </c>
      <c r="CT47" s="24">
        <f t="shared" si="38"/>
        <v>43418056</v>
      </c>
      <c r="CU47" s="24">
        <f t="shared" si="39"/>
        <v>48848960</v>
      </c>
      <c r="CV47" s="24">
        <f t="shared" si="40"/>
        <v>216720</v>
      </c>
      <c r="CW47" s="24">
        <f t="shared" si="41"/>
        <v>33362350</v>
      </c>
      <c r="CX47" s="24">
        <f t="shared" si="42"/>
        <v>70818</v>
      </c>
      <c r="CY47" s="24">
        <f t="shared" si="43"/>
        <v>301967325</v>
      </c>
      <c r="CZ47" s="24">
        <f t="shared" si="44"/>
        <v>2021651016</v>
      </c>
      <c r="DA47" s="24">
        <f t="shared" si="45"/>
        <v>275184</v>
      </c>
      <c r="DB47" s="24">
        <f t="shared" si="46"/>
        <v>5414310</v>
      </c>
      <c r="DC47" s="24">
        <f t="shared" si="47"/>
        <v>1141949298</v>
      </c>
      <c r="DD47" s="24">
        <f t="shared" si="48"/>
        <v>145954494</v>
      </c>
      <c r="DE47" s="24">
        <f t="shared" si="49"/>
        <v>12799</v>
      </c>
      <c r="DF47" s="24">
        <f t="shared" si="50"/>
        <v>0</v>
      </c>
      <c r="DG47" s="24">
        <f t="shared" si="51"/>
        <v>92306536</v>
      </c>
      <c r="DH47" s="44">
        <f t="shared" si="52"/>
        <v>4.0155089789999998</v>
      </c>
    </row>
    <row r="48" spans="1:112" x14ac:dyDescent="0.3">
      <c r="A48" s="1">
        <v>23000</v>
      </c>
      <c r="B48">
        <v>0.188</v>
      </c>
      <c r="C48">
        <v>3.923</v>
      </c>
      <c r="D48">
        <v>0.11799999999999999</v>
      </c>
      <c r="E48">
        <v>1.179</v>
      </c>
      <c r="F48">
        <v>4.0940000000000003</v>
      </c>
      <c r="G48">
        <v>22995</v>
      </c>
      <c r="H48">
        <v>82146</v>
      </c>
      <c r="I48">
        <v>141481</v>
      </c>
      <c r="J48">
        <v>3115</v>
      </c>
      <c r="K48">
        <v>3767</v>
      </c>
      <c r="L48">
        <v>3835</v>
      </c>
      <c r="M48">
        <v>7845</v>
      </c>
      <c r="N48">
        <v>14687</v>
      </c>
      <c r="O48" s="20">
        <v>28053</v>
      </c>
      <c r="P48" s="20">
        <v>451</v>
      </c>
      <c r="Q48" s="20">
        <v>4313</v>
      </c>
      <c r="R48" s="20">
        <v>4313</v>
      </c>
      <c r="S48" s="20">
        <v>39</v>
      </c>
      <c r="T48" s="20">
        <v>4890</v>
      </c>
      <c r="U48" s="20">
        <v>14</v>
      </c>
      <c r="V48" s="20">
        <v>27905</v>
      </c>
      <c r="W48" s="20">
        <v>4911</v>
      </c>
      <c r="X48" s="20">
        <v>27</v>
      </c>
      <c r="Y48" s="20">
        <v>466</v>
      </c>
      <c r="Z48" s="20">
        <v>23461</v>
      </c>
      <c r="AA48" s="20">
        <v>23460</v>
      </c>
      <c r="AB48" s="20">
        <v>1</v>
      </c>
      <c r="AC48" s="20">
        <v>0</v>
      </c>
      <c r="AD48" s="20">
        <v>23461</v>
      </c>
      <c r="AE48" s="22">
        <v>617</v>
      </c>
      <c r="AF48" s="22">
        <v>451</v>
      </c>
      <c r="AG48" s="22">
        <v>65</v>
      </c>
      <c r="AH48" s="22">
        <v>29</v>
      </c>
      <c r="AI48" s="22">
        <v>3</v>
      </c>
      <c r="AJ48" s="22">
        <v>468</v>
      </c>
      <c r="AK48" s="22">
        <v>14</v>
      </c>
      <c r="AL48" s="22">
        <v>5339</v>
      </c>
      <c r="AM48" s="22">
        <v>5325</v>
      </c>
      <c r="AN48" s="22">
        <v>0</v>
      </c>
      <c r="AO48" s="22">
        <v>932</v>
      </c>
      <c r="AP48" s="22">
        <v>23460</v>
      </c>
      <c r="AQ48" s="22">
        <v>23460</v>
      </c>
      <c r="AR48" s="22">
        <v>0</v>
      </c>
      <c r="AS48" s="22">
        <v>0</v>
      </c>
      <c r="AT48" s="22">
        <v>466</v>
      </c>
      <c r="AU48" s="10">
        <f t="shared" si="69"/>
        <v>617</v>
      </c>
      <c r="AV48" s="10">
        <f t="shared" si="70"/>
        <v>451</v>
      </c>
      <c r="AW48" s="10">
        <f t="shared" si="71"/>
        <v>65</v>
      </c>
      <c r="AX48" s="10">
        <f t="shared" si="72"/>
        <v>29</v>
      </c>
      <c r="AY48" s="10">
        <f t="shared" si="73"/>
        <v>3</v>
      </c>
      <c r="AZ48" s="10">
        <f t="shared" si="74"/>
        <v>468</v>
      </c>
      <c r="BA48" s="10">
        <f t="shared" si="75"/>
        <v>14</v>
      </c>
      <c r="BB48" s="10">
        <f t="shared" si="76"/>
        <v>5339</v>
      </c>
      <c r="BC48" s="10">
        <f t="shared" si="77"/>
        <v>4911</v>
      </c>
      <c r="BD48" s="10">
        <f t="shared" si="78"/>
        <v>0</v>
      </c>
      <c r="BE48" s="10">
        <f t="shared" si="79"/>
        <v>466</v>
      </c>
      <c r="BF48" s="10">
        <f t="shared" si="80"/>
        <v>23460</v>
      </c>
      <c r="BG48" s="10">
        <f t="shared" si="81"/>
        <v>23460</v>
      </c>
      <c r="BH48" s="10">
        <f t="shared" si="82"/>
        <v>0</v>
      </c>
      <c r="BI48" s="10">
        <f t="shared" si="83"/>
        <v>0</v>
      </c>
      <c r="BJ48" s="10">
        <f t="shared" si="84"/>
        <v>466</v>
      </c>
      <c r="BK48">
        <v>6458</v>
      </c>
      <c r="BL48">
        <v>5654</v>
      </c>
      <c r="BM48">
        <v>9974</v>
      </c>
      <c r="BN48">
        <v>20655</v>
      </c>
      <c r="BO48">
        <v>12657</v>
      </c>
      <c r="BP48">
        <v>6859</v>
      </c>
      <c r="BQ48">
        <v>9386</v>
      </c>
      <c r="BR48">
        <v>11244</v>
      </c>
      <c r="BS48">
        <v>453573</v>
      </c>
      <c r="BT48">
        <v>17160</v>
      </c>
      <c r="BU48">
        <v>10361</v>
      </c>
      <c r="BV48">
        <v>22001</v>
      </c>
      <c r="BW48">
        <v>6255</v>
      </c>
      <c r="BX48">
        <v>13226</v>
      </c>
      <c r="BY48">
        <v>0</v>
      </c>
      <c r="BZ48">
        <v>4187</v>
      </c>
      <c r="CA48" s="24">
        <f t="shared" si="53"/>
        <v>3984586</v>
      </c>
      <c r="CB48" s="24">
        <f t="shared" si="54"/>
        <v>2549954</v>
      </c>
      <c r="CC48" s="24">
        <f t="shared" si="55"/>
        <v>648310</v>
      </c>
      <c r="CD48" s="24">
        <f t="shared" si="56"/>
        <v>598995</v>
      </c>
      <c r="CE48" s="24">
        <f t="shared" si="57"/>
        <v>37971</v>
      </c>
      <c r="CF48" s="24">
        <f t="shared" si="58"/>
        <v>3210012</v>
      </c>
      <c r="CG48" s="24">
        <f t="shared" si="59"/>
        <v>131404</v>
      </c>
      <c r="CH48" s="24">
        <f t="shared" si="60"/>
        <v>60031716</v>
      </c>
      <c r="CI48" s="24">
        <f t="shared" si="61"/>
        <v>2227497003</v>
      </c>
      <c r="CJ48" s="24">
        <f t="shared" si="62"/>
        <v>0</v>
      </c>
      <c r="CK48" s="24">
        <f t="shared" si="63"/>
        <v>4828226</v>
      </c>
      <c r="CL48" s="24">
        <f t="shared" si="64"/>
        <v>516143460</v>
      </c>
      <c r="CM48" s="24">
        <f t="shared" si="65"/>
        <v>146742300</v>
      </c>
      <c r="CN48" s="24">
        <f t="shared" si="66"/>
        <v>0</v>
      </c>
      <c r="CO48" s="24">
        <f t="shared" si="67"/>
        <v>0</v>
      </c>
      <c r="CP48" s="24">
        <f t="shared" si="68"/>
        <v>1951142</v>
      </c>
      <c r="CQ48" s="13">
        <f t="shared" si="35"/>
        <v>2.9683550790000002</v>
      </c>
      <c r="CR48" s="24">
        <f t="shared" si="36"/>
        <v>181166274</v>
      </c>
      <c r="CS48" s="24">
        <f t="shared" si="37"/>
        <v>2549954</v>
      </c>
      <c r="CT48" s="24">
        <f t="shared" si="38"/>
        <v>43017862</v>
      </c>
      <c r="CU48" s="24">
        <f t="shared" si="39"/>
        <v>89085015</v>
      </c>
      <c r="CV48" s="24">
        <f t="shared" si="40"/>
        <v>493623</v>
      </c>
      <c r="CW48" s="24">
        <f t="shared" si="41"/>
        <v>33540510</v>
      </c>
      <c r="CX48" s="24">
        <f t="shared" si="42"/>
        <v>131404</v>
      </c>
      <c r="CY48" s="24">
        <f t="shared" si="43"/>
        <v>313763820</v>
      </c>
      <c r="CZ48" s="24">
        <f t="shared" si="44"/>
        <v>2227497003</v>
      </c>
      <c r="DA48" s="24">
        <f t="shared" si="45"/>
        <v>463320</v>
      </c>
      <c r="DB48" s="24">
        <f t="shared" si="46"/>
        <v>4828226</v>
      </c>
      <c r="DC48" s="24">
        <f t="shared" si="47"/>
        <v>516165461</v>
      </c>
      <c r="DD48" s="24">
        <f t="shared" si="48"/>
        <v>146742300</v>
      </c>
      <c r="DE48" s="24">
        <f t="shared" si="49"/>
        <v>13226</v>
      </c>
      <c r="DF48" s="24">
        <f t="shared" si="50"/>
        <v>0</v>
      </c>
      <c r="DG48" s="24">
        <f t="shared" si="51"/>
        <v>98231207</v>
      </c>
      <c r="DH48" s="44">
        <f t="shared" si="52"/>
        <v>3.6576892050000001</v>
      </c>
    </row>
    <row r="49" spans="1:112" x14ac:dyDescent="0.3">
      <c r="A49" s="1">
        <v>23500</v>
      </c>
      <c r="B49">
        <v>0.188</v>
      </c>
      <c r="C49">
        <v>4.093</v>
      </c>
      <c r="D49">
        <v>0.11700000000000001</v>
      </c>
      <c r="E49">
        <v>1.1439999999999999</v>
      </c>
      <c r="F49">
        <v>4.4820000000000002</v>
      </c>
      <c r="G49">
        <v>23463</v>
      </c>
      <c r="H49">
        <v>83668</v>
      </c>
      <c r="I49">
        <v>144241</v>
      </c>
      <c r="J49">
        <v>3174</v>
      </c>
      <c r="K49">
        <v>3652</v>
      </c>
      <c r="L49">
        <v>4405</v>
      </c>
      <c r="M49">
        <v>8078</v>
      </c>
      <c r="N49">
        <v>16500</v>
      </c>
      <c r="O49" s="20">
        <v>28557</v>
      </c>
      <c r="P49" s="20">
        <v>455</v>
      </c>
      <c r="Q49" s="20">
        <v>4455</v>
      </c>
      <c r="R49" s="20">
        <v>4455</v>
      </c>
      <c r="S49" s="20">
        <v>42</v>
      </c>
      <c r="T49" s="20">
        <v>4868</v>
      </c>
      <c r="U49" s="20">
        <v>11</v>
      </c>
      <c r="V49" s="20">
        <v>28421</v>
      </c>
      <c r="W49" s="20">
        <v>4959</v>
      </c>
      <c r="X49" s="20">
        <v>33</v>
      </c>
      <c r="Y49" s="20">
        <v>508</v>
      </c>
      <c r="Z49" s="20">
        <v>23971</v>
      </c>
      <c r="AA49" s="20">
        <v>23970</v>
      </c>
      <c r="AB49" s="20">
        <v>1</v>
      </c>
      <c r="AC49" s="20">
        <v>0</v>
      </c>
      <c r="AD49" s="20">
        <v>23971</v>
      </c>
      <c r="AE49" s="22">
        <v>665</v>
      </c>
      <c r="AF49" s="22">
        <v>455</v>
      </c>
      <c r="AG49" s="22">
        <v>72</v>
      </c>
      <c r="AH49" s="22">
        <v>19</v>
      </c>
      <c r="AI49" s="22">
        <v>0</v>
      </c>
      <c r="AJ49" s="22">
        <v>468</v>
      </c>
      <c r="AK49" s="22">
        <v>11</v>
      </c>
      <c r="AL49" s="22">
        <v>5378</v>
      </c>
      <c r="AM49" s="22">
        <v>5367</v>
      </c>
      <c r="AN49" s="22">
        <v>0</v>
      </c>
      <c r="AO49" s="22">
        <v>1016</v>
      </c>
      <c r="AP49" s="22">
        <v>23970</v>
      </c>
      <c r="AQ49" s="22">
        <v>23970</v>
      </c>
      <c r="AR49" s="22">
        <v>0</v>
      </c>
      <c r="AS49" s="22">
        <v>0</v>
      </c>
      <c r="AT49" s="22">
        <v>508</v>
      </c>
      <c r="AU49" s="10">
        <f t="shared" si="69"/>
        <v>665</v>
      </c>
      <c r="AV49" s="10">
        <f t="shared" si="70"/>
        <v>455</v>
      </c>
      <c r="AW49" s="10">
        <f t="shared" si="71"/>
        <v>72</v>
      </c>
      <c r="AX49" s="10">
        <f t="shared" si="72"/>
        <v>19</v>
      </c>
      <c r="AY49" s="10">
        <f t="shared" si="73"/>
        <v>0</v>
      </c>
      <c r="AZ49" s="10">
        <f t="shared" si="74"/>
        <v>468</v>
      </c>
      <c r="BA49" s="10">
        <f t="shared" si="75"/>
        <v>11</v>
      </c>
      <c r="BB49" s="10">
        <f t="shared" si="76"/>
        <v>5378</v>
      </c>
      <c r="BC49" s="10">
        <f t="shared" si="77"/>
        <v>4959</v>
      </c>
      <c r="BD49" s="10">
        <f t="shared" si="78"/>
        <v>0</v>
      </c>
      <c r="BE49" s="10">
        <f t="shared" si="79"/>
        <v>508</v>
      </c>
      <c r="BF49" s="10">
        <f t="shared" si="80"/>
        <v>23970</v>
      </c>
      <c r="BG49" s="10">
        <f t="shared" si="81"/>
        <v>23970</v>
      </c>
      <c r="BH49" s="10">
        <f t="shared" si="82"/>
        <v>0</v>
      </c>
      <c r="BI49" s="10">
        <f t="shared" si="83"/>
        <v>0</v>
      </c>
      <c r="BJ49" s="10">
        <f t="shared" si="84"/>
        <v>508</v>
      </c>
      <c r="BK49">
        <v>6262</v>
      </c>
      <c r="BL49">
        <v>3983</v>
      </c>
      <c r="BM49">
        <v>9472</v>
      </c>
      <c r="BN49">
        <v>12933</v>
      </c>
      <c r="BO49">
        <v>15755</v>
      </c>
      <c r="BP49">
        <v>6158</v>
      </c>
      <c r="BQ49">
        <v>10937</v>
      </c>
      <c r="BR49">
        <v>10788</v>
      </c>
      <c r="BS49">
        <v>604479</v>
      </c>
      <c r="BT49">
        <v>10911</v>
      </c>
      <c r="BU49">
        <v>11657</v>
      </c>
      <c r="BV49">
        <v>7152</v>
      </c>
      <c r="BW49">
        <v>5968</v>
      </c>
      <c r="BX49">
        <v>12800</v>
      </c>
      <c r="BY49">
        <v>0</v>
      </c>
      <c r="BZ49">
        <v>4010</v>
      </c>
      <c r="CA49" s="24">
        <f t="shared" si="53"/>
        <v>4164230</v>
      </c>
      <c r="CB49" s="24">
        <f t="shared" si="54"/>
        <v>1812265</v>
      </c>
      <c r="CC49" s="24">
        <f t="shared" si="55"/>
        <v>681984</v>
      </c>
      <c r="CD49" s="24">
        <f t="shared" si="56"/>
        <v>245727</v>
      </c>
      <c r="CE49" s="24">
        <f t="shared" si="57"/>
        <v>0</v>
      </c>
      <c r="CF49" s="24">
        <f t="shared" si="58"/>
        <v>2881944</v>
      </c>
      <c r="CG49" s="24">
        <f t="shared" si="59"/>
        <v>120307</v>
      </c>
      <c r="CH49" s="24">
        <f t="shared" si="60"/>
        <v>58017864</v>
      </c>
      <c r="CI49" s="24">
        <f t="shared" si="61"/>
        <v>2997611361</v>
      </c>
      <c r="CJ49" s="24">
        <f t="shared" si="62"/>
        <v>0</v>
      </c>
      <c r="CK49" s="24">
        <f t="shared" si="63"/>
        <v>5921756</v>
      </c>
      <c r="CL49" s="24">
        <f t="shared" si="64"/>
        <v>171433440</v>
      </c>
      <c r="CM49" s="24">
        <f t="shared" si="65"/>
        <v>143052960</v>
      </c>
      <c r="CN49" s="24">
        <f t="shared" si="66"/>
        <v>0</v>
      </c>
      <c r="CO49" s="24">
        <f t="shared" si="67"/>
        <v>0</v>
      </c>
      <c r="CP49" s="24">
        <f t="shared" si="68"/>
        <v>2037080</v>
      </c>
      <c r="CQ49" s="13">
        <f t="shared" si="35"/>
        <v>3.3879809179999998</v>
      </c>
      <c r="CR49" s="24">
        <f t="shared" si="36"/>
        <v>178823934</v>
      </c>
      <c r="CS49" s="24">
        <f t="shared" si="37"/>
        <v>1812265</v>
      </c>
      <c r="CT49" s="24">
        <f t="shared" si="38"/>
        <v>42197760</v>
      </c>
      <c r="CU49" s="24">
        <f t="shared" si="39"/>
        <v>57616515</v>
      </c>
      <c r="CV49" s="24">
        <f t="shared" si="40"/>
        <v>661710</v>
      </c>
      <c r="CW49" s="24">
        <f t="shared" si="41"/>
        <v>29977144</v>
      </c>
      <c r="CX49" s="24">
        <f t="shared" si="42"/>
        <v>120307</v>
      </c>
      <c r="CY49" s="24">
        <f t="shared" si="43"/>
        <v>306605748</v>
      </c>
      <c r="CZ49" s="24">
        <f t="shared" si="44"/>
        <v>2997611361</v>
      </c>
      <c r="DA49" s="24">
        <f t="shared" si="45"/>
        <v>360063</v>
      </c>
      <c r="DB49" s="24">
        <f t="shared" si="46"/>
        <v>5921756</v>
      </c>
      <c r="DC49" s="24">
        <f t="shared" si="47"/>
        <v>171440592</v>
      </c>
      <c r="DD49" s="24">
        <f t="shared" si="48"/>
        <v>143052960</v>
      </c>
      <c r="DE49" s="24">
        <f t="shared" si="49"/>
        <v>12800</v>
      </c>
      <c r="DF49" s="24">
        <f t="shared" si="50"/>
        <v>0</v>
      </c>
      <c r="DG49" s="24">
        <f t="shared" si="51"/>
        <v>96123710</v>
      </c>
      <c r="DH49" s="44">
        <f t="shared" si="52"/>
        <v>4.0323386250000004</v>
      </c>
    </row>
    <row r="50" spans="1:112" x14ac:dyDescent="0.3">
      <c r="A50" s="1">
        <v>24000</v>
      </c>
      <c r="B50">
        <v>0.2</v>
      </c>
      <c r="C50">
        <v>6.2939999999999996</v>
      </c>
      <c r="D50">
        <v>0.126</v>
      </c>
      <c r="E50">
        <v>1.21</v>
      </c>
      <c r="F50">
        <v>4.1349999999999998</v>
      </c>
      <c r="G50">
        <v>23956</v>
      </c>
      <c r="H50">
        <v>85701</v>
      </c>
      <c r="I50">
        <v>147664</v>
      </c>
      <c r="J50">
        <v>3137</v>
      </c>
      <c r="K50">
        <v>3505</v>
      </c>
      <c r="L50">
        <v>4458</v>
      </c>
      <c r="M50">
        <v>7841</v>
      </c>
      <c r="N50">
        <v>16438</v>
      </c>
      <c r="O50" s="20">
        <v>29289</v>
      </c>
      <c r="P50" s="20">
        <v>435</v>
      </c>
      <c r="Q50" s="20">
        <v>4497</v>
      </c>
      <c r="R50" s="20">
        <v>4497</v>
      </c>
      <c r="S50" s="20">
        <v>36</v>
      </c>
      <c r="T50" s="20">
        <v>5134</v>
      </c>
      <c r="U50" s="20">
        <v>10</v>
      </c>
      <c r="V50" s="20">
        <v>29118</v>
      </c>
      <c r="W50" s="20">
        <v>5163</v>
      </c>
      <c r="X50" s="20">
        <v>48</v>
      </c>
      <c r="Y50" s="20">
        <v>513</v>
      </c>
      <c r="Z50" s="20">
        <v>24469</v>
      </c>
      <c r="AA50" s="20">
        <v>24468</v>
      </c>
      <c r="AB50" s="20">
        <v>1</v>
      </c>
      <c r="AC50" s="20">
        <v>0</v>
      </c>
      <c r="AD50" s="20">
        <v>24469</v>
      </c>
      <c r="AE50" s="22">
        <v>675</v>
      </c>
      <c r="AF50" s="22">
        <v>435</v>
      </c>
      <c r="AG50" s="22">
        <v>70</v>
      </c>
      <c r="AH50" s="22">
        <v>14</v>
      </c>
      <c r="AI50" s="22">
        <v>0</v>
      </c>
      <c r="AJ50" s="22">
        <v>463</v>
      </c>
      <c r="AK50" s="22">
        <v>10</v>
      </c>
      <c r="AL50" s="22">
        <v>5579</v>
      </c>
      <c r="AM50" s="22">
        <v>5569</v>
      </c>
      <c r="AN50" s="22">
        <v>0</v>
      </c>
      <c r="AO50" s="22">
        <v>1026</v>
      </c>
      <c r="AP50" s="22">
        <v>24468</v>
      </c>
      <c r="AQ50" s="22">
        <v>24468</v>
      </c>
      <c r="AR50" s="22">
        <v>0</v>
      </c>
      <c r="AS50" s="22">
        <v>0</v>
      </c>
      <c r="AT50" s="22">
        <v>513</v>
      </c>
      <c r="AU50" s="10">
        <f t="shared" si="69"/>
        <v>675</v>
      </c>
      <c r="AV50" s="10">
        <f t="shared" si="70"/>
        <v>435</v>
      </c>
      <c r="AW50" s="10">
        <f t="shared" si="71"/>
        <v>70</v>
      </c>
      <c r="AX50" s="10">
        <f t="shared" si="72"/>
        <v>14</v>
      </c>
      <c r="AY50" s="10">
        <f t="shared" si="73"/>
        <v>0</v>
      </c>
      <c r="AZ50" s="10">
        <f t="shared" si="74"/>
        <v>463</v>
      </c>
      <c r="BA50" s="10">
        <f t="shared" si="75"/>
        <v>10</v>
      </c>
      <c r="BB50" s="10">
        <f t="shared" si="76"/>
        <v>5579</v>
      </c>
      <c r="BC50" s="10">
        <f t="shared" si="77"/>
        <v>5163</v>
      </c>
      <c r="BD50" s="10">
        <f t="shared" si="78"/>
        <v>0</v>
      </c>
      <c r="BE50" s="10">
        <f t="shared" si="79"/>
        <v>513</v>
      </c>
      <c r="BF50" s="10">
        <f t="shared" si="80"/>
        <v>24468</v>
      </c>
      <c r="BG50" s="10">
        <f t="shared" si="81"/>
        <v>24468</v>
      </c>
      <c r="BH50" s="10">
        <f t="shared" si="82"/>
        <v>0</v>
      </c>
      <c r="BI50" s="10">
        <f t="shared" si="83"/>
        <v>0</v>
      </c>
      <c r="BJ50" s="10">
        <f t="shared" si="84"/>
        <v>513</v>
      </c>
      <c r="BK50">
        <v>6489</v>
      </c>
      <c r="BL50">
        <v>4839</v>
      </c>
      <c r="BM50">
        <v>9753</v>
      </c>
      <c r="BN50">
        <v>12829</v>
      </c>
      <c r="BO50">
        <v>17409</v>
      </c>
      <c r="BP50">
        <v>6469</v>
      </c>
      <c r="BQ50">
        <v>11476</v>
      </c>
      <c r="BR50">
        <v>11034</v>
      </c>
      <c r="BS50">
        <v>498345</v>
      </c>
      <c r="BT50">
        <v>10079</v>
      </c>
      <c r="BU50">
        <v>12334</v>
      </c>
      <c r="BV50">
        <v>7268</v>
      </c>
      <c r="BW50">
        <v>6122</v>
      </c>
      <c r="BX50">
        <v>9387</v>
      </c>
      <c r="BY50">
        <v>0</v>
      </c>
      <c r="BZ50">
        <v>4052</v>
      </c>
      <c r="CA50" s="24">
        <f t="shared" si="53"/>
        <v>4380075</v>
      </c>
      <c r="CB50" s="24">
        <f t="shared" si="54"/>
        <v>2104965</v>
      </c>
      <c r="CC50" s="24">
        <f t="shared" si="55"/>
        <v>682710</v>
      </c>
      <c r="CD50" s="24">
        <f t="shared" si="56"/>
        <v>179606</v>
      </c>
      <c r="CE50" s="24">
        <f t="shared" si="57"/>
        <v>0</v>
      </c>
      <c r="CF50" s="24">
        <f t="shared" si="58"/>
        <v>2995147</v>
      </c>
      <c r="CG50" s="24">
        <f t="shared" si="59"/>
        <v>114760</v>
      </c>
      <c r="CH50" s="24">
        <f t="shared" si="60"/>
        <v>61558686</v>
      </c>
      <c r="CI50" s="24">
        <f t="shared" si="61"/>
        <v>2572955235</v>
      </c>
      <c r="CJ50" s="24">
        <f t="shared" si="62"/>
        <v>0</v>
      </c>
      <c r="CK50" s="24">
        <f t="shared" si="63"/>
        <v>6327342</v>
      </c>
      <c r="CL50" s="24">
        <f t="shared" si="64"/>
        <v>177833424</v>
      </c>
      <c r="CM50" s="24">
        <f t="shared" si="65"/>
        <v>149793096</v>
      </c>
      <c r="CN50" s="24">
        <f t="shared" si="66"/>
        <v>0</v>
      </c>
      <c r="CO50" s="24">
        <f t="shared" si="67"/>
        <v>0</v>
      </c>
      <c r="CP50" s="24">
        <f t="shared" si="68"/>
        <v>2078676</v>
      </c>
      <c r="CQ50" s="13">
        <f t="shared" si="35"/>
        <v>2.9810037220000001</v>
      </c>
      <c r="CR50" s="24">
        <f t="shared" si="36"/>
        <v>190056321</v>
      </c>
      <c r="CS50" s="24">
        <f t="shared" si="37"/>
        <v>2104965</v>
      </c>
      <c r="CT50" s="24">
        <f t="shared" si="38"/>
        <v>43859241</v>
      </c>
      <c r="CU50" s="24">
        <f t="shared" si="39"/>
        <v>57692013</v>
      </c>
      <c r="CV50" s="24">
        <f t="shared" si="40"/>
        <v>626724</v>
      </c>
      <c r="CW50" s="24">
        <f t="shared" si="41"/>
        <v>33211846</v>
      </c>
      <c r="CX50" s="24">
        <f t="shared" si="42"/>
        <v>114760</v>
      </c>
      <c r="CY50" s="24">
        <f t="shared" si="43"/>
        <v>321288012</v>
      </c>
      <c r="CZ50" s="24">
        <f t="shared" si="44"/>
        <v>2572955235</v>
      </c>
      <c r="DA50" s="24">
        <f t="shared" si="45"/>
        <v>483792</v>
      </c>
      <c r="DB50" s="24">
        <f t="shared" si="46"/>
        <v>6327342</v>
      </c>
      <c r="DC50" s="24">
        <f t="shared" si="47"/>
        <v>177840692</v>
      </c>
      <c r="DD50" s="24">
        <f t="shared" si="48"/>
        <v>149793096</v>
      </c>
      <c r="DE50" s="24">
        <f t="shared" si="49"/>
        <v>9387</v>
      </c>
      <c r="DF50" s="24">
        <f t="shared" si="50"/>
        <v>0</v>
      </c>
      <c r="DG50" s="24">
        <f t="shared" si="51"/>
        <v>99148388</v>
      </c>
      <c r="DH50" s="44">
        <f t="shared" si="52"/>
        <v>3.655511814</v>
      </c>
    </row>
    <row r="51" spans="1:112" x14ac:dyDescent="0.3">
      <c r="A51" s="1">
        <v>24500</v>
      </c>
      <c r="B51">
        <v>0.2</v>
      </c>
      <c r="C51">
        <v>4.2249999999999996</v>
      </c>
      <c r="D51">
        <v>0.11700000000000001</v>
      </c>
      <c r="E51">
        <v>1.2849999999999999</v>
      </c>
      <c r="F51">
        <v>5.375</v>
      </c>
      <c r="G51">
        <v>24452</v>
      </c>
      <c r="H51">
        <v>87199</v>
      </c>
      <c r="I51">
        <v>150639</v>
      </c>
      <c r="J51">
        <v>3187</v>
      </c>
      <c r="K51">
        <v>3851</v>
      </c>
      <c r="L51">
        <v>6489</v>
      </c>
      <c r="M51">
        <v>8032</v>
      </c>
      <c r="N51">
        <v>15954</v>
      </c>
      <c r="O51" s="20">
        <v>29814</v>
      </c>
      <c r="P51" s="20">
        <v>487</v>
      </c>
      <c r="Q51" s="20">
        <v>4541</v>
      </c>
      <c r="R51" s="20">
        <v>4541</v>
      </c>
      <c r="S51" s="20">
        <v>12</v>
      </c>
      <c r="T51" s="20">
        <v>5241</v>
      </c>
      <c r="U51" s="20">
        <v>11</v>
      </c>
      <c r="V51" s="20">
        <v>29730</v>
      </c>
      <c r="W51" s="20">
        <v>5279</v>
      </c>
      <c r="X51" s="20">
        <v>33</v>
      </c>
      <c r="Y51" s="20">
        <v>531</v>
      </c>
      <c r="Z51" s="20">
        <v>24983</v>
      </c>
      <c r="AA51" s="20">
        <v>24982</v>
      </c>
      <c r="AB51" s="20">
        <v>1</v>
      </c>
      <c r="AC51" s="20">
        <v>0</v>
      </c>
      <c r="AD51" s="20">
        <v>24983</v>
      </c>
      <c r="AE51" s="22">
        <v>722</v>
      </c>
      <c r="AF51" s="22">
        <v>487</v>
      </c>
      <c r="AG51" s="22">
        <v>69</v>
      </c>
      <c r="AH51" s="22">
        <v>11</v>
      </c>
      <c r="AI51" s="22">
        <v>0</v>
      </c>
      <c r="AJ51" s="22">
        <v>542</v>
      </c>
      <c r="AK51" s="22">
        <v>11</v>
      </c>
      <c r="AL51" s="22">
        <v>5787</v>
      </c>
      <c r="AM51" s="22">
        <v>5776</v>
      </c>
      <c r="AN51" s="22">
        <v>4</v>
      </c>
      <c r="AO51" s="22">
        <v>1062</v>
      </c>
      <c r="AP51" s="22">
        <v>24982</v>
      </c>
      <c r="AQ51" s="22">
        <v>24982</v>
      </c>
      <c r="AR51" s="22">
        <v>0</v>
      </c>
      <c r="AS51" s="22">
        <v>0</v>
      </c>
      <c r="AT51" s="22">
        <v>531</v>
      </c>
      <c r="AU51" s="10">
        <f t="shared" si="69"/>
        <v>722</v>
      </c>
      <c r="AV51" s="10">
        <f t="shared" si="70"/>
        <v>487</v>
      </c>
      <c r="AW51" s="10">
        <f t="shared" si="71"/>
        <v>69</v>
      </c>
      <c r="AX51" s="10">
        <f t="shared" si="72"/>
        <v>11</v>
      </c>
      <c r="AY51" s="10">
        <f t="shared" si="73"/>
        <v>0</v>
      </c>
      <c r="AZ51" s="10">
        <f t="shared" si="74"/>
        <v>542</v>
      </c>
      <c r="BA51" s="10">
        <f t="shared" si="75"/>
        <v>11</v>
      </c>
      <c r="BB51" s="10">
        <f t="shared" si="76"/>
        <v>5787</v>
      </c>
      <c r="BC51" s="10">
        <f t="shared" si="77"/>
        <v>5279</v>
      </c>
      <c r="BD51" s="10">
        <f t="shared" si="78"/>
        <v>4</v>
      </c>
      <c r="BE51" s="10">
        <f t="shared" si="79"/>
        <v>531</v>
      </c>
      <c r="BF51" s="10">
        <f t="shared" si="80"/>
        <v>24982</v>
      </c>
      <c r="BG51" s="10">
        <f t="shared" si="81"/>
        <v>24982</v>
      </c>
      <c r="BH51" s="10">
        <f t="shared" si="82"/>
        <v>0</v>
      </c>
      <c r="BI51" s="10">
        <f t="shared" si="83"/>
        <v>0</v>
      </c>
      <c r="BJ51" s="10">
        <f t="shared" si="84"/>
        <v>531</v>
      </c>
      <c r="BK51">
        <v>6830</v>
      </c>
      <c r="BL51">
        <v>5433</v>
      </c>
      <c r="BM51">
        <v>11362</v>
      </c>
      <c r="BN51">
        <v>13613</v>
      </c>
      <c r="BO51">
        <v>8390</v>
      </c>
      <c r="BP51">
        <v>6958</v>
      </c>
      <c r="BQ51">
        <v>11868</v>
      </c>
      <c r="BR51">
        <v>11609</v>
      </c>
      <c r="BS51">
        <v>690322</v>
      </c>
      <c r="BT51">
        <v>18810</v>
      </c>
      <c r="BU51">
        <v>15940</v>
      </c>
      <c r="BV51">
        <v>7444</v>
      </c>
      <c r="BW51">
        <v>6446</v>
      </c>
      <c r="BX51">
        <v>9813</v>
      </c>
      <c r="BY51">
        <v>0</v>
      </c>
      <c r="BZ51">
        <v>4277</v>
      </c>
      <c r="CA51" s="24">
        <f t="shared" si="53"/>
        <v>4931260</v>
      </c>
      <c r="CB51" s="24">
        <f t="shared" si="54"/>
        <v>2645871</v>
      </c>
      <c r="CC51" s="24">
        <f t="shared" si="55"/>
        <v>783978</v>
      </c>
      <c r="CD51" s="24">
        <f t="shared" si="56"/>
        <v>149743</v>
      </c>
      <c r="CE51" s="24">
        <f t="shared" si="57"/>
        <v>0</v>
      </c>
      <c r="CF51" s="24">
        <f t="shared" si="58"/>
        <v>3771236</v>
      </c>
      <c r="CG51" s="24">
        <f t="shared" si="59"/>
        <v>130548</v>
      </c>
      <c r="CH51" s="24">
        <f t="shared" si="60"/>
        <v>67181283</v>
      </c>
      <c r="CI51" s="24">
        <f t="shared" si="61"/>
        <v>3644209838</v>
      </c>
      <c r="CJ51" s="24">
        <f t="shared" si="62"/>
        <v>75240</v>
      </c>
      <c r="CK51" s="24">
        <f t="shared" si="63"/>
        <v>8464140</v>
      </c>
      <c r="CL51" s="24">
        <f t="shared" si="64"/>
        <v>185966008</v>
      </c>
      <c r="CM51" s="24">
        <f t="shared" si="65"/>
        <v>161033972</v>
      </c>
      <c r="CN51" s="24">
        <f t="shared" si="66"/>
        <v>0</v>
      </c>
      <c r="CO51" s="24">
        <f t="shared" si="67"/>
        <v>0</v>
      </c>
      <c r="CP51" s="24">
        <f t="shared" si="68"/>
        <v>2271087</v>
      </c>
      <c r="CQ51" s="13">
        <f t="shared" si="35"/>
        <v>4.0816142040000001</v>
      </c>
      <c r="CR51" s="24">
        <f t="shared" si="36"/>
        <v>203629620</v>
      </c>
      <c r="CS51" s="24">
        <f t="shared" si="37"/>
        <v>2645871</v>
      </c>
      <c r="CT51" s="24">
        <f t="shared" si="38"/>
        <v>51594842</v>
      </c>
      <c r="CU51" s="24">
        <f t="shared" si="39"/>
        <v>61816633</v>
      </c>
      <c r="CV51" s="24">
        <f t="shared" si="40"/>
        <v>100680</v>
      </c>
      <c r="CW51" s="24">
        <f t="shared" si="41"/>
        <v>36466878</v>
      </c>
      <c r="CX51" s="24">
        <f t="shared" si="42"/>
        <v>130548</v>
      </c>
      <c r="CY51" s="24">
        <f t="shared" si="43"/>
        <v>345135570</v>
      </c>
      <c r="CZ51" s="24">
        <f t="shared" si="44"/>
        <v>3644209838</v>
      </c>
      <c r="DA51" s="24">
        <f t="shared" si="45"/>
        <v>620730</v>
      </c>
      <c r="DB51" s="24">
        <f t="shared" si="46"/>
        <v>8464140</v>
      </c>
      <c r="DC51" s="24">
        <f t="shared" si="47"/>
        <v>185973452</v>
      </c>
      <c r="DD51" s="24">
        <f t="shared" si="48"/>
        <v>161033972</v>
      </c>
      <c r="DE51" s="24">
        <f t="shared" si="49"/>
        <v>9813</v>
      </c>
      <c r="DF51" s="24">
        <f t="shared" si="50"/>
        <v>0</v>
      </c>
      <c r="DG51" s="24">
        <f t="shared" si="51"/>
        <v>106852291</v>
      </c>
      <c r="DH51" s="44">
        <f t="shared" si="52"/>
        <v>4.8086848780000002</v>
      </c>
    </row>
    <row r="52" spans="1:112" x14ac:dyDescent="0.3">
      <c r="A52" s="1">
        <v>25000</v>
      </c>
      <c r="B52">
        <v>0.20599999999999999</v>
      </c>
      <c r="C52">
        <v>4.2480000000000002</v>
      </c>
      <c r="D52">
        <v>0.11899999999999999</v>
      </c>
      <c r="E52">
        <v>1.2969999999999999</v>
      </c>
      <c r="F52">
        <v>4.75</v>
      </c>
      <c r="G52">
        <v>24994</v>
      </c>
      <c r="H52">
        <v>89294</v>
      </c>
      <c r="I52">
        <v>154020</v>
      </c>
      <c r="J52">
        <v>3640</v>
      </c>
      <c r="K52">
        <v>3627</v>
      </c>
      <c r="L52">
        <v>5665</v>
      </c>
      <c r="M52">
        <v>8026</v>
      </c>
      <c r="N52">
        <v>17482</v>
      </c>
      <c r="O52" s="20">
        <v>30517</v>
      </c>
      <c r="P52" s="20">
        <v>447</v>
      </c>
      <c r="Q52" s="20">
        <v>4785</v>
      </c>
      <c r="R52" s="20">
        <v>4785</v>
      </c>
      <c r="S52" s="20">
        <v>12</v>
      </c>
      <c r="T52" s="20">
        <v>5316</v>
      </c>
      <c r="U52" s="20">
        <v>14</v>
      </c>
      <c r="V52" s="20">
        <v>30360</v>
      </c>
      <c r="W52" s="20">
        <v>5367</v>
      </c>
      <c r="X52" s="20">
        <v>21</v>
      </c>
      <c r="Y52" s="20">
        <v>544</v>
      </c>
      <c r="Z52" s="20">
        <v>25538</v>
      </c>
      <c r="AA52" s="20">
        <v>25537</v>
      </c>
      <c r="AB52" s="20">
        <v>1</v>
      </c>
      <c r="AC52" s="20">
        <v>0</v>
      </c>
      <c r="AD52" s="20">
        <v>25538</v>
      </c>
      <c r="AE52" s="22">
        <v>730</v>
      </c>
      <c r="AF52" s="22">
        <v>447</v>
      </c>
      <c r="AG52" s="22">
        <v>77</v>
      </c>
      <c r="AH52" s="22">
        <v>23</v>
      </c>
      <c r="AI52" s="22">
        <v>3</v>
      </c>
      <c r="AJ52" s="22">
        <v>522</v>
      </c>
      <c r="AK52" s="22">
        <v>14</v>
      </c>
      <c r="AL52" s="22">
        <v>5834</v>
      </c>
      <c r="AM52" s="22">
        <v>5820</v>
      </c>
      <c r="AN52" s="22">
        <v>0</v>
      </c>
      <c r="AO52" s="22">
        <v>1088</v>
      </c>
      <c r="AP52" s="22">
        <v>25537</v>
      </c>
      <c r="AQ52" s="22">
        <v>25537</v>
      </c>
      <c r="AR52" s="22">
        <v>0</v>
      </c>
      <c r="AS52" s="22">
        <v>0</v>
      </c>
      <c r="AT52" s="22">
        <v>544</v>
      </c>
      <c r="AU52" s="10">
        <f t="shared" si="69"/>
        <v>730</v>
      </c>
      <c r="AV52" s="10">
        <f t="shared" si="70"/>
        <v>447</v>
      </c>
      <c r="AW52" s="10">
        <f t="shared" si="71"/>
        <v>77</v>
      </c>
      <c r="AX52" s="10">
        <f t="shared" si="72"/>
        <v>23</v>
      </c>
      <c r="AY52" s="10">
        <f t="shared" si="73"/>
        <v>3</v>
      </c>
      <c r="AZ52" s="10">
        <f t="shared" si="74"/>
        <v>522</v>
      </c>
      <c r="BA52" s="10">
        <f t="shared" si="75"/>
        <v>14</v>
      </c>
      <c r="BB52" s="10">
        <f t="shared" si="76"/>
        <v>5834</v>
      </c>
      <c r="BC52" s="10">
        <f t="shared" si="77"/>
        <v>5367</v>
      </c>
      <c r="BD52" s="10">
        <f t="shared" si="78"/>
        <v>0</v>
      </c>
      <c r="BE52" s="10">
        <f t="shared" si="79"/>
        <v>544</v>
      </c>
      <c r="BF52" s="10">
        <f t="shared" si="80"/>
        <v>25537</v>
      </c>
      <c r="BG52" s="10">
        <f t="shared" si="81"/>
        <v>25537</v>
      </c>
      <c r="BH52" s="10">
        <f t="shared" si="82"/>
        <v>0</v>
      </c>
      <c r="BI52" s="10">
        <f t="shared" si="83"/>
        <v>0</v>
      </c>
      <c r="BJ52" s="10">
        <f t="shared" si="84"/>
        <v>544</v>
      </c>
      <c r="BK52">
        <v>6541</v>
      </c>
      <c r="BL52">
        <v>6079</v>
      </c>
      <c r="BM52">
        <v>10011</v>
      </c>
      <c r="BN52">
        <v>11204</v>
      </c>
      <c r="BO52">
        <v>20834</v>
      </c>
      <c r="BP52">
        <v>6756</v>
      </c>
      <c r="BQ52">
        <v>9904</v>
      </c>
      <c r="BR52">
        <v>11272</v>
      </c>
      <c r="BS52">
        <v>565792</v>
      </c>
      <c r="BT52">
        <v>10808</v>
      </c>
      <c r="BU52">
        <v>12296</v>
      </c>
      <c r="BV52">
        <v>7373</v>
      </c>
      <c r="BW52">
        <v>6276</v>
      </c>
      <c r="BX52">
        <v>13225</v>
      </c>
      <c r="BY52">
        <v>0</v>
      </c>
      <c r="BZ52">
        <v>3948</v>
      </c>
      <c r="CA52" s="24">
        <f t="shared" si="53"/>
        <v>4774930</v>
      </c>
      <c r="CB52" s="24">
        <f t="shared" si="54"/>
        <v>2717313</v>
      </c>
      <c r="CC52" s="24">
        <f t="shared" si="55"/>
        <v>770847</v>
      </c>
      <c r="CD52" s="24">
        <f t="shared" si="56"/>
        <v>257692</v>
      </c>
      <c r="CE52" s="24">
        <f t="shared" si="57"/>
        <v>62502</v>
      </c>
      <c r="CF52" s="24">
        <f t="shared" si="58"/>
        <v>3526632</v>
      </c>
      <c r="CG52" s="24">
        <f t="shared" si="59"/>
        <v>138656</v>
      </c>
      <c r="CH52" s="24">
        <f t="shared" si="60"/>
        <v>65760848</v>
      </c>
      <c r="CI52" s="24">
        <f t="shared" si="61"/>
        <v>3036605664</v>
      </c>
      <c r="CJ52" s="24">
        <f t="shared" si="62"/>
        <v>0</v>
      </c>
      <c r="CK52" s="24">
        <f t="shared" si="63"/>
        <v>6689024</v>
      </c>
      <c r="CL52" s="24">
        <f t="shared" si="64"/>
        <v>188284301</v>
      </c>
      <c r="CM52" s="24">
        <f t="shared" si="65"/>
        <v>160270212</v>
      </c>
      <c r="CN52" s="24">
        <f t="shared" si="66"/>
        <v>0</v>
      </c>
      <c r="CO52" s="24">
        <f t="shared" si="67"/>
        <v>0</v>
      </c>
      <c r="CP52" s="24">
        <f t="shared" si="68"/>
        <v>2147712</v>
      </c>
      <c r="CQ52" s="13">
        <f t="shared" si="35"/>
        <v>3.4720063329999999</v>
      </c>
      <c r="CR52" s="24">
        <f t="shared" si="36"/>
        <v>199611697</v>
      </c>
      <c r="CS52" s="24">
        <f t="shared" si="37"/>
        <v>2717313</v>
      </c>
      <c r="CT52" s="24">
        <f t="shared" si="38"/>
        <v>47902635</v>
      </c>
      <c r="CU52" s="24">
        <f t="shared" si="39"/>
        <v>53611140</v>
      </c>
      <c r="CV52" s="24">
        <f t="shared" si="40"/>
        <v>250008</v>
      </c>
      <c r="CW52" s="24">
        <f t="shared" si="41"/>
        <v>35914896</v>
      </c>
      <c r="CX52" s="24">
        <f t="shared" si="42"/>
        <v>138656</v>
      </c>
      <c r="CY52" s="24">
        <f t="shared" si="43"/>
        <v>342217920</v>
      </c>
      <c r="CZ52" s="24">
        <f t="shared" si="44"/>
        <v>3036605664</v>
      </c>
      <c r="DA52" s="24">
        <f t="shared" si="45"/>
        <v>226968</v>
      </c>
      <c r="DB52" s="24">
        <f t="shared" si="46"/>
        <v>6689024</v>
      </c>
      <c r="DC52" s="24">
        <f t="shared" si="47"/>
        <v>188291674</v>
      </c>
      <c r="DD52" s="24">
        <f t="shared" si="48"/>
        <v>160270212</v>
      </c>
      <c r="DE52" s="24">
        <f t="shared" si="49"/>
        <v>13225</v>
      </c>
      <c r="DF52" s="24">
        <f t="shared" si="50"/>
        <v>0</v>
      </c>
      <c r="DG52" s="24">
        <f t="shared" si="51"/>
        <v>100824024</v>
      </c>
      <c r="DH52" s="44">
        <f t="shared" si="52"/>
        <v>4.1752850559999999</v>
      </c>
    </row>
    <row r="53" spans="1:112" x14ac:dyDescent="0.3">
      <c r="A53" s="1">
        <v>25500</v>
      </c>
      <c r="B53">
        <v>0.21099999999999999</v>
      </c>
      <c r="C53">
        <v>4.3869999999999996</v>
      </c>
      <c r="D53">
        <v>0.127</v>
      </c>
      <c r="E53">
        <v>1.3049999999999999</v>
      </c>
      <c r="F53">
        <v>5.6020000000000003</v>
      </c>
      <c r="G53">
        <v>25460</v>
      </c>
      <c r="H53">
        <v>91030</v>
      </c>
      <c r="I53">
        <v>157017</v>
      </c>
      <c r="J53">
        <v>3128</v>
      </c>
      <c r="K53">
        <v>3791</v>
      </c>
      <c r="L53">
        <v>5542</v>
      </c>
      <c r="M53">
        <v>7931</v>
      </c>
      <c r="N53">
        <v>16728</v>
      </c>
      <c r="O53" s="20">
        <v>31100</v>
      </c>
      <c r="P53" s="20">
        <v>496</v>
      </c>
      <c r="Q53" s="20">
        <v>4837</v>
      </c>
      <c r="R53" s="20">
        <v>4837</v>
      </c>
      <c r="S53" s="20">
        <v>18</v>
      </c>
      <c r="T53" s="20">
        <v>5464</v>
      </c>
      <c r="U53" s="20">
        <v>7</v>
      </c>
      <c r="V53" s="20">
        <v>30960</v>
      </c>
      <c r="W53" s="20">
        <v>5501</v>
      </c>
      <c r="X53" s="20">
        <v>45</v>
      </c>
      <c r="Y53" s="20">
        <v>549</v>
      </c>
      <c r="Z53" s="20">
        <v>26009</v>
      </c>
      <c r="AA53" s="20">
        <v>26008</v>
      </c>
      <c r="AB53" s="20">
        <v>1</v>
      </c>
      <c r="AC53" s="20">
        <v>0</v>
      </c>
      <c r="AD53" s="20">
        <v>26009</v>
      </c>
      <c r="AE53" s="22">
        <v>723</v>
      </c>
      <c r="AF53" s="22">
        <v>496</v>
      </c>
      <c r="AG53" s="22">
        <v>71</v>
      </c>
      <c r="AH53" s="22">
        <v>13</v>
      </c>
      <c r="AI53" s="22">
        <v>0</v>
      </c>
      <c r="AJ53" s="22">
        <v>556</v>
      </c>
      <c r="AK53" s="22">
        <v>7</v>
      </c>
      <c r="AL53" s="22">
        <v>5993</v>
      </c>
      <c r="AM53" s="22">
        <v>5986</v>
      </c>
      <c r="AN53" s="22">
        <v>0</v>
      </c>
      <c r="AO53" s="22">
        <v>1098</v>
      </c>
      <c r="AP53" s="22">
        <v>26008</v>
      </c>
      <c r="AQ53" s="22">
        <v>26008</v>
      </c>
      <c r="AR53" s="22">
        <v>0</v>
      </c>
      <c r="AS53" s="22">
        <v>0</v>
      </c>
      <c r="AT53" s="22">
        <v>549</v>
      </c>
      <c r="AU53" s="10">
        <f t="shared" si="69"/>
        <v>723</v>
      </c>
      <c r="AV53" s="10">
        <f t="shared" si="70"/>
        <v>496</v>
      </c>
      <c r="AW53" s="10">
        <f t="shared" si="71"/>
        <v>71</v>
      </c>
      <c r="AX53" s="10">
        <f t="shared" si="72"/>
        <v>13</v>
      </c>
      <c r="AY53" s="10">
        <f t="shared" si="73"/>
        <v>0</v>
      </c>
      <c r="AZ53" s="10">
        <f t="shared" si="74"/>
        <v>556</v>
      </c>
      <c r="BA53" s="10">
        <f t="shared" si="75"/>
        <v>7</v>
      </c>
      <c r="BB53" s="10">
        <f t="shared" si="76"/>
        <v>5993</v>
      </c>
      <c r="BC53" s="10">
        <f t="shared" si="77"/>
        <v>5501</v>
      </c>
      <c r="BD53" s="10">
        <f t="shared" si="78"/>
        <v>0</v>
      </c>
      <c r="BE53" s="10">
        <f t="shared" si="79"/>
        <v>549</v>
      </c>
      <c r="BF53" s="10">
        <f t="shared" si="80"/>
        <v>26008</v>
      </c>
      <c r="BG53" s="10">
        <f t="shared" si="81"/>
        <v>26008</v>
      </c>
      <c r="BH53" s="10">
        <f t="shared" si="82"/>
        <v>0</v>
      </c>
      <c r="BI53" s="10">
        <f t="shared" si="83"/>
        <v>0</v>
      </c>
      <c r="BJ53" s="10">
        <f t="shared" si="84"/>
        <v>549</v>
      </c>
      <c r="BK53">
        <v>6573</v>
      </c>
      <c r="BL53">
        <v>4597</v>
      </c>
      <c r="BM53">
        <v>10161</v>
      </c>
      <c r="BN53">
        <v>11027</v>
      </c>
      <c r="BO53">
        <v>8532</v>
      </c>
      <c r="BP53">
        <v>6639</v>
      </c>
      <c r="BQ53">
        <v>73808</v>
      </c>
      <c r="BR53">
        <v>13138</v>
      </c>
      <c r="BS53">
        <v>696125</v>
      </c>
      <c r="BT53">
        <v>9803</v>
      </c>
      <c r="BU53">
        <v>11371</v>
      </c>
      <c r="BV53">
        <v>7519</v>
      </c>
      <c r="BW53">
        <v>6297</v>
      </c>
      <c r="BX53">
        <v>9386</v>
      </c>
      <c r="BY53">
        <v>0</v>
      </c>
      <c r="BZ53">
        <v>4113</v>
      </c>
      <c r="CA53" s="24">
        <f t="shared" si="53"/>
        <v>4752279</v>
      </c>
      <c r="CB53" s="24">
        <f t="shared" si="54"/>
        <v>2280112</v>
      </c>
      <c r="CC53" s="24">
        <f t="shared" si="55"/>
        <v>721431</v>
      </c>
      <c r="CD53" s="24">
        <f t="shared" si="56"/>
        <v>143351</v>
      </c>
      <c r="CE53" s="24">
        <f t="shared" si="57"/>
        <v>0</v>
      </c>
      <c r="CF53" s="24">
        <f t="shared" si="58"/>
        <v>3691284</v>
      </c>
      <c r="CG53" s="24">
        <f t="shared" si="59"/>
        <v>516656</v>
      </c>
      <c r="CH53" s="24">
        <f t="shared" si="60"/>
        <v>78736034</v>
      </c>
      <c r="CI53" s="24">
        <f t="shared" si="61"/>
        <v>3829383625</v>
      </c>
      <c r="CJ53" s="24">
        <f t="shared" si="62"/>
        <v>0</v>
      </c>
      <c r="CK53" s="24">
        <f t="shared" si="63"/>
        <v>6242679</v>
      </c>
      <c r="CL53" s="24">
        <f t="shared" si="64"/>
        <v>195554152</v>
      </c>
      <c r="CM53" s="24">
        <f t="shared" si="65"/>
        <v>163772376</v>
      </c>
      <c r="CN53" s="24">
        <f t="shared" si="66"/>
        <v>0</v>
      </c>
      <c r="CO53" s="24">
        <f t="shared" si="67"/>
        <v>0</v>
      </c>
      <c r="CP53" s="24">
        <f t="shared" si="68"/>
        <v>2258037</v>
      </c>
      <c r="CQ53" s="13">
        <f t="shared" si="35"/>
        <v>4.288052016</v>
      </c>
      <c r="CR53" s="24">
        <f t="shared" si="36"/>
        <v>204420300</v>
      </c>
      <c r="CS53" s="24">
        <f t="shared" si="37"/>
        <v>2280112</v>
      </c>
      <c r="CT53" s="24">
        <f t="shared" si="38"/>
        <v>49148757</v>
      </c>
      <c r="CU53" s="24">
        <f t="shared" si="39"/>
        <v>53337599</v>
      </c>
      <c r="CV53" s="24">
        <f t="shared" si="40"/>
        <v>153576</v>
      </c>
      <c r="CW53" s="24">
        <f t="shared" si="41"/>
        <v>36275496</v>
      </c>
      <c r="CX53" s="24">
        <f t="shared" si="42"/>
        <v>516656</v>
      </c>
      <c r="CY53" s="24">
        <f t="shared" si="43"/>
        <v>406752480</v>
      </c>
      <c r="CZ53" s="24">
        <f t="shared" si="44"/>
        <v>3829383625</v>
      </c>
      <c r="DA53" s="24">
        <f t="shared" si="45"/>
        <v>441135</v>
      </c>
      <c r="DB53" s="24">
        <f t="shared" si="46"/>
        <v>6242679</v>
      </c>
      <c r="DC53" s="24">
        <f t="shared" si="47"/>
        <v>195561671</v>
      </c>
      <c r="DD53" s="24">
        <f t="shared" si="48"/>
        <v>163772376</v>
      </c>
      <c r="DE53" s="24">
        <f t="shared" si="49"/>
        <v>9386</v>
      </c>
      <c r="DF53" s="24">
        <f t="shared" si="50"/>
        <v>0</v>
      </c>
      <c r="DG53" s="24">
        <f t="shared" si="51"/>
        <v>106975017</v>
      </c>
      <c r="DH53" s="44">
        <f t="shared" si="52"/>
        <v>5.0552708649999998</v>
      </c>
    </row>
    <row r="54" spans="1:112" x14ac:dyDescent="0.3">
      <c r="A54" s="1">
        <v>26000</v>
      </c>
      <c r="B54">
        <v>0.214</v>
      </c>
      <c r="C54">
        <v>4.4820000000000002</v>
      </c>
      <c r="D54">
        <v>0.14000000000000001</v>
      </c>
      <c r="E54">
        <v>1.321</v>
      </c>
      <c r="F54">
        <v>4.9509999999999996</v>
      </c>
      <c r="G54">
        <v>25960</v>
      </c>
      <c r="H54">
        <v>92688</v>
      </c>
      <c r="I54">
        <v>159627</v>
      </c>
      <c r="J54">
        <v>3168</v>
      </c>
      <c r="K54">
        <v>3666</v>
      </c>
      <c r="L54">
        <v>5848</v>
      </c>
      <c r="M54">
        <v>8151</v>
      </c>
      <c r="N54">
        <v>16389</v>
      </c>
      <c r="O54" s="20">
        <v>31624</v>
      </c>
      <c r="P54" s="20">
        <v>522</v>
      </c>
      <c r="Q54" s="20">
        <v>4931</v>
      </c>
      <c r="R54" s="20">
        <v>4931</v>
      </c>
      <c r="S54" s="20">
        <v>24</v>
      </c>
      <c r="T54" s="20">
        <v>5476</v>
      </c>
      <c r="U54" s="20">
        <v>14</v>
      </c>
      <c r="V54" s="20">
        <v>31465</v>
      </c>
      <c r="W54" s="20">
        <v>5506</v>
      </c>
      <c r="X54" s="20">
        <v>33</v>
      </c>
      <c r="Y54" s="20">
        <v>533</v>
      </c>
      <c r="Z54" s="20">
        <v>26493</v>
      </c>
      <c r="AA54" s="20">
        <v>26492</v>
      </c>
      <c r="AB54" s="20">
        <v>1</v>
      </c>
      <c r="AC54" s="20">
        <v>0</v>
      </c>
      <c r="AD54" s="20">
        <v>26493</v>
      </c>
      <c r="AE54" s="22">
        <v>702</v>
      </c>
      <c r="AF54" s="22">
        <v>522</v>
      </c>
      <c r="AG54" s="22">
        <v>84</v>
      </c>
      <c r="AH54" s="22">
        <v>20</v>
      </c>
      <c r="AI54" s="22">
        <v>0</v>
      </c>
      <c r="AJ54" s="22">
        <v>521</v>
      </c>
      <c r="AK54" s="22">
        <v>14</v>
      </c>
      <c r="AL54" s="22">
        <v>5972</v>
      </c>
      <c r="AM54" s="22">
        <v>5958</v>
      </c>
      <c r="AN54" s="22">
        <v>0</v>
      </c>
      <c r="AO54" s="22">
        <v>1066</v>
      </c>
      <c r="AP54" s="22">
        <v>26492</v>
      </c>
      <c r="AQ54" s="22">
        <v>26492</v>
      </c>
      <c r="AR54" s="22">
        <v>0</v>
      </c>
      <c r="AS54" s="22">
        <v>0</v>
      </c>
      <c r="AT54" s="22">
        <v>533</v>
      </c>
      <c r="AU54" s="10">
        <f t="shared" si="69"/>
        <v>702</v>
      </c>
      <c r="AV54" s="10">
        <f t="shared" si="70"/>
        <v>522</v>
      </c>
      <c r="AW54" s="10">
        <f t="shared" si="71"/>
        <v>84</v>
      </c>
      <c r="AX54" s="10">
        <f t="shared" si="72"/>
        <v>20</v>
      </c>
      <c r="AY54" s="10">
        <f t="shared" si="73"/>
        <v>0</v>
      </c>
      <c r="AZ54" s="10">
        <f t="shared" si="74"/>
        <v>521</v>
      </c>
      <c r="BA54" s="10">
        <f t="shared" si="75"/>
        <v>14</v>
      </c>
      <c r="BB54" s="10">
        <f t="shared" si="76"/>
        <v>5972</v>
      </c>
      <c r="BC54" s="10">
        <f t="shared" si="77"/>
        <v>5506</v>
      </c>
      <c r="BD54" s="10">
        <f t="shared" si="78"/>
        <v>0</v>
      </c>
      <c r="BE54" s="10">
        <f t="shared" si="79"/>
        <v>533</v>
      </c>
      <c r="BF54" s="10">
        <f t="shared" si="80"/>
        <v>26492</v>
      </c>
      <c r="BG54" s="10">
        <f t="shared" si="81"/>
        <v>26492</v>
      </c>
      <c r="BH54" s="10">
        <f t="shared" si="82"/>
        <v>0</v>
      </c>
      <c r="BI54" s="10">
        <f t="shared" si="83"/>
        <v>0</v>
      </c>
      <c r="BJ54" s="10">
        <f t="shared" si="84"/>
        <v>533</v>
      </c>
      <c r="BK54">
        <v>6603</v>
      </c>
      <c r="BL54">
        <v>4948</v>
      </c>
      <c r="BM54">
        <v>10480</v>
      </c>
      <c r="BN54">
        <v>12116</v>
      </c>
      <c r="BO54">
        <v>9066</v>
      </c>
      <c r="BP54">
        <v>7000</v>
      </c>
      <c r="BQ54">
        <v>5881</v>
      </c>
      <c r="BR54">
        <v>11420</v>
      </c>
      <c r="BS54">
        <v>575097</v>
      </c>
      <c r="BT54">
        <v>14971</v>
      </c>
      <c r="BU54">
        <v>15786</v>
      </c>
      <c r="BV54">
        <v>8738</v>
      </c>
      <c r="BW54">
        <v>6335</v>
      </c>
      <c r="BX54">
        <v>9813</v>
      </c>
      <c r="BY54">
        <v>0</v>
      </c>
      <c r="BZ54">
        <v>4236</v>
      </c>
      <c r="CA54" s="24">
        <f t="shared" si="53"/>
        <v>4635306</v>
      </c>
      <c r="CB54" s="24">
        <f t="shared" si="54"/>
        <v>2582856</v>
      </c>
      <c r="CC54" s="24">
        <f t="shared" si="55"/>
        <v>880320</v>
      </c>
      <c r="CD54" s="24">
        <f t="shared" si="56"/>
        <v>242320</v>
      </c>
      <c r="CE54" s="24">
        <f t="shared" si="57"/>
        <v>0</v>
      </c>
      <c r="CF54" s="24">
        <f t="shared" si="58"/>
        <v>3647000</v>
      </c>
      <c r="CG54" s="24">
        <f t="shared" si="59"/>
        <v>82334</v>
      </c>
      <c r="CH54" s="24">
        <f t="shared" si="60"/>
        <v>68200240</v>
      </c>
      <c r="CI54" s="24">
        <f t="shared" si="61"/>
        <v>3166484082</v>
      </c>
      <c r="CJ54" s="24">
        <f t="shared" si="62"/>
        <v>0</v>
      </c>
      <c r="CK54" s="24">
        <f t="shared" si="63"/>
        <v>8413938</v>
      </c>
      <c r="CL54" s="24">
        <f t="shared" si="64"/>
        <v>231487096</v>
      </c>
      <c r="CM54" s="24">
        <f t="shared" si="65"/>
        <v>167826820</v>
      </c>
      <c r="CN54" s="24">
        <f t="shared" si="66"/>
        <v>0</v>
      </c>
      <c r="CO54" s="24">
        <f t="shared" si="67"/>
        <v>0</v>
      </c>
      <c r="CP54" s="24">
        <f t="shared" si="68"/>
        <v>2257788</v>
      </c>
      <c r="CQ54" s="13">
        <f t="shared" si="35"/>
        <v>3.6567400999999999</v>
      </c>
      <c r="CR54" s="24">
        <f t="shared" si="36"/>
        <v>208813272</v>
      </c>
      <c r="CS54" s="24">
        <f t="shared" si="37"/>
        <v>2582856</v>
      </c>
      <c r="CT54" s="24">
        <f t="shared" si="38"/>
        <v>51676880</v>
      </c>
      <c r="CU54" s="24">
        <f t="shared" si="39"/>
        <v>59743996</v>
      </c>
      <c r="CV54" s="24">
        <f t="shared" si="40"/>
        <v>217584</v>
      </c>
      <c r="CW54" s="24">
        <f t="shared" si="41"/>
        <v>38332000</v>
      </c>
      <c r="CX54" s="24">
        <f t="shared" si="42"/>
        <v>82334</v>
      </c>
      <c r="CY54" s="24">
        <f t="shared" si="43"/>
        <v>359330300</v>
      </c>
      <c r="CZ54" s="24">
        <f t="shared" si="44"/>
        <v>3166484082</v>
      </c>
      <c r="DA54" s="24">
        <f t="shared" si="45"/>
        <v>494043</v>
      </c>
      <c r="DB54" s="24">
        <f t="shared" si="46"/>
        <v>8413938</v>
      </c>
      <c r="DC54" s="24">
        <f t="shared" si="47"/>
        <v>231495834</v>
      </c>
      <c r="DD54" s="24">
        <f t="shared" si="48"/>
        <v>167826820</v>
      </c>
      <c r="DE54" s="24">
        <f t="shared" si="49"/>
        <v>9813</v>
      </c>
      <c r="DF54" s="24">
        <f t="shared" si="50"/>
        <v>0</v>
      </c>
      <c r="DG54" s="24">
        <f t="shared" si="51"/>
        <v>112224348</v>
      </c>
      <c r="DH54" s="44">
        <f t="shared" si="52"/>
        <v>4.4077280999999999</v>
      </c>
    </row>
    <row r="55" spans="1:112" x14ac:dyDescent="0.3">
      <c r="A55" s="1">
        <v>26500</v>
      </c>
      <c r="B55">
        <v>0.223</v>
      </c>
      <c r="C55">
        <v>4.4980000000000002</v>
      </c>
      <c r="D55">
        <v>0.128</v>
      </c>
      <c r="E55">
        <v>1.353</v>
      </c>
      <c r="F55">
        <v>4.6740000000000004</v>
      </c>
      <c r="G55">
        <v>26485</v>
      </c>
      <c r="H55">
        <v>94401</v>
      </c>
      <c r="I55">
        <v>162799</v>
      </c>
      <c r="J55">
        <v>3131</v>
      </c>
      <c r="K55">
        <v>3761</v>
      </c>
      <c r="L55">
        <v>5312</v>
      </c>
      <c r="M55">
        <v>7882</v>
      </c>
      <c r="N55">
        <v>15818</v>
      </c>
      <c r="O55" s="20">
        <v>32199</v>
      </c>
      <c r="P55" s="20">
        <v>487</v>
      </c>
      <c r="Q55" s="20">
        <v>5007</v>
      </c>
      <c r="R55" s="20">
        <v>5007</v>
      </c>
      <c r="S55" s="20">
        <v>27</v>
      </c>
      <c r="T55" s="20">
        <v>5573</v>
      </c>
      <c r="U55" s="20">
        <v>8</v>
      </c>
      <c r="V55" s="20">
        <v>32108</v>
      </c>
      <c r="W55" s="20">
        <v>5624</v>
      </c>
      <c r="X55" s="20">
        <v>36</v>
      </c>
      <c r="Y55" s="20">
        <v>564</v>
      </c>
      <c r="Z55" s="20">
        <v>27049</v>
      </c>
      <c r="AA55" s="20">
        <v>27048</v>
      </c>
      <c r="AB55" s="20">
        <v>1</v>
      </c>
      <c r="AC55" s="20">
        <v>0</v>
      </c>
      <c r="AD55" s="20">
        <v>27049</v>
      </c>
      <c r="AE55" s="22">
        <v>744</v>
      </c>
      <c r="AF55" s="22">
        <v>487</v>
      </c>
      <c r="AG55" s="22">
        <v>77</v>
      </c>
      <c r="AH55" s="22">
        <v>19</v>
      </c>
      <c r="AI55" s="22">
        <v>0</v>
      </c>
      <c r="AJ55" s="22">
        <v>585</v>
      </c>
      <c r="AK55" s="22">
        <v>8</v>
      </c>
      <c r="AL55" s="22">
        <v>6140</v>
      </c>
      <c r="AM55" s="22">
        <v>6132</v>
      </c>
      <c r="AN55" s="22">
        <v>0</v>
      </c>
      <c r="AO55" s="22">
        <v>1128</v>
      </c>
      <c r="AP55" s="22">
        <v>27048</v>
      </c>
      <c r="AQ55" s="22">
        <v>27048</v>
      </c>
      <c r="AR55" s="22">
        <v>0</v>
      </c>
      <c r="AS55" s="22">
        <v>0</v>
      </c>
      <c r="AT55" s="22">
        <v>564</v>
      </c>
      <c r="AU55" s="10">
        <f t="shared" si="69"/>
        <v>744</v>
      </c>
      <c r="AV55" s="10">
        <f t="shared" si="70"/>
        <v>487</v>
      </c>
      <c r="AW55" s="10">
        <f t="shared" si="71"/>
        <v>77</v>
      </c>
      <c r="AX55" s="10">
        <f t="shared" si="72"/>
        <v>19</v>
      </c>
      <c r="AY55" s="10">
        <f t="shared" si="73"/>
        <v>0</v>
      </c>
      <c r="AZ55" s="10">
        <f t="shared" si="74"/>
        <v>585</v>
      </c>
      <c r="BA55" s="10">
        <f t="shared" si="75"/>
        <v>8</v>
      </c>
      <c r="BB55" s="10">
        <f t="shared" si="76"/>
        <v>6140</v>
      </c>
      <c r="BC55" s="10">
        <f t="shared" si="77"/>
        <v>5624</v>
      </c>
      <c r="BD55" s="10">
        <f t="shared" si="78"/>
        <v>0</v>
      </c>
      <c r="BE55" s="10">
        <f t="shared" si="79"/>
        <v>564</v>
      </c>
      <c r="BF55" s="10">
        <f t="shared" si="80"/>
        <v>27048</v>
      </c>
      <c r="BG55" s="10">
        <f t="shared" si="81"/>
        <v>27048</v>
      </c>
      <c r="BH55" s="10">
        <f t="shared" si="82"/>
        <v>0</v>
      </c>
      <c r="BI55" s="10">
        <f t="shared" si="83"/>
        <v>0</v>
      </c>
      <c r="BJ55" s="10">
        <f t="shared" si="84"/>
        <v>564</v>
      </c>
      <c r="BK55">
        <v>6591</v>
      </c>
      <c r="BL55">
        <v>3835</v>
      </c>
      <c r="BM55">
        <v>20750</v>
      </c>
      <c r="BN55">
        <v>11182</v>
      </c>
      <c r="BO55">
        <v>8833</v>
      </c>
      <c r="BP55">
        <v>6700</v>
      </c>
      <c r="BQ55">
        <v>5332</v>
      </c>
      <c r="BR55">
        <v>11112</v>
      </c>
      <c r="BS55">
        <v>507259</v>
      </c>
      <c r="BT55">
        <v>15643</v>
      </c>
      <c r="BU55">
        <v>10175</v>
      </c>
      <c r="BV55">
        <v>7469</v>
      </c>
      <c r="BW55">
        <v>6384</v>
      </c>
      <c r="BX55">
        <v>13653</v>
      </c>
      <c r="BY55">
        <v>0</v>
      </c>
      <c r="BZ55">
        <v>4302</v>
      </c>
      <c r="CA55" s="24">
        <f t="shared" si="53"/>
        <v>4903704</v>
      </c>
      <c r="CB55" s="24">
        <f t="shared" si="54"/>
        <v>1867645</v>
      </c>
      <c r="CC55" s="24">
        <f t="shared" si="55"/>
        <v>1597750</v>
      </c>
      <c r="CD55" s="24">
        <f t="shared" si="56"/>
        <v>212458</v>
      </c>
      <c r="CE55" s="24">
        <f t="shared" si="57"/>
        <v>0</v>
      </c>
      <c r="CF55" s="24">
        <f t="shared" si="58"/>
        <v>3919500</v>
      </c>
      <c r="CG55" s="24">
        <f t="shared" si="59"/>
        <v>42656</v>
      </c>
      <c r="CH55" s="24">
        <f t="shared" si="60"/>
        <v>68227680</v>
      </c>
      <c r="CI55" s="24">
        <f t="shared" si="61"/>
        <v>2852824616</v>
      </c>
      <c r="CJ55" s="24">
        <f t="shared" si="62"/>
        <v>0</v>
      </c>
      <c r="CK55" s="24">
        <f t="shared" si="63"/>
        <v>5738700</v>
      </c>
      <c r="CL55" s="24">
        <f t="shared" si="64"/>
        <v>202021512</v>
      </c>
      <c r="CM55" s="24">
        <f t="shared" si="65"/>
        <v>172674432</v>
      </c>
      <c r="CN55" s="24">
        <f t="shared" si="66"/>
        <v>0</v>
      </c>
      <c r="CO55" s="24">
        <f t="shared" si="67"/>
        <v>0</v>
      </c>
      <c r="CP55" s="24">
        <f t="shared" si="68"/>
        <v>2426328</v>
      </c>
      <c r="CQ55" s="13">
        <f t="shared" si="35"/>
        <v>3.316456981</v>
      </c>
      <c r="CR55" s="24">
        <f t="shared" si="36"/>
        <v>212223609</v>
      </c>
      <c r="CS55" s="24">
        <f t="shared" si="37"/>
        <v>1867645</v>
      </c>
      <c r="CT55" s="24">
        <f t="shared" si="38"/>
        <v>103895250</v>
      </c>
      <c r="CU55" s="24">
        <f t="shared" si="39"/>
        <v>55988274</v>
      </c>
      <c r="CV55" s="24">
        <f t="shared" si="40"/>
        <v>238491</v>
      </c>
      <c r="CW55" s="24">
        <f t="shared" si="41"/>
        <v>37339100</v>
      </c>
      <c r="CX55" s="24">
        <f t="shared" si="42"/>
        <v>42656</v>
      </c>
      <c r="CY55" s="24">
        <f t="shared" si="43"/>
        <v>356784096</v>
      </c>
      <c r="CZ55" s="24">
        <f t="shared" si="44"/>
        <v>2852824616</v>
      </c>
      <c r="DA55" s="24">
        <f t="shared" si="45"/>
        <v>563148</v>
      </c>
      <c r="DB55" s="24">
        <f t="shared" si="46"/>
        <v>5738700</v>
      </c>
      <c r="DC55" s="24">
        <f t="shared" si="47"/>
        <v>202028981</v>
      </c>
      <c r="DD55" s="24">
        <f t="shared" si="48"/>
        <v>172674432</v>
      </c>
      <c r="DE55" s="24">
        <f t="shared" si="49"/>
        <v>13653</v>
      </c>
      <c r="DF55" s="24">
        <f t="shared" si="50"/>
        <v>0</v>
      </c>
      <c r="DG55" s="24">
        <f t="shared" si="51"/>
        <v>116364798</v>
      </c>
      <c r="DH55" s="44">
        <f t="shared" si="52"/>
        <v>4.1185874489999996</v>
      </c>
    </row>
    <row r="56" spans="1:112" x14ac:dyDescent="0.3">
      <c r="A56" s="1">
        <v>27000</v>
      </c>
      <c r="B56">
        <v>0.22600000000000001</v>
      </c>
      <c r="C56">
        <v>4.6050000000000004</v>
      </c>
      <c r="D56">
        <v>0.128</v>
      </c>
      <c r="E56">
        <v>1.3740000000000001</v>
      </c>
      <c r="F56">
        <v>4.9530000000000003</v>
      </c>
      <c r="G56">
        <v>26996</v>
      </c>
      <c r="H56">
        <v>96375</v>
      </c>
      <c r="I56">
        <v>166038</v>
      </c>
      <c r="J56">
        <v>3230</v>
      </c>
      <c r="K56">
        <v>3672</v>
      </c>
      <c r="L56">
        <v>5083</v>
      </c>
      <c r="M56">
        <v>8001</v>
      </c>
      <c r="N56">
        <v>16788</v>
      </c>
      <c r="O56" s="20">
        <v>32900</v>
      </c>
      <c r="P56" s="20">
        <v>538</v>
      </c>
      <c r="Q56" s="20">
        <v>5068</v>
      </c>
      <c r="R56" s="20">
        <v>5068</v>
      </c>
      <c r="S56" s="20">
        <v>36</v>
      </c>
      <c r="T56" s="20">
        <v>5702</v>
      </c>
      <c r="U56" s="20">
        <v>7</v>
      </c>
      <c r="V56" s="20">
        <v>32765</v>
      </c>
      <c r="W56" s="20">
        <v>5770</v>
      </c>
      <c r="X56" s="20">
        <v>45</v>
      </c>
      <c r="Y56" s="20">
        <v>550</v>
      </c>
      <c r="Z56" s="20">
        <v>27546</v>
      </c>
      <c r="AA56" s="20">
        <v>27545</v>
      </c>
      <c r="AB56" s="20">
        <v>1</v>
      </c>
      <c r="AC56" s="20">
        <v>0</v>
      </c>
      <c r="AD56" s="20">
        <v>27546</v>
      </c>
      <c r="AE56" s="22">
        <v>727</v>
      </c>
      <c r="AF56" s="22">
        <v>538</v>
      </c>
      <c r="AG56" s="22">
        <v>72</v>
      </c>
      <c r="AH56" s="22">
        <v>19</v>
      </c>
      <c r="AI56" s="22">
        <v>0</v>
      </c>
      <c r="AJ56" s="22">
        <v>565</v>
      </c>
      <c r="AK56" s="22">
        <v>7</v>
      </c>
      <c r="AL56" s="22">
        <v>6265</v>
      </c>
      <c r="AM56" s="22">
        <v>6258</v>
      </c>
      <c r="AN56" s="22">
        <v>0</v>
      </c>
      <c r="AO56" s="22">
        <v>1100</v>
      </c>
      <c r="AP56" s="22">
        <v>27545</v>
      </c>
      <c r="AQ56" s="22">
        <v>27545</v>
      </c>
      <c r="AR56" s="22">
        <v>0</v>
      </c>
      <c r="AS56" s="22">
        <v>0</v>
      </c>
      <c r="AT56" s="22">
        <v>550</v>
      </c>
      <c r="AU56" s="10">
        <f t="shared" si="69"/>
        <v>727</v>
      </c>
      <c r="AV56" s="10">
        <f t="shared" si="70"/>
        <v>538</v>
      </c>
      <c r="AW56" s="10">
        <f t="shared" si="71"/>
        <v>72</v>
      </c>
      <c r="AX56" s="10">
        <f t="shared" si="72"/>
        <v>19</v>
      </c>
      <c r="AY56" s="10">
        <f t="shared" si="73"/>
        <v>0</v>
      </c>
      <c r="AZ56" s="10">
        <f t="shared" si="74"/>
        <v>565</v>
      </c>
      <c r="BA56" s="10">
        <f t="shared" si="75"/>
        <v>7</v>
      </c>
      <c r="BB56" s="10">
        <f t="shared" si="76"/>
        <v>6265</v>
      </c>
      <c r="BC56" s="10">
        <f t="shared" si="77"/>
        <v>5770</v>
      </c>
      <c r="BD56" s="10">
        <f t="shared" si="78"/>
        <v>0</v>
      </c>
      <c r="BE56" s="10">
        <f t="shared" si="79"/>
        <v>550</v>
      </c>
      <c r="BF56" s="10">
        <f t="shared" si="80"/>
        <v>27545</v>
      </c>
      <c r="BG56" s="10">
        <f t="shared" si="81"/>
        <v>27545</v>
      </c>
      <c r="BH56" s="10">
        <f t="shared" si="82"/>
        <v>0</v>
      </c>
      <c r="BI56" s="10">
        <f t="shared" si="83"/>
        <v>0</v>
      </c>
      <c r="BJ56" s="10">
        <f t="shared" si="84"/>
        <v>550</v>
      </c>
      <c r="BK56">
        <v>6529</v>
      </c>
      <c r="BL56">
        <v>4505</v>
      </c>
      <c r="BM56">
        <v>10218</v>
      </c>
      <c r="BN56">
        <v>11968</v>
      </c>
      <c r="BO56">
        <v>12645</v>
      </c>
      <c r="BP56">
        <v>6961</v>
      </c>
      <c r="BQ56">
        <v>5485</v>
      </c>
      <c r="BR56">
        <v>12625</v>
      </c>
      <c r="BS56">
        <v>533455</v>
      </c>
      <c r="BT56">
        <v>9490</v>
      </c>
      <c r="BU56">
        <v>10683</v>
      </c>
      <c r="BV56">
        <v>8970</v>
      </c>
      <c r="BW56">
        <v>6319</v>
      </c>
      <c r="BX56">
        <v>85755</v>
      </c>
      <c r="BY56">
        <v>0</v>
      </c>
      <c r="BZ56">
        <v>4011</v>
      </c>
      <c r="CA56" s="24">
        <f t="shared" si="53"/>
        <v>4746583</v>
      </c>
      <c r="CB56" s="24">
        <f t="shared" si="54"/>
        <v>2423690</v>
      </c>
      <c r="CC56" s="24">
        <f t="shared" si="55"/>
        <v>735696</v>
      </c>
      <c r="CD56" s="24">
        <f t="shared" si="56"/>
        <v>227392</v>
      </c>
      <c r="CE56" s="24">
        <f t="shared" si="57"/>
        <v>0</v>
      </c>
      <c r="CF56" s="24">
        <f t="shared" si="58"/>
        <v>3932965</v>
      </c>
      <c r="CG56" s="24">
        <f t="shared" si="59"/>
        <v>38395</v>
      </c>
      <c r="CH56" s="24">
        <f t="shared" si="60"/>
        <v>79095625</v>
      </c>
      <c r="CI56" s="24">
        <f t="shared" si="61"/>
        <v>3078035350</v>
      </c>
      <c r="CJ56" s="24">
        <f t="shared" si="62"/>
        <v>0</v>
      </c>
      <c r="CK56" s="24">
        <f t="shared" si="63"/>
        <v>5875650</v>
      </c>
      <c r="CL56" s="24">
        <f t="shared" si="64"/>
        <v>247078650</v>
      </c>
      <c r="CM56" s="24">
        <f t="shared" si="65"/>
        <v>174056855</v>
      </c>
      <c r="CN56" s="24">
        <f t="shared" si="66"/>
        <v>0</v>
      </c>
      <c r="CO56" s="24">
        <f t="shared" si="67"/>
        <v>0</v>
      </c>
      <c r="CP56" s="24">
        <f t="shared" si="68"/>
        <v>2206050</v>
      </c>
      <c r="CQ56" s="13">
        <f t="shared" si="35"/>
        <v>3.5984529009999999</v>
      </c>
      <c r="CR56" s="24">
        <f t="shared" si="36"/>
        <v>214804100</v>
      </c>
      <c r="CS56" s="24">
        <f t="shared" si="37"/>
        <v>2423690</v>
      </c>
      <c r="CT56" s="24">
        <f t="shared" si="38"/>
        <v>51784824</v>
      </c>
      <c r="CU56" s="24">
        <f t="shared" si="39"/>
        <v>60653824</v>
      </c>
      <c r="CV56" s="24">
        <f t="shared" si="40"/>
        <v>455220</v>
      </c>
      <c r="CW56" s="24">
        <f t="shared" si="41"/>
        <v>39691622</v>
      </c>
      <c r="CX56" s="24">
        <f t="shared" si="42"/>
        <v>38395</v>
      </c>
      <c r="CY56" s="24">
        <f t="shared" si="43"/>
        <v>413658125</v>
      </c>
      <c r="CZ56" s="24">
        <f t="shared" si="44"/>
        <v>3078035350</v>
      </c>
      <c r="DA56" s="24">
        <f t="shared" si="45"/>
        <v>427050</v>
      </c>
      <c r="DB56" s="24">
        <f t="shared" si="46"/>
        <v>5875650</v>
      </c>
      <c r="DC56" s="24">
        <f t="shared" si="47"/>
        <v>247087620</v>
      </c>
      <c r="DD56" s="24">
        <f t="shared" si="48"/>
        <v>174056855</v>
      </c>
      <c r="DE56" s="24">
        <f t="shared" si="49"/>
        <v>85755</v>
      </c>
      <c r="DF56" s="24">
        <f t="shared" si="50"/>
        <v>0</v>
      </c>
      <c r="DG56" s="24">
        <f t="shared" si="51"/>
        <v>110487006</v>
      </c>
      <c r="DH56" s="44">
        <f t="shared" si="52"/>
        <v>4.399565086</v>
      </c>
    </row>
    <row r="57" spans="1:112" x14ac:dyDescent="0.3">
      <c r="A57" s="1">
        <v>27500</v>
      </c>
      <c r="B57">
        <v>0.23100000000000001</v>
      </c>
      <c r="C57">
        <v>4.6929999999999996</v>
      </c>
      <c r="D57">
        <v>0.13300000000000001</v>
      </c>
      <c r="E57">
        <v>1.4059999999999999</v>
      </c>
      <c r="F57">
        <v>4.9119999999999999</v>
      </c>
      <c r="G57">
        <v>27411</v>
      </c>
      <c r="H57">
        <v>97601</v>
      </c>
      <c r="I57">
        <v>168479</v>
      </c>
      <c r="J57">
        <v>3102</v>
      </c>
      <c r="K57">
        <v>3840</v>
      </c>
      <c r="L57">
        <v>5995</v>
      </c>
      <c r="M57">
        <v>8070</v>
      </c>
      <c r="N57">
        <v>15303</v>
      </c>
      <c r="O57" s="20">
        <v>33331</v>
      </c>
      <c r="P57" s="20">
        <v>525</v>
      </c>
      <c r="Q57" s="20">
        <v>5116</v>
      </c>
      <c r="R57" s="20">
        <v>5116</v>
      </c>
      <c r="S57" s="20">
        <v>18</v>
      </c>
      <c r="T57" s="20">
        <v>5777</v>
      </c>
      <c r="U57" s="20">
        <v>17</v>
      </c>
      <c r="V57" s="20">
        <v>33240</v>
      </c>
      <c r="W57" s="20">
        <v>5830</v>
      </c>
      <c r="X57" s="20">
        <v>42</v>
      </c>
      <c r="Y57" s="20">
        <v>584</v>
      </c>
      <c r="Z57" s="20">
        <v>27995</v>
      </c>
      <c r="AA57" s="20">
        <v>27994</v>
      </c>
      <c r="AB57" s="20">
        <v>1</v>
      </c>
      <c r="AC57" s="20">
        <v>0</v>
      </c>
      <c r="AD57" s="20">
        <v>27995</v>
      </c>
      <c r="AE57" s="22">
        <v>792</v>
      </c>
      <c r="AF57" s="22">
        <v>525</v>
      </c>
      <c r="AG57" s="22">
        <v>68</v>
      </c>
      <c r="AH57" s="22">
        <v>14</v>
      </c>
      <c r="AI57" s="22">
        <v>0</v>
      </c>
      <c r="AJ57" s="22">
        <v>635</v>
      </c>
      <c r="AK57" s="22">
        <v>17</v>
      </c>
      <c r="AL57" s="22">
        <v>6419</v>
      </c>
      <c r="AM57" s="22">
        <v>6402</v>
      </c>
      <c r="AN57" s="22">
        <v>0</v>
      </c>
      <c r="AO57" s="22">
        <v>1168</v>
      </c>
      <c r="AP57" s="22">
        <v>27994</v>
      </c>
      <c r="AQ57" s="22">
        <v>27994</v>
      </c>
      <c r="AR57" s="22">
        <v>0</v>
      </c>
      <c r="AS57" s="22">
        <v>0</v>
      </c>
      <c r="AT57" s="22">
        <v>584</v>
      </c>
      <c r="AU57" s="10">
        <f t="shared" si="69"/>
        <v>792</v>
      </c>
      <c r="AV57" s="10">
        <f t="shared" si="70"/>
        <v>525</v>
      </c>
      <c r="AW57" s="10">
        <f t="shared" si="71"/>
        <v>68</v>
      </c>
      <c r="AX57" s="10">
        <f t="shared" si="72"/>
        <v>14</v>
      </c>
      <c r="AY57" s="10">
        <f t="shared" si="73"/>
        <v>0</v>
      </c>
      <c r="AZ57" s="10">
        <f t="shared" si="74"/>
        <v>635</v>
      </c>
      <c r="BA57" s="10">
        <f t="shared" si="75"/>
        <v>17</v>
      </c>
      <c r="BB57" s="10">
        <f t="shared" si="76"/>
        <v>6419</v>
      </c>
      <c r="BC57" s="10">
        <f t="shared" si="77"/>
        <v>5830</v>
      </c>
      <c r="BD57" s="10">
        <f t="shared" si="78"/>
        <v>0</v>
      </c>
      <c r="BE57" s="10">
        <f t="shared" si="79"/>
        <v>584</v>
      </c>
      <c r="BF57" s="10">
        <f t="shared" si="80"/>
        <v>27994</v>
      </c>
      <c r="BG57" s="10">
        <f t="shared" si="81"/>
        <v>27994</v>
      </c>
      <c r="BH57" s="10">
        <f t="shared" si="82"/>
        <v>0</v>
      </c>
      <c r="BI57" s="10">
        <f t="shared" si="83"/>
        <v>0</v>
      </c>
      <c r="BJ57" s="10">
        <f t="shared" si="84"/>
        <v>584</v>
      </c>
      <c r="BK57">
        <v>6519</v>
      </c>
      <c r="BL57">
        <v>4280</v>
      </c>
      <c r="BM57">
        <v>9721</v>
      </c>
      <c r="BN57">
        <v>26451</v>
      </c>
      <c r="BO57">
        <v>9125</v>
      </c>
      <c r="BP57">
        <v>6441</v>
      </c>
      <c r="BQ57">
        <v>9812</v>
      </c>
      <c r="BR57">
        <v>11129</v>
      </c>
      <c r="BS57">
        <v>526847</v>
      </c>
      <c r="BT57">
        <v>9071</v>
      </c>
      <c r="BU57">
        <v>11411</v>
      </c>
      <c r="BV57">
        <v>7325</v>
      </c>
      <c r="BW57">
        <v>6247</v>
      </c>
      <c r="BX57">
        <v>13226</v>
      </c>
      <c r="BY57">
        <v>0</v>
      </c>
      <c r="BZ57">
        <v>3885</v>
      </c>
      <c r="CA57" s="24">
        <f t="shared" si="53"/>
        <v>5163048</v>
      </c>
      <c r="CB57" s="24">
        <f t="shared" si="54"/>
        <v>2247000</v>
      </c>
      <c r="CC57" s="24">
        <f t="shared" si="55"/>
        <v>661028</v>
      </c>
      <c r="CD57" s="24">
        <f t="shared" si="56"/>
        <v>370314</v>
      </c>
      <c r="CE57" s="24">
        <f t="shared" si="57"/>
        <v>0</v>
      </c>
      <c r="CF57" s="24">
        <f t="shared" si="58"/>
        <v>4090035</v>
      </c>
      <c r="CG57" s="24">
        <f t="shared" si="59"/>
        <v>166804</v>
      </c>
      <c r="CH57" s="24">
        <f t="shared" si="60"/>
        <v>71437051</v>
      </c>
      <c r="CI57" s="24">
        <f t="shared" si="61"/>
        <v>3071518010</v>
      </c>
      <c r="CJ57" s="24">
        <f t="shared" si="62"/>
        <v>0</v>
      </c>
      <c r="CK57" s="24">
        <f t="shared" si="63"/>
        <v>6664024</v>
      </c>
      <c r="CL57" s="24">
        <f t="shared" si="64"/>
        <v>205056050</v>
      </c>
      <c r="CM57" s="24">
        <f t="shared" si="65"/>
        <v>174878518</v>
      </c>
      <c r="CN57" s="24">
        <f t="shared" si="66"/>
        <v>0</v>
      </c>
      <c r="CO57" s="24">
        <f t="shared" si="67"/>
        <v>0</v>
      </c>
      <c r="CP57" s="24">
        <f t="shared" si="68"/>
        <v>2268840</v>
      </c>
      <c r="CQ57" s="13">
        <f t="shared" si="35"/>
        <v>3.5445207220000001</v>
      </c>
      <c r="CR57" s="24">
        <f t="shared" si="36"/>
        <v>217284789</v>
      </c>
      <c r="CS57" s="24">
        <f t="shared" si="37"/>
        <v>2247000</v>
      </c>
      <c r="CT57" s="24">
        <f t="shared" si="38"/>
        <v>49732636</v>
      </c>
      <c r="CU57" s="24">
        <f t="shared" si="39"/>
        <v>135323316</v>
      </c>
      <c r="CV57" s="24">
        <f t="shared" si="40"/>
        <v>164250</v>
      </c>
      <c r="CW57" s="24">
        <f t="shared" si="41"/>
        <v>37209657</v>
      </c>
      <c r="CX57" s="24">
        <f t="shared" si="42"/>
        <v>166804</v>
      </c>
      <c r="CY57" s="24">
        <f t="shared" si="43"/>
        <v>369927960</v>
      </c>
      <c r="CZ57" s="24">
        <f t="shared" si="44"/>
        <v>3071518010</v>
      </c>
      <c r="DA57" s="24">
        <f t="shared" si="45"/>
        <v>380982</v>
      </c>
      <c r="DB57" s="24">
        <f t="shared" si="46"/>
        <v>6664024</v>
      </c>
      <c r="DC57" s="24">
        <f t="shared" si="47"/>
        <v>205063375</v>
      </c>
      <c r="DD57" s="24">
        <f t="shared" si="48"/>
        <v>174878518</v>
      </c>
      <c r="DE57" s="24">
        <f t="shared" si="49"/>
        <v>13226</v>
      </c>
      <c r="DF57" s="24">
        <f t="shared" si="50"/>
        <v>0</v>
      </c>
      <c r="DG57" s="24">
        <f t="shared" si="51"/>
        <v>108760575</v>
      </c>
      <c r="DH57" s="44">
        <f t="shared" si="52"/>
        <v>4.3793351219999996</v>
      </c>
    </row>
    <row r="58" spans="1:112" x14ac:dyDescent="0.3">
      <c r="A58" s="1">
        <v>28000</v>
      </c>
      <c r="B58">
        <v>0.246</v>
      </c>
      <c r="C58">
        <v>4.84</v>
      </c>
      <c r="D58">
        <v>0.13400000000000001</v>
      </c>
      <c r="E58">
        <v>1.5720000000000001</v>
      </c>
      <c r="F58">
        <v>6.0179999999999998</v>
      </c>
      <c r="G58">
        <v>27927</v>
      </c>
      <c r="H58">
        <v>99805</v>
      </c>
      <c r="I58">
        <v>172166</v>
      </c>
      <c r="J58">
        <v>3212</v>
      </c>
      <c r="K58">
        <v>3691</v>
      </c>
      <c r="L58">
        <v>5679</v>
      </c>
      <c r="M58">
        <v>6716</v>
      </c>
      <c r="N58">
        <v>16793</v>
      </c>
      <c r="O58" s="20">
        <v>34091</v>
      </c>
      <c r="P58" s="20">
        <v>531</v>
      </c>
      <c r="Q58" s="20">
        <v>5291</v>
      </c>
      <c r="R58" s="20">
        <v>5291</v>
      </c>
      <c r="S58" s="20">
        <v>36</v>
      </c>
      <c r="T58" s="20">
        <v>5975</v>
      </c>
      <c r="U58" s="20">
        <v>9</v>
      </c>
      <c r="V58" s="20">
        <v>33960</v>
      </c>
      <c r="W58" s="20">
        <v>6034</v>
      </c>
      <c r="X58" s="20">
        <v>42</v>
      </c>
      <c r="Y58" s="20">
        <v>598</v>
      </c>
      <c r="Z58" s="20">
        <v>28525</v>
      </c>
      <c r="AA58" s="20">
        <v>28524</v>
      </c>
      <c r="AB58" s="20">
        <v>1</v>
      </c>
      <c r="AC58" s="20">
        <v>0</v>
      </c>
      <c r="AD58" s="20">
        <v>28525</v>
      </c>
      <c r="AE58" s="22">
        <v>796</v>
      </c>
      <c r="AF58" s="22">
        <v>531</v>
      </c>
      <c r="AG58" s="22">
        <v>87</v>
      </c>
      <c r="AH58" s="22">
        <v>24</v>
      </c>
      <c r="AI58" s="22">
        <v>0</v>
      </c>
      <c r="AJ58" s="22">
        <v>597</v>
      </c>
      <c r="AK58" s="22">
        <v>9</v>
      </c>
      <c r="AL58" s="22">
        <v>6570</v>
      </c>
      <c r="AM58" s="22">
        <v>6561</v>
      </c>
      <c r="AN58" s="22">
        <v>0</v>
      </c>
      <c r="AO58" s="22">
        <v>1196</v>
      </c>
      <c r="AP58" s="22">
        <v>28524</v>
      </c>
      <c r="AQ58" s="22">
        <v>28524</v>
      </c>
      <c r="AR58" s="22">
        <v>0</v>
      </c>
      <c r="AS58" s="22">
        <v>0</v>
      </c>
      <c r="AT58" s="22">
        <v>598</v>
      </c>
      <c r="AU58" s="10">
        <f t="shared" si="69"/>
        <v>796</v>
      </c>
      <c r="AV58" s="10">
        <f t="shared" si="70"/>
        <v>531</v>
      </c>
      <c r="AW58" s="10">
        <f t="shared" si="71"/>
        <v>87</v>
      </c>
      <c r="AX58" s="10">
        <f t="shared" si="72"/>
        <v>24</v>
      </c>
      <c r="AY58" s="10">
        <f t="shared" si="73"/>
        <v>0</v>
      </c>
      <c r="AZ58" s="10">
        <f t="shared" si="74"/>
        <v>597</v>
      </c>
      <c r="BA58" s="10">
        <f t="shared" si="75"/>
        <v>9</v>
      </c>
      <c r="BB58" s="10">
        <f t="shared" si="76"/>
        <v>6570</v>
      </c>
      <c r="BC58" s="10">
        <f t="shared" si="77"/>
        <v>6034</v>
      </c>
      <c r="BD58" s="10">
        <f t="shared" si="78"/>
        <v>0</v>
      </c>
      <c r="BE58" s="10">
        <f t="shared" si="79"/>
        <v>598</v>
      </c>
      <c r="BF58" s="10">
        <f t="shared" si="80"/>
        <v>28524</v>
      </c>
      <c r="BG58" s="10">
        <f t="shared" si="81"/>
        <v>28524</v>
      </c>
      <c r="BH58" s="10">
        <f t="shared" si="82"/>
        <v>0</v>
      </c>
      <c r="BI58" s="10">
        <f t="shared" si="83"/>
        <v>0</v>
      </c>
      <c r="BJ58" s="10">
        <f t="shared" si="84"/>
        <v>598</v>
      </c>
      <c r="BK58">
        <v>8104</v>
      </c>
      <c r="BL58">
        <v>4982</v>
      </c>
      <c r="BM58">
        <v>10227</v>
      </c>
      <c r="BN58">
        <v>22292</v>
      </c>
      <c r="BO58">
        <v>9860</v>
      </c>
      <c r="BP58">
        <v>6869</v>
      </c>
      <c r="BQ58">
        <v>5878</v>
      </c>
      <c r="BR58">
        <v>11501</v>
      </c>
      <c r="BS58">
        <v>672692</v>
      </c>
      <c r="BT58">
        <v>10290</v>
      </c>
      <c r="BU58">
        <v>16536</v>
      </c>
      <c r="BV58">
        <v>7698</v>
      </c>
      <c r="BW58">
        <v>6683</v>
      </c>
      <c r="BX58">
        <v>16213</v>
      </c>
      <c r="BY58">
        <v>0</v>
      </c>
      <c r="BZ58">
        <v>4208</v>
      </c>
      <c r="CA58" s="24">
        <f t="shared" si="53"/>
        <v>6450784</v>
      </c>
      <c r="CB58" s="24">
        <f t="shared" si="54"/>
        <v>2645442</v>
      </c>
      <c r="CC58" s="24">
        <f t="shared" si="55"/>
        <v>889749</v>
      </c>
      <c r="CD58" s="24">
        <f t="shared" si="56"/>
        <v>535008</v>
      </c>
      <c r="CE58" s="24">
        <f t="shared" si="57"/>
        <v>0</v>
      </c>
      <c r="CF58" s="24">
        <f t="shared" si="58"/>
        <v>4100793</v>
      </c>
      <c r="CG58" s="24">
        <f t="shared" si="59"/>
        <v>52902</v>
      </c>
      <c r="CH58" s="24">
        <f t="shared" si="60"/>
        <v>75561570</v>
      </c>
      <c r="CI58" s="24">
        <f t="shared" si="61"/>
        <v>4059023528</v>
      </c>
      <c r="CJ58" s="24">
        <f t="shared" si="62"/>
        <v>0</v>
      </c>
      <c r="CK58" s="24">
        <f t="shared" si="63"/>
        <v>9888528</v>
      </c>
      <c r="CL58" s="24">
        <f t="shared" si="64"/>
        <v>219577752</v>
      </c>
      <c r="CM58" s="24">
        <f t="shared" si="65"/>
        <v>190625892</v>
      </c>
      <c r="CN58" s="24">
        <f t="shared" si="66"/>
        <v>0</v>
      </c>
      <c r="CO58" s="24">
        <f t="shared" si="67"/>
        <v>0</v>
      </c>
      <c r="CP58" s="24">
        <f t="shared" si="68"/>
        <v>2516384</v>
      </c>
      <c r="CQ58" s="13">
        <f t="shared" si="35"/>
        <v>4.5718683320000002</v>
      </c>
      <c r="CR58" s="24">
        <f t="shared" si="36"/>
        <v>276273464</v>
      </c>
      <c r="CS58" s="24">
        <f t="shared" si="37"/>
        <v>2645442</v>
      </c>
      <c r="CT58" s="24">
        <f t="shared" si="38"/>
        <v>54111057</v>
      </c>
      <c r="CU58" s="24">
        <f t="shared" si="39"/>
        <v>117946972</v>
      </c>
      <c r="CV58" s="24">
        <f t="shared" si="40"/>
        <v>354960</v>
      </c>
      <c r="CW58" s="24">
        <f t="shared" si="41"/>
        <v>41042275</v>
      </c>
      <c r="CX58" s="24">
        <f t="shared" si="42"/>
        <v>52902</v>
      </c>
      <c r="CY58" s="24">
        <f t="shared" si="43"/>
        <v>390573960</v>
      </c>
      <c r="CZ58" s="24">
        <f t="shared" si="44"/>
        <v>4059023528</v>
      </c>
      <c r="DA58" s="24">
        <f t="shared" si="45"/>
        <v>432180</v>
      </c>
      <c r="DB58" s="24">
        <f t="shared" si="46"/>
        <v>9888528</v>
      </c>
      <c r="DC58" s="24">
        <f t="shared" si="47"/>
        <v>219585450</v>
      </c>
      <c r="DD58" s="24">
        <f t="shared" si="48"/>
        <v>190625892</v>
      </c>
      <c r="DE58" s="24">
        <f t="shared" si="49"/>
        <v>16213</v>
      </c>
      <c r="DF58" s="24">
        <f t="shared" si="50"/>
        <v>0</v>
      </c>
      <c r="DG58" s="24">
        <f t="shared" si="51"/>
        <v>120033200</v>
      </c>
      <c r="DH58" s="44">
        <f t="shared" si="52"/>
        <v>5.4826060229999998</v>
      </c>
    </row>
    <row r="59" spans="1:112" x14ac:dyDescent="0.3">
      <c r="A59" s="1">
        <v>28500</v>
      </c>
      <c r="B59">
        <v>0.25700000000000001</v>
      </c>
      <c r="C59">
        <v>4.9109999999999996</v>
      </c>
      <c r="D59">
        <v>0.13700000000000001</v>
      </c>
      <c r="E59">
        <v>1.9930000000000001</v>
      </c>
      <c r="F59">
        <v>5.9630000000000001</v>
      </c>
      <c r="G59">
        <v>28461</v>
      </c>
      <c r="H59">
        <v>101540</v>
      </c>
      <c r="I59">
        <v>174904</v>
      </c>
      <c r="J59">
        <v>3208</v>
      </c>
      <c r="K59">
        <v>3699</v>
      </c>
      <c r="L59">
        <v>5639</v>
      </c>
      <c r="M59">
        <v>8059</v>
      </c>
      <c r="N59">
        <v>16084</v>
      </c>
      <c r="O59" s="20">
        <v>34660</v>
      </c>
      <c r="P59" s="20">
        <v>548</v>
      </c>
      <c r="Q59" s="20">
        <v>5306</v>
      </c>
      <c r="R59" s="20">
        <v>5306</v>
      </c>
      <c r="S59" s="20">
        <v>33</v>
      </c>
      <c r="T59" s="20">
        <v>6022</v>
      </c>
      <c r="U59" s="20">
        <v>11</v>
      </c>
      <c r="V59" s="20">
        <v>34501</v>
      </c>
      <c r="W59" s="20">
        <v>6041</v>
      </c>
      <c r="X59" s="20">
        <v>45</v>
      </c>
      <c r="Y59" s="20">
        <v>583</v>
      </c>
      <c r="Z59" s="20">
        <v>29044</v>
      </c>
      <c r="AA59" s="20">
        <v>29043</v>
      </c>
      <c r="AB59" s="20">
        <v>1</v>
      </c>
      <c r="AC59" s="20">
        <v>0</v>
      </c>
      <c r="AD59" s="20">
        <v>29044</v>
      </c>
      <c r="AE59" s="22">
        <v>770</v>
      </c>
      <c r="AF59" s="22">
        <v>548</v>
      </c>
      <c r="AG59" s="22">
        <v>76</v>
      </c>
      <c r="AH59" s="22">
        <v>22</v>
      </c>
      <c r="AI59" s="22">
        <v>0</v>
      </c>
      <c r="AJ59" s="22">
        <v>600</v>
      </c>
      <c r="AK59" s="22">
        <v>11</v>
      </c>
      <c r="AL59" s="22">
        <v>6578</v>
      </c>
      <c r="AM59" s="22">
        <v>6567</v>
      </c>
      <c r="AN59" s="22">
        <v>0</v>
      </c>
      <c r="AO59" s="22">
        <v>1166</v>
      </c>
      <c r="AP59" s="22">
        <v>29043</v>
      </c>
      <c r="AQ59" s="22">
        <v>29043</v>
      </c>
      <c r="AR59" s="22">
        <v>0</v>
      </c>
      <c r="AS59" s="22">
        <v>0</v>
      </c>
      <c r="AT59" s="22">
        <v>583</v>
      </c>
      <c r="AU59" s="10">
        <f t="shared" si="69"/>
        <v>770</v>
      </c>
      <c r="AV59" s="10">
        <f t="shared" si="70"/>
        <v>548</v>
      </c>
      <c r="AW59" s="10">
        <f t="shared" si="71"/>
        <v>76</v>
      </c>
      <c r="AX59" s="10">
        <f t="shared" si="72"/>
        <v>22</v>
      </c>
      <c r="AY59" s="10">
        <f t="shared" si="73"/>
        <v>0</v>
      </c>
      <c r="AZ59" s="10">
        <f t="shared" si="74"/>
        <v>600</v>
      </c>
      <c r="BA59" s="10">
        <f t="shared" si="75"/>
        <v>11</v>
      </c>
      <c r="BB59" s="10">
        <f t="shared" si="76"/>
        <v>6578</v>
      </c>
      <c r="BC59" s="10">
        <f t="shared" si="77"/>
        <v>6041</v>
      </c>
      <c r="BD59" s="10">
        <f t="shared" si="78"/>
        <v>0</v>
      </c>
      <c r="BE59" s="10">
        <f t="shared" si="79"/>
        <v>583</v>
      </c>
      <c r="BF59" s="10">
        <f t="shared" si="80"/>
        <v>29043</v>
      </c>
      <c r="BG59" s="10">
        <f t="shared" si="81"/>
        <v>29043</v>
      </c>
      <c r="BH59" s="10">
        <f t="shared" si="82"/>
        <v>0</v>
      </c>
      <c r="BI59" s="10">
        <f t="shared" si="83"/>
        <v>0</v>
      </c>
      <c r="BJ59" s="10">
        <f t="shared" si="84"/>
        <v>583</v>
      </c>
      <c r="BK59">
        <v>7520</v>
      </c>
      <c r="BL59">
        <v>4633</v>
      </c>
      <c r="BM59">
        <v>10369</v>
      </c>
      <c r="BN59">
        <v>10685</v>
      </c>
      <c r="BO59">
        <v>8843</v>
      </c>
      <c r="BP59">
        <v>6598</v>
      </c>
      <c r="BQ59">
        <v>13652</v>
      </c>
      <c r="BR59">
        <v>11375</v>
      </c>
      <c r="BS59">
        <v>659243</v>
      </c>
      <c r="BT59">
        <v>10097</v>
      </c>
      <c r="BU59">
        <v>11735</v>
      </c>
      <c r="BV59">
        <v>7449</v>
      </c>
      <c r="BW59">
        <v>6332</v>
      </c>
      <c r="BX59">
        <v>13653</v>
      </c>
      <c r="BY59">
        <v>0</v>
      </c>
      <c r="BZ59">
        <v>4066</v>
      </c>
      <c r="CA59" s="24">
        <f t="shared" si="53"/>
        <v>5790400</v>
      </c>
      <c r="CB59" s="24">
        <f t="shared" si="54"/>
        <v>2538884</v>
      </c>
      <c r="CC59" s="24">
        <f t="shared" si="55"/>
        <v>788044</v>
      </c>
      <c r="CD59" s="24">
        <f t="shared" si="56"/>
        <v>235070</v>
      </c>
      <c r="CE59" s="24">
        <f t="shared" si="57"/>
        <v>0</v>
      </c>
      <c r="CF59" s="24">
        <f t="shared" si="58"/>
        <v>3958800</v>
      </c>
      <c r="CG59" s="24">
        <f t="shared" si="59"/>
        <v>150172</v>
      </c>
      <c r="CH59" s="24">
        <f t="shared" si="60"/>
        <v>74824750</v>
      </c>
      <c r="CI59" s="24">
        <f t="shared" si="61"/>
        <v>3982486963</v>
      </c>
      <c r="CJ59" s="24">
        <f t="shared" si="62"/>
        <v>0</v>
      </c>
      <c r="CK59" s="24">
        <f t="shared" si="63"/>
        <v>6841505</v>
      </c>
      <c r="CL59" s="24">
        <f t="shared" si="64"/>
        <v>216341307</v>
      </c>
      <c r="CM59" s="24">
        <f t="shared" si="65"/>
        <v>183900276</v>
      </c>
      <c r="CN59" s="24">
        <f t="shared" si="66"/>
        <v>0</v>
      </c>
      <c r="CO59" s="24">
        <f t="shared" si="67"/>
        <v>0</v>
      </c>
      <c r="CP59" s="24">
        <f t="shared" si="68"/>
        <v>2370478</v>
      </c>
      <c r="CQ59" s="13">
        <f t="shared" si="35"/>
        <v>4.4802266489999996</v>
      </c>
      <c r="CR59" s="24">
        <f t="shared" si="36"/>
        <v>260643200</v>
      </c>
      <c r="CS59" s="24">
        <f t="shared" si="37"/>
        <v>2538884</v>
      </c>
      <c r="CT59" s="24">
        <f t="shared" si="38"/>
        <v>55017914</v>
      </c>
      <c r="CU59" s="24">
        <f t="shared" si="39"/>
        <v>56694610</v>
      </c>
      <c r="CV59" s="24">
        <f t="shared" si="40"/>
        <v>291819</v>
      </c>
      <c r="CW59" s="24">
        <f t="shared" si="41"/>
        <v>39733156</v>
      </c>
      <c r="CX59" s="24">
        <f t="shared" si="42"/>
        <v>150172</v>
      </c>
      <c r="CY59" s="24">
        <f t="shared" si="43"/>
        <v>392448875</v>
      </c>
      <c r="CZ59" s="24">
        <f t="shared" si="44"/>
        <v>3982486963</v>
      </c>
      <c r="DA59" s="24">
        <f t="shared" si="45"/>
        <v>454365</v>
      </c>
      <c r="DB59" s="24">
        <f t="shared" si="46"/>
        <v>6841505</v>
      </c>
      <c r="DC59" s="24">
        <f t="shared" si="47"/>
        <v>216348756</v>
      </c>
      <c r="DD59" s="24">
        <f t="shared" si="48"/>
        <v>183900276</v>
      </c>
      <c r="DE59" s="24">
        <f t="shared" si="49"/>
        <v>13653</v>
      </c>
      <c r="DF59" s="24">
        <f t="shared" si="50"/>
        <v>0</v>
      </c>
      <c r="DG59" s="24">
        <f t="shared" si="51"/>
        <v>118092904</v>
      </c>
      <c r="DH59" s="44">
        <f t="shared" si="52"/>
        <v>5.3156570519999997</v>
      </c>
    </row>
    <row r="60" spans="1:112" x14ac:dyDescent="0.3">
      <c r="A60" s="1">
        <v>29000</v>
      </c>
      <c r="B60">
        <v>0.255</v>
      </c>
      <c r="C60">
        <v>5.032</v>
      </c>
      <c r="D60">
        <v>0.13700000000000001</v>
      </c>
      <c r="E60">
        <v>1.5</v>
      </c>
      <c r="F60">
        <v>6.02</v>
      </c>
      <c r="G60">
        <v>29003</v>
      </c>
      <c r="H60">
        <v>103746</v>
      </c>
      <c r="I60">
        <v>178222</v>
      </c>
      <c r="J60">
        <v>3179</v>
      </c>
      <c r="K60">
        <v>3433</v>
      </c>
      <c r="L60">
        <v>5889</v>
      </c>
      <c r="M60">
        <v>7834</v>
      </c>
      <c r="N60">
        <v>16214</v>
      </c>
      <c r="O60" s="20">
        <v>35301</v>
      </c>
      <c r="P60" s="20">
        <v>591</v>
      </c>
      <c r="Q60" s="20">
        <v>5604</v>
      </c>
      <c r="R60" s="20">
        <v>5604</v>
      </c>
      <c r="S60" s="20">
        <v>39</v>
      </c>
      <c r="T60" s="20">
        <v>6135</v>
      </c>
      <c r="U60" s="20">
        <v>11</v>
      </c>
      <c r="V60" s="20">
        <v>35112</v>
      </c>
      <c r="W60" s="20">
        <v>6110</v>
      </c>
      <c r="X60" s="20">
        <v>45</v>
      </c>
      <c r="Y60" s="20">
        <v>563</v>
      </c>
      <c r="Z60" s="20">
        <v>29566</v>
      </c>
      <c r="AA60" s="20">
        <v>29565</v>
      </c>
      <c r="AB60" s="20">
        <v>1</v>
      </c>
      <c r="AC60" s="20">
        <v>0</v>
      </c>
      <c r="AD60" s="20">
        <v>29566</v>
      </c>
      <c r="AE60" s="22">
        <v>734</v>
      </c>
      <c r="AF60" s="22">
        <v>591</v>
      </c>
      <c r="AG60" s="22">
        <v>81</v>
      </c>
      <c r="AH60" s="22">
        <v>13</v>
      </c>
      <c r="AI60" s="22">
        <v>0</v>
      </c>
      <c r="AJ60" s="22">
        <v>560</v>
      </c>
      <c r="AK60" s="22">
        <v>11</v>
      </c>
      <c r="AL60" s="22">
        <v>6617</v>
      </c>
      <c r="AM60" s="22">
        <v>6606</v>
      </c>
      <c r="AN60" s="22">
        <v>3</v>
      </c>
      <c r="AO60" s="22">
        <v>1124</v>
      </c>
      <c r="AP60" s="22">
        <v>29565</v>
      </c>
      <c r="AQ60" s="22">
        <v>29565</v>
      </c>
      <c r="AR60" s="22">
        <v>0</v>
      </c>
      <c r="AS60" s="22">
        <v>0</v>
      </c>
      <c r="AT60" s="22">
        <v>562</v>
      </c>
      <c r="AU60" s="10">
        <f t="shared" si="69"/>
        <v>734</v>
      </c>
      <c r="AV60" s="10">
        <f t="shared" si="70"/>
        <v>591</v>
      </c>
      <c r="AW60" s="10">
        <f t="shared" si="71"/>
        <v>81</v>
      </c>
      <c r="AX60" s="10">
        <f t="shared" si="72"/>
        <v>13</v>
      </c>
      <c r="AY60" s="10">
        <f t="shared" si="73"/>
        <v>0</v>
      </c>
      <c r="AZ60" s="10">
        <f t="shared" si="74"/>
        <v>560</v>
      </c>
      <c r="BA60" s="10">
        <f t="shared" si="75"/>
        <v>11</v>
      </c>
      <c r="BB60" s="10">
        <f t="shared" si="76"/>
        <v>6617</v>
      </c>
      <c r="BC60" s="10">
        <f t="shared" si="77"/>
        <v>6110</v>
      </c>
      <c r="BD60" s="10">
        <f t="shared" si="78"/>
        <v>3</v>
      </c>
      <c r="BE60" s="10">
        <f t="shared" si="79"/>
        <v>563</v>
      </c>
      <c r="BF60" s="10">
        <f t="shared" si="80"/>
        <v>29565</v>
      </c>
      <c r="BG60" s="10">
        <f t="shared" si="81"/>
        <v>29565</v>
      </c>
      <c r="BH60" s="10">
        <f t="shared" si="82"/>
        <v>0</v>
      </c>
      <c r="BI60" s="10">
        <f t="shared" si="83"/>
        <v>0</v>
      </c>
      <c r="BJ60" s="10">
        <f t="shared" si="84"/>
        <v>562</v>
      </c>
      <c r="BK60">
        <v>6537</v>
      </c>
      <c r="BL60">
        <v>4947</v>
      </c>
      <c r="BM60">
        <v>10022</v>
      </c>
      <c r="BN60">
        <v>16999</v>
      </c>
      <c r="BO60">
        <v>8729</v>
      </c>
      <c r="BP60">
        <v>6934</v>
      </c>
      <c r="BQ60">
        <v>5391</v>
      </c>
      <c r="BR60">
        <v>10985</v>
      </c>
      <c r="BS60">
        <v>663816</v>
      </c>
      <c r="BT60">
        <v>11765</v>
      </c>
      <c r="BU60">
        <v>11488</v>
      </c>
      <c r="BV60">
        <v>7257</v>
      </c>
      <c r="BW60">
        <v>6272</v>
      </c>
      <c r="BX60">
        <v>9813</v>
      </c>
      <c r="BY60">
        <v>0</v>
      </c>
      <c r="BZ60">
        <v>3961</v>
      </c>
      <c r="CA60" s="24">
        <f t="shared" si="53"/>
        <v>4798158</v>
      </c>
      <c r="CB60" s="24">
        <f t="shared" si="54"/>
        <v>2923677</v>
      </c>
      <c r="CC60" s="24">
        <f t="shared" si="55"/>
        <v>811782</v>
      </c>
      <c r="CD60" s="24">
        <f t="shared" si="56"/>
        <v>220987</v>
      </c>
      <c r="CE60" s="24">
        <f t="shared" si="57"/>
        <v>0</v>
      </c>
      <c r="CF60" s="24">
        <f t="shared" si="58"/>
        <v>3883040</v>
      </c>
      <c r="CG60" s="24">
        <f t="shared" si="59"/>
        <v>59301</v>
      </c>
      <c r="CH60" s="24">
        <f t="shared" si="60"/>
        <v>72687745</v>
      </c>
      <c r="CI60" s="24">
        <f t="shared" si="61"/>
        <v>4055915760</v>
      </c>
      <c r="CJ60" s="24">
        <f t="shared" si="62"/>
        <v>35295</v>
      </c>
      <c r="CK60" s="24">
        <f t="shared" si="63"/>
        <v>6467744</v>
      </c>
      <c r="CL60" s="24">
        <f t="shared" si="64"/>
        <v>214553205</v>
      </c>
      <c r="CM60" s="24">
        <f t="shared" si="65"/>
        <v>185431680</v>
      </c>
      <c r="CN60" s="24">
        <f t="shared" si="66"/>
        <v>0</v>
      </c>
      <c r="CO60" s="24">
        <f t="shared" si="67"/>
        <v>0</v>
      </c>
      <c r="CP60" s="24">
        <f t="shared" si="68"/>
        <v>2226082</v>
      </c>
      <c r="CQ60" s="13">
        <f t="shared" si="35"/>
        <v>4.5500144560000004</v>
      </c>
      <c r="CR60" s="24">
        <f t="shared" si="36"/>
        <v>230762637</v>
      </c>
      <c r="CS60" s="24">
        <f t="shared" si="37"/>
        <v>2923677</v>
      </c>
      <c r="CT60" s="24">
        <f t="shared" si="38"/>
        <v>56163288</v>
      </c>
      <c r="CU60" s="24">
        <f t="shared" si="39"/>
        <v>95262396</v>
      </c>
      <c r="CV60" s="24">
        <f t="shared" si="40"/>
        <v>340431</v>
      </c>
      <c r="CW60" s="24">
        <f t="shared" si="41"/>
        <v>42540090</v>
      </c>
      <c r="CX60" s="24">
        <f t="shared" si="42"/>
        <v>59301</v>
      </c>
      <c r="CY60" s="24">
        <f t="shared" si="43"/>
        <v>385705320</v>
      </c>
      <c r="CZ60" s="24">
        <f t="shared" si="44"/>
        <v>4055915760</v>
      </c>
      <c r="DA60" s="24">
        <f t="shared" si="45"/>
        <v>529425</v>
      </c>
      <c r="DB60" s="24">
        <f t="shared" si="46"/>
        <v>6467744</v>
      </c>
      <c r="DC60" s="24">
        <f t="shared" si="47"/>
        <v>214560462</v>
      </c>
      <c r="DD60" s="24">
        <f t="shared" si="48"/>
        <v>185431680</v>
      </c>
      <c r="DE60" s="24">
        <f t="shared" si="49"/>
        <v>9813</v>
      </c>
      <c r="DF60" s="24">
        <f t="shared" si="50"/>
        <v>0</v>
      </c>
      <c r="DG60" s="24">
        <f t="shared" si="51"/>
        <v>117110926</v>
      </c>
      <c r="DH60" s="44">
        <f t="shared" si="52"/>
        <v>5.3937829500000003</v>
      </c>
    </row>
    <row r="61" spans="1:112" x14ac:dyDescent="0.3">
      <c r="A61" s="1">
        <v>29500</v>
      </c>
      <c r="B61">
        <v>0.26</v>
      </c>
      <c r="C61">
        <v>5.0170000000000003</v>
      </c>
      <c r="D61">
        <v>0.14000000000000001</v>
      </c>
      <c r="E61">
        <v>1.663</v>
      </c>
      <c r="F61">
        <v>6.5540000000000003</v>
      </c>
      <c r="G61">
        <v>29423</v>
      </c>
      <c r="H61">
        <v>104882</v>
      </c>
      <c r="I61">
        <v>180807</v>
      </c>
      <c r="J61">
        <v>3225</v>
      </c>
      <c r="K61">
        <v>3494</v>
      </c>
      <c r="L61">
        <v>6526</v>
      </c>
      <c r="M61">
        <v>8009</v>
      </c>
      <c r="N61">
        <v>16278</v>
      </c>
      <c r="O61" s="20">
        <v>35788</v>
      </c>
      <c r="P61" s="20">
        <v>562</v>
      </c>
      <c r="Q61" s="20">
        <v>5533</v>
      </c>
      <c r="R61" s="20">
        <v>5533</v>
      </c>
      <c r="S61" s="20">
        <v>9</v>
      </c>
      <c r="T61" s="20">
        <v>6168</v>
      </c>
      <c r="U61" s="20">
        <v>13</v>
      </c>
      <c r="V61" s="20">
        <v>35652</v>
      </c>
      <c r="W61" s="20">
        <v>6230</v>
      </c>
      <c r="X61" s="20">
        <v>24</v>
      </c>
      <c r="Y61" s="20">
        <v>635</v>
      </c>
      <c r="Z61" s="20">
        <v>30058</v>
      </c>
      <c r="AA61" s="20">
        <v>30057</v>
      </c>
      <c r="AB61" s="20">
        <v>1</v>
      </c>
      <c r="AC61" s="20">
        <v>0</v>
      </c>
      <c r="AD61" s="20">
        <v>30058</v>
      </c>
      <c r="AE61" s="22">
        <v>818</v>
      </c>
      <c r="AF61" s="22">
        <v>562</v>
      </c>
      <c r="AG61" s="22">
        <v>69</v>
      </c>
      <c r="AH61" s="22">
        <v>19</v>
      </c>
      <c r="AI61" s="22">
        <v>0</v>
      </c>
      <c r="AJ61" s="22">
        <v>589</v>
      </c>
      <c r="AK61" s="22">
        <v>13</v>
      </c>
      <c r="AL61" s="22">
        <v>6777</v>
      </c>
      <c r="AM61" s="22">
        <v>6764</v>
      </c>
      <c r="AN61" s="22">
        <v>0</v>
      </c>
      <c r="AO61" s="22">
        <v>1270</v>
      </c>
      <c r="AP61" s="22">
        <v>30057</v>
      </c>
      <c r="AQ61" s="22">
        <v>30057</v>
      </c>
      <c r="AR61" s="22">
        <v>0</v>
      </c>
      <c r="AS61" s="22">
        <v>0</v>
      </c>
      <c r="AT61" s="22">
        <v>635</v>
      </c>
      <c r="AU61" s="10">
        <f t="shared" si="69"/>
        <v>818</v>
      </c>
      <c r="AV61" s="10">
        <f t="shared" si="70"/>
        <v>562</v>
      </c>
      <c r="AW61" s="10">
        <f t="shared" si="71"/>
        <v>69</v>
      </c>
      <c r="AX61" s="10">
        <f t="shared" si="72"/>
        <v>19</v>
      </c>
      <c r="AY61" s="10">
        <f t="shared" si="73"/>
        <v>0</v>
      </c>
      <c r="AZ61" s="10">
        <f t="shared" si="74"/>
        <v>589</v>
      </c>
      <c r="BA61" s="10">
        <f t="shared" si="75"/>
        <v>13</v>
      </c>
      <c r="BB61" s="10">
        <f t="shared" si="76"/>
        <v>6777</v>
      </c>
      <c r="BC61" s="10">
        <f t="shared" si="77"/>
        <v>6230</v>
      </c>
      <c r="BD61" s="10">
        <f t="shared" si="78"/>
        <v>0</v>
      </c>
      <c r="BE61" s="10">
        <f t="shared" si="79"/>
        <v>635</v>
      </c>
      <c r="BF61" s="10">
        <f t="shared" si="80"/>
        <v>30057</v>
      </c>
      <c r="BG61" s="10">
        <f t="shared" si="81"/>
        <v>30057</v>
      </c>
      <c r="BH61" s="10">
        <f t="shared" si="82"/>
        <v>0</v>
      </c>
      <c r="BI61" s="10">
        <f t="shared" si="83"/>
        <v>0</v>
      </c>
      <c r="BJ61" s="10">
        <f t="shared" si="84"/>
        <v>635</v>
      </c>
      <c r="BK61">
        <v>6562</v>
      </c>
      <c r="BL61">
        <v>5135</v>
      </c>
      <c r="BM61">
        <v>10311</v>
      </c>
      <c r="BN61">
        <v>11519</v>
      </c>
      <c r="BO61">
        <v>8959</v>
      </c>
      <c r="BP61">
        <v>6943</v>
      </c>
      <c r="BQ61">
        <v>6104</v>
      </c>
      <c r="BR61">
        <v>11521</v>
      </c>
      <c r="BS61">
        <v>722774</v>
      </c>
      <c r="BT61">
        <v>10523</v>
      </c>
      <c r="BU61">
        <v>17365</v>
      </c>
      <c r="BV61">
        <v>7499</v>
      </c>
      <c r="BW61">
        <v>6471</v>
      </c>
      <c r="BX61">
        <v>13226</v>
      </c>
      <c r="BY61">
        <v>0</v>
      </c>
      <c r="BZ61">
        <v>4188</v>
      </c>
      <c r="CA61" s="24">
        <f t="shared" si="53"/>
        <v>5367716</v>
      </c>
      <c r="CB61" s="24">
        <f t="shared" si="54"/>
        <v>2885870</v>
      </c>
      <c r="CC61" s="24">
        <f t="shared" si="55"/>
        <v>711459</v>
      </c>
      <c r="CD61" s="24">
        <f t="shared" si="56"/>
        <v>218861</v>
      </c>
      <c r="CE61" s="24">
        <f t="shared" si="57"/>
        <v>0</v>
      </c>
      <c r="CF61" s="24">
        <f t="shared" si="58"/>
        <v>4089427</v>
      </c>
      <c r="CG61" s="24">
        <f t="shared" si="59"/>
        <v>79352</v>
      </c>
      <c r="CH61" s="24">
        <f t="shared" si="60"/>
        <v>78077817</v>
      </c>
      <c r="CI61" s="24">
        <f t="shared" si="61"/>
        <v>4502882020</v>
      </c>
      <c r="CJ61" s="24">
        <f t="shared" si="62"/>
        <v>0</v>
      </c>
      <c r="CK61" s="24">
        <f t="shared" si="63"/>
        <v>11026775</v>
      </c>
      <c r="CL61" s="24">
        <f t="shared" si="64"/>
        <v>225397443</v>
      </c>
      <c r="CM61" s="24">
        <f t="shared" si="65"/>
        <v>194498847</v>
      </c>
      <c r="CN61" s="24">
        <f t="shared" si="66"/>
        <v>0</v>
      </c>
      <c r="CO61" s="24">
        <f t="shared" si="67"/>
        <v>0</v>
      </c>
      <c r="CP61" s="24">
        <f t="shared" si="68"/>
        <v>2659380</v>
      </c>
      <c r="CQ61" s="13">
        <f t="shared" si="35"/>
        <v>5.0278949669999999</v>
      </c>
      <c r="CR61" s="24">
        <f t="shared" si="36"/>
        <v>234840856</v>
      </c>
      <c r="CS61" s="24">
        <f t="shared" si="37"/>
        <v>2885870</v>
      </c>
      <c r="CT61" s="24">
        <f t="shared" si="38"/>
        <v>57050763</v>
      </c>
      <c r="CU61" s="24">
        <f t="shared" si="39"/>
        <v>63734627</v>
      </c>
      <c r="CV61" s="24">
        <f t="shared" si="40"/>
        <v>80631</v>
      </c>
      <c r="CW61" s="24">
        <f t="shared" si="41"/>
        <v>42824424</v>
      </c>
      <c r="CX61" s="24">
        <f t="shared" si="42"/>
        <v>79352</v>
      </c>
      <c r="CY61" s="24">
        <f t="shared" si="43"/>
        <v>410746692</v>
      </c>
      <c r="CZ61" s="24">
        <f t="shared" si="44"/>
        <v>4502882020</v>
      </c>
      <c r="DA61" s="24">
        <f t="shared" si="45"/>
        <v>252552</v>
      </c>
      <c r="DB61" s="24">
        <f t="shared" si="46"/>
        <v>11026775</v>
      </c>
      <c r="DC61" s="24">
        <f t="shared" si="47"/>
        <v>225404942</v>
      </c>
      <c r="DD61" s="24">
        <f t="shared" si="48"/>
        <v>194498847</v>
      </c>
      <c r="DE61" s="24">
        <f t="shared" si="49"/>
        <v>13226</v>
      </c>
      <c r="DF61" s="24">
        <f t="shared" si="50"/>
        <v>0</v>
      </c>
      <c r="DG61" s="24">
        <f t="shared" si="51"/>
        <v>125882904</v>
      </c>
      <c r="DH61" s="44">
        <f t="shared" si="52"/>
        <v>5.8722044809999998</v>
      </c>
    </row>
    <row r="62" spans="1:112" x14ac:dyDescent="0.3">
      <c r="A62" s="1">
        <v>30000</v>
      </c>
      <c r="B62">
        <v>0.26600000000000001</v>
      </c>
      <c r="C62">
        <v>5.1909999999999998</v>
      </c>
      <c r="D62">
        <v>0.14099999999999999</v>
      </c>
      <c r="E62">
        <v>1.679</v>
      </c>
      <c r="F62">
        <v>6.3310000000000004</v>
      </c>
      <c r="G62">
        <v>29935</v>
      </c>
      <c r="H62">
        <v>106868</v>
      </c>
      <c r="I62">
        <v>184352</v>
      </c>
      <c r="J62">
        <v>3273</v>
      </c>
      <c r="K62">
        <v>3663</v>
      </c>
      <c r="L62">
        <v>5404</v>
      </c>
      <c r="M62">
        <v>7931</v>
      </c>
      <c r="N62">
        <v>15750</v>
      </c>
      <c r="O62" s="20">
        <v>36500</v>
      </c>
      <c r="P62" s="20">
        <v>596</v>
      </c>
      <c r="Q62" s="20">
        <v>5697</v>
      </c>
      <c r="R62" s="20">
        <v>5697</v>
      </c>
      <c r="S62" s="20">
        <v>30</v>
      </c>
      <c r="T62" s="20">
        <v>6308</v>
      </c>
      <c r="U62" s="20">
        <v>13</v>
      </c>
      <c r="V62" s="20">
        <v>36335</v>
      </c>
      <c r="W62" s="20">
        <v>6401</v>
      </c>
      <c r="X62" s="20">
        <v>39</v>
      </c>
      <c r="Y62" s="20">
        <v>653</v>
      </c>
      <c r="Z62" s="20">
        <v>30588</v>
      </c>
      <c r="AA62" s="20">
        <v>30587</v>
      </c>
      <c r="AB62" s="20">
        <v>1</v>
      </c>
      <c r="AC62" s="20">
        <v>0</v>
      </c>
      <c r="AD62" s="20">
        <v>30588</v>
      </c>
      <c r="AE62" s="22">
        <v>850</v>
      </c>
      <c r="AF62" s="22">
        <v>596</v>
      </c>
      <c r="AG62" s="22">
        <v>85</v>
      </c>
      <c r="AH62" s="22">
        <v>16</v>
      </c>
      <c r="AI62" s="22">
        <v>0</v>
      </c>
      <c r="AJ62" s="22">
        <v>629</v>
      </c>
      <c r="AK62" s="22">
        <v>13</v>
      </c>
      <c r="AL62" s="22">
        <v>6971</v>
      </c>
      <c r="AM62" s="22">
        <v>6958</v>
      </c>
      <c r="AN62" s="22">
        <v>0</v>
      </c>
      <c r="AO62" s="22">
        <v>1306</v>
      </c>
      <c r="AP62" s="22">
        <v>30587</v>
      </c>
      <c r="AQ62" s="22">
        <v>30587</v>
      </c>
      <c r="AR62" s="22">
        <v>0</v>
      </c>
      <c r="AS62" s="22">
        <v>0</v>
      </c>
      <c r="AT62" s="22">
        <v>653</v>
      </c>
      <c r="AU62" s="10">
        <f t="shared" si="69"/>
        <v>850</v>
      </c>
      <c r="AV62" s="10">
        <f t="shared" si="70"/>
        <v>596</v>
      </c>
      <c r="AW62" s="10">
        <f t="shared" si="71"/>
        <v>85</v>
      </c>
      <c r="AX62" s="10">
        <f t="shared" si="72"/>
        <v>16</v>
      </c>
      <c r="AY62" s="10">
        <f t="shared" si="73"/>
        <v>0</v>
      </c>
      <c r="AZ62" s="10">
        <f t="shared" si="74"/>
        <v>629</v>
      </c>
      <c r="BA62" s="10">
        <f t="shared" si="75"/>
        <v>13</v>
      </c>
      <c r="BB62" s="10">
        <f t="shared" si="76"/>
        <v>6971</v>
      </c>
      <c r="BC62" s="10">
        <f t="shared" si="77"/>
        <v>6401</v>
      </c>
      <c r="BD62" s="10">
        <f t="shared" si="78"/>
        <v>0</v>
      </c>
      <c r="BE62" s="10">
        <f t="shared" si="79"/>
        <v>653</v>
      </c>
      <c r="BF62" s="10">
        <f t="shared" si="80"/>
        <v>30587</v>
      </c>
      <c r="BG62" s="10">
        <f t="shared" si="81"/>
        <v>30587</v>
      </c>
      <c r="BH62" s="10">
        <f t="shared" si="82"/>
        <v>0</v>
      </c>
      <c r="BI62" s="10">
        <f t="shared" si="83"/>
        <v>0</v>
      </c>
      <c r="BJ62" s="10">
        <f t="shared" si="84"/>
        <v>653</v>
      </c>
      <c r="BK62">
        <v>7609</v>
      </c>
      <c r="BL62">
        <v>3912</v>
      </c>
      <c r="BM62">
        <v>10169</v>
      </c>
      <c r="BN62">
        <v>11572</v>
      </c>
      <c r="BO62">
        <v>11946</v>
      </c>
      <c r="BP62">
        <v>6666</v>
      </c>
      <c r="BQ62">
        <v>5053</v>
      </c>
      <c r="BR62">
        <v>12656</v>
      </c>
      <c r="BS62">
        <v>663071</v>
      </c>
      <c r="BT62">
        <v>13718</v>
      </c>
      <c r="BU62">
        <v>12139</v>
      </c>
      <c r="BV62">
        <v>7528</v>
      </c>
      <c r="BW62">
        <v>6292</v>
      </c>
      <c r="BX62">
        <v>10666</v>
      </c>
      <c r="BY62">
        <v>0</v>
      </c>
      <c r="BZ62">
        <v>3859</v>
      </c>
      <c r="CA62" s="24">
        <f t="shared" si="53"/>
        <v>6467650</v>
      </c>
      <c r="CB62" s="24">
        <f t="shared" si="54"/>
        <v>2331552</v>
      </c>
      <c r="CC62" s="24">
        <f t="shared" si="55"/>
        <v>864365</v>
      </c>
      <c r="CD62" s="24">
        <f t="shared" si="56"/>
        <v>185152</v>
      </c>
      <c r="CE62" s="24">
        <f t="shared" si="57"/>
        <v>0</v>
      </c>
      <c r="CF62" s="24">
        <f t="shared" si="58"/>
        <v>4192914</v>
      </c>
      <c r="CG62" s="24">
        <f t="shared" si="59"/>
        <v>65689</v>
      </c>
      <c r="CH62" s="24">
        <f t="shared" si="60"/>
        <v>88224976</v>
      </c>
      <c r="CI62" s="24">
        <f t="shared" si="61"/>
        <v>4244317471</v>
      </c>
      <c r="CJ62" s="24">
        <f t="shared" si="62"/>
        <v>0</v>
      </c>
      <c r="CK62" s="24">
        <f t="shared" si="63"/>
        <v>7926767</v>
      </c>
      <c r="CL62" s="24">
        <f t="shared" si="64"/>
        <v>230258936</v>
      </c>
      <c r="CM62" s="24">
        <f t="shared" si="65"/>
        <v>192453404</v>
      </c>
      <c r="CN62" s="24">
        <f t="shared" si="66"/>
        <v>0</v>
      </c>
      <c r="CO62" s="24">
        <f t="shared" si="67"/>
        <v>0</v>
      </c>
      <c r="CP62" s="24">
        <f t="shared" si="68"/>
        <v>2519927</v>
      </c>
      <c r="CQ62" s="13">
        <f t="shared" si="35"/>
        <v>4.7798088029999999</v>
      </c>
      <c r="CR62" s="24">
        <f t="shared" si="36"/>
        <v>277728500</v>
      </c>
      <c r="CS62" s="24">
        <f t="shared" si="37"/>
        <v>2331552</v>
      </c>
      <c r="CT62" s="24">
        <f t="shared" si="38"/>
        <v>57932793</v>
      </c>
      <c r="CU62" s="24">
        <f t="shared" si="39"/>
        <v>65925684</v>
      </c>
      <c r="CV62" s="24">
        <f t="shared" si="40"/>
        <v>358380</v>
      </c>
      <c r="CW62" s="24">
        <f t="shared" si="41"/>
        <v>42049128</v>
      </c>
      <c r="CX62" s="24">
        <f t="shared" si="42"/>
        <v>65689</v>
      </c>
      <c r="CY62" s="24">
        <f t="shared" si="43"/>
        <v>459855760</v>
      </c>
      <c r="CZ62" s="24">
        <f t="shared" si="44"/>
        <v>4244317471</v>
      </c>
      <c r="DA62" s="24">
        <f t="shared" si="45"/>
        <v>535002</v>
      </c>
      <c r="DB62" s="24">
        <f t="shared" si="46"/>
        <v>7926767</v>
      </c>
      <c r="DC62" s="24">
        <f t="shared" si="47"/>
        <v>230266464</v>
      </c>
      <c r="DD62" s="24">
        <f t="shared" si="48"/>
        <v>192453404</v>
      </c>
      <c r="DE62" s="24">
        <f t="shared" si="49"/>
        <v>10666</v>
      </c>
      <c r="DF62" s="24">
        <f t="shared" si="50"/>
        <v>0</v>
      </c>
      <c r="DG62" s="24">
        <f t="shared" si="51"/>
        <v>118039092</v>
      </c>
      <c r="DH62" s="44">
        <f t="shared" si="52"/>
        <v>5.6997963519999999</v>
      </c>
    </row>
    <row r="63" spans="1:112" x14ac:dyDescent="0.3">
      <c r="A63" s="1">
        <v>30500</v>
      </c>
      <c r="B63">
        <v>0.27600000000000002</v>
      </c>
      <c r="C63">
        <v>5.2969999999999997</v>
      </c>
      <c r="D63">
        <v>0.14699999999999999</v>
      </c>
      <c r="E63">
        <v>1.6859999999999999</v>
      </c>
      <c r="F63">
        <v>6.6050000000000004</v>
      </c>
      <c r="G63">
        <v>30464</v>
      </c>
      <c r="H63">
        <v>108845</v>
      </c>
      <c r="I63">
        <v>187387</v>
      </c>
      <c r="J63">
        <v>3151</v>
      </c>
      <c r="K63">
        <v>3763</v>
      </c>
      <c r="L63">
        <v>5024</v>
      </c>
      <c r="M63">
        <v>7926</v>
      </c>
      <c r="N63">
        <v>17342</v>
      </c>
      <c r="O63" s="20">
        <v>37118</v>
      </c>
      <c r="P63" s="20">
        <v>592</v>
      </c>
      <c r="Q63" s="20">
        <v>5744</v>
      </c>
      <c r="R63" s="20">
        <v>5744</v>
      </c>
      <c r="S63" s="20">
        <v>54</v>
      </c>
      <c r="T63" s="20">
        <v>6500</v>
      </c>
      <c r="U63" s="20">
        <v>15</v>
      </c>
      <c r="V63" s="20">
        <v>36951</v>
      </c>
      <c r="W63" s="20">
        <v>6488</v>
      </c>
      <c r="X63" s="20">
        <v>45</v>
      </c>
      <c r="Y63" s="20">
        <v>618</v>
      </c>
      <c r="Z63" s="20">
        <v>31082</v>
      </c>
      <c r="AA63" s="20">
        <v>31081</v>
      </c>
      <c r="AB63" s="20">
        <v>1</v>
      </c>
      <c r="AC63" s="20">
        <v>0</v>
      </c>
      <c r="AD63" s="20">
        <v>31082</v>
      </c>
      <c r="AE63" s="22">
        <v>818</v>
      </c>
      <c r="AF63" s="22">
        <v>592</v>
      </c>
      <c r="AG63" s="22">
        <v>66</v>
      </c>
      <c r="AH63" s="22">
        <v>16</v>
      </c>
      <c r="AI63" s="22">
        <v>0</v>
      </c>
      <c r="AJ63" s="22">
        <v>650</v>
      </c>
      <c r="AK63" s="22">
        <v>15</v>
      </c>
      <c r="AL63" s="22">
        <v>7080</v>
      </c>
      <c r="AM63" s="22">
        <v>7065</v>
      </c>
      <c r="AN63" s="22">
        <v>0</v>
      </c>
      <c r="AO63" s="22">
        <v>1236</v>
      </c>
      <c r="AP63" s="22">
        <v>31081</v>
      </c>
      <c r="AQ63" s="22">
        <v>31081</v>
      </c>
      <c r="AR63" s="22">
        <v>0</v>
      </c>
      <c r="AS63" s="22">
        <v>0</v>
      </c>
      <c r="AT63" s="22">
        <v>618</v>
      </c>
      <c r="AU63" s="10">
        <f t="shared" si="69"/>
        <v>818</v>
      </c>
      <c r="AV63" s="10">
        <f t="shared" si="70"/>
        <v>592</v>
      </c>
      <c r="AW63" s="10">
        <f t="shared" si="71"/>
        <v>66</v>
      </c>
      <c r="AX63" s="10">
        <f t="shared" si="72"/>
        <v>16</v>
      </c>
      <c r="AY63" s="10">
        <f t="shared" si="73"/>
        <v>0</v>
      </c>
      <c r="AZ63" s="10">
        <f t="shared" si="74"/>
        <v>650</v>
      </c>
      <c r="BA63" s="10">
        <f t="shared" si="75"/>
        <v>15</v>
      </c>
      <c r="BB63" s="10">
        <f t="shared" si="76"/>
        <v>7080</v>
      </c>
      <c r="BC63" s="10">
        <f t="shared" si="77"/>
        <v>6488</v>
      </c>
      <c r="BD63" s="10">
        <f t="shared" si="78"/>
        <v>0</v>
      </c>
      <c r="BE63" s="10">
        <f t="shared" si="79"/>
        <v>618</v>
      </c>
      <c r="BF63" s="10">
        <f t="shared" si="80"/>
        <v>31081</v>
      </c>
      <c r="BG63" s="10">
        <f t="shared" si="81"/>
        <v>31081</v>
      </c>
      <c r="BH63" s="10">
        <f t="shared" si="82"/>
        <v>0</v>
      </c>
      <c r="BI63" s="10">
        <f t="shared" si="83"/>
        <v>0</v>
      </c>
      <c r="BJ63" s="10">
        <f t="shared" si="84"/>
        <v>618</v>
      </c>
      <c r="BK63">
        <v>6480</v>
      </c>
      <c r="BL63">
        <v>4064</v>
      </c>
      <c r="BM63">
        <v>9937</v>
      </c>
      <c r="BN63">
        <v>11812</v>
      </c>
      <c r="BO63">
        <v>11471</v>
      </c>
      <c r="BP63">
        <v>6667</v>
      </c>
      <c r="BQ63">
        <v>5290</v>
      </c>
      <c r="BR63">
        <v>11163</v>
      </c>
      <c r="BS63">
        <v>697850</v>
      </c>
      <c r="BT63">
        <v>9736</v>
      </c>
      <c r="BU63">
        <v>10971</v>
      </c>
      <c r="BV63">
        <v>7228</v>
      </c>
      <c r="BW63">
        <v>8436</v>
      </c>
      <c r="BX63">
        <v>12799</v>
      </c>
      <c r="BY63">
        <v>0</v>
      </c>
      <c r="BZ63">
        <v>3992</v>
      </c>
      <c r="CA63" s="24">
        <f t="shared" si="53"/>
        <v>5300640</v>
      </c>
      <c r="CB63" s="24">
        <f t="shared" si="54"/>
        <v>2405888</v>
      </c>
      <c r="CC63" s="24">
        <f t="shared" si="55"/>
        <v>655842</v>
      </c>
      <c r="CD63" s="24">
        <f t="shared" si="56"/>
        <v>188992</v>
      </c>
      <c r="CE63" s="24">
        <f t="shared" si="57"/>
        <v>0</v>
      </c>
      <c r="CF63" s="24">
        <f t="shared" si="58"/>
        <v>4333550</v>
      </c>
      <c r="CG63" s="24">
        <f t="shared" si="59"/>
        <v>79350</v>
      </c>
      <c r="CH63" s="24">
        <f t="shared" si="60"/>
        <v>79034040</v>
      </c>
      <c r="CI63" s="24">
        <f t="shared" si="61"/>
        <v>4527650800</v>
      </c>
      <c r="CJ63" s="24">
        <f t="shared" si="62"/>
        <v>0</v>
      </c>
      <c r="CK63" s="24">
        <f t="shared" si="63"/>
        <v>6780078</v>
      </c>
      <c r="CL63" s="24">
        <f t="shared" si="64"/>
        <v>224653468</v>
      </c>
      <c r="CM63" s="24">
        <f t="shared" si="65"/>
        <v>262199316</v>
      </c>
      <c r="CN63" s="24">
        <f t="shared" si="66"/>
        <v>0</v>
      </c>
      <c r="CO63" s="24">
        <f t="shared" si="67"/>
        <v>0</v>
      </c>
      <c r="CP63" s="24">
        <f t="shared" si="68"/>
        <v>2467056</v>
      </c>
      <c r="CQ63" s="13">
        <f t="shared" si="35"/>
        <v>5.11574902</v>
      </c>
      <c r="CR63" s="24">
        <f t="shared" si="36"/>
        <v>240524640</v>
      </c>
      <c r="CS63" s="24">
        <f t="shared" si="37"/>
        <v>2405888</v>
      </c>
      <c r="CT63" s="24">
        <f t="shared" si="38"/>
        <v>57078128</v>
      </c>
      <c r="CU63" s="24">
        <f t="shared" si="39"/>
        <v>67848128</v>
      </c>
      <c r="CV63" s="24">
        <f t="shared" si="40"/>
        <v>619434</v>
      </c>
      <c r="CW63" s="24">
        <f t="shared" si="41"/>
        <v>43335500</v>
      </c>
      <c r="CX63" s="24">
        <f t="shared" si="42"/>
        <v>79350</v>
      </c>
      <c r="CY63" s="24">
        <f t="shared" si="43"/>
        <v>412484013</v>
      </c>
      <c r="CZ63" s="24">
        <f t="shared" si="44"/>
        <v>4527650800</v>
      </c>
      <c r="DA63" s="24">
        <f t="shared" si="45"/>
        <v>438120</v>
      </c>
      <c r="DB63" s="24">
        <f t="shared" si="46"/>
        <v>6780078</v>
      </c>
      <c r="DC63" s="24">
        <f t="shared" si="47"/>
        <v>224660696</v>
      </c>
      <c r="DD63" s="24">
        <f t="shared" si="48"/>
        <v>262199316</v>
      </c>
      <c r="DE63" s="24">
        <f t="shared" si="49"/>
        <v>12799</v>
      </c>
      <c r="DF63" s="24">
        <f t="shared" si="50"/>
        <v>0</v>
      </c>
      <c r="DG63" s="24">
        <f t="shared" si="51"/>
        <v>124079344</v>
      </c>
      <c r="DH63" s="44">
        <f t="shared" si="52"/>
        <v>5.9701962340000003</v>
      </c>
    </row>
    <row r="64" spans="1:112" x14ac:dyDescent="0.3">
      <c r="A64" s="1">
        <v>31000</v>
      </c>
      <c r="B64">
        <v>0.28599999999999998</v>
      </c>
      <c r="C64">
        <v>5.335</v>
      </c>
      <c r="D64">
        <v>0.14699999999999999</v>
      </c>
      <c r="E64">
        <v>1.587</v>
      </c>
      <c r="F64">
        <v>7.0919999999999996</v>
      </c>
      <c r="G64">
        <v>30877</v>
      </c>
      <c r="H64">
        <v>110269</v>
      </c>
      <c r="I64">
        <v>190542</v>
      </c>
      <c r="J64">
        <v>3841</v>
      </c>
      <c r="K64">
        <v>3710</v>
      </c>
      <c r="L64">
        <v>4970</v>
      </c>
      <c r="M64">
        <v>5809</v>
      </c>
      <c r="N64">
        <v>16492</v>
      </c>
      <c r="O64" s="20">
        <v>37813</v>
      </c>
      <c r="P64" s="20">
        <v>593</v>
      </c>
      <c r="Q64" s="20">
        <v>5706</v>
      </c>
      <c r="R64" s="20">
        <v>5706</v>
      </c>
      <c r="S64" s="20">
        <v>39</v>
      </c>
      <c r="T64" s="20">
        <v>6574</v>
      </c>
      <c r="U64" s="20">
        <v>12</v>
      </c>
      <c r="V64" s="20">
        <v>37574</v>
      </c>
      <c r="W64" s="20">
        <v>6698</v>
      </c>
      <c r="X64" s="20">
        <v>57</v>
      </c>
      <c r="Y64" s="20">
        <v>706</v>
      </c>
      <c r="Z64" s="20">
        <v>31583</v>
      </c>
      <c r="AA64" s="20">
        <v>31582</v>
      </c>
      <c r="AB64" s="20">
        <v>1</v>
      </c>
      <c r="AC64" s="20">
        <v>0</v>
      </c>
      <c r="AD64" s="20">
        <v>31583</v>
      </c>
      <c r="AE64" s="22">
        <v>935</v>
      </c>
      <c r="AF64" s="22">
        <v>593</v>
      </c>
      <c r="AG64" s="22">
        <v>91</v>
      </c>
      <c r="AH64" s="22">
        <v>21</v>
      </c>
      <c r="AI64" s="22">
        <v>0</v>
      </c>
      <c r="AJ64" s="22">
        <v>641</v>
      </c>
      <c r="AK64" s="22">
        <v>12</v>
      </c>
      <c r="AL64" s="22">
        <v>7282</v>
      </c>
      <c r="AM64" s="22">
        <v>7270</v>
      </c>
      <c r="AN64" s="22">
        <v>0</v>
      </c>
      <c r="AO64" s="22">
        <v>1412</v>
      </c>
      <c r="AP64" s="22">
        <v>31582</v>
      </c>
      <c r="AQ64" s="22">
        <v>31582</v>
      </c>
      <c r="AR64" s="22">
        <v>0</v>
      </c>
      <c r="AS64" s="22">
        <v>0</v>
      </c>
      <c r="AT64" s="22">
        <v>706</v>
      </c>
      <c r="AU64" s="10">
        <f t="shared" si="69"/>
        <v>935</v>
      </c>
      <c r="AV64" s="10">
        <f t="shared" si="70"/>
        <v>593</v>
      </c>
      <c r="AW64" s="10">
        <f t="shared" si="71"/>
        <v>91</v>
      </c>
      <c r="AX64" s="10">
        <f t="shared" si="72"/>
        <v>21</v>
      </c>
      <c r="AY64" s="10">
        <f t="shared" si="73"/>
        <v>0</v>
      </c>
      <c r="AZ64" s="10">
        <f t="shared" si="74"/>
        <v>641</v>
      </c>
      <c r="BA64" s="10">
        <f t="shared" si="75"/>
        <v>12</v>
      </c>
      <c r="BB64" s="10">
        <f t="shared" si="76"/>
        <v>7282</v>
      </c>
      <c r="BC64" s="10">
        <f t="shared" si="77"/>
        <v>6698</v>
      </c>
      <c r="BD64" s="10">
        <f t="shared" si="78"/>
        <v>0</v>
      </c>
      <c r="BE64" s="10">
        <f t="shared" si="79"/>
        <v>706</v>
      </c>
      <c r="BF64" s="10">
        <f t="shared" si="80"/>
        <v>31582</v>
      </c>
      <c r="BG64" s="10">
        <f t="shared" si="81"/>
        <v>31582</v>
      </c>
      <c r="BH64" s="10">
        <f t="shared" si="82"/>
        <v>0</v>
      </c>
      <c r="BI64" s="10">
        <f t="shared" si="83"/>
        <v>0</v>
      </c>
      <c r="BJ64" s="10">
        <f t="shared" si="84"/>
        <v>706</v>
      </c>
      <c r="BK64">
        <v>6571</v>
      </c>
      <c r="BL64">
        <v>4046</v>
      </c>
      <c r="BM64">
        <v>10683</v>
      </c>
      <c r="BN64">
        <v>16578</v>
      </c>
      <c r="BO64">
        <v>12952</v>
      </c>
      <c r="BP64">
        <v>6393</v>
      </c>
      <c r="BQ64">
        <v>5724</v>
      </c>
      <c r="BR64">
        <v>11343</v>
      </c>
      <c r="BS64">
        <v>696846</v>
      </c>
      <c r="BT64">
        <v>10434</v>
      </c>
      <c r="BU64">
        <v>11722</v>
      </c>
      <c r="BV64">
        <v>7517</v>
      </c>
      <c r="BW64">
        <v>6206</v>
      </c>
      <c r="BX64">
        <v>48637</v>
      </c>
      <c r="BY64">
        <v>0</v>
      </c>
      <c r="BZ64">
        <v>4102</v>
      </c>
      <c r="CA64" s="24">
        <f t="shared" si="53"/>
        <v>6143885</v>
      </c>
      <c r="CB64" s="24">
        <f t="shared" si="54"/>
        <v>2399278</v>
      </c>
      <c r="CC64" s="24">
        <f t="shared" si="55"/>
        <v>972153</v>
      </c>
      <c r="CD64" s="24">
        <f t="shared" si="56"/>
        <v>348138</v>
      </c>
      <c r="CE64" s="24">
        <f t="shared" si="57"/>
        <v>0</v>
      </c>
      <c r="CF64" s="24">
        <f t="shared" si="58"/>
        <v>4097913</v>
      </c>
      <c r="CG64" s="24">
        <f t="shared" si="59"/>
        <v>68688</v>
      </c>
      <c r="CH64" s="24">
        <f t="shared" si="60"/>
        <v>82599726</v>
      </c>
      <c r="CI64" s="24">
        <f t="shared" si="61"/>
        <v>4667474508</v>
      </c>
      <c r="CJ64" s="24">
        <f t="shared" si="62"/>
        <v>0</v>
      </c>
      <c r="CK64" s="24">
        <f t="shared" si="63"/>
        <v>8275732</v>
      </c>
      <c r="CL64" s="24">
        <f t="shared" si="64"/>
        <v>237401894</v>
      </c>
      <c r="CM64" s="24">
        <f t="shared" si="65"/>
        <v>195997892</v>
      </c>
      <c r="CN64" s="24">
        <f t="shared" si="66"/>
        <v>0</v>
      </c>
      <c r="CO64" s="24">
        <f t="shared" si="67"/>
        <v>0</v>
      </c>
      <c r="CP64" s="24">
        <f t="shared" si="68"/>
        <v>2896012</v>
      </c>
      <c r="CQ64" s="13">
        <f t="shared" si="35"/>
        <v>5.2086758189999998</v>
      </c>
      <c r="CR64" s="24">
        <f t="shared" si="36"/>
        <v>248469223</v>
      </c>
      <c r="CS64" s="24">
        <f t="shared" si="37"/>
        <v>2399278</v>
      </c>
      <c r="CT64" s="24">
        <f t="shared" si="38"/>
        <v>60957198</v>
      </c>
      <c r="CU64" s="24">
        <f t="shared" si="39"/>
        <v>94594068</v>
      </c>
      <c r="CV64" s="24">
        <f t="shared" si="40"/>
        <v>505128</v>
      </c>
      <c r="CW64" s="24">
        <f t="shared" si="41"/>
        <v>42027582</v>
      </c>
      <c r="CX64" s="24">
        <f t="shared" si="42"/>
        <v>68688</v>
      </c>
      <c r="CY64" s="24">
        <f t="shared" si="43"/>
        <v>426201882</v>
      </c>
      <c r="CZ64" s="24">
        <f t="shared" si="44"/>
        <v>4667474508</v>
      </c>
      <c r="DA64" s="24">
        <f t="shared" si="45"/>
        <v>594738</v>
      </c>
      <c r="DB64" s="24">
        <f t="shared" si="46"/>
        <v>8275732</v>
      </c>
      <c r="DC64" s="24">
        <f t="shared" si="47"/>
        <v>237409411</v>
      </c>
      <c r="DD64" s="24">
        <f t="shared" si="48"/>
        <v>195997892</v>
      </c>
      <c r="DE64" s="24">
        <f t="shared" si="49"/>
        <v>48637</v>
      </c>
      <c r="DF64" s="24">
        <f t="shared" si="50"/>
        <v>0</v>
      </c>
      <c r="DG64" s="24">
        <f t="shared" si="51"/>
        <v>129553466</v>
      </c>
      <c r="DH64" s="44">
        <f t="shared" si="52"/>
        <v>6.1145774309999998</v>
      </c>
    </row>
    <row r="65" spans="1:112" x14ac:dyDescent="0.3">
      <c r="A65" s="1">
        <v>31500</v>
      </c>
      <c r="B65">
        <v>0.28599999999999998</v>
      </c>
      <c r="C65">
        <v>5.476</v>
      </c>
      <c r="D65">
        <v>0.152</v>
      </c>
      <c r="E65">
        <v>1.6379999999999999</v>
      </c>
      <c r="F65">
        <v>7.1909999999999998</v>
      </c>
      <c r="G65">
        <v>31492</v>
      </c>
      <c r="H65">
        <v>112371</v>
      </c>
      <c r="I65">
        <v>193597</v>
      </c>
      <c r="J65">
        <v>3068</v>
      </c>
      <c r="K65">
        <v>3428</v>
      </c>
      <c r="L65">
        <v>4587</v>
      </c>
      <c r="M65">
        <v>7744</v>
      </c>
      <c r="N65">
        <v>15301</v>
      </c>
      <c r="O65" s="20">
        <v>38341</v>
      </c>
      <c r="P65" s="20">
        <v>567</v>
      </c>
      <c r="Q65" s="20">
        <v>5981</v>
      </c>
      <c r="R65" s="20">
        <v>5981</v>
      </c>
      <c r="S65" s="20">
        <v>42</v>
      </c>
      <c r="T65" s="20">
        <v>6620</v>
      </c>
      <c r="U65" s="20">
        <v>14</v>
      </c>
      <c r="V65" s="20">
        <v>38191</v>
      </c>
      <c r="W65" s="20">
        <v>6700</v>
      </c>
      <c r="X65" s="20">
        <v>45</v>
      </c>
      <c r="Y65" s="20">
        <v>650</v>
      </c>
      <c r="Z65" s="20">
        <v>32142</v>
      </c>
      <c r="AA65" s="20">
        <v>32141</v>
      </c>
      <c r="AB65" s="20">
        <v>1</v>
      </c>
      <c r="AC65" s="20">
        <v>0</v>
      </c>
      <c r="AD65" s="20">
        <v>32142</v>
      </c>
      <c r="AE65" s="22">
        <v>863</v>
      </c>
      <c r="AF65" s="22">
        <v>567</v>
      </c>
      <c r="AG65" s="22">
        <v>80</v>
      </c>
      <c r="AH65" s="22">
        <v>20</v>
      </c>
      <c r="AI65" s="22">
        <v>0</v>
      </c>
      <c r="AJ65" s="22">
        <v>690</v>
      </c>
      <c r="AK65" s="22">
        <v>14</v>
      </c>
      <c r="AL65" s="22">
        <v>7319</v>
      </c>
      <c r="AM65" s="22">
        <v>7305</v>
      </c>
      <c r="AN65" s="22">
        <v>0</v>
      </c>
      <c r="AO65" s="22">
        <v>1300</v>
      </c>
      <c r="AP65" s="22">
        <v>32141</v>
      </c>
      <c r="AQ65" s="22">
        <v>32141</v>
      </c>
      <c r="AR65" s="22">
        <v>0</v>
      </c>
      <c r="AS65" s="22">
        <v>0</v>
      </c>
      <c r="AT65" s="22">
        <v>650</v>
      </c>
      <c r="AU65" s="10">
        <f t="shared" si="69"/>
        <v>863</v>
      </c>
      <c r="AV65" s="10">
        <f t="shared" si="70"/>
        <v>567</v>
      </c>
      <c r="AW65" s="10">
        <f t="shared" si="71"/>
        <v>80</v>
      </c>
      <c r="AX65" s="10">
        <f t="shared" si="72"/>
        <v>20</v>
      </c>
      <c r="AY65" s="10">
        <f t="shared" si="73"/>
        <v>0</v>
      </c>
      <c r="AZ65" s="10">
        <f t="shared" si="74"/>
        <v>690</v>
      </c>
      <c r="BA65" s="10">
        <f t="shared" si="75"/>
        <v>14</v>
      </c>
      <c r="BB65" s="10">
        <f t="shared" si="76"/>
        <v>7319</v>
      </c>
      <c r="BC65" s="10">
        <f t="shared" si="77"/>
        <v>6700</v>
      </c>
      <c r="BD65" s="10">
        <f t="shared" si="78"/>
        <v>0</v>
      </c>
      <c r="BE65" s="10">
        <f t="shared" si="79"/>
        <v>650</v>
      </c>
      <c r="BF65" s="10">
        <f t="shared" si="80"/>
        <v>32141</v>
      </c>
      <c r="BG65" s="10">
        <f t="shared" si="81"/>
        <v>32141</v>
      </c>
      <c r="BH65" s="10">
        <f t="shared" si="82"/>
        <v>0</v>
      </c>
      <c r="BI65" s="10">
        <f t="shared" si="83"/>
        <v>0</v>
      </c>
      <c r="BJ65" s="10">
        <f t="shared" si="84"/>
        <v>650</v>
      </c>
      <c r="BK65">
        <v>6665</v>
      </c>
      <c r="BL65">
        <v>4942</v>
      </c>
      <c r="BM65">
        <v>10031</v>
      </c>
      <c r="BN65">
        <v>10516</v>
      </c>
      <c r="BO65">
        <v>8786</v>
      </c>
      <c r="BP65">
        <v>6875</v>
      </c>
      <c r="BQ65">
        <v>5881</v>
      </c>
      <c r="BR65">
        <v>20568</v>
      </c>
      <c r="BS65">
        <v>706532</v>
      </c>
      <c r="BT65">
        <v>10059</v>
      </c>
      <c r="BU65">
        <v>12448</v>
      </c>
      <c r="BV65">
        <v>7339</v>
      </c>
      <c r="BW65">
        <v>6302</v>
      </c>
      <c r="BX65">
        <v>13227</v>
      </c>
      <c r="BY65">
        <v>0</v>
      </c>
      <c r="BZ65">
        <v>4052</v>
      </c>
      <c r="CA65" s="24">
        <f t="shared" si="53"/>
        <v>5751895</v>
      </c>
      <c r="CB65" s="24">
        <f t="shared" si="54"/>
        <v>2802114</v>
      </c>
      <c r="CC65" s="24">
        <f t="shared" si="55"/>
        <v>802480</v>
      </c>
      <c r="CD65" s="24">
        <f t="shared" si="56"/>
        <v>210320</v>
      </c>
      <c r="CE65" s="24">
        <f t="shared" si="57"/>
        <v>0</v>
      </c>
      <c r="CF65" s="24">
        <f t="shared" si="58"/>
        <v>4743750</v>
      </c>
      <c r="CG65" s="24">
        <f t="shared" si="59"/>
        <v>82334</v>
      </c>
      <c r="CH65" s="24">
        <f t="shared" si="60"/>
        <v>150537192</v>
      </c>
      <c r="CI65" s="24">
        <f t="shared" si="61"/>
        <v>4733764400</v>
      </c>
      <c r="CJ65" s="24">
        <f t="shared" si="62"/>
        <v>0</v>
      </c>
      <c r="CK65" s="24">
        <f t="shared" si="63"/>
        <v>8091200</v>
      </c>
      <c r="CL65" s="24">
        <f t="shared" si="64"/>
        <v>235882799</v>
      </c>
      <c r="CM65" s="24">
        <f t="shared" si="65"/>
        <v>202552582</v>
      </c>
      <c r="CN65" s="24">
        <f t="shared" si="66"/>
        <v>0</v>
      </c>
      <c r="CO65" s="24">
        <f t="shared" si="67"/>
        <v>0</v>
      </c>
      <c r="CP65" s="24">
        <f t="shared" si="68"/>
        <v>2633800</v>
      </c>
      <c r="CQ65" s="13">
        <f t="shared" si="35"/>
        <v>5.3478548659999996</v>
      </c>
      <c r="CR65" s="24">
        <f t="shared" si="36"/>
        <v>255542765</v>
      </c>
      <c r="CS65" s="24">
        <f t="shared" si="37"/>
        <v>2802114</v>
      </c>
      <c r="CT65" s="24">
        <f t="shared" si="38"/>
        <v>59995411</v>
      </c>
      <c r="CU65" s="24">
        <f t="shared" si="39"/>
        <v>62896196</v>
      </c>
      <c r="CV65" s="24">
        <f t="shared" si="40"/>
        <v>369012</v>
      </c>
      <c r="CW65" s="24">
        <f t="shared" si="41"/>
        <v>45512500</v>
      </c>
      <c r="CX65" s="24">
        <f t="shared" si="42"/>
        <v>82334</v>
      </c>
      <c r="CY65" s="24">
        <f t="shared" si="43"/>
        <v>785512488</v>
      </c>
      <c r="CZ65" s="24">
        <f t="shared" si="44"/>
        <v>4733764400</v>
      </c>
      <c r="DA65" s="24">
        <f t="shared" si="45"/>
        <v>452655</v>
      </c>
      <c r="DB65" s="24">
        <f t="shared" si="46"/>
        <v>8091200</v>
      </c>
      <c r="DC65" s="24">
        <f t="shared" si="47"/>
        <v>235890138</v>
      </c>
      <c r="DD65" s="24">
        <f t="shared" si="48"/>
        <v>202552582</v>
      </c>
      <c r="DE65" s="24">
        <f t="shared" si="49"/>
        <v>13227</v>
      </c>
      <c r="DF65" s="24">
        <f t="shared" si="50"/>
        <v>0</v>
      </c>
      <c r="DG65" s="24">
        <f t="shared" si="51"/>
        <v>130239384</v>
      </c>
      <c r="DH65" s="44">
        <f t="shared" si="52"/>
        <v>6.5237164060000001</v>
      </c>
    </row>
    <row r="66" spans="1:112" x14ac:dyDescent="0.3">
      <c r="A66" s="1">
        <v>32000</v>
      </c>
      <c r="B66">
        <v>0.28799999999999998</v>
      </c>
      <c r="C66">
        <v>5.5259999999999998</v>
      </c>
      <c r="D66">
        <v>0.15</v>
      </c>
      <c r="E66">
        <v>1.6339999999999999</v>
      </c>
      <c r="F66">
        <v>7.4189999999999996</v>
      </c>
      <c r="G66">
        <v>31944</v>
      </c>
      <c r="H66">
        <v>113910</v>
      </c>
      <c r="I66">
        <v>196372</v>
      </c>
      <c r="J66">
        <v>3136</v>
      </c>
      <c r="K66">
        <v>3590</v>
      </c>
      <c r="L66">
        <v>5722</v>
      </c>
      <c r="M66">
        <v>7206</v>
      </c>
      <c r="N66">
        <v>15807</v>
      </c>
      <c r="O66" s="20">
        <v>38870</v>
      </c>
      <c r="P66" s="20">
        <v>623</v>
      </c>
      <c r="Q66" s="20">
        <v>6029</v>
      </c>
      <c r="R66" s="20">
        <v>6029</v>
      </c>
      <c r="S66" s="20">
        <v>27</v>
      </c>
      <c r="T66" s="20">
        <v>6709</v>
      </c>
      <c r="U66" s="20">
        <v>21</v>
      </c>
      <c r="V66" s="20">
        <v>38708</v>
      </c>
      <c r="W66" s="20">
        <v>6765</v>
      </c>
      <c r="X66" s="20">
        <v>27</v>
      </c>
      <c r="Y66" s="20">
        <v>684</v>
      </c>
      <c r="Z66" s="20">
        <v>32628</v>
      </c>
      <c r="AA66" s="20">
        <v>32627</v>
      </c>
      <c r="AB66" s="20">
        <v>1</v>
      </c>
      <c r="AC66" s="20">
        <v>0</v>
      </c>
      <c r="AD66" s="20">
        <v>32628</v>
      </c>
      <c r="AE66" s="22">
        <v>886</v>
      </c>
      <c r="AF66" s="22">
        <v>623</v>
      </c>
      <c r="AG66" s="22">
        <v>91</v>
      </c>
      <c r="AH66" s="22">
        <v>25</v>
      </c>
      <c r="AI66" s="22">
        <v>0</v>
      </c>
      <c r="AJ66" s="22">
        <v>643</v>
      </c>
      <c r="AK66" s="22">
        <v>21</v>
      </c>
      <c r="AL66" s="22">
        <v>7359</v>
      </c>
      <c r="AM66" s="22">
        <v>7338</v>
      </c>
      <c r="AN66" s="22">
        <v>0</v>
      </c>
      <c r="AO66" s="22">
        <v>1368</v>
      </c>
      <c r="AP66" s="22">
        <v>32627</v>
      </c>
      <c r="AQ66" s="22">
        <v>32627</v>
      </c>
      <c r="AR66" s="22">
        <v>0</v>
      </c>
      <c r="AS66" s="22">
        <v>0</v>
      </c>
      <c r="AT66" s="22">
        <v>684</v>
      </c>
      <c r="AU66" s="10">
        <f t="shared" si="69"/>
        <v>886</v>
      </c>
      <c r="AV66" s="10">
        <f t="shared" si="70"/>
        <v>623</v>
      </c>
      <c r="AW66" s="10">
        <f t="shared" si="71"/>
        <v>91</v>
      </c>
      <c r="AX66" s="10">
        <f t="shared" si="72"/>
        <v>25</v>
      </c>
      <c r="AY66" s="10">
        <f t="shared" si="73"/>
        <v>0</v>
      </c>
      <c r="AZ66" s="10">
        <f t="shared" si="74"/>
        <v>643</v>
      </c>
      <c r="BA66" s="10">
        <f t="shared" si="75"/>
        <v>21</v>
      </c>
      <c r="BB66" s="10">
        <f t="shared" si="76"/>
        <v>7359</v>
      </c>
      <c r="BC66" s="10">
        <f t="shared" si="77"/>
        <v>6765</v>
      </c>
      <c r="BD66" s="10">
        <f t="shared" si="78"/>
        <v>0</v>
      </c>
      <c r="BE66" s="10">
        <f t="shared" si="79"/>
        <v>684</v>
      </c>
      <c r="BF66" s="10">
        <f t="shared" si="80"/>
        <v>32627</v>
      </c>
      <c r="BG66" s="10">
        <f t="shared" si="81"/>
        <v>32627</v>
      </c>
      <c r="BH66" s="10">
        <f t="shared" si="82"/>
        <v>0</v>
      </c>
      <c r="BI66" s="10">
        <f t="shared" si="83"/>
        <v>0</v>
      </c>
      <c r="BJ66" s="10">
        <f t="shared" si="84"/>
        <v>684</v>
      </c>
      <c r="BK66">
        <v>6625</v>
      </c>
      <c r="BL66">
        <v>4256</v>
      </c>
      <c r="BM66">
        <v>9954</v>
      </c>
      <c r="BN66">
        <v>11092</v>
      </c>
      <c r="BO66">
        <v>10255</v>
      </c>
      <c r="BP66">
        <v>6837</v>
      </c>
      <c r="BQ66">
        <v>9284</v>
      </c>
      <c r="BR66">
        <v>11232</v>
      </c>
      <c r="BS66">
        <v>731699</v>
      </c>
      <c r="BT66">
        <v>10018</v>
      </c>
      <c r="BU66">
        <v>12526</v>
      </c>
      <c r="BV66">
        <v>7319</v>
      </c>
      <c r="BW66">
        <v>6407</v>
      </c>
      <c r="BX66">
        <v>17065</v>
      </c>
      <c r="BY66">
        <v>0</v>
      </c>
      <c r="BZ66">
        <v>3973</v>
      </c>
      <c r="CA66" s="24">
        <f t="shared" si="53"/>
        <v>5869750</v>
      </c>
      <c r="CB66" s="24">
        <f t="shared" si="54"/>
        <v>2651488</v>
      </c>
      <c r="CC66" s="24">
        <f t="shared" si="55"/>
        <v>905814</v>
      </c>
      <c r="CD66" s="24">
        <f t="shared" si="56"/>
        <v>277300</v>
      </c>
      <c r="CE66" s="24">
        <f t="shared" si="57"/>
        <v>0</v>
      </c>
      <c r="CF66" s="24">
        <f t="shared" si="58"/>
        <v>4396191</v>
      </c>
      <c r="CG66" s="24">
        <f t="shared" si="59"/>
        <v>194964</v>
      </c>
      <c r="CH66" s="24">
        <f t="shared" si="60"/>
        <v>82656288</v>
      </c>
      <c r="CI66" s="24">
        <f t="shared" si="61"/>
        <v>4949943735</v>
      </c>
      <c r="CJ66" s="24">
        <f t="shared" si="62"/>
        <v>0</v>
      </c>
      <c r="CK66" s="24">
        <f t="shared" si="63"/>
        <v>8567784</v>
      </c>
      <c r="CL66" s="24">
        <f t="shared" si="64"/>
        <v>238797013</v>
      </c>
      <c r="CM66" s="24">
        <f t="shared" si="65"/>
        <v>209041189</v>
      </c>
      <c r="CN66" s="24">
        <f t="shared" si="66"/>
        <v>0</v>
      </c>
      <c r="CO66" s="24">
        <f t="shared" si="67"/>
        <v>0</v>
      </c>
      <c r="CP66" s="24">
        <f t="shared" si="68"/>
        <v>2717532</v>
      </c>
      <c r="CQ66" s="13">
        <f t="shared" si="35"/>
        <v>5.5060190479999997</v>
      </c>
      <c r="CR66" s="24">
        <f t="shared" si="36"/>
        <v>257513750</v>
      </c>
      <c r="CS66" s="24">
        <f t="shared" si="37"/>
        <v>2651488</v>
      </c>
      <c r="CT66" s="24">
        <f t="shared" si="38"/>
        <v>60012666</v>
      </c>
      <c r="CU66" s="24">
        <f t="shared" si="39"/>
        <v>66873668</v>
      </c>
      <c r="CV66" s="24">
        <f t="shared" si="40"/>
        <v>276885</v>
      </c>
      <c r="CW66" s="24">
        <f t="shared" si="41"/>
        <v>45869433</v>
      </c>
      <c r="CX66" s="24">
        <f t="shared" si="42"/>
        <v>194964</v>
      </c>
      <c r="CY66" s="24">
        <f t="shared" si="43"/>
        <v>434768256</v>
      </c>
      <c r="CZ66" s="24">
        <f t="shared" si="44"/>
        <v>4949943735</v>
      </c>
      <c r="DA66" s="24">
        <f t="shared" si="45"/>
        <v>270486</v>
      </c>
      <c r="DB66" s="24">
        <f t="shared" si="46"/>
        <v>8567784</v>
      </c>
      <c r="DC66" s="24">
        <f t="shared" si="47"/>
        <v>238804332</v>
      </c>
      <c r="DD66" s="24">
        <f t="shared" si="48"/>
        <v>209041189</v>
      </c>
      <c r="DE66" s="24">
        <f t="shared" si="49"/>
        <v>17065</v>
      </c>
      <c r="DF66" s="24">
        <f t="shared" si="50"/>
        <v>0</v>
      </c>
      <c r="DG66" s="24">
        <f t="shared" si="51"/>
        <v>129631044</v>
      </c>
      <c r="DH66" s="44">
        <f t="shared" si="52"/>
        <v>6.4044367449999999</v>
      </c>
    </row>
    <row r="67" spans="1:112" x14ac:dyDescent="0.3">
      <c r="A67" s="1">
        <v>32500</v>
      </c>
      <c r="B67">
        <v>0.30299999999999999</v>
      </c>
      <c r="C67">
        <v>5.6479999999999997</v>
      </c>
      <c r="D67">
        <v>0.16</v>
      </c>
      <c r="E67">
        <v>1.675</v>
      </c>
      <c r="F67">
        <v>7.7160000000000002</v>
      </c>
      <c r="G67">
        <v>32439</v>
      </c>
      <c r="H67">
        <v>115789</v>
      </c>
      <c r="I67">
        <v>199436</v>
      </c>
      <c r="J67">
        <v>3180</v>
      </c>
      <c r="K67">
        <v>3469</v>
      </c>
      <c r="L67">
        <v>9410</v>
      </c>
      <c r="M67">
        <v>8025</v>
      </c>
      <c r="N67">
        <v>16258</v>
      </c>
      <c r="O67" s="20">
        <v>39498</v>
      </c>
      <c r="P67" s="20">
        <v>638</v>
      </c>
      <c r="Q67" s="20">
        <v>6130</v>
      </c>
      <c r="R67" s="20">
        <v>6130</v>
      </c>
      <c r="S67" s="20">
        <v>45</v>
      </c>
      <c r="T67" s="20">
        <v>6802</v>
      </c>
      <c r="U67" s="20">
        <v>9</v>
      </c>
      <c r="V67" s="20">
        <v>39314</v>
      </c>
      <c r="W67" s="20">
        <v>6876</v>
      </c>
      <c r="X67" s="20">
        <v>63</v>
      </c>
      <c r="Y67" s="20">
        <v>681</v>
      </c>
      <c r="Z67" s="20">
        <v>33120</v>
      </c>
      <c r="AA67" s="20">
        <v>33119</v>
      </c>
      <c r="AB67" s="20">
        <v>1</v>
      </c>
      <c r="AC67" s="20">
        <v>0</v>
      </c>
      <c r="AD67" s="20">
        <v>33120</v>
      </c>
      <c r="AE67" s="22">
        <v>905</v>
      </c>
      <c r="AF67" s="22">
        <v>638</v>
      </c>
      <c r="AG67" s="22">
        <v>73</v>
      </c>
      <c r="AH67" s="22">
        <v>20</v>
      </c>
      <c r="AI67" s="22">
        <v>0</v>
      </c>
      <c r="AJ67" s="22">
        <v>643</v>
      </c>
      <c r="AK67" s="22">
        <v>9</v>
      </c>
      <c r="AL67" s="22">
        <v>7439</v>
      </c>
      <c r="AM67" s="22">
        <v>7430</v>
      </c>
      <c r="AN67" s="22">
        <v>0</v>
      </c>
      <c r="AO67" s="22">
        <v>1362</v>
      </c>
      <c r="AP67" s="22">
        <v>33119</v>
      </c>
      <c r="AQ67" s="22">
        <v>33119</v>
      </c>
      <c r="AR67" s="22">
        <v>0</v>
      </c>
      <c r="AS67" s="22">
        <v>0</v>
      </c>
      <c r="AT67" s="22">
        <v>681</v>
      </c>
      <c r="AU67" s="10">
        <f t="shared" si="69"/>
        <v>905</v>
      </c>
      <c r="AV67" s="10">
        <f t="shared" si="70"/>
        <v>638</v>
      </c>
      <c r="AW67" s="10">
        <f t="shared" si="71"/>
        <v>73</v>
      </c>
      <c r="AX67" s="10">
        <f t="shared" si="72"/>
        <v>20</v>
      </c>
      <c r="AY67" s="10">
        <f t="shared" si="73"/>
        <v>0</v>
      </c>
      <c r="AZ67" s="10">
        <f t="shared" si="74"/>
        <v>643</v>
      </c>
      <c r="BA67" s="10">
        <f t="shared" si="75"/>
        <v>9</v>
      </c>
      <c r="BB67" s="10">
        <f t="shared" si="76"/>
        <v>7439</v>
      </c>
      <c r="BC67" s="10">
        <f t="shared" si="77"/>
        <v>6876</v>
      </c>
      <c r="BD67" s="10">
        <f t="shared" si="78"/>
        <v>0</v>
      </c>
      <c r="BE67" s="10">
        <f t="shared" si="79"/>
        <v>681</v>
      </c>
      <c r="BF67" s="10">
        <f t="shared" si="80"/>
        <v>33119</v>
      </c>
      <c r="BG67" s="10">
        <f t="shared" si="81"/>
        <v>33119</v>
      </c>
      <c r="BH67" s="10">
        <f t="shared" si="82"/>
        <v>0</v>
      </c>
      <c r="BI67" s="10">
        <f t="shared" si="83"/>
        <v>0</v>
      </c>
      <c r="BJ67" s="10">
        <f t="shared" si="84"/>
        <v>681</v>
      </c>
      <c r="BK67">
        <v>6783</v>
      </c>
      <c r="BL67">
        <v>4456</v>
      </c>
      <c r="BM67">
        <v>9960</v>
      </c>
      <c r="BN67">
        <v>11732</v>
      </c>
      <c r="BO67">
        <v>9774</v>
      </c>
      <c r="BP67">
        <v>6601</v>
      </c>
      <c r="BQ67">
        <v>5451</v>
      </c>
      <c r="BR67">
        <v>11590</v>
      </c>
      <c r="BS67">
        <v>765560</v>
      </c>
      <c r="BT67">
        <v>10821</v>
      </c>
      <c r="BU67">
        <v>13439</v>
      </c>
      <c r="BV67">
        <v>13748</v>
      </c>
      <c r="BW67">
        <v>6561</v>
      </c>
      <c r="BX67">
        <v>13652</v>
      </c>
      <c r="BY67">
        <v>0</v>
      </c>
      <c r="BZ67">
        <v>4308</v>
      </c>
      <c r="CA67" s="24">
        <f t="shared" si="53"/>
        <v>6138615</v>
      </c>
      <c r="CB67" s="24">
        <f t="shared" si="54"/>
        <v>2842928</v>
      </c>
      <c r="CC67" s="24">
        <f t="shared" si="55"/>
        <v>727080</v>
      </c>
      <c r="CD67" s="24">
        <f t="shared" si="56"/>
        <v>234640</v>
      </c>
      <c r="CE67" s="24">
        <f t="shared" si="57"/>
        <v>0</v>
      </c>
      <c r="CF67" s="24">
        <f t="shared" si="58"/>
        <v>4244443</v>
      </c>
      <c r="CG67" s="24">
        <f t="shared" si="59"/>
        <v>49059</v>
      </c>
      <c r="CH67" s="24">
        <f t="shared" si="60"/>
        <v>86218010</v>
      </c>
      <c r="CI67" s="24">
        <f t="shared" si="61"/>
        <v>5263990560</v>
      </c>
      <c r="CJ67" s="24">
        <f t="shared" si="62"/>
        <v>0</v>
      </c>
      <c r="CK67" s="24">
        <f t="shared" si="63"/>
        <v>9151959</v>
      </c>
      <c r="CL67" s="24">
        <f t="shared" si="64"/>
        <v>455320012</v>
      </c>
      <c r="CM67" s="24">
        <f t="shared" si="65"/>
        <v>217293759</v>
      </c>
      <c r="CN67" s="24">
        <f t="shared" si="66"/>
        <v>0</v>
      </c>
      <c r="CO67" s="24">
        <f t="shared" si="67"/>
        <v>0</v>
      </c>
      <c r="CP67" s="24">
        <f t="shared" si="68"/>
        <v>2933748</v>
      </c>
      <c r="CQ67" s="13">
        <f t="shared" ref="CQ67:CQ69" si="85">SUM(CA67:CP67)/1000000000</f>
        <v>6.0491448129999998</v>
      </c>
      <c r="CR67" s="24">
        <f t="shared" ref="CR67:CR69" si="86">O67*BK67</f>
        <v>267914934</v>
      </c>
      <c r="CS67" s="24">
        <f t="shared" ref="CS67:CS69" si="87">P67*BL67</f>
        <v>2842928</v>
      </c>
      <c r="CT67" s="24">
        <f t="shared" ref="CT67:CT69" si="88">Q67*BM67</f>
        <v>61054800</v>
      </c>
      <c r="CU67" s="24">
        <f t="shared" ref="CU67:CU69" si="89">R67*BN67</f>
        <v>71917160</v>
      </c>
      <c r="CV67" s="24">
        <f t="shared" ref="CV67:CV69" si="90">S67*BO67</f>
        <v>439830</v>
      </c>
      <c r="CW67" s="24">
        <f t="shared" ref="CW67:CW69" si="91">T67*BP67</f>
        <v>44900002</v>
      </c>
      <c r="CX67" s="24">
        <f t="shared" ref="CX67:CX69" si="92">U67*BQ67</f>
        <v>49059</v>
      </c>
      <c r="CY67" s="24">
        <f t="shared" ref="CY67:CY69" si="93">V67*BR67</f>
        <v>455649260</v>
      </c>
      <c r="CZ67" s="24">
        <f t="shared" ref="CZ67:CZ69" si="94">W67*BS67</f>
        <v>5263990560</v>
      </c>
      <c r="DA67" s="24">
        <f t="shared" ref="DA67:DA69" si="95">X67*BT67</f>
        <v>681723</v>
      </c>
      <c r="DB67" s="24">
        <f t="shared" ref="DB67:DB69" si="96">Y67*BU67</f>
        <v>9151959</v>
      </c>
      <c r="DC67" s="24">
        <f t="shared" ref="DC67:DC69" si="97">Z67*BV67</f>
        <v>455333760</v>
      </c>
      <c r="DD67" s="24">
        <f t="shared" ref="DD67:DD69" si="98">AA67*BW67</f>
        <v>217293759</v>
      </c>
      <c r="DE67" s="24">
        <f t="shared" ref="DE67:DE69" si="99">AB67*BX67</f>
        <v>13652</v>
      </c>
      <c r="DF67" s="24">
        <f t="shared" ref="DF67:DF69" si="100">AC67*BY67</f>
        <v>0</v>
      </c>
      <c r="DG67" s="24">
        <f t="shared" ref="DG67:DG69" si="101">AD67*BZ67</f>
        <v>142680960</v>
      </c>
      <c r="DH67" s="44">
        <f t="shared" ref="DH67:DH69" si="102">SUM(CR67:DG67)/1000000000</f>
        <v>6.9939143460000004</v>
      </c>
    </row>
    <row r="68" spans="1:112" x14ac:dyDescent="0.3">
      <c r="A68" s="1">
        <v>33000</v>
      </c>
      <c r="B68">
        <v>0.31900000000000001</v>
      </c>
      <c r="C68">
        <v>5.4870000000000001</v>
      </c>
      <c r="D68">
        <v>0.159</v>
      </c>
      <c r="E68">
        <v>1.6279999999999999</v>
      </c>
      <c r="F68">
        <v>7.74</v>
      </c>
      <c r="G68">
        <v>32974</v>
      </c>
      <c r="H68">
        <v>117806</v>
      </c>
      <c r="I68">
        <v>202900</v>
      </c>
      <c r="J68">
        <v>3056</v>
      </c>
      <c r="K68">
        <v>3512</v>
      </c>
      <c r="L68">
        <v>5242</v>
      </c>
      <c r="M68">
        <v>8070</v>
      </c>
      <c r="N68">
        <v>15784</v>
      </c>
      <c r="O68" s="20">
        <v>40146</v>
      </c>
      <c r="P68" s="20">
        <v>651</v>
      </c>
      <c r="Q68" s="20">
        <v>6306</v>
      </c>
      <c r="R68" s="20">
        <v>6306</v>
      </c>
      <c r="S68" s="20">
        <v>30</v>
      </c>
      <c r="T68" s="20">
        <v>6987</v>
      </c>
      <c r="U68" s="20">
        <v>20</v>
      </c>
      <c r="V68" s="20">
        <v>40013</v>
      </c>
      <c r="W68" s="20">
        <v>7040</v>
      </c>
      <c r="X68" s="20">
        <v>45</v>
      </c>
      <c r="Y68" s="20">
        <v>682</v>
      </c>
      <c r="Z68" s="20">
        <v>33656</v>
      </c>
      <c r="AA68" s="20">
        <v>33655</v>
      </c>
      <c r="AB68" s="20">
        <v>1</v>
      </c>
      <c r="AC68" s="20">
        <v>0</v>
      </c>
      <c r="AD68" s="20">
        <v>33656</v>
      </c>
      <c r="AE68" s="22">
        <v>890</v>
      </c>
      <c r="AF68" s="22">
        <v>651</v>
      </c>
      <c r="AG68" s="22">
        <v>75</v>
      </c>
      <c r="AH68" s="22">
        <v>12</v>
      </c>
      <c r="AI68" s="22">
        <v>0</v>
      </c>
      <c r="AJ68" s="22">
        <v>676</v>
      </c>
      <c r="AK68" s="22">
        <v>20</v>
      </c>
      <c r="AL68" s="22">
        <v>7638</v>
      </c>
      <c r="AM68" s="22">
        <v>7618</v>
      </c>
      <c r="AN68" s="22">
        <v>0</v>
      </c>
      <c r="AO68" s="22">
        <v>1364</v>
      </c>
      <c r="AP68" s="22">
        <v>33655</v>
      </c>
      <c r="AQ68" s="22">
        <v>33655</v>
      </c>
      <c r="AR68" s="22">
        <v>0</v>
      </c>
      <c r="AS68" s="22">
        <v>0</v>
      </c>
      <c r="AT68" s="22">
        <v>682</v>
      </c>
      <c r="AU68" s="10">
        <f t="shared" si="69"/>
        <v>890</v>
      </c>
      <c r="AV68" s="10">
        <f t="shared" si="70"/>
        <v>651</v>
      </c>
      <c r="AW68" s="10">
        <f t="shared" si="71"/>
        <v>75</v>
      </c>
      <c r="AX68" s="10">
        <f t="shared" si="72"/>
        <v>12</v>
      </c>
      <c r="AY68" s="10">
        <f t="shared" si="73"/>
        <v>0</v>
      </c>
      <c r="AZ68" s="10">
        <f t="shared" si="74"/>
        <v>676</v>
      </c>
      <c r="BA68" s="10">
        <f t="shared" si="75"/>
        <v>20</v>
      </c>
      <c r="BB68" s="10">
        <f t="shared" si="76"/>
        <v>7638</v>
      </c>
      <c r="BC68" s="10">
        <f t="shared" si="77"/>
        <v>7040</v>
      </c>
      <c r="BD68" s="10">
        <f t="shared" si="78"/>
        <v>0</v>
      </c>
      <c r="BE68" s="10">
        <f t="shared" si="79"/>
        <v>682</v>
      </c>
      <c r="BF68" s="10">
        <f t="shared" si="80"/>
        <v>33655</v>
      </c>
      <c r="BG68" s="10">
        <f t="shared" si="81"/>
        <v>33655</v>
      </c>
      <c r="BH68" s="10">
        <f t="shared" si="82"/>
        <v>0</v>
      </c>
      <c r="BI68" s="10">
        <f t="shared" si="83"/>
        <v>0</v>
      </c>
      <c r="BJ68" s="10">
        <f t="shared" si="84"/>
        <v>682</v>
      </c>
      <c r="BK68">
        <v>6319</v>
      </c>
      <c r="BL68">
        <v>3801</v>
      </c>
      <c r="BM68">
        <v>9235</v>
      </c>
      <c r="BN68">
        <v>10381</v>
      </c>
      <c r="BO68">
        <v>8518</v>
      </c>
      <c r="BP68">
        <v>6113</v>
      </c>
      <c r="BQ68">
        <v>4671</v>
      </c>
      <c r="BR68">
        <v>10677</v>
      </c>
      <c r="BS68">
        <v>713349</v>
      </c>
      <c r="BT68">
        <v>9518</v>
      </c>
      <c r="BU68">
        <v>13008</v>
      </c>
      <c r="BV68">
        <v>25462</v>
      </c>
      <c r="BW68">
        <v>6161</v>
      </c>
      <c r="BX68">
        <v>11520</v>
      </c>
      <c r="BY68">
        <v>0</v>
      </c>
      <c r="BZ68">
        <v>3789</v>
      </c>
      <c r="CA68" s="24">
        <f t="shared" si="53"/>
        <v>5623910</v>
      </c>
      <c r="CB68" s="24">
        <f t="shared" si="54"/>
        <v>2474451</v>
      </c>
      <c r="CC68" s="24">
        <f t="shared" si="55"/>
        <v>692625</v>
      </c>
      <c r="CD68" s="24">
        <f t="shared" si="56"/>
        <v>124572</v>
      </c>
      <c r="CE68" s="24">
        <f t="shared" si="57"/>
        <v>0</v>
      </c>
      <c r="CF68" s="24">
        <f t="shared" si="58"/>
        <v>4132388</v>
      </c>
      <c r="CG68" s="24">
        <f t="shared" si="59"/>
        <v>93420</v>
      </c>
      <c r="CH68" s="24">
        <f t="shared" si="60"/>
        <v>81550926</v>
      </c>
      <c r="CI68" s="24">
        <f t="shared" si="61"/>
        <v>5021976960</v>
      </c>
      <c r="CJ68" s="24">
        <f t="shared" si="62"/>
        <v>0</v>
      </c>
      <c r="CK68" s="24">
        <f t="shared" si="63"/>
        <v>8871456</v>
      </c>
      <c r="CL68" s="24">
        <f t="shared" si="64"/>
        <v>856923610</v>
      </c>
      <c r="CM68" s="24">
        <f t="shared" si="65"/>
        <v>207348455</v>
      </c>
      <c r="CN68" s="24">
        <f t="shared" si="66"/>
        <v>0</v>
      </c>
      <c r="CO68" s="24">
        <f t="shared" si="67"/>
        <v>0</v>
      </c>
      <c r="CP68" s="24">
        <f t="shared" si="68"/>
        <v>2584098</v>
      </c>
      <c r="CQ68" s="13">
        <f t="shared" si="85"/>
        <v>6.1923968709999997</v>
      </c>
      <c r="CR68" s="24">
        <f t="shared" si="86"/>
        <v>253682574</v>
      </c>
      <c r="CS68" s="24">
        <f t="shared" si="87"/>
        <v>2474451</v>
      </c>
      <c r="CT68" s="24">
        <f t="shared" si="88"/>
        <v>58235910</v>
      </c>
      <c r="CU68" s="24">
        <f t="shared" si="89"/>
        <v>65462586</v>
      </c>
      <c r="CV68" s="24">
        <f t="shared" si="90"/>
        <v>255540</v>
      </c>
      <c r="CW68" s="24">
        <f t="shared" si="91"/>
        <v>42711531</v>
      </c>
      <c r="CX68" s="24">
        <f t="shared" si="92"/>
        <v>93420</v>
      </c>
      <c r="CY68" s="24">
        <f t="shared" si="93"/>
        <v>427218801</v>
      </c>
      <c r="CZ68" s="24">
        <f t="shared" si="94"/>
        <v>5021976960</v>
      </c>
      <c r="DA68" s="24">
        <f t="shared" si="95"/>
        <v>428310</v>
      </c>
      <c r="DB68" s="24">
        <f t="shared" si="96"/>
        <v>8871456</v>
      </c>
      <c r="DC68" s="24">
        <f t="shared" si="97"/>
        <v>856949072</v>
      </c>
      <c r="DD68" s="24">
        <f t="shared" si="98"/>
        <v>207348455</v>
      </c>
      <c r="DE68" s="24">
        <f t="shared" si="99"/>
        <v>11520</v>
      </c>
      <c r="DF68" s="24">
        <f t="shared" si="100"/>
        <v>0</v>
      </c>
      <c r="DG68" s="24">
        <f t="shared" si="101"/>
        <v>127522584</v>
      </c>
      <c r="DH68" s="44">
        <f t="shared" si="102"/>
        <v>7.0732431699999996</v>
      </c>
    </row>
    <row r="69" spans="1:112" x14ac:dyDescent="0.3">
      <c r="A69" s="1">
        <v>33500</v>
      </c>
      <c r="B69">
        <v>0.28000000000000003</v>
      </c>
      <c r="C69">
        <v>5.3</v>
      </c>
      <c r="D69">
        <v>0.14499999999999999</v>
      </c>
      <c r="E69">
        <v>1.601</v>
      </c>
      <c r="F69">
        <v>7.8</v>
      </c>
      <c r="G69">
        <v>33440</v>
      </c>
      <c r="H69">
        <v>119320</v>
      </c>
      <c r="I69">
        <v>205899</v>
      </c>
      <c r="J69">
        <v>3321</v>
      </c>
      <c r="K69">
        <v>3038</v>
      </c>
      <c r="L69">
        <v>4583</v>
      </c>
      <c r="M69">
        <v>7050</v>
      </c>
      <c r="N69">
        <v>13439</v>
      </c>
      <c r="O69" s="20">
        <v>40829</v>
      </c>
      <c r="P69" s="20">
        <v>659</v>
      </c>
      <c r="Q69" s="20">
        <v>6174</v>
      </c>
      <c r="R69" s="20">
        <v>6174</v>
      </c>
      <c r="S69" s="20">
        <v>45</v>
      </c>
      <c r="T69" s="20">
        <v>7142</v>
      </c>
      <c r="U69" s="20">
        <v>12</v>
      </c>
      <c r="V69" s="20">
        <v>40625</v>
      </c>
      <c r="W69" s="20">
        <v>7186</v>
      </c>
      <c r="X69" s="20">
        <v>33</v>
      </c>
      <c r="Y69" s="20">
        <v>713</v>
      </c>
      <c r="Z69" s="20">
        <v>34153</v>
      </c>
      <c r="AA69" s="20">
        <v>34152</v>
      </c>
      <c r="AB69" s="20">
        <v>1</v>
      </c>
      <c r="AC69" s="20">
        <v>0</v>
      </c>
      <c r="AD69" s="20">
        <v>34153</v>
      </c>
      <c r="AE69" s="22">
        <v>952</v>
      </c>
      <c r="AF69" s="22">
        <v>659</v>
      </c>
      <c r="AG69" s="22">
        <v>92</v>
      </c>
      <c r="AH69" s="22">
        <v>22</v>
      </c>
      <c r="AI69" s="22">
        <v>0</v>
      </c>
      <c r="AJ69" s="22">
        <v>730</v>
      </c>
      <c r="AK69" s="22">
        <v>12</v>
      </c>
      <c r="AL69" s="22">
        <v>7842</v>
      </c>
      <c r="AM69" s="22">
        <v>7830</v>
      </c>
      <c r="AN69" s="22">
        <v>0</v>
      </c>
      <c r="AO69" s="22">
        <v>1426</v>
      </c>
      <c r="AP69" s="22">
        <v>34152</v>
      </c>
      <c r="AQ69" s="22">
        <v>34152</v>
      </c>
      <c r="AR69" s="22">
        <v>0</v>
      </c>
      <c r="AS69" s="22">
        <v>0</v>
      </c>
      <c r="AT69" s="22">
        <v>713</v>
      </c>
      <c r="AU69" s="10">
        <f t="shared" si="69"/>
        <v>952</v>
      </c>
      <c r="AV69" s="10">
        <f t="shared" si="70"/>
        <v>659</v>
      </c>
      <c r="AW69" s="10">
        <f t="shared" si="71"/>
        <v>92</v>
      </c>
      <c r="AX69" s="10">
        <f t="shared" si="72"/>
        <v>22</v>
      </c>
      <c r="AY69" s="10">
        <f t="shared" si="73"/>
        <v>0</v>
      </c>
      <c r="AZ69" s="10">
        <f t="shared" si="74"/>
        <v>730</v>
      </c>
      <c r="BA69" s="10">
        <f t="shared" si="75"/>
        <v>12</v>
      </c>
      <c r="BB69" s="10">
        <f t="shared" si="76"/>
        <v>7842</v>
      </c>
      <c r="BC69" s="10">
        <f t="shared" si="77"/>
        <v>7186</v>
      </c>
      <c r="BD69" s="10">
        <f t="shared" si="78"/>
        <v>0</v>
      </c>
      <c r="BE69" s="10">
        <f t="shared" si="79"/>
        <v>713</v>
      </c>
      <c r="BF69" s="10">
        <f t="shared" si="80"/>
        <v>34152</v>
      </c>
      <c r="BG69" s="10">
        <f t="shared" si="81"/>
        <v>34152</v>
      </c>
      <c r="BH69" s="10">
        <f t="shared" si="82"/>
        <v>0</v>
      </c>
      <c r="BI69" s="10">
        <f t="shared" si="83"/>
        <v>0</v>
      </c>
      <c r="BJ69" s="10">
        <f t="shared" si="84"/>
        <v>713</v>
      </c>
      <c r="BK69">
        <v>5969</v>
      </c>
      <c r="BL69">
        <v>3866</v>
      </c>
      <c r="BM69">
        <v>8814</v>
      </c>
      <c r="BN69">
        <v>10123</v>
      </c>
      <c r="BO69">
        <v>8039</v>
      </c>
      <c r="BP69">
        <v>5883</v>
      </c>
      <c r="BQ69">
        <v>4444</v>
      </c>
      <c r="BR69">
        <v>10301</v>
      </c>
      <c r="BS69">
        <v>689568</v>
      </c>
      <c r="BT69">
        <v>9334</v>
      </c>
      <c r="BU69">
        <v>9219</v>
      </c>
      <c r="BV69">
        <v>6906</v>
      </c>
      <c r="BW69">
        <v>5973</v>
      </c>
      <c r="BX69">
        <v>9812</v>
      </c>
      <c r="BY69">
        <v>0</v>
      </c>
      <c r="BZ69">
        <v>3611</v>
      </c>
      <c r="CA69" s="24">
        <f t="shared" si="53"/>
        <v>5682488</v>
      </c>
      <c r="CB69" s="24">
        <f t="shared" si="54"/>
        <v>2547694</v>
      </c>
      <c r="CC69" s="24">
        <f t="shared" si="55"/>
        <v>810888</v>
      </c>
      <c r="CD69" s="24">
        <f t="shared" si="56"/>
        <v>222706</v>
      </c>
      <c r="CE69" s="24">
        <f t="shared" si="57"/>
        <v>0</v>
      </c>
      <c r="CF69" s="24">
        <f t="shared" si="58"/>
        <v>4294590</v>
      </c>
      <c r="CG69" s="24">
        <f t="shared" si="59"/>
        <v>53328</v>
      </c>
      <c r="CH69" s="24">
        <f t="shared" si="60"/>
        <v>80780442</v>
      </c>
      <c r="CI69" s="24">
        <f t="shared" si="61"/>
        <v>4955235648</v>
      </c>
      <c r="CJ69" s="24">
        <f t="shared" si="62"/>
        <v>0</v>
      </c>
      <c r="CK69" s="24">
        <f t="shared" si="63"/>
        <v>6573147</v>
      </c>
      <c r="CL69" s="24">
        <f t="shared" si="64"/>
        <v>235853712</v>
      </c>
      <c r="CM69" s="24">
        <f t="shared" si="65"/>
        <v>203989896</v>
      </c>
      <c r="CN69" s="24">
        <f t="shared" si="66"/>
        <v>0</v>
      </c>
      <c r="CO69" s="24">
        <f t="shared" si="67"/>
        <v>0</v>
      </c>
      <c r="CP69" s="24">
        <f t="shared" si="68"/>
        <v>2574643</v>
      </c>
      <c r="CQ69" s="13">
        <f t="shared" si="85"/>
        <v>5.4986191819999997</v>
      </c>
      <c r="CR69" s="24">
        <f t="shared" si="86"/>
        <v>243708301</v>
      </c>
      <c r="CS69" s="24">
        <f t="shared" si="87"/>
        <v>2547694</v>
      </c>
      <c r="CT69" s="24">
        <f t="shared" si="88"/>
        <v>54417636</v>
      </c>
      <c r="CU69" s="24">
        <f t="shared" si="89"/>
        <v>62499402</v>
      </c>
      <c r="CV69" s="24">
        <f t="shared" si="90"/>
        <v>361755</v>
      </c>
      <c r="CW69" s="24">
        <f t="shared" si="91"/>
        <v>42016386</v>
      </c>
      <c r="CX69" s="24">
        <f t="shared" si="92"/>
        <v>53328</v>
      </c>
      <c r="CY69" s="24">
        <f t="shared" si="93"/>
        <v>418478125</v>
      </c>
      <c r="CZ69" s="24">
        <f t="shared" si="94"/>
        <v>4955235648</v>
      </c>
      <c r="DA69" s="24">
        <f t="shared" si="95"/>
        <v>308022</v>
      </c>
      <c r="DB69" s="24">
        <f t="shared" si="96"/>
        <v>6573147</v>
      </c>
      <c r="DC69" s="24">
        <f t="shared" si="97"/>
        <v>235860618</v>
      </c>
      <c r="DD69" s="24">
        <f t="shared" si="98"/>
        <v>203989896</v>
      </c>
      <c r="DE69" s="24">
        <f t="shared" si="99"/>
        <v>9812</v>
      </c>
      <c r="DF69" s="24">
        <f t="shared" si="100"/>
        <v>0</v>
      </c>
      <c r="DG69" s="24">
        <f t="shared" si="101"/>
        <v>123326483</v>
      </c>
      <c r="DH69" s="44">
        <f t="shared" si="102"/>
        <v>6.3493862529999996</v>
      </c>
    </row>
    <row r="70" spans="1:112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2">
        <f>AVERAGEIFS(BK2:BK69,BK2:BK69,"&lt;10000", BK2:BK69, "&gt;0" )</f>
        <v>6648.123076923077</v>
      </c>
      <c r="BL70" s="4">
        <f>AVERAGEIFS(BL2:BL69,BL2:BL69,"&lt;9000", BL2:BL69, "&gt;0" )</f>
        <v>5036.322580645161</v>
      </c>
      <c r="BM70" s="2">
        <f>AVERAGEIFS(BM2:BM69,BM2:BM69,"&lt;10000", BM2:BM69, "&gt;0" )</f>
        <v>9657.7941176470595</v>
      </c>
      <c r="BN70" s="2">
        <f>AVERAGEIFS(BN2:BN69,BN2:BN69,"&lt;35000", BN2:BN69, "&gt;0" )</f>
        <v>15698.728813559323</v>
      </c>
      <c r="BO70" s="3">
        <f>AVERAGEIFS(BO2:BO69,BO2:BO69,"&lt;40000", BO2:BO69, "&gt;0" )</f>
        <v>12504.966666666667</v>
      </c>
      <c r="BP70" s="2">
        <f>AVERAGEIFS(BP2:BP69,BP2:BP69,"&lt;10000", BP2:BP69, "&gt;0" )</f>
        <v>6733.8615384615387</v>
      </c>
      <c r="BQ70" s="2">
        <f>AVERAGEIFS(BQ2:BQ69,BQ2:BQ69,"&lt;20000", BQ2:BQ69, "&gt;0" )</f>
        <v>8756.561403508771</v>
      </c>
      <c r="BR70" s="3">
        <f>AVERAGEIFS(BR2:BR69,BR2:BR69,"&lt;13000", BR2:BR69, "&gt;0" )</f>
        <v>11157.852459016394</v>
      </c>
      <c r="BS70" s="2" t="e">
        <f>AVERAGEIFS(BS2:BS69,BS2:BS69,"&lt;10000", BS2:BS69, "&gt;0" )</f>
        <v>#DIV/0!</v>
      </c>
      <c r="BT70" s="3">
        <f>AVERAGEIFS(BT2:BT69,BT2:BT69,"&lt;14000", BT2:BT69, "&gt;0" )</f>
        <v>11209.690476190477</v>
      </c>
      <c r="BU70" s="2">
        <f>AVERAGEIFS(BU2:BU69,BU2:BU69,"&lt;10000", BU2:BU69, "&gt;0" )</f>
        <v>9502.8461538461543</v>
      </c>
      <c r="BV70" s="2">
        <f>AVERAGEIFS(BV2:BV69,BV2:BV69,"&lt;16000", BV2:BV69, "&gt;0" )</f>
        <v>7768.3870967741932</v>
      </c>
      <c r="BW70" s="3">
        <f>AVERAGEIFS(BW2:BW69,BW2:BW69,"&lt;1000000", BW2:BW69, "&gt;0" )</f>
        <v>7267.5970149253735</v>
      </c>
      <c r="BX70" s="3">
        <f>AVERAGEIFS(BX2:BX69,BX2:BX69,"&lt;20000", BX2:BX69, "&gt;0" )</f>
        <v>12170.118644067798</v>
      </c>
      <c r="BY70" s="2"/>
      <c r="BZ70" s="4">
        <f>AVERAGEIFS(BZ2:BZ69,BZ2:BZ69,"&lt;10000", BZ2:BZ69, "&gt;0" )</f>
        <v>4174.7846153846158</v>
      </c>
    </row>
    <row r="72" spans="1:112" x14ac:dyDescent="0.3">
      <c r="BK72">
        <f>AVERAGEIF(BK2:BK69, "&gt;0")</f>
        <v>7291.2388059701489</v>
      </c>
      <c r="BL72">
        <f>AVERAGEIF(BL2:BL69, "&gt;0")</f>
        <v>5633.6567164179105</v>
      </c>
      <c r="BM72">
        <f>AVERAGEIF(BM2:BM69, "&gt;0")</f>
        <v>10967.522388059702</v>
      </c>
      <c r="BN72">
        <f>AVERAGEIF(BN2:BN69, "&gt;0")</f>
        <v>25154.815384615384</v>
      </c>
      <c r="BO72">
        <f>AVERAGEIF(BO2:BO69, "&gt;0")</f>
        <v>14397.629032258064</v>
      </c>
      <c r="BP72">
        <f>AVERAGEIF(BP2:BP69, "&gt;0")</f>
        <v>7102.0298507462685</v>
      </c>
      <c r="BQ72">
        <f>AVERAGEIF(BQ2:BQ69, "&gt;0")</f>
        <v>16150.171875</v>
      </c>
      <c r="BR72">
        <f>AVERAGEIF(BR2:BR69, "&gt;0")</f>
        <v>12469.686567164179</v>
      </c>
      <c r="BS72">
        <f>AVERAGEIF(BS2:BS69, "&gt;0")</f>
        <v>369759.88059701491</v>
      </c>
      <c r="BT72">
        <f>AVERAGEIF(BT2:BT69, "&gt;0")</f>
        <v>16645.8</v>
      </c>
      <c r="BU72">
        <f>AVERAGEIF(BU2:BU69, "&gt;0")</f>
        <v>13956.686567164179</v>
      </c>
      <c r="BV72">
        <f>AVERAGEIF(BV2:BV69, "&gt;0")</f>
        <v>37312.867647058825</v>
      </c>
      <c r="BW72">
        <f>AVERAGEIF(BW2:BW69, "&gt;0")</f>
        <v>7267.5970149253735</v>
      </c>
      <c r="BX72">
        <f>AVERAGEIF(BX2:BX69, "&gt;0")</f>
        <v>34495.117647058825</v>
      </c>
      <c r="BZ72">
        <f>AVERAGEIF(BZ2:BZ69, "&gt;0")</f>
        <v>6802.0735294117649</v>
      </c>
      <c r="CF72" s="1" t="s">
        <v>87</v>
      </c>
      <c r="CH72" t="s">
        <v>96</v>
      </c>
    </row>
    <row r="73" spans="1:112" x14ac:dyDescent="0.3">
      <c r="CF73" s="1"/>
      <c r="CG73" s="1" t="s">
        <v>79</v>
      </c>
      <c r="CH73" s="1" t="s">
        <v>81</v>
      </c>
      <c r="CI73" s="1" t="s">
        <v>80</v>
      </c>
      <c r="CJ73" s="1" t="s">
        <v>82</v>
      </c>
      <c r="CK73" s="1" t="s">
        <v>88</v>
      </c>
      <c r="CL73" s="1" t="s">
        <v>89</v>
      </c>
      <c r="CM73" s="1" t="s">
        <v>83</v>
      </c>
      <c r="CN73" s="1" t="s">
        <v>84</v>
      </c>
      <c r="CO73" s="1" t="s">
        <v>85</v>
      </c>
      <c r="CP73" s="1" t="s">
        <v>86</v>
      </c>
    </row>
    <row r="74" spans="1:112" x14ac:dyDescent="0.3">
      <c r="CF74" s="12" t="s">
        <v>30</v>
      </c>
      <c r="CG74">
        <v>154215</v>
      </c>
      <c r="CH74">
        <v>42084</v>
      </c>
      <c r="CI74">
        <v>24766</v>
      </c>
      <c r="CJ74">
        <v>962</v>
      </c>
      <c r="CK74" s="25">
        <f>CI74/CG74</f>
        <v>0.16059397594267744</v>
      </c>
      <c r="CL74" s="25">
        <f>CJ74/CH74</f>
        <v>2.2859043817127649E-2</v>
      </c>
      <c r="CM74">
        <v>4582</v>
      </c>
      <c r="CN74">
        <v>5375</v>
      </c>
      <c r="CO74" s="15">
        <f>CI74*CM74</f>
        <v>113477812</v>
      </c>
      <c r="CP74" s="15">
        <f>CJ74*CN74</f>
        <v>5170750</v>
      </c>
      <c r="CQ74" s="15"/>
      <c r="CR74" s="15"/>
    </row>
    <row r="75" spans="1:112" x14ac:dyDescent="0.3">
      <c r="AT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CF75" s="12" t="s">
        <v>31</v>
      </c>
      <c r="CG75">
        <v>4538</v>
      </c>
      <c r="CH75">
        <v>670</v>
      </c>
      <c r="CI75">
        <v>4538</v>
      </c>
      <c r="CJ75">
        <v>670</v>
      </c>
      <c r="CK75" s="25">
        <f>CI75/CG75</f>
        <v>1</v>
      </c>
      <c r="CL75" s="25">
        <f>CJ75/CH75</f>
        <v>1</v>
      </c>
      <c r="CM75">
        <v>2727</v>
      </c>
      <c r="CN75">
        <v>3423</v>
      </c>
      <c r="CO75" s="15">
        <f t="shared" ref="CO75:CO89" si="103">CI75*CM75</f>
        <v>12375126</v>
      </c>
      <c r="CP75" s="15">
        <f t="shared" ref="CP75:CP89" si="104">CJ75*CN75</f>
        <v>2293410</v>
      </c>
      <c r="CQ75" s="15"/>
      <c r="CR75" s="15"/>
    </row>
    <row r="76" spans="1:112" x14ac:dyDescent="0.3">
      <c r="BJ76" s="5" t="s">
        <v>58</v>
      </c>
      <c r="BK76" s="6">
        <v>202446.01315789475</v>
      </c>
      <c r="BM76" s="5" t="s">
        <v>58</v>
      </c>
      <c r="BN76" s="6">
        <v>202446.01315789475</v>
      </c>
      <c r="CC76" s="5" t="s">
        <v>58</v>
      </c>
      <c r="CF76" s="12" t="s">
        <v>32</v>
      </c>
      <c r="CG76">
        <v>0</v>
      </c>
      <c r="CH76">
        <v>6576</v>
      </c>
      <c r="CI76">
        <v>0</v>
      </c>
      <c r="CJ76">
        <v>96</v>
      </c>
      <c r="CK76" s="25"/>
      <c r="CL76" s="25">
        <f>CJ76/CH76</f>
        <v>1.4598540145985401E-2</v>
      </c>
      <c r="CM76">
        <v>0</v>
      </c>
      <c r="CN76">
        <v>8360</v>
      </c>
      <c r="CO76" s="15">
        <f t="shared" si="103"/>
        <v>0</v>
      </c>
      <c r="CP76" s="15">
        <f t="shared" si="104"/>
        <v>802560</v>
      </c>
      <c r="CQ76" s="15"/>
      <c r="CR76" s="15"/>
    </row>
    <row r="77" spans="1:112" x14ac:dyDescent="0.3">
      <c r="BJ77" s="5" t="s">
        <v>49</v>
      </c>
      <c r="BK77" s="6">
        <v>12124.89393939394</v>
      </c>
      <c r="BM77" s="5" t="s">
        <v>50</v>
      </c>
      <c r="BN77" s="6">
        <v>16616.375</v>
      </c>
      <c r="CC77" s="5" t="s">
        <v>50</v>
      </c>
      <c r="CF77" s="14" t="s">
        <v>33</v>
      </c>
      <c r="CG77">
        <v>0</v>
      </c>
      <c r="CH77">
        <v>6576</v>
      </c>
      <c r="CI77">
        <v>0</v>
      </c>
      <c r="CJ77">
        <v>27</v>
      </c>
      <c r="CK77" s="25"/>
      <c r="CL77" s="25"/>
      <c r="CM77">
        <v>0</v>
      </c>
      <c r="CN77">
        <v>10144</v>
      </c>
      <c r="CO77" s="15">
        <f t="shared" si="103"/>
        <v>0</v>
      </c>
      <c r="CP77" s="15">
        <f t="shared" si="104"/>
        <v>273888</v>
      </c>
      <c r="CQ77" s="15"/>
      <c r="CR77" s="15"/>
    </row>
    <row r="78" spans="1:112" x14ac:dyDescent="0.3">
      <c r="BJ78" s="5" t="s">
        <v>55</v>
      </c>
      <c r="BK78" s="6">
        <v>9589.7846153846149</v>
      </c>
      <c r="BM78" s="5" t="s">
        <v>49</v>
      </c>
      <c r="BN78" s="6">
        <v>16246.971428571429</v>
      </c>
      <c r="CC78" s="5" t="s">
        <v>49</v>
      </c>
      <c r="CF78" s="14" t="s">
        <v>34</v>
      </c>
      <c r="CG78">
        <v>0</v>
      </c>
      <c r="CH78">
        <v>39</v>
      </c>
      <c r="CI78">
        <v>0</v>
      </c>
      <c r="CJ78">
        <v>0</v>
      </c>
      <c r="CK78" s="25"/>
      <c r="CL78" s="25"/>
      <c r="CM78">
        <v>0</v>
      </c>
      <c r="CN78">
        <v>7493</v>
      </c>
      <c r="CO78" s="15">
        <f t="shared" si="103"/>
        <v>0</v>
      </c>
      <c r="CP78" s="15">
        <f t="shared" si="104"/>
        <v>0</v>
      </c>
      <c r="CQ78" s="15"/>
      <c r="CR78" s="15"/>
    </row>
    <row r="79" spans="1:112" x14ac:dyDescent="0.3">
      <c r="BJ79" s="5" t="s">
        <v>53</v>
      </c>
      <c r="BK79" s="6">
        <v>9561.6231884057979</v>
      </c>
      <c r="BM79" s="5" t="s">
        <v>55</v>
      </c>
      <c r="BN79" s="6">
        <v>12625.352112676057</v>
      </c>
      <c r="CC79" s="5" t="s">
        <v>55</v>
      </c>
      <c r="CF79" s="12" t="s">
        <v>35</v>
      </c>
      <c r="CG79">
        <v>20444</v>
      </c>
      <c r="CH79">
        <v>7352</v>
      </c>
      <c r="CI79">
        <v>5059</v>
      </c>
      <c r="CJ79">
        <v>741</v>
      </c>
      <c r="CK79" s="25">
        <f t="shared" ref="CK79:CK87" si="105">CI79/CG79</f>
        <v>0.24745646644492272</v>
      </c>
      <c r="CL79" s="25">
        <f t="shared" ref="CL79:CL87" si="106">CJ79/CH79</f>
        <v>0.10078890097932536</v>
      </c>
      <c r="CM79">
        <v>4983</v>
      </c>
      <c r="CN79">
        <v>5647</v>
      </c>
      <c r="CO79" s="15">
        <f t="shared" si="103"/>
        <v>25208997</v>
      </c>
      <c r="CP79" s="15">
        <f t="shared" si="104"/>
        <v>4184427</v>
      </c>
      <c r="CQ79" s="15"/>
      <c r="CR79" s="15"/>
    </row>
    <row r="80" spans="1:112" x14ac:dyDescent="0.3">
      <c r="BJ80" s="5" t="s">
        <v>50</v>
      </c>
      <c r="BK80" s="6">
        <v>9366.3676470588234</v>
      </c>
      <c r="BM80" s="5" t="s">
        <v>53</v>
      </c>
      <c r="BN80" s="6">
        <v>11674.78947368421</v>
      </c>
      <c r="CC80" s="5" t="s">
        <v>53</v>
      </c>
      <c r="CF80" s="12" t="s">
        <v>36</v>
      </c>
      <c r="CG80">
        <v>2227</v>
      </c>
      <c r="CH80">
        <v>14</v>
      </c>
      <c r="CI80">
        <v>2227</v>
      </c>
      <c r="CJ80">
        <v>14</v>
      </c>
      <c r="CK80" s="25">
        <f t="shared" si="105"/>
        <v>1</v>
      </c>
      <c r="CL80" s="25">
        <f t="shared" si="106"/>
        <v>1</v>
      </c>
      <c r="CM80">
        <v>2618</v>
      </c>
      <c r="CN80">
        <v>4205</v>
      </c>
      <c r="CO80" s="15">
        <f t="shared" si="103"/>
        <v>5830286</v>
      </c>
      <c r="CP80" s="15">
        <f t="shared" si="104"/>
        <v>58870</v>
      </c>
      <c r="CQ80" s="15"/>
      <c r="CR80" s="15"/>
    </row>
    <row r="81" spans="62:96" x14ac:dyDescent="0.3">
      <c r="BJ81" s="7" t="s">
        <v>54</v>
      </c>
      <c r="BK81" s="8">
        <v>8754.313432835821</v>
      </c>
      <c r="BM81" s="7" t="s">
        <v>54</v>
      </c>
      <c r="BN81" s="8">
        <v>10590.723684210527</v>
      </c>
      <c r="CF81" s="14" t="s">
        <v>37</v>
      </c>
      <c r="CG81">
        <v>38865</v>
      </c>
      <c r="CH81">
        <v>6699</v>
      </c>
      <c r="CI81">
        <v>10633</v>
      </c>
      <c r="CJ81">
        <v>1407</v>
      </c>
      <c r="CK81" s="25">
        <f t="shared" si="105"/>
        <v>0.27358806123761742</v>
      </c>
      <c r="CL81" s="25">
        <f t="shared" si="106"/>
        <v>0.21003134796238246</v>
      </c>
      <c r="CM81">
        <v>8071</v>
      </c>
      <c r="CN81">
        <v>10575</v>
      </c>
      <c r="CO81" s="15">
        <f t="shared" si="103"/>
        <v>85818943</v>
      </c>
      <c r="CP81" s="15">
        <f t="shared" si="104"/>
        <v>14879025</v>
      </c>
      <c r="CQ81" s="15"/>
      <c r="CR81" s="15"/>
    </row>
    <row r="82" spans="62:96" x14ac:dyDescent="0.3">
      <c r="BJ82" s="7" t="s">
        <v>48</v>
      </c>
      <c r="BK82" s="8">
        <v>7931.072463768116</v>
      </c>
      <c r="BM82" s="7" t="s">
        <v>48</v>
      </c>
      <c r="BN82" s="8">
        <v>9361.1578947368416</v>
      </c>
      <c r="CF82" s="12" t="s">
        <v>38</v>
      </c>
      <c r="CG82">
        <v>4281</v>
      </c>
      <c r="CH82">
        <v>726</v>
      </c>
      <c r="CI82">
        <v>4281</v>
      </c>
      <c r="CJ82">
        <v>726</v>
      </c>
      <c r="CK82" s="25">
        <f t="shared" si="105"/>
        <v>1</v>
      </c>
      <c r="CL82" s="25">
        <f t="shared" si="106"/>
        <v>1</v>
      </c>
      <c r="CM82">
        <v>10532</v>
      </c>
      <c r="CN82">
        <v>8492</v>
      </c>
      <c r="CO82" s="15">
        <f t="shared" si="103"/>
        <v>45087492</v>
      </c>
      <c r="CP82" s="15">
        <f t="shared" si="104"/>
        <v>6165192</v>
      </c>
      <c r="CQ82" s="15"/>
      <c r="CR82" s="15"/>
    </row>
    <row r="83" spans="62:96" x14ac:dyDescent="0.3">
      <c r="BJ83" s="7" t="s">
        <v>56</v>
      </c>
      <c r="BK83" s="8">
        <v>7246.3846153846152</v>
      </c>
      <c r="BM83" s="7" t="s">
        <v>56</v>
      </c>
      <c r="BN83" s="8">
        <v>9163.6973684210534</v>
      </c>
      <c r="CF83" s="14" t="s">
        <v>39</v>
      </c>
      <c r="CG83">
        <v>138</v>
      </c>
      <c r="CH83">
        <v>48</v>
      </c>
      <c r="CI83">
        <v>2</v>
      </c>
      <c r="CJ83">
        <v>0</v>
      </c>
      <c r="CK83" s="25">
        <f t="shared" si="105"/>
        <v>1.4492753623188406E-2</v>
      </c>
      <c r="CL83" s="25">
        <f t="shared" si="106"/>
        <v>0</v>
      </c>
      <c r="CM83">
        <v>8842</v>
      </c>
      <c r="CN83">
        <v>8861</v>
      </c>
      <c r="CO83" s="15">
        <f t="shared" si="103"/>
        <v>17684</v>
      </c>
      <c r="CP83" s="15">
        <f t="shared" si="104"/>
        <v>0</v>
      </c>
      <c r="CQ83" s="15"/>
      <c r="CR83" s="15"/>
    </row>
    <row r="84" spans="62:96" x14ac:dyDescent="0.3">
      <c r="BJ84" s="7" t="s">
        <v>52</v>
      </c>
      <c r="BK84" s="8">
        <v>6584.8823529411766</v>
      </c>
      <c r="BM84" s="7" t="s">
        <v>52</v>
      </c>
      <c r="BN84" s="8">
        <v>7918.8611111111113</v>
      </c>
      <c r="CF84" s="12" t="s">
        <v>40</v>
      </c>
      <c r="CG84">
        <v>3985</v>
      </c>
      <c r="CH84">
        <v>723</v>
      </c>
      <c r="CI84">
        <v>3985</v>
      </c>
      <c r="CJ84">
        <v>723</v>
      </c>
      <c r="CK84" s="25">
        <f t="shared" si="105"/>
        <v>1</v>
      </c>
      <c r="CL84" s="25">
        <f t="shared" si="106"/>
        <v>1</v>
      </c>
      <c r="CM84">
        <v>3937</v>
      </c>
      <c r="CN84">
        <v>7394</v>
      </c>
      <c r="CO84" s="15">
        <f t="shared" si="103"/>
        <v>15688945</v>
      </c>
      <c r="CP84" s="15">
        <f t="shared" si="104"/>
        <v>5345862</v>
      </c>
      <c r="CQ84" s="15"/>
      <c r="CR84" s="15"/>
    </row>
    <row r="85" spans="62:96" x14ac:dyDescent="0.3">
      <c r="BJ85" s="7" t="s">
        <v>57</v>
      </c>
      <c r="BK85" s="8">
        <v>6151.208333333333</v>
      </c>
      <c r="BM85" s="7" t="s">
        <v>57</v>
      </c>
      <c r="BN85" s="8">
        <v>7775.6184210526317</v>
      </c>
      <c r="CF85" s="12" t="s">
        <v>41</v>
      </c>
      <c r="CG85">
        <v>38795</v>
      </c>
      <c r="CH85">
        <v>35183</v>
      </c>
      <c r="CI85">
        <v>38569</v>
      </c>
      <c r="CJ85">
        <v>6696</v>
      </c>
      <c r="CK85" s="25">
        <f t="shared" si="105"/>
        <v>0.99417450702410104</v>
      </c>
      <c r="CL85" s="25">
        <f t="shared" si="106"/>
        <v>0.19031918824432253</v>
      </c>
      <c r="CM85">
        <v>6754</v>
      </c>
      <c r="CN85">
        <v>7263</v>
      </c>
      <c r="CO85" s="15">
        <f t="shared" si="103"/>
        <v>260495026</v>
      </c>
      <c r="CP85" s="15">
        <f t="shared" si="104"/>
        <v>48633048</v>
      </c>
      <c r="CQ85" s="15"/>
      <c r="CR85" s="15"/>
    </row>
    <row r="86" spans="62:96" x14ac:dyDescent="0.3">
      <c r="BJ86" s="9" t="s">
        <v>51</v>
      </c>
      <c r="BK86" s="10">
        <v>5478.9718309859154</v>
      </c>
      <c r="BM86" s="9" t="s">
        <v>51</v>
      </c>
      <c r="BN86" s="10">
        <v>6448.1842105263158</v>
      </c>
      <c r="CF86" s="14" t="s">
        <v>42</v>
      </c>
      <c r="CG86">
        <v>38569</v>
      </c>
      <c r="CH86">
        <v>6696</v>
      </c>
      <c r="CI86">
        <v>38569</v>
      </c>
      <c r="CJ86">
        <v>6696</v>
      </c>
      <c r="CK86" s="25">
        <f t="shared" si="105"/>
        <v>1</v>
      </c>
      <c r="CL86" s="25">
        <f t="shared" si="106"/>
        <v>1</v>
      </c>
      <c r="CM86">
        <v>5864</v>
      </c>
      <c r="CN86">
        <v>404202</v>
      </c>
      <c r="CO86" s="15">
        <f t="shared" si="103"/>
        <v>226168616</v>
      </c>
      <c r="CP86" s="15">
        <f t="shared" si="104"/>
        <v>2706536592</v>
      </c>
      <c r="CQ86" s="15"/>
      <c r="CR86" s="15"/>
    </row>
    <row r="87" spans="62:96" x14ac:dyDescent="0.3">
      <c r="BJ87" s="9" t="s">
        <v>46</v>
      </c>
      <c r="BK87" s="10">
        <v>5448.9589041095887</v>
      </c>
      <c r="BM87" s="9" t="s">
        <v>46</v>
      </c>
      <c r="BN87" s="10">
        <v>6405.2763157894733</v>
      </c>
      <c r="CF87" s="12" t="s">
        <v>43</v>
      </c>
      <c r="CG87">
        <v>1</v>
      </c>
      <c r="CH87">
        <v>1</v>
      </c>
      <c r="CI87">
        <v>0</v>
      </c>
      <c r="CJ87">
        <v>0</v>
      </c>
      <c r="CK87" s="25">
        <f t="shared" si="105"/>
        <v>0</v>
      </c>
      <c r="CL87" s="25">
        <f t="shared" si="106"/>
        <v>0</v>
      </c>
      <c r="CM87">
        <v>8532</v>
      </c>
      <c r="CN87">
        <v>10666</v>
      </c>
      <c r="CO87" s="15">
        <f t="shared" si="103"/>
        <v>0</v>
      </c>
      <c r="CP87" s="15">
        <f t="shared" si="104"/>
        <v>0</v>
      </c>
      <c r="CQ87" s="15"/>
      <c r="CR87" s="15"/>
    </row>
    <row r="88" spans="62:96" x14ac:dyDescent="0.3">
      <c r="BJ88" s="9" t="s">
        <v>47</v>
      </c>
      <c r="BK88" s="10">
        <v>3762.3835616438355</v>
      </c>
      <c r="BM88" s="9" t="s">
        <v>47</v>
      </c>
      <c r="BN88" s="10">
        <v>4184.7894736842109</v>
      </c>
      <c r="CF88" s="12" t="s">
        <v>44</v>
      </c>
      <c r="CG88">
        <v>0</v>
      </c>
      <c r="CH88">
        <v>0</v>
      </c>
      <c r="CI88">
        <v>0</v>
      </c>
      <c r="CJ88">
        <v>0</v>
      </c>
      <c r="CK88" s="25"/>
      <c r="CL88" s="25"/>
      <c r="CM88">
        <v>0</v>
      </c>
      <c r="CN88">
        <v>0</v>
      </c>
      <c r="CO88" s="15">
        <f t="shared" si="103"/>
        <v>0</v>
      </c>
      <c r="CP88" s="15">
        <f t="shared" si="104"/>
        <v>0</v>
      </c>
      <c r="CQ88" s="15"/>
      <c r="CR88" s="15"/>
    </row>
    <row r="89" spans="62:96" x14ac:dyDescent="0.3">
      <c r="BJ89" s="9" t="s">
        <v>61</v>
      </c>
      <c r="BK89" s="10">
        <v>2821.0270270270271</v>
      </c>
      <c r="BM89" s="9" t="s">
        <v>61</v>
      </c>
      <c r="BN89" s="10">
        <v>3276.5657894736842</v>
      </c>
      <c r="CF89" s="12" t="s">
        <v>45</v>
      </c>
      <c r="CG89">
        <v>38795</v>
      </c>
      <c r="CH89">
        <v>35183</v>
      </c>
      <c r="CI89">
        <v>3973</v>
      </c>
      <c r="CJ89">
        <v>723</v>
      </c>
      <c r="CK89" s="25">
        <f>CI89/CG89</f>
        <v>0.10241010439489626</v>
      </c>
      <c r="CL89" s="25">
        <f>CJ89/CH89</f>
        <v>2.0549697296990025E-2</v>
      </c>
      <c r="CM89">
        <v>3352</v>
      </c>
      <c r="CN89">
        <v>2833</v>
      </c>
      <c r="CO89" s="15">
        <f t="shared" si="103"/>
        <v>13317496</v>
      </c>
      <c r="CP89" s="15">
        <f t="shared" si="104"/>
        <v>2048259</v>
      </c>
      <c r="CQ89" s="15"/>
      <c r="CR89" s="15"/>
    </row>
    <row r="90" spans="62:96" x14ac:dyDescent="0.3">
      <c r="BJ90" s="1" t="s">
        <v>60</v>
      </c>
      <c r="BM90" s="1" t="s">
        <v>60</v>
      </c>
      <c r="BN90" s="11"/>
      <c r="CO90" s="16">
        <f t="shared" ref="CO90:CP90" si="107">SUM(CO74:CO89)</f>
        <v>803486423</v>
      </c>
      <c r="CP90" s="16">
        <f t="shared" si="107"/>
        <v>2796391883</v>
      </c>
      <c r="CQ90" s="16"/>
      <c r="CR90" s="16"/>
    </row>
    <row r="92" spans="62:96" x14ac:dyDescent="0.3">
      <c r="CH92" t="s">
        <v>90</v>
      </c>
      <c r="CI92" t="s">
        <v>91</v>
      </c>
      <c r="CJ92" t="s">
        <v>94</v>
      </c>
      <c r="CK92" t="s">
        <v>95</v>
      </c>
    </row>
    <row r="93" spans="62:96" x14ac:dyDescent="0.3">
      <c r="CG93" t="s">
        <v>92</v>
      </c>
      <c r="CH93">
        <v>2.3149999999999999</v>
      </c>
      <c r="CI93">
        <v>2.78</v>
      </c>
      <c r="CJ93">
        <f>CI93-CH93</f>
        <v>0.46499999999999986</v>
      </c>
      <c r="CK93" s="16">
        <f>CO90/1000000000</f>
        <v>0.80348642299999995</v>
      </c>
    </row>
    <row r="94" spans="62:96" x14ac:dyDescent="0.3">
      <c r="CG94" t="s">
        <v>93</v>
      </c>
      <c r="CH94">
        <v>1.121</v>
      </c>
      <c r="CI94">
        <v>3.8879999999999999</v>
      </c>
      <c r="CJ94">
        <f>CI94-CH94</f>
        <v>2.7669999999999999</v>
      </c>
      <c r="CK94" s="16">
        <f>CP90/1000000000</f>
        <v>2.7963918830000001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abSelected="1" topLeftCell="B1" zoomScale="106" zoomScaleNormal="106" workbookViewId="0">
      <selection activeCell="I21" sqref="I21"/>
    </sheetView>
  </sheetViews>
  <sheetFormatPr defaultColWidth="9" defaultRowHeight="14.4" x14ac:dyDescent="0.3"/>
  <cols>
    <col min="1" max="1" width="5.109375" customWidth="1"/>
    <col min="2" max="2" width="9.21875" customWidth="1"/>
    <col min="3" max="3" width="18.5546875" bestFit="1" customWidth="1"/>
    <col min="4" max="4" width="17.6640625" bestFit="1" customWidth="1"/>
    <col min="5" max="5" width="21" bestFit="1" customWidth="1"/>
    <col min="6" max="6" width="20.109375" bestFit="1" customWidth="1"/>
    <col min="7" max="7" width="15.6640625" bestFit="1" customWidth="1"/>
    <col min="8" max="8" width="15.109375" bestFit="1" customWidth="1"/>
    <col min="9" max="9" width="18.88671875" bestFit="1" customWidth="1"/>
    <col min="10" max="10" width="18.5546875" bestFit="1" customWidth="1"/>
    <col min="11" max="11" width="20" bestFit="1" customWidth="1"/>
    <col min="12" max="12" width="19.6640625" bestFit="1" customWidth="1"/>
  </cols>
  <sheetData>
    <row r="1" spans="2:12" x14ac:dyDescent="0.3">
      <c r="B1" s="30" t="s">
        <v>97</v>
      </c>
      <c r="C1" s="31"/>
      <c r="D1" s="27">
        <v>34680</v>
      </c>
    </row>
    <row r="2" spans="2:12" x14ac:dyDescent="0.3">
      <c r="B2" s="30" t="s">
        <v>98</v>
      </c>
      <c r="C2" s="31"/>
      <c r="D2" s="27">
        <v>34460</v>
      </c>
      <c r="I2" t="s">
        <v>109</v>
      </c>
      <c r="J2" t="s">
        <v>109</v>
      </c>
      <c r="K2" t="s">
        <v>109</v>
      </c>
      <c r="L2" t="s">
        <v>109</v>
      </c>
    </row>
    <row r="3" spans="2:12" x14ac:dyDescent="0.3">
      <c r="B3" s="34" t="s">
        <v>108</v>
      </c>
      <c r="C3" s="35" t="s">
        <v>99</v>
      </c>
      <c r="D3" s="35" t="s">
        <v>100</v>
      </c>
      <c r="E3" s="35" t="s">
        <v>101</v>
      </c>
      <c r="F3" s="35" t="s">
        <v>102</v>
      </c>
      <c r="G3" s="35" t="s">
        <v>103</v>
      </c>
      <c r="H3" s="35" t="s">
        <v>104</v>
      </c>
      <c r="I3" s="35" t="s">
        <v>83</v>
      </c>
      <c r="J3" s="35" t="s">
        <v>84</v>
      </c>
      <c r="K3" s="35" t="s">
        <v>105</v>
      </c>
      <c r="L3" s="36" t="s">
        <v>86</v>
      </c>
    </row>
    <row r="4" spans="2:12" x14ac:dyDescent="0.3">
      <c r="B4" s="41" t="s">
        <v>14</v>
      </c>
      <c r="C4" s="27">
        <v>147452</v>
      </c>
      <c r="D4" s="27">
        <v>40829</v>
      </c>
      <c r="E4" s="27">
        <v>21438</v>
      </c>
      <c r="F4" s="27">
        <v>952</v>
      </c>
      <c r="G4" s="28">
        <f>E4/C4</f>
        <v>0.14538968613514908</v>
      </c>
      <c r="H4" s="28">
        <f>F4/D4</f>
        <v>2.3316760145974676E-2</v>
      </c>
      <c r="I4" s="27">
        <v>6549</v>
      </c>
      <c r="J4" s="27">
        <v>5969</v>
      </c>
      <c r="K4" s="29">
        <f>E4*I4</f>
        <v>140397462</v>
      </c>
      <c r="L4" s="33">
        <f>F4*J4</f>
        <v>5682488</v>
      </c>
    </row>
    <row r="5" spans="2:12" x14ac:dyDescent="0.3">
      <c r="B5" s="41" t="s">
        <v>15</v>
      </c>
      <c r="C5" s="27">
        <v>5780</v>
      </c>
      <c r="D5" s="27">
        <v>659</v>
      </c>
      <c r="E5" s="27">
        <v>5780</v>
      </c>
      <c r="F5" s="27">
        <v>659</v>
      </c>
      <c r="G5" s="28">
        <f>E5/C5</f>
        <v>1</v>
      </c>
      <c r="H5" s="28">
        <f>F5/D5</f>
        <v>1</v>
      </c>
      <c r="I5" s="27">
        <v>3857</v>
      </c>
      <c r="J5" s="27">
        <v>3866</v>
      </c>
      <c r="K5" s="29">
        <f t="shared" ref="K5:K19" si="0">E5*I5</f>
        <v>22293460</v>
      </c>
      <c r="L5" s="33">
        <f t="shared" ref="L5:L19" si="1">F5*J5</f>
        <v>2547694</v>
      </c>
    </row>
    <row r="6" spans="2:12" x14ac:dyDescent="0.3">
      <c r="B6" s="41" t="s">
        <v>16</v>
      </c>
      <c r="C6" s="27">
        <v>0</v>
      </c>
      <c r="D6" s="27">
        <v>6174</v>
      </c>
      <c r="E6" s="27">
        <v>0</v>
      </c>
      <c r="F6" s="27">
        <v>92</v>
      </c>
      <c r="G6" s="28"/>
      <c r="H6" s="28">
        <f>F6/D6</f>
        <v>1.4901198574667962E-2</v>
      </c>
      <c r="I6" s="27">
        <v>0</v>
      </c>
      <c r="J6" s="27">
        <v>8814</v>
      </c>
      <c r="K6" s="29">
        <f t="shared" si="0"/>
        <v>0</v>
      </c>
      <c r="L6" s="33">
        <f t="shared" si="1"/>
        <v>810888</v>
      </c>
    </row>
    <row r="7" spans="2:12" x14ac:dyDescent="0.3">
      <c r="B7" s="41" t="s">
        <v>17</v>
      </c>
      <c r="C7" s="27">
        <v>0</v>
      </c>
      <c r="D7" s="27">
        <v>6174</v>
      </c>
      <c r="E7" s="27">
        <v>0</v>
      </c>
      <c r="F7" s="27">
        <v>22</v>
      </c>
      <c r="G7" s="28"/>
      <c r="H7" s="28"/>
      <c r="I7" s="27">
        <v>0</v>
      </c>
      <c r="J7" s="27">
        <v>10123</v>
      </c>
      <c r="K7" s="29">
        <f t="shared" si="0"/>
        <v>0</v>
      </c>
      <c r="L7" s="33">
        <f t="shared" si="1"/>
        <v>222706</v>
      </c>
    </row>
    <row r="8" spans="2:12" x14ac:dyDescent="0.3">
      <c r="B8" s="41" t="s">
        <v>18</v>
      </c>
      <c r="C8" s="27">
        <v>0</v>
      </c>
      <c r="D8" s="27">
        <v>45</v>
      </c>
      <c r="E8" s="27">
        <v>0</v>
      </c>
      <c r="F8" s="27">
        <v>0</v>
      </c>
      <c r="G8" s="28"/>
      <c r="H8" s="28"/>
      <c r="I8" s="27">
        <v>0</v>
      </c>
      <c r="J8" s="27">
        <v>8039</v>
      </c>
      <c r="K8" s="29">
        <f t="shared" si="0"/>
        <v>0</v>
      </c>
      <c r="L8" s="33">
        <f t="shared" si="1"/>
        <v>0</v>
      </c>
    </row>
    <row r="9" spans="2:12" x14ac:dyDescent="0.3">
      <c r="B9" s="41" t="s">
        <v>19</v>
      </c>
      <c r="C9" s="27">
        <v>26933</v>
      </c>
      <c r="D9" s="27">
        <v>7142</v>
      </c>
      <c r="E9" s="27">
        <v>4410</v>
      </c>
      <c r="F9" s="27">
        <v>730</v>
      </c>
      <c r="G9" s="28">
        <f t="shared" ref="G9:G17" si="2">E9/C9</f>
        <v>0.16373965024319609</v>
      </c>
      <c r="H9" s="28">
        <f t="shared" ref="H9:H17" si="3">F9/D9</f>
        <v>0.10221226547185662</v>
      </c>
      <c r="I9" s="27">
        <v>6460</v>
      </c>
      <c r="J9" s="27">
        <v>5883</v>
      </c>
      <c r="K9" s="29">
        <f t="shared" si="0"/>
        <v>28488600</v>
      </c>
      <c r="L9" s="33">
        <f t="shared" si="1"/>
        <v>4294590</v>
      </c>
    </row>
    <row r="10" spans="2:12" x14ac:dyDescent="0.3">
      <c r="B10" s="41" t="s">
        <v>20</v>
      </c>
      <c r="C10" s="27">
        <v>1022</v>
      </c>
      <c r="D10" s="27">
        <v>12</v>
      </c>
      <c r="E10" s="27">
        <v>1022</v>
      </c>
      <c r="F10" s="27">
        <v>12</v>
      </c>
      <c r="G10" s="28">
        <f t="shared" si="2"/>
        <v>1</v>
      </c>
      <c r="H10" s="28">
        <f t="shared" si="3"/>
        <v>1</v>
      </c>
      <c r="I10" s="27">
        <v>3593</v>
      </c>
      <c r="J10" s="27">
        <v>4444</v>
      </c>
      <c r="K10" s="29">
        <f t="shared" si="0"/>
        <v>3672046</v>
      </c>
      <c r="L10" s="33">
        <f t="shared" si="1"/>
        <v>53328</v>
      </c>
    </row>
    <row r="11" spans="2:12" x14ac:dyDescent="0.3">
      <c r="B11" s="41" t="s">
        <v>21</v>
      </c>
      <c r="C11" s="27">
        <v>23260</v>
      </c>
      <c r="D11" s="27">
        <v>40625</v>
      </c>
      <c r="E11" s="27">
        <v>12416</v>
      </c>
      <c r="F11" s="27">
        <v>7842</v>
      </c>
      <c r="G11" s="28">
        <f t="shared" si="2"/>
        <v>0.5337919174548581</v>
      </c>
      <c r="H11" s="28">
        <f t="shared" si="3"/>
        <v>0.19303384615384617</v>
      </c>
      <c r="I11" s="27">
        <v>14090</v>
      </c>
      <c r="J11" s="45">
        <v>10301</v>
      </c>
      <c r="K11" s="29">
        <f t="shared" si="0"/>
        <v>174941440</v>
      </c>
      <c r="L11" s="33">
        <f t="shared" si="1"/>
        <v>80780442</v>
      </c>
    </row>
    <row r="12" spans="2:12" x14ac:dyDescent="0.3">
      <c r="B12" s="41" t="s">
        <v>22</v>
      </c>
      <c r="C12" s="27">
        <v>8611</v>
      </c>
      <c r="D12" s="27">
        <v>7186</v>
      </c>
      <c r="E12" s="27">
        <v>8611</v>
      </c>
      <c r="F12" s="27">
        <v>7186</v>
      </c>
      <c r="G12" s="28">
        <f t="shared" si="2"/>
        <v>1</v>
      </c>
      <c r="H12" s="28">
        <f t="shared" si="3"/>
        <v>1</v>
      </c>
      <c r="I12" s="27">
        <v>12508</v>
      </c>
      <c r="J12" s="26">
        <v>689568</v>
      </c>
      <c r="K12" s="29">
        <f t="shared" si="0"/>
        <v>107706388</v>
      </c>
      <c r="L12" s="33">
        <f t="shared" si="1"/>
        <v>4955235648</v>
      </c>
    </row>
    <row r="13" spans="2:12" x14ac:dyDescent="0.3">
      <c r="B13" s="41" t="s">
        <v>23</v>
      </c>
      <c r="C13" s="27">
        <v>221</v>
      </c>
      <c r="D13" s="27">
        <v>33</v>
      </c>
      <c r="E13" s="27">
        <v>17</v>
      </c>
      <c r="F13" s="27">
        <v>0</v>
      </c>
      <c r="G13" s="28">
        <f t="shared" si="2"/>
        <v>7.6923076923076927E-2</v>
      </c>
      <c r="H13" s="28">
        <f t="shared" si="3"/>
        <v>0</v>
      </c>
      <c r="I13" s="27">
        <v>10156</v>
      </c>
      <c r="J13" s="27">
        <v>9334</v>
      </c>
      <c r="K13" s="29">
        <f t="shared" si="0"/>
        <v>172652</v>
      </c>
      <c r="L13" s="33">
        <f t="shared" si="1"/>
        <v>0</v>
      </c>
    </row>
    <row r="14" spans="2:12" x14ac:dyDescent="0.3">
      <c r="B14" s="41" t="s">
        <v>24</v>
      </c>
      <c r="C14" s="27">
        <v>2574</v>
      </c>
      <c r="D14" s="27">
        <v>713</v>
      </c>
      <c r="E14" s="27">
        <v>2574</v>
      </c>
      <c r="F14" s="27">
        <v>713</v>
      </c>
      <c r="G14" s="28">
        <f t="shared" si="2"/>
        <v>1</v>
      </c>
      <c r="H14" s="28">
        <f t="shared" si="3"/>
        <v>1</v>
      </c>
      <c r="I14" s="27">
        <v>7295</v>
      </c>
      <c r="J14" s="27">
        <v>9219</v>
      </c>
      <c r="K14" s="29">
        <f t="shared" si="0"/>
        <v>18777330</v>
      </c>
      <c r="L14" s="33">
        <f t="shared" si="1"/>
        <v>6573147</v>
      </c>
    </row>
    <row r="15" spans="2:12" x14ac:dyDescent="0.3">
      <c r="B15" s="41" t="s">
        <v>25</v>
      </c>
      <c r="C15" s="27">
        <v>37069</v>
      </c>
      <c r="D15" s="27">
        <v>34153</v>
      </c>
      <c r="E15" s="27">
        <v>17223</v>
      </c>
      <c r="F15" s="27">
        <v>34152</v>
      </c>
      <c r="G15" s="28">
        <f t="shared" si="2"/>
        <v>0.46462003291159731</v>
      </c>
      <c r="H15" s="28">
        <f t="shared" si="3"/>
        <v>0.99997071999531517</v>
      </c>
      <c r="I15" s="27">
        <v>7173</v>
      </c>
      <c r="J15" s="27">
        <v>6906</v>
      </c>
      <c r="K15" s="29">
        <f t="shared" si="0"/>
        <v>123540579</v>
      </c>
      <c r="L15" s="33">
        <f t="shared" si="1"/>
        <v>235853712</v>
      </c>
    </row>
    <row r="16" spans="2:12" x14ac:dyDescent="0.3">
      <c r="B16" s="41" t="s">
        <v>26</v>
      </c>
      <c r="C16" s="27">
        <v>17223</v>
      </c>
      <c r="D16" s="27">
        <v>34152</v>
      </c>
      <c r="E16" s="27">
        <v>17223</v>
      </c>
      <c r="F16" s="27">
        <v>34152</v>
      </c>
      <c r="G16" s="28">
        <f t="shared" si="2"/>
        <v>1</v>
      </c>
      <c r="H16" s="28">
        <f t="shared" si="3"/>
        <v>1</v>
      </c>
      <c r="I16" s="26">
        <v>161931</v>
      </c>
      <c r="J16" s="45">
        <v>5973</v>
      </c>
      <c r="K16" s="29">
        <f t="shared" si="0"/>
        <v>2788937613</v>
      </c>
      <c r="L16" s="33">
        <f t="shared" si="1"/>
        <v>203989896</v>
      </c>
    </row>
    <row r="17" spans="2:12" x14ac:dyDescent="0.3">
      <c r="B17" s="41" t="s">
        <v>27</v>
      </c>
      <c r="C17" s="27">
        <v>1</v>
      </c>
      <c r="D17" s="27">
        <v>1</v>
      </c>
      <c r="E17" s="27">
        <v>0</v>
      </c>
      <c r="F17" s="27">
        <v>0</v>
      </c>
      <c r="G17" s="28">
        <f t="shared" si="2"/>
        <v>0</v>
      </c>
      <c r="H17" s="28">
        <f t="shared" si="3"/>
        <v>0</v>
      </c>
      <c r="I17" s="27">
        <v>13652</v>
      </c>
      <c r="J17" s="27">
        <v>9812</v>
      </c>
      <c r="K17" s="29">
        <f t="shared" si="0"/>
        <v>0</v>
      </c>
      <c r="L17" s="33">
        <f t="shared" si="1"/>
        <v>0</v>
      </c>
    </row>
    <row r="18" spans="2:12" x14ac:dyDescent="0.3">
      <c r="B18" s="41" t="s">
        <v>28</v>
      </c>
      <c r="C18" s="27">
        <v>0</v>
      </c>
      <c r="D18" s="27">
        <v>0</v>
      </c>
      <c r="E18" s="27">
        <v>0</v>
      </c>
      <c r="F18" s="27">
        <v>0</v>
      </c>
      <c r="G18" s="28"/>
      <c r="H18" s="28"/>
      <c r="I18" s="27">
        <v>0</v>
      </c>
      <c r="J18" s="27">
        <v>0</v>
      </c>
      <c r="K18" s="29">
        <f t="shared" si="0"/>
        <v>0</v>
      </c>
      <c r="L18" s="33">
        <f t="shared" si="1"/>
        <v>0</v>
      </c>
    </row>
    <row r="19" spans="2:12" x14ac:dyDescent="0.3">
      <c r="B19" s="42" t="s">
        <v>29</v>
      </c>
      <c r="C19" s="37">
        <v>37069</v>
      </c>
      <c r="D19" s="37">
        <v>34153</v>
      </c>
      <c r="E19" s="37">
        <v>2482</v>
      </c>
      <c r="F19" s="37">
        <v>713</v>
      </c>
      <c r="G19" s="38">
        <f>E19/C19</f>
        <v>6.6956216784914618E-2</v>
      </c>
      <c r="H19" s="38">
        <f>F19/D19</f>
        <v>2.0876643340262936E-2</v>
      </c>
      <c r="I19" s="37">
        <v>4104</v>
      </c>
      <c r="J19" s="37">
        <v>3611</v>
      </c>
      <c r="K19" s="39">
        <f t="shared" si="0"/>
        <v>10186128</v>
      </c>
      <c r="L19" s="40">
        <f t="shared" si="1"/>
        <v>2574643</v>
      </c>
    </row>
    <row r="20" spans="2:12" x14ac:dyDescent="0.3">
      <c r="K20" s="32">
        <f t="shared" ref="K20:L20" si="4">SUM(K4:K19)</f>
        <v>3419113698</v>
      </c>
      <c r="L20" s="32">
        <f t="shared" si="4"/>
        <v>5498619182</v>
      </c>
    </row>
    <row r="21" spans="2:12" x14ac:dyDescent="0.3">
      <c r="D21" t="s">
        <v>110</v>
      </c>
      <c r="E21" t="s">
        <v>110</v>
      </c>
      <c r="F21" t="s">
        <v>110</v>
      </c>
      <c r="G21" t="s">
        <v>110</v>
      </c>
    </row>
    <row r="22" spans="2:12" x14ac:dyDescent="0.3">
      <c r="C22" s="30" t="s">
        <v>106</v>
      </c>
      <c r="D22" s="30" t="s">
        <v>107</v>
      </c>
      <c r="E22" s="30" t="s">
        <v>91</v>
      </c>
      <c r="F22" s="30" t="s">
        <v>94</v>
      </c>
      <c r="G22" s="30" t="s">
        <v>95</v>
      </c>
    </row>
    <row r="23" spans="2:12" x14ac:dyDescent="0.3">
      <c r="C23" s="30" t="s">
        <v>92</v>
      </c>
      <c r="D23" s="43">
        <v>3.0150000000000001</v>
      </c>
      <c r="E23" s="43">
        <v>6.0309999999999997</v>
      </c>
      <c r="F23" s="43">
        <f>E23-D23</f>
        <v>3.0159999999999996</v>
      </c>
      <c r="G23" s="43">
        <f>K20/1000000000</f>
        <v>3.4191136979999999</v>
      </c>
    </row>
    <row r="24" spans="2:12" x14ac:dyDescent="0.3">
      <c r="C24" s="30" t="s">
        <v>93</v>
      </c>
      <c r="D24" s="43">
        <v>1.601</v>
      </c>
      <c r="E24" s="43">
        <v>7.8</v>
      </c>
      <c r="F24" s="43">
        <f>E24-D24</f>
        <v>6.1989999999999998</v>
      </c>
      <c r="G24" s="43">
        <f>L20/1000000000</f>
        <v>5.4986191819999997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9"/>
  <sheetViews>
    <sheetView topLeftCell="AN1" workbookViewId="0">
      <selection activeCell="AU2" sqref="AU2:BJ69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">
      <c r="A2">
        <v>0</v>
      </c>
      <c r="B2">
        <v>9.4E-2</v>
      </c>
      <c r="C2">
        <v>0.23599999999999999</v>
      </c>
      <c r="D2">
        <v>0.08</v>
      </c>
      <c r="E2">
        <v>2E-3</v>
      </c>
      <c r="F2">
        <v>1.6E-2</v>
      </c>
      <c r="G2">
        <v>1</v>
      </c>
      <c r="H2">
        <v>3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1879350</v>
      </c>
      <c r="BG2">
        <v>0</v>
      </c>
      <c r="BH2">
        <v>523060</v>
      </c>
      <c r="BI2">
        <v>0</v>
      </c>
      <c r="BJ2">
        <v>151457</v>
      </c>
    </row>
    <row r="3" spans="1:62" x14ac:dyDescent="0.3">
      <c r="A3">
        <v>500</v>
      </c>
      <c r="B3">
        <v>3.1E-2</v>
      </c>
      <c r="C3">
        <v>0.432</v>
      </c>
      <c r="D3">
        <v>5.3999999999999999E-2</v>
      </c>
      <c r="E3">
        <v>7.9000000000000001E-2</v>
      </c>
      <c r="F3">
        <v>0.222</v>
      </c>
      <c r="G3">
        <v>488</v>
      </c>
      <c r="H3">
        <v>1748</v>
      </c>
      <c r="I3">
        <v>3133</v>
      </c>
      <c r="J3">
        <v>30176</v>
      </c>
      <c r="K3">
        <v>20490</v>
      </c>
      <c r="L3">
        <v>50104</v>
      </c>
      <c r="M3">
        <v>41789</v>
      </c>
      <c r="N3">
        <v>90466</v>
      </c>
      <c r="O3">
        <v>614</v>
      </c>
      <c r="P3">
        <v>7</v>
      </c>
      <c r="Q3">
        <v>89</v>
      </c>
      <c r="R3">
        <v>89</v>
      </c>
      <c r="S3">
        <v>0</v>
      </c>
      <c r="T3">
        <v>118</v>
      </c>
      <c r="U3">
        <v>0</v>
      </c>
      <c r="V3">
        <v>618</v>
      </c>
      <c r="W3">
        <v>131</v>
      </c>
      <c r="X3">
        <v>0</v>
      </c>
      <c r="Y3">
        <v>23</v>
      </c>
      <c r="Z3">
        <v>511</v>
      </c>
      <c r="AA3">
        <v>510</v>
      </c>
      <c r="AB3">
        <v>1</v>
      </c>
      <c r="AC3">
        <v>0</v>
      </c>
      <c r="AD3">
        <v>511</v>
      </c>
      <c r="AE3">
        <v>31</v>
      </c>
      <c r="AF3">
        <v>7</v>
      </c>
      <c r="AG3">
        <v>2</v>
      </c>
      <c r="AH3">
        <v>0</v>
      </c>
      <c r="AI3">
        <v>0</v>
      </c>
      <c r="AJ3">
        <v>17</v>
      </c>
      <c r="AK3">
        <v>0</v>
      </c>
      <c r="AL3">
        <v>146</v>
      </c>
      <c r="AM3">
        <v>146</v>
      </c>
      <c r="AN3">
        <v>0</v>
      </c>
      <c r="AO3">
        <v>46</v>
      </c>
      <c r="AP3">
        <v>510</v>
      </c>
      <c r="AQ3">
        <v>510</v>
      </c>
      <c r="AR3">
        <v>0</v>
      </c>
      <c r="AS3">
        <v>0</v>
      </c>
      <c r="AT3">
        <v>23</v>
      </c>
      <c r="AU3">
        <v>37314</v>
      </c>
      <c r="AV3">
        <v>20417</v>
      </c>
      <c r="AW3">
        <v>36988</v>
      </c>
      <c r="AX3">
        <v>0</v>
      </c>
      <c r="AY3">
        <v>0</v>
      </c>
      <c r="AZ3">
        <v>22423</v>
      </c>
      <c r="BA3">
        <v>0</v>
      </c>
      <c r="BB3">
        <v>63567</v>
      </c>
      <c r="BC3">
        <v>75078</v>
      </c>
      <c r="BD3">
        <v>0</v>
      </c>
      <c r="BE3">
        <v>36783</v>
      </c>
      <c r="BF3">
        <v>53438</v>
      </c>
      <c r="BG3">
        <v>50286</v>
      </c>
      <c r="BH3">
        <v>61862</v>
      </c>
      <c r="BI3">
        <v>0</v>
      </c>
      <c r="BJ3">
        <v>24351</v>
      </c>
    </row>
    <row r="4" spans="1:62" x14ac:dyDescent="0.3">
      <c r="A4">
        <v>1000</v>
      </c>
      <c r="B4">
        <v>2.5999999999999999E-2</v>
      </c>
      <c r="C4">
        <v>0.40400000000000003</v>
      </c>
      <c r="D4">
        <v>3.7999999999999999E-2</v>
      </c>
      <c r="E4">
        <v>9.8000000000000004E-2</v>
      </c>
      <c r="F4">
        <v>0.21299999999999999</v>
      </c>
      <c r="G4">
        <v>1003</v>
      </c>
      <c r="H4">
        <v>3566</v>
      </c>
      <c r="I4">
        <v>6093</v>
      </c>
      <c r="J4">
        <v>7290</v>
      </c>
      <c r="K4">
        <v>11724</v>
      </c>
      <c r="L4">
        <v>18163</v>
      </c>
      <c r="M4">
        <v>16164</v>
      </c>
      <c r="N4">
        <v>55013</v>
      </c>
      <c r="O4">
        <v>1212</v>
      </c>
      <c r="P4">
        <v>16</v>
      </c>
      <c r="Q4">
        <v>190</v>
      </c>
      <c r="R4">
        <v>190</v>
      </c>
      <c r="S4">
        <v>3</v>
      </c>
      <c r="T4">
        <v>197</v>
      </c>
      <c r="U4">
        <v>1</v>
      </c>
      <c r="V4">
        <v>1197</v>
      </c>
      <c r="W4">
        <v>195</v>
      </c>
      <c r="X4">
        <v>0</v>
      </c>
      <c r="Y4">
        <v>18</v>
      </c>
      <c r="Z4">
        <v>1021</v>
      </c>
      <c r="AA4">
        <v>1020</v>
      </c>
      <c r="AB4">
        <v>1</v>
      </c>
      <c r="AC4">
        <v>0</v>
      </c>
      <c r="AD4">
        <v>1021</v>
      </c>
      <c r="AE4">
        <v>25</v>
      </c>
      <c r="AF4">
        <v>16</v>
      </c>
      <c r="AG4">
        <v>2</v>
      </c>
      <c r="AH4">
        <v>1</v>
      </c>
      <c r="AI4">
        <v>0</v>
      </c>
      <c r="AJ4">
        <v>15</v>
      </c>
      <c r="AK4">
        <v>1</v>
      </c>
      <c r="AL4">
        <v>208</v>
      </c>
      <c r="AM4">
        <v>207</v>
      </c>
      <c r="AN4">
        <v>0</v>
      </c>
      <c r="AO4">
        <v>36</v>
      </c>
      <c r="AP4">
        <v>1020</v>
      </c>
      <c r="AQ4">
        <v>1020</v>
      </c>
      <c r="AR4">
        <v>0</v>
      </c>
      <c r="AS4">
        <v>0</v>
      </c>
      <c r="AT4">
        <v>18</v>
      </c>
      <c r="AU4">
        <v>19071</v>
      </c>
      <c r="AV4">
        <v>12665</v>
      </c>
      <c r="AW4">
        <v>30347</v>
      </c>
      <c r="AX4">
        <v>139085</v>
      </c>
      <c r="AY4">
        <v>55605</v>
      </c>
      <c r="AZ4">
        <v>15712</v>
      </c>
      <c r="BA4">
        <v>65702</v>
      </c>
      <c r="BB4">
        <v>30059</v>
      </c>
      <c r="BC4">
        <v>102286</v>
      </c>
      <c r="BD4">
        <v>0</v>
      </c>
      <c r="BE4">
        <v>37354</v>
      </c>
      <c r="BF4">
        <v>25602</v>
      </c>
      <c r="BG4">
        <v>21105</v>
      </c>
      <c r="BH4">
        <v>29438</v>
      </c>
      <c r="BI4">
        <v>0</v>
      </c>
      <c r="BJ4">
        <v>15372</v>
      </c>
    </row>
    <row r="5" spans="1:62" x14ac:dyDescent="0.3">
      <c r="A5">
        <v>1500</v>
      </c>
      <c r="B5">
        <v>0.03</v>
      </c>
      <c r="C5">
        <v>0.36599999999999999</v>
      </c>
      <c r="D5">
        <v>4.3999999999999997E-2</v>
      </c>
      <c r="E5">
        <v>7.0999999999999994E-2</v>
      </c>
      <c r="F5">
        <v>0.17899999999999999</v>
      </c>
      <c r="G5">
        <v>1497</v>
      </c>
      <c r="H5">
        <v>5376</v>
      </c>
      <c r="I5">
        <v>9293</v>
      </c>
      <c r="J5">
        <v>5485</v>
      </c>
      <c r="K5">
        <v>5578</v>
      </c>
      <c r="L5">
        <v>11811</v>
      </c>
      <c r="M5">
        <v>11032</v>
      </c>
      <c r="N5">
        <v>48184</v>
      </c>
      <c r="O5">
        <v>1845</v>
      </c>
      <c r="P5">
        <v>25</v>
      </c>
      <c r="Q5">
        <v>281</v>
      </c>
      <c r="R5">
        <v>281</v>
      </c>
      <c r="S5">
        <v>0</v>
      </c>
      <c r="T5">
        <v>337</v>
      </c>
      <c r="U5">
        <v>0</v>
      </c>
      <c r="V5">
        <v>1838</v>
      </c>
      <c r="W5">
        <v>342</v>
      </c>
      <c r="X5">
        <v>6</v>
      </c>
      <c r="Y5">
        <v>32</v>
      </c>
      <c r="Z5">
        <v>1529</v>
      </c>
      <c r="AA5">
        <v>1528</v>
      </c>
      <c r="AB5">
        <v>1</v>
      </c>
      <c r="AC5">
        <v>0</v>
      </c>
      <c r="AD5">
        <v>1529</v>
      </c>
      <c r="AE5">
        <v>44</v>
      </c>
      <c r="AF5">
        <v>25</v>
      </c>
      <c r="AG5">
        <v>6</v>
      </c>
      <c r="AH5">
        <v>0</v>
      </c>
      <c r="AI5">
        <v>0</v>
      </c>
      <c r="AJ5">
        <v>38</v>
      </c>
      <c r="AK5">
        <v>0</v>
      </c>
      <c r="AL5">
        <v>376</v>
      </c>
      <c r="AM5">
        <v>376</v>
      </c>
      <c r="AN5">
        <v>0</v>
      </c>
      <c r="AO5">
        <v>64</v>
      </c>
      <c r="AP5">
        <v>1528</v>
      </c>
      <c r="AQ5">
        <v>1528</v>
      </c>
      <c r="AR5">
        <v>0</v>
      </c>
      <c r="AS5">
        <v>0</v>
      </c>
      <c r="AT5">
        <v>32</v>
      </c>
      <c r="AU5">
        <v>7882</v>
      </c>
      <c r="AV5">
        <v>9471</v>
      </c>
      <c r="AW5">
        <v>13831</v>
      </c>
      <c r="AX5">
        <v>0</v>
      </c>
      <c r="AY5">
        <v>0</v>
      </c>
      <c r="AZ5">
        <v>7204</v>
      </c>
      <c r="BA5">
        <v>0</v>
      </c>
      <c r="BB5">
        <v>14428</v>
      </c>
      <c r="BC5">
        <v>141983</v>
      </c>
      <c r="BD5">
        <v>77577</v>
      </c>
      <c r="BE5">
        <v>34877</v>
      </c>
      <c r="BF5">
        <v>10745</v>
      </c>
      <c r="BG5">
        <v>9854</v>
      </c>
      <c r="BH5">
        <v>333633</v>
      </c>
      <c r="BI5">
        <v>0</v>
      </c>
      <c r="BJ5">
        <v>7295</v>
      </c>
    </row>
    <row r="6" spans="1:62" x14ac:dyDescent="0.3">
      <c r="A6">
        <v>2000</v>
      </c>
      <c r="B6">
        <v>1.7000000000000001E-2</v>
      </c>
      <c r="C6">
        <v>0.442</v>
      </c>
      <c r="D6">
        <v>3.7999999999999999E-2</v>
      </c>
      <c r="E6">
        <v>9.2999999999999999E-2</v>
      </c>
      <c r="F6">
        <v>0.183</v>
      </c>
      <c r="G6">
        <v>2015</v>
      </c>
      <c r="H6">
        <v>7231</v>
      </c>
      <c r="I6">
        <v>12417</v>
      </c>
      <c r="J6">
        <v>4905</v>
      </c>
      <c r="K6">
        <v>5738</v>
      </c>
      <c r="L6">
        <v>10461</v>
      </c>
      <c r="M6">
        <v>9568</v>
      </c>
      <c r="N6">
        <v>39131</v>
      </c>
      <c r="O6">
        <v>2462</v>
      </c>
      <c r="P6">
        <v>36</v>
      </c>
      <c r="Q6">
        <v>395</v>
      </c>
      <c r="R6">
        <v>395</v>
      </c>
      <c r="S6">
        <v>0</v>
      </c>
      <c r="T6">
        <v>437</v>
      </c>
      <c r="U6">
        <v>2</v>
      </c>
      <c r="V6">
        <v>2445</v>
      </c>
      <c r="W6">
        <v>431</v>
      </c>
      <c r="X6">
        <v>6</v>
      </c>
      <c r="Y6">
        <v>39</v>
      </c>
      <c r="Z6">
        <v>2054</v>
      </c>
      <c r="AA6">
        <v>2053</v>
      </c>
      <c r="AB6">
        <v>1</v>
      </c>
      <c r="AC6">
        <v>0</v>
      </c>
      <c r="AD6">
        <v>2054</v>
      </c>
      <c r="AE6">
        <v>52</v>
      </c>
      <c r="AF6">
        <v>36</v>
      </c>
      <c r="AG6">
        <v>3</v>
      </c>
      <c r="AH6">
        <v>2</v>
      </c>
      <c r="AI6">
        <v>0</v>
      </c>
      <c r="AJ6">
        <v>43</v>
      </c>
      <c r="AK6">
        <v>2</v>
      </c>
      <c r="AL6">
        <v>470</v>
      </c>
      <c r="AM6">
        <v>468</v>
      </c>
      <c r="AN6">
        <v>0</v>
      </c>
      <c r="AO6">
        <v>78</v>
      </c>
      <c r="AP6">
        <v>2053</v>
      </c>
      <c r="AQ6">
        <v>2053</v>
      </c>
      <c r="AR6">
        <v>0</v>
      </c>
      <c r="AS6">
        <v>0</v>
      </c>
      <c r="AT6">
        <v>39</v>
      </c>
      <c r="AU6">
        <v>7993</v>
      </c>
      <c r="AV6">
        <v>12953</v>
      </c>
      <c r="AW6">
        <v>13670</v>
      </c>
      <c r="AX6">
        <v>126712</v>
      </c>
      <c r="AY6">
        <v>0</v>
      </c>
      <c r="AZ6">
        <v>9547</v>
      </c>
      <c r="BA6">
        <v>49916</v>
      </c>
      <c r="BB6">
        <v>12327</v>
      </c>
      <c r="BC6">
        <v>54551</v>
      </c>
      <c r="BD6">
        <v>119459</v>
      </c>
      <c r="BE6">
        <v>41427</v>
      </c>
      <c r="BF6">
        <v>9891</v>
      </c>
      <c r="BG6">
        <v>7350</v>
      </c>
      <c r="BH6">
        <v>123725</v>
      </c>
      <c r="BI6">
        <v>0</v>
      </c>
      <c r="BJ6">
        <v>4613</v>
      </c>
    </row>
    <row r="7" spans="1:62" x14ac:dyDescent="0.3">
      <c r="A7">
        <v>2500</v>
      </c>
      <c r="B7">
        <v>1.7999999999999999E-2</v>
      </c>
      <c r="C7">
        <v>0.48</v>
      </c>
      <c r="D7">
        <v>4.5999999999999999E-2</v>
      </c>
      <c r="E7">
        <v>0.124</v>
      </c>
      <c r="F7">
        <v>0.19400000000000001</v>
      </c>
      <c r="G7">
        <v>2502</v>
      </c>
      <c r="H7">
        <v>8952</v>
      </c>
      <c r="I7">
        <v>15483</v>
      </c>
      <c r="J7">
        <v>3257</v>
      </c>
      <c r="K7">
        <v>6139</v>
      </c>
      <c r="L7">
        <v>5572</v>
      </c>
      <c r="M7">
        <v>8486</v>
      </c>
      <c r="N7">
        <v>46566</v>
      </c>
      <c r="O7">
        <v>3063</v>
      </c>
      <c r="P7">
        <v>33</v>
      </c>
      <c r="Q7">
        <v>472</v>
      </c>
      <c r="R7">
        <v>472</v>
      </c>
      <c r="S7">
        <v>6</v>
      </c>
      <c r="T7">
        <v>551</v>
      </c>
      <c r="U7">
        <v>2</v>
      </c>
      <c r="V7">
        <v>3062</v>
      </c>
      <c r="W7">
        <v>561</v>
      </c>
      <c r="X7">
        <v>6</v>
      </c>
      <c r="Y7">
        <v>55</v>
      </c>
      <c r="Z7">
        <v>2557</v>
      </c>
      <c r="AA7">
        <v>2556</v>
      </c>
      <c r="AB7">
        <v>1</v>
      </c>
      <c r="AC7">
        <v>0</v>
      </c>
      <c r="AD7">
        <v>2557</v>
      </c>
      <c r="AE7">
        <v>77</v>
      </c>
      <c r="AF7">
        <v>33</v>
      </c>
      <c r="AG7">
        <v>9</v>
      </c>
      <c r="AH7">
        <v>1</v>
      </c>
      <c r="AI7">
        <v>0</v>
      </c>
      <c r="AJ7">
        <v>63</v>
      </c>
      <c r="AK7">
        <v>2</v>
      </c>
      <c r="AL7">
        <v>621</v>
      </c>
      <c r="AM7">
        <v>619</v>
      </c>
      <c r="AN7">
        <v>0</v>
      </c>
      <c r="AO7">
        <v>110</v>
      </c>
      <c r="AP7">
        <v>2556</v>
      </c>
      <c r="AQ7">
        <v>2556</v>
      </c>
      <c r="AR7">
        <v>0</v>
      </c>
      <c r="AS7">
        <v>0</v>
      </c>
      <c r="AT7">
        <v>55</v>
      </c>
      <c r="AU7">
        <v>6411</v>
      </c>
      <c r="AV7">
        <v>7550</v>
      </c>
      <c r="AW7">
        <v>9959</v>
      </c>
      <c r="AX7">
        <v>179189</v>
      </c>
      <c r="AY7">
        <v>86750</v>
      </c>
      <c r="AZ7">
        <v>6200</v>
      </c>
      <c r="BA7">
        <v>8532</v>
      </c>
      <c r="BB7">
        <v>10460</v>
      </c>
      <c r="BC7">
        <v>50478</v>
      </c>
      <c r="BD7">
        <v>26167</v>
      </c>
      <c r="BE7">
        <v>23752</v>
      </c>
      <c r="BF7">
        <v>7732</v>
      </c>
      <c r="BG7">
        <v>6198</v>
      </c>
      <c r="BH7">
        <v>374590</v>
      </c>
      <c r="BI7">
        <v>0</v>
      </c>
      <c r="BJ7">
        <v>4212</v>
      </c>
    </row>
    <row r="8" spans="1:62" x14ac:dyDescent="0.3">
      <c r="A8">
        <v>3000</v>
      </c>
      <c r="B8">
        <v>0.02</v>
      </c>
      <c r="C8">
        <v>0.58399999999999996</v>
      </c>
      <c r="D8">
        <v>5.1999999999999998E-2</v>
      </c>
      <c r="E8">
        <v>0.14899999999999999</v>
      </c>
      <c r="F8">
        <v>0.24199999999999999</v>
      </c>
      <c r="G8">
        <v>3001</v>
      </c>
      <c r="H8">
        <v>10618</v>
      </c>
      <c r="I8">
        <v>18291</v>
      </c>
      <c r="J8">
        <v>3595</v>
      </c>
      <c r="K8">
        <v>6480</v>
      </c>
      <c r="L8">
        <v>8856</v>
      </c>
      <c r="M8">
        <v>8682</v>
      </c>
      <c r="N8">
        <v>48066</v>
      </c>
      <c r="O8">
        <v>3623</v>
      </c>
      <c r="P8">
        <v>59</v>
      </c>
      <c r="Q8">
        <v>530</v>
      </c>
      <c r="R8">
        <v>530</v>
      </c>
      <c r="S8">
        <v>3</v>
      </c>
      <c r="T8">
        <v>606</v>
      </c>
      <c r="U8">
        <v>2</v>
      </c>
      <c r="V8">
        <v>3605</v>
      </c>
      <c r="W8">
        <v>605</v>
      </c>
      <c r="X8">
        <v>6</v>
      </c>
      <c r="Y8">
        <v>62</v>
      </c>
      <c r="Z8">
        <v>3063</v>
      </c>
      <c r="AA8">
        <v>3062</v>
      </c>
      <c r="AB8">
        <v>1</v>
      </c>
      <c r="AC8">
        <v>0</v>
      </c>
      <c r="AD8">
        <v>3063</v>
      </c>
      <c r="AE8">
        <v>83</v>
      </c>
      <c r="AF8">
        <v>59</v>
      </c>
      <c r="AG8">
        <v>9</v>
      </c>
      <c r="AH8">
        <v>1</v>
      </c>
      <c r="AI8">
        <v>0</v>
      </c>
      <c r="AJ8">
        <v>59</v>
      </c>
      <c r="AK8">
        <v>2</v>
      </c>
      <c r="AL8">
        <v>664</v>
      </c>
      <c r="AM8">
        <v>662</v>
      </c>
      <c r="AN8">
        <v>0</v>
      </c>
      <c r="AO8">
        <v>124</v>
      </c>
      <c r="AP8">
        <v>3062</v>
      </c>
      <c r="AQ8">
        <v>3062</v>
      </c>
      <c r="AR8">
        <v>0</v>
      </c>
      <c r="AS8">
        <v>0</v>
      </c>
      <c r="AT8">
        <v>62</v>
      </c>
      <c r="AU8">
        <v>6945</v>
      </c>
      <c r="AV8">
        <v>9697</v>
      </c>
      <c r="AW8">
        <v>9505</v>
      </c>
      <c r="AX8">
        <v>132258</v>
      </c>
      <c r="AY8">
        <v>23323</v>
      </c>
      <c r="AZ8">
        <v>6932</v>
      </c>
      <c r="BA8">
        <v>7466</v>
      </c>
      <c r="BB8">
        <v>11225</v>
      </c>
      <c r="BC8">
        <v>63160</v>
      </c>
      <c r="BD8">
        <v>18558</v>
      </c>
      <c r="BE8">
        <v>13872</v>
      </c>
      <c r="BF8">
        <v>8008</v>
      </c>
      <c r="BG8">
        <v>6385</v>
      </c>
      <c r="BH8">
        <v>12372</v>
      </c>
      <c r="BI8">
        <v>0</v>
      </c>
      <c r="BJ8">
        <v>4049</v>
      </c>
    </row>
    <row r="9" spans="1:62" x14ac:dyDescent="0.3">
      <c r="A9">
        <v>3500</v>
      </c>
      <c r="B9">
        <v>2.5000000000000001E-2</v>
      </c>
      <c r="C9">
        <v>0.64300000000000002</v>
      </c>
      <c r="D9">
        <v>3.2000000000000001E-2</v>
      </c>
      <c r="E9">
        <v>0.183</v>
      </c>
      <c r="F9">
        <v>0.29099999999999998</v>
      </c>
      <c r="G9">
        <v>3493</v>
      </c>
      <c r="H9">
        <v>12471</v>
      </c>
      <c r="I9">
        <v>21550</v>
      </c>
      <c r="J9">
        <v>3341</v>
      </c>
      <c r="K9">
        <v>5611</v>
      </c>
      <c r="L9">
        <v>7079</v>
      </c>
      <c r="M9">
        <v>8381</v>
      </c>
      <c r="N9">
        <v>53239</v>
      </c>
      <c r="O9">
        <v>4264</v>
      </c>
      <c r="P9">
        <v>69</v>
      </c>
      <c r="Q9">
        <v>658</v>
      </c>
      <c r="R9">
        <v>658</v>
      </c>
      <c r="S9">
        <v>3</v>
      </c>
      <c r="T9">
        <v>745</v>
      </c>
      <c r="U9">
        <v>3</v>
      </c>
      <c r="V9">
        <v>4246</v>
      </c>
      <c r="W9">
        <v>754</v>
      </c>
      <c r="X9">
        <v>6</v>
      </c>
      <c r="Y9">
        <v>80</v>
      </c>
      <c r="Z9">
        <v>3573</v>
      </c>
      <c r="AA9">
        <v>3572</v>
      </c>
      <c r="AB9">
        <v>1</v>
      </c>
      <c r="AC9">
        <v>0</v>
      </c>
      <c r="AD9">
        <v>3573</v>
      </c>
      <c r="AE9">
        <v>114</v>
      </c>
      <c r="AF9">
        <v>69</v>
      </c>
      <c r="AG9">
        <v>6</v>
      </c>
      <c r="AH9">
        <v>3</v>
      </c>
      <c r="AI9">
        <v>0</v>
      </c>
      <c r="AJ9">
        <v>73</v>
      </c>
      <c r="AK9">
        <v>3</v>
      </c>
      <c r="AL9">
        <v>817</v>
      </c>
      <c r="AM9">
        <v>814</v>
      </c>
      <c r="AN9">
        <v>0</v>
      </c>
      <c r="AO9">
        <v>158</v>
      </c>
      <c r="AP9">
        <v>3572</v>
      </c>
      <c r="AQ9">
        <v>3572</v>
      </c>
      <c r="AR9">
        <v>0</v>
      </c>
      <c r="AS9">
        <v>0</v>
      </c>
      <c r="AT9">
        <v>79</v>
      </c>
      <c r="AU9">
        <v>6685</v>
      </c>
      <c r="AV9">
        <v>8817</v>
      </c>
      <c r="AW9">
        <v>9817</v>
      </c>
      <c r="AX9">
        <v>12799</v>
      </c>
      <c r="AY9">
        <v>17919</v>
      </c>
      <c r="AZ9">
        <v>7161</v>
      </c>
      <c r="BA9">
        <v>24887</v>
      </c>
      <c r="BB9">
        <v>11508</v>
      </c>
      <c r="BC9">
        <v>55527</v>
      </c>
      <c r="BD9">
        <v>18487</v>
      </c>
      <c r="BE9">
        <v>17310</v>
      </c>
      <c r="BF9">
        <v>10790</v>
      </c>
      <c r="BG9">
        <v>6425</v>
      </c>
      <c r="BH9">
        <v>13226</v>
      </c>
      <c r="BI9">
        <v>0</v>
      </c>
      <c r="BJ9">
        <v>4460</v>
      </c>
    </row>
    <row r="10" spans="1:62" x14ac:dyDescent="0.3">
      <c r="A10">
        <v>4000</v>
      </c>
      <c r="B10">
        <v>2.5999999999999999E-2</v>
      </c>
      <c r="C10">
        <v>0.70299999999999996</v>
      </c>
      <c r="D10">
        <v>3.3000000000000002E-2</v>
      </c>
      <c r="E10">
        <v>0.20799999999999999</v>
      </c>
      <c r="F10">
        <v>0.34799999999999998</v>
      </c>
      <c r="G10">
        <v>3989</v>
      </c>
      <c r="H10">
        <v>14234</v>
      </c>
      <c r="I10">
        <v>24545</v>
      </c>
      <c r="J10">
        <v>3213</v>
      </c>
      <c r="K10">
        <v>5166</v>
      </c>
      <c r="L10">
        <v>10498</v>
      </c>
      <c r="M10">
        <v>8637</v>
      </c>
      <c r="N10">
        <v>20017</v>
      </c>
      <c r="O10">
        <v>4873</v>
      </c>
      <c r="P10">
        <v>69</v>
      </c>
      <c r="Q10">
        <v>722</v>
      </c>
      <c r="R10">
        <v>722</v>
      </c>
      <c r="S10">
        <v>3</v>
      </c>
      <c r="T10">
        <v>853</v>
      </c>
      <c r="U10">
        <v>1</v>
      </c>
      <c r="V10">
        <v>4850</v>
      </c>
      <c r="W10">
        <v>862</v>
      </c>
      <c r="X10">
        <v>3</v>
      </c>
      <c r="Y10">
        <v>85</v>
      </c>
      <c r="Z10">
        <v>4074</v>
      </c>
      <c r="AA10">
        <v>4073</v>
      </c>
      <c r="AB10">
        <v>1</v>
      </c>
      <c r="AC10">
        <v>0</v>
      </c>
      <c r="AD10">
        <v>4074</v>
      </c>
      <c r="AE10">
        <v>105</v>
      </c>
      <c r="AF10">
        <v>69</v>
      </c>
      <c r="AG10">
        <v>11</v>
      </c>
      <c r="AH10">
        <v>2</v>
      </c>
      <c r="AI10">
        <v>0</v>
      </c>
      <c r="AJ10">
        <v>82</v>
      </c>
      <c r="AK10">
        <v>1</v>
      </c>
      <c r="AL10">
        <v>936</v>
      </c>
      <c r="AM10">
        <v>935</v>
      </c>
      <c r="AN10">
        <v>0</v>
      </c>
      <c r="AO10">
        <v>170</v>
      </c>
      <c r="AP10">
        <v>4073</v>
      </c>
      <c r="AQ10">
        <v>4073</v>
      </c>
      <c r="AR10">
        <v>0</v>
      </c>
      <c r="AS10">
        <v>0</v>
      </c>
      <c r="AT10">
        <v>85</v>
      </c>
      <c r="AU10">
        <v>6902</v>
      </c>
      <c r="AV10">
        <v>8600</v>
      </c>
      <c r="AW10">
        <v>10377</v>
      </c>
      <c r="AX10">
        <v>17705</v>
      </c>
      <c r="AY10">
        <v>16354</v>
      </c>
      <c r="AZ10">
        <v>8996</v>
      </c>
      <c r="BA10">
        <v>7253</v>
      </c>
      <c r="BB10">
        <v>11219</v>
      </c>
      <c r="BC10">
        <v>83068</v>
      </c>
      <c r="BD10">
        <v>20621</v>
      </c>
      <c r="BE10">
        <v>15399</v>
      </c>
      <c r="BF10">
        <v>7408</v>
      </c>
      <c r="BG10">
        <v>6251</v>
      </c>
      <c r="BH10">
        <v>14080</v>
      </c>
      <c r="BI10">
        <v>0</v>
      </c>
      <c r="BJ10">
        <v>4401</v>
      </c>
    </row>
    <row r="11" spans="1:62" x14ac:dyDescent="0.3">
      <c r="A11">
        <v>4500</v>
      </c>
      <c r="B11">
        <v>2.9000000000000001E-2</v>
      </c>
      <c r="C11">
        <v>0.77800000000000002</v>
      </c>
      <c r="D11">
        <v>0.03</v>
      </c>
      <c r="E11">
        <v>0.22900000000000001</v>
      </c>
      <c r="F11">
        <v>0.38400000000000001</v>
      </c>
      <c r="G11">
        <v>4474</v>
      </c>
      <c r="H11">
        <v>15993</v>
      </c>
      <c r="I11">
        <v>27585</v>
      </c>
      <c r="J11">
        <v>3171</v>
      </c>
      <c r="K11">
        <v>4952</v>
      </c>
      <c r="L11">
        <v>8805</v>
      </c>
      <c r="M11">
        <v>8320</v>
      </c>
      <c r="N11">
        <v>23520</v>
      </c>
      <c r="O11">
        <v>5450</v>
      </c>
      <c r="P11">
        <v>83</v>
      </c>
      <c r="Q11">
        <v>857</v>
      </c>
      <c r="R11">
        <v>857</v>
      </c>
      <c r="S11">
        <v>6</v>
      </c>
      <c r="T11">
        <v>948</v>
      </c>
      <c r="U11">
        <v>1</v>
      </c>
      <c r="V11">
        <v>5436</v>
      </c>
      <c r="W11">
        <v>963</v>
      </c>
      <c r="X11">
        <v>12</v>
      </c>
      <c r="Y11">
        <v>101</v>
      </c>
      <c r="Z11">
        <v>4575</v>
      </c>
      <c r="AA11">
        <v>4574</v>
      </c>
      <c r="AB11">
        <v>1</v>
      </c>
      <c r="AC11">
        <v>0</v>
      </c>
      <c r="AD11">
        <v>4575</v>
      </c>
      <c r="AE11">
        <v>129</v>
      </c>
      <c r="AF11">
        <v>83</v>
      </c>
      <c r="AG11">
        <v>13</v>
      </c>
      <c r="AH11">
        <v>3</v>
      </c>
      <c r="AI11">
        <v>0</v>
      </c>
      <c r="AJ11">
        <v>88</v>
      </c>
      <c r="AK11">
        <v>1</v>
      </c>
      <c r="AL11">
        <v>1044</v>
      </c>
      <c r="AM11">
        <v>1043</v>
      </c>
      <c r="AN11">
        <v>0</v>
      </c>
      <c r="AO11">
        <v>202</v>
      </c>
      <c r="AP11">
        <v>4574</v>
      </c>
      <c r="AQ11">
        <v>4574</v>
      </c>
      <c r="AR11">
        <v>0</v>
      </c>
      <c r="AS11">
        <v>0</v>
      </c>
      <c r="AT11">
        <v>101</v>
      </c>
      <c r="AU11">
        <v>6523</v>
      </c>
      <c r="AV11">
        <v>4744</v>
      </c>
      <c r="AW11">
        <v>11085</v>
      </c>
      <c r="AX11">
        <v>10524</v>
      </c>
      <c r="AY11">
        <v>21118</v>
      </c>
      <c r="AZ11">
        <v>7010</v>
      </c>
      <c r="BA11">
        <v>7253</v>
      </c>
      <c r="BB11">
        <v>11076</v>
      </c>
      <c r="BC11">
        <v>89116</v>
      </c>
      <c r="BD11">
        <v>20656</v>
      </c>
      <c r="BE11">
        <v>18611</v>
      </c>
      <c r="BF11">
        <v>7548</v>
      </c>
      <c r="BG11">
        <v>6073</v>
      </c>
      <c r="BH11">
        <v>8959</v>
      </c>
      <c r="BI11">
        <v>0</v>
      </c>
      <c r="BJ11">
        <v>4033</v>
      </c>
    </row>
    <row r="12" spans="1:62" x14ac:dyDescent="0.3">
      <c r="A12">
        <v>5000</v>
      </c>
      <c r="B12">
        <v>3.6999999999999998E-2</v>
      </c>
      <c r="C12">
        <v>0.84899999999999998</v>
      </c>
      <c r="D12">
        <v>0.03</v>
      </c>
      <c r="E12">
        <v>0.23599999999999999</v>
      </c>
      <c r="F12">
        <v>0.42799999999999999</v>
      </c>
      <c r="G12">
        <v>5002</v>
      </c>
      <c r="H12">
        <v>17886</v>
      </c>
      <c r="I12">
        <v>30772</v>
      </c>
      <c r="J12">
        <v>3077</v>
      </c>
      <c r="K12">
        <v>5229</v>
      </c>
      <c r="L12">
        <v>9010</v>
      </c>
      <c r="M12">
        <v>8421</v>
      </c>
      <c r="N12">
        <v>20524</v>
      </c>
      <c r="O12">
        <v>6108</v>
      </c>
      <c r="P12">
        <v>103</v>
      </c>
      <c r="Q12">
        <v>949</v>
      </c>
      <c r="R12">
        <v>949</v>
      </c>
      <c r="S12">
        <v>0</v>
      </c>
      <c r="T12">
        <v>1060</v>
      </c>
      <c r="U12">
        <v>2</v>
      </c>
      <c r="V12">
        <v>6075</v>
      </c>
      <c r="W12">
        <v>1074</v>
      </c>
      <c r="X12">
        <v>12</v>
      </c>
      <c r="Y12">
        <v>95</v>
      </c>
      <c r="Z12">
        <v>5097</v>
      </c>
      <c r="AA12">
        <v>5096</v>
      </c>
      <c r="AB12">
        <v>1</v>
      </c>
      <c r="AC12">
        <v>0</v>
      </c>
      <c r="AD12">
        <v>5097</v>
      </c>
      <c r="AE12">
        <v>134</v>
      </c>
      <c r="AF12">
        <v>103</v>
      </c>
      <c r="AG12">
        <v>13</v>
      </c>
      <c r="AH12">
        <v>3</v>
      </c>
      <c r="AI12">
        <v>0</v>
      </c>
      <c r="AJ12">
        <v>102</v>
      </c>
      <c r="AK12">
        <v>2</v>
      </c>
      <c r="AL12">
        <v>1163</v>
      </c>
      <c r="AM12">
        <v>1161</v>
      </c>
      <c r="AN12">
        <v>4</v>
      </c>
      <c r="AO12">
        <v>186</v>
      </c>
      <c r="AP12">
        <v>5096</v>
      </c>
      <c r="AQ12">
        <v>5096</v>
      </c>
      <c r="AR12">
        <v>0</v>
      </c>
      <c r="AS12">
        <v>0</v>
      </c>
      <c r="AT12">
        <v>93</v>
      </c>
      <c r="AU12">
        <v>6521</v>
      </c>
      <c r="AV12">
        <v>6378</v>
      </c>
      <c r="AW12">
        <v>9505</v>
      </c>
      <c r="AX12">
        <v>13368</v>
      </c>
      <c r="AY12">
        <v>0</v>
      </c>
      <c r="AZ12">
        <v>6079</v>
      </c>
      <c r="BA12">
        <v>6613</v>
      </c>
      <c r="BB12">
        <v>10714</v>
      </c>
      <c r="BC12">
        <v>94253</v>
      </c>
      <c r="BD12">
        <v>14114</v>
      </c>
      <c r="BE12">
        <v>14079</v>
      </c>
      <c r="BF12">
        <v>7284</v>
      </c>
      <c r="BG12">
        <v>6185</v>
      </c>
      <c r="BH12">
        <v>13226</v>
      </c>
      <c r="BI12">
        <v>0</v>
      </c>
      <c r="BJ12">
        <v>4066</v>
      </c>
    </row>
    <row r="13" spans="1:62" x14ac:dyDescent="0.3">
      <c r="A13">
        <v>5500</v>
      </c>
      <c r="B13">
        <v>3.5999999999999997E-2</v>
      </c>
      <c r="C13">
        <v>0.92900000000000005</v>
      </c>
      <c r="D13">
        <v>3.7999999999999999E-2</v>
      </c>
      <c r="E13">
        <v>0.28399999999999997</v>
      </c>
      <c r="F13">
        <v>0.49399999999999999</v>
      </c>
      <c r="G13">
        <v>5464</v>
      </c>
      <c r="H13">
        <v>19489</v>
      </c>
      <c r="I13">
        <v>33816</v>
      </c>
      <c r="J13">
        <v>3269</v>
      </c>
      <c r="K13">
        <v>4391</v>
      </c>
      <c r="L13">
        <v>5696</v>
      </c>
      <c r="M13">
        <v>9619</v>
      </c>
      <c r="N13">
        <v>23716</v>
      </c>
      <c r="O13">
        <v>6680</v>
      </c>
      <c r="P13">
        <v>108</v>
      </c>
      <c r="Q13">
        <v>1032</v>
      </c>
      <c r="R13">
        <v>1032</v>
      </c>
      <c r="S13">
        <v>6</v>
      </c>
      <c r="T13">
        <v>1164</v>
      </c>
      <c r="U13">
        <v>3</v>
      </c>
      <c r="V13">
        <v>6662</v>
      </c>
      <c r="W13">
        <v>1199</v>
      </c>
      <c r="X13">
        <v>3</v>
      </c>
      <c r="Y13">
        <v>141</v>
      </c>
      <c r="Z13">
        <v>5605</v>
      </c>
      <c r="AA13">
        <v>5604</v>
      </c>
      <c r="AB13">
        <v>1</v>
      </c>
      <c r="AC13">
        <v>0</v>
      </c>
      <c r="AD13">
        <v>5605</v>
      </c>
      <c r="AE13">
        <v>182</v>
      </c>
      <c r="AF13">
        <v>108</v>
      </c>
      <c r="AG13">
        <v>20</v>
      </c>
      <c r="AH13">
        <v>3</v>
      </c>
      <c r="AI13">
        <v>0</v>
      </c>
      <c r="AJ13">
        <v>120</v>
      </c>
      <c r="AK13">
        <v>3</v>
      </c>
      <c r="AL13">
        <v>1310</v>
      </c>
      <c r="AM13">
        <v>1307</v>
      </c>
      <c r="AN13">
        <v>0</v>
      </c>
      <c r="AO13">
        <v>282</v>
      </c>
      <c r="AP13">
        <v>5604</v>
      </c>
      <c r="AQ13">
        <v>5604</v>
      </c>
      <c r="AR13">
        <v>0</v>
      </c>
      <c r="AS13">
        <v>0</v>
      </c>
      <c r="AT13">
        <v>141</v>
      </c>
      <c r="AU13">
        <v>6628</v>
      </c>
      <c r="AV13">
        <v>4890</v>
      </c>
      <c r="AW13">
        <v>10650</v>
      </c>
      <c r="AX13">
        <v>16639</v>
      </c>
      <c r="AY13">
        <v>14363</v>
      </c>
      <c r="AZ13">
        <v>7409</v>
      </c>
      <c r="BA13">
        <v>7963</v>
      </c>
      <c r="BB13">
        <v>11485</v>
      </c>
      <c r="BC13">
        <v>88141</v>
      </c>
      <c r="BD13">
        <v>58307</v>
      </c>
      <c r="BE13">
        <v>13504</v>
      </c>
      <c r="BF13">
        <v>7360</v>
      </c>
      <c r="BG13">
        <v>6055</v>
      </c>
      <c r="BH13">
        <v>10239</v>
      </c>
      <c r="BI13">
        <v>0</v>
      </c>
      <c r="BJ13">
        <v>4302</v>
      </c>
    </row>
    <row r="14" spans="1:62" x14ac:dyDescent="0.3">
      <c r="A14">
        <v>6000</v>
      </c>
      <c r="B14">
        <v>4.1000000000000002E-2</v>
      </c>
      <c r="C14">
        <v>1.02</v>
      </c>
      <c r="D14">
        <v>3.5000000000000003E-2</v>
      </c>
      <c r="E14">
        <v>0.30499999999999999</v>
      </c>
      <c r="F14">
        <v>0.59499999999999997</v>
      </c>
      <c r="G14">
        <v>6005</v>
      </c>
      <c r="H14">
        <v>21442</v>
      </c>
      <c r="I14">
        <v>36841</v>
      </c>
      <c r="J14">
        <v>3216</v>
      </c>
      <c r="K14">
        <v>3650</v>
      </c>
      <c r="L14">
        <v>5167</v>
      </c>
      <c r="M14">
        <v>8059</v>
      </c>
      <c r="N14">
        <v>27136</v>
      </c>
      <c r="O14">
        <v>7281</v>
      </c>
      <c r="P14">
        <v>109</v>
      </c>
      <c r="Q14">
        <v>1157</v>
      </c>
      <c r="R14">
        <v>1157</v>
      </c>
      <c r="S14">
        <v>9</v>
      </c>
      <c r="T14">
        <v>1259</v>
      </c>
      <c r="U14">
        <v>3</v>
      </c>
      <c r="V14">
        <v>7259</v>
      </c>
      <c r="W14">
        <v>1255</v>
      </c>
      <c r="X14">
        <v>15</v>
      </c>
      <c r="Y14">
        <v>119</v>
      </c>
      <c r="Z14">
        <v>6124</v>
      </c>
      <c r="AA14">
        <v>6123</v>
      </c>
      <c r="AB14">
        <v>1</v>
      </c>
      <c r="AC14">
        <v>0</v>
      </c>
      <c r="AD14">
        <v>6124</v>
      </c>
      <c r="AE14">
        <v>153</v>
      </c>
      <c r="AF14">
        <v>109</v>
      </c>
      <c r="AG14">
        <v>15</v>
      </c>
      <c r="AH14">
        <v>3</v>
      </c>
      <c r="AI14">
        <v>0</v>
      </c>
      <c r="AJ14">
        <v>119</v>
      </c>
      <c r="AK14">
        <v>3</v>
      </c>
      <c r="AL14">
        <v>1360</v>
      </c>
      <c r="AM14">
        <v>1357</v>
      </c>
      <c r="AN14">
        <v>0</v>
      </c>
      <c r="AO14">
        <v>238</v>
      </c>
      <c r="AP14">
        <v>6123</v>
      </c>
      <c r="AQ14">
        <v>6123</v>
      </c>
      <c r="AR14">
        <v>0</v>
      </c>
      <c r="AS14">
        <v>0</v>
      </c>
      <c r="AT14">
        <v>119</v>
      </c>
      <c r="AU14">
        <v>6777</v>
      </c>
      <c r="AV14">
        <v>4833</v>
      </c>
      <c r="AW14">
        <v>10403</v>
      </c>
      <c r="AX14">
        <v>94714</v>
      </c>
      <c r="AY14">
        <v>11756</v>
      </c>
      <c r="AZ14">
        <v>7403</v>
      </c>
      <c r="BA14">
        <v>223701</v>
      </c>
      <c r="BB14">
        <v>11265</v>
      </c>
      <c r="BC14">
        <v>152070</v>
      </c>
      <c r="BD14">
        <v>13851</v>
      </c>
      <c r="BE14">
        <v>17008</v>
      </c>
      <c r="BF14">
        <v>7476</v>
      </c>
      <c r="BG14">
        <v>6434</v>
      </c>
      <c r="BH14">
        <v>13226</v>
      </c>
      <c r="BI14">
        <v>0</v>
      </c>
      <c r="BJ14">
        <v>3909</v>
      </c>
    </row>
    <row r="15" spans="1:62" x14ac:dyDescent="0.3">
      <c r="A15">
        <v>6500</v>
      </c>
      <c r="B15">
        <v>3.5000000000000003E-2</v>
      </c>
      <c r="C15">
        <v>1.109</v>
      </c>
      <c r="D15">
        <v>3.2000000000000001E-2</v>
      </c>
      <c r="E15">
        <v>0.32500000000000001</v>
      </c>
      <c r="F15">
        <v>0.63600000000000001</v>
      </c>
      <c r="G15">
        <v>6503</v>
      </c>
      <c r="H15">
        <v>23321</v>
      </c>
      <c r="I15">
        <v>40095</v>
      </c>
      <c r="J15">
        <v>3297</v>
      </c>
      <c r="K15">
        <v>3712</v>
      </c>
      <c r="L15">
        <v>6713</v>
      </c>
      <c r="M15">
        <v>7819</v>
      </c>
      <c r="N15">
        <v>20540</v>
      </c>
      <c r="O15">
        <v>7959</v>
      </c>
      <c r="P15">
        <v>118</v>
      </c>
      <c r="Q15">
        <v>1229</v>
      </c>
      <c r="R15">
        <v>1229</v>
      </c>
      <c r="S15">
        <v>0</v>
      </c>
      <c r="T15">
        <v>1424</v>
      </c>
      <c r="U15">
        <v>0</v>
      </c>
      <c r="V15">
        <v>7926</v>
      </c>
      <c r="W15">
        <v>1424</v>
      </c>
      <c r="X15">
        <v>3</v>
      </c>
      <c r="Y15">
        <v>125</v>
      </c>
      <c r="Z15">
        <v>6628</v>
      </c>
      <c r="AA15">
        <v>6627</v>
      </c>
      <c r="AB15">
        <v>1</v>
      </c>
      <c r="AC15">
        <v>0</v>
      </c>
      <c r="AD15">
        <v>6628</v>
      </c>
      <c r="AE15">
        <v>162</v>
      </c>
      <c r="AF15">
        <v>118</v>
      </c>
      <c r="AG15">
        <v>13</v>
      </c>
      <c r="AH15">
        <v>3</v>
      </c>
      <c r="AI15">
        <v>0</v>
      </c>
      <c r="AJ15">
        <v>126</v>
      </c>
      <c r="AK15">
        <v>0</v>
      </c>
      <c r="AL15">
        <v>1528</v>
      </c>
      <c r="AM15">
        <v>1528</v>
      </c>
      <c r="AN15">
        <v>0</v>
      </c>
      <c r="AO15">
        <v>250</v>
      </c>
      <c r="AP15">
        <v>6627</v>
      </c>
      <c r="AQ15">
        <v>6627</v>
      </c>
      <c r="AR15">
        <v>0</v>
      </c>
      <c r="AS15">
        <v>0</v>
      </c>
      <c r="AT15">
        <v>125</v>
      </c>
      <c r="AU15">
        <v>6433</v>
      </c>
      <c r="AV15">
        <v>4447</v>
      </c>
      <c r="AW15">
        <v>9750</v>
      </c>
      <c r="AX15">
        <v>27874</v>
      </c>
      <c r="AY15">
        <v>0</v>
      </c>
      <c r="AZ15">
        <v>6492</v>
      </c>
      <c r="BA15">
        <v>0</v>
      </c>
      <c r="BB15">
        <v>10954</v>
      </c>
      <c r="BC15">
        <v>144154</v>
      </c>
      <c r="BD15">
        <v>14648</v>
      </c>
      <c r="BE15">
        <v>13543</v>
      </c>
      <c r="BF15">
        <v>7175</v>
      </c>
      <c r="BG15">
        <v>6304</v>
      </c>
      <c r="BH15">
        <v>9386</v>
      </c>
      <c r="BI15">
        <v>0</v>
      </c>
      <c r="BJ15">
        <v>4127</v>
      </c>
    </row>
    <row r="16" spans="1:62" x14ac:dyDescent="0.3">
      <c r="A16">
        <v>7000</v>
      </c>
      <c r="B16">
        <v>3.9E-2</v>
      </c>
      <c r="C16">
        <v>1.2030000000000001</v>
      </c>
      <c r="D16">
        <v>3.6999999999999998E-2</v>
      </c>
      <c r="E16">
        <v>0.37</v>
      </c>
      <c r="F16">
        <v>0.76100000000000001</v>
      </c>
      <c r="G16">
        <v>6957</v>
      </c>
      <c r="H16">
        <v>24890</v>
      </c>
      <c r="I16">
        <v>43191</v>
      </c>
      <c r="J16">
        <v>3241</v>
      </c>
      <c r="K16">
        <v>3365</v>
      </c>
      <c r="L16">
        <v>4899</v>
      </c>
      <c r="M16">
        <v>7889</v>
      </c>
      <c r="N16">
        <v>25267</v>
      </c>
      <c r="O16">
        <v>8562</v>
      </c>
      <c r="P16">
        <v>125</v>
      </c>
      <c r="Q16">
        <v>1300</v>
      </c>
      <c r="R16">
        <v>1300</v>
      </c>
      <c r="S16">
        <v>6</v>
      </c>
      <c r="T16">
        <v>1526</v>
      </c>
      <c r="U16">
        <v>7</v>
      </c>
      <c r="V16">
        <v>8519</v>
      </c>
      <c r="W16">
        <v>1563</v>
      </c>
      <c r="X16">
        <v>6</v>
      </c>
      <c r="Y16">
        <v>175</v>
      </c>
      <c r="Z16">
        <v>7132</v>
      </c>
      <c r="AA16">
        <v>7131</v>
      </c>
      <c r="AB16">
        <v>1</v>
      </c>
      <c r="AC16">
        <v>0</v>
      </c>
      <c r="AD16">
        <v>7132</v>
      </c>
      <c r="AE16">
        <v>231</v>
      </c>
      <c r="AF16">
        <v>125</v>
      </c>
      <c r="AG16">
        <v>26</v>
      </c>
      <c r="AH16">
        <v>6</v>
      </c>
      <c r="AI16">
        <v>0</v>
      </c>
      <c r="AJ16">
        <v>161</v>
      </c>
      <c r="AK16">
        <v>7</v>
      </c>
      <c r="AL16">
        <v>1717</v>
      </c>
      <c r="AM16">
        <v>1710</v>
      </c>
      <c r="AN16">
        <v>0</v>
      </c>
      <c r="AO16">
        <v>350</v>
      </c>
      <c r="AP16">
        <v>7131</v>
      </c>
      <c r="AQ16">
        <v>7131</v>
      </c>
      <c r="AR16">
        <v>0</v>
      </c>
      <c r="AS16">
        <v>0</v>
      </c>
      <c r="AT16">
        <v>175</v>
      </c>
      <c r="AU16">
        <v>7023</v>
      </c>
      <c r="AV16">
        <v>6863</v>
      </c>
      <c r="AW16">
        <v>10445</v>
      </c>
      <c r="AX16">
        <v>25456</v>
      </c>
      <c r="AY16">
        <v>17848</v>
      </c>
      <c r="AZ16">
        <v>7280</v>
      </c>
      <c r="BA16">
        <v>9569</v>
      </c>
      <c r="BB16">
        <v>11861</v>
      </c>
      <c r="BC16">
        <v>164787</v>
      </c>
      <c r="BD16">
        <v>14790</v>
      </c>
      <c r="BE16">
        <v>18133</v>
      </c>
      <c r="BF16">
        <v>7965</v>
      </c>
      <c r="BG16">
        <v>6842</v>
      </c>
      <c r="BH16">
        <v>10239</v>
      </c>
      <c r="BI16">
        <v>0</v>
      </c>
      <c r="BJ16">
        <v>4337</v>
      </c>
    </row>
    <row r="17" spans="1:62" x14ac:dyDescent="0.3">
      <c r="A17">
        <v>7500</v>
      </c>
      <c r="B17">
        <v>4.3999999999999997E-2</v>
      </c>
      <c r="C17">
        <v>1.2869999999999999</v>
      </c>
      <c r="D17">
        <v>3.9E-2</v>
      </c>
      <c r="E17">
        <v>0.37</v>
      </c>
      <c r="F17">
        <v>0.73599999999999999</v>
      </c>
      <c r="G17">
        <v>7498</v>
      </c>
      <c r="H17">
        <v>26710</v>
      </c>
      <c r="I17">
        <v>45935</v>
      </c>
      <c r="J17">
        <v>3217</v>
      </c>
      <c r="K17">
        <v>3640</v>
      </c>
      <c r="L17">
        <v>4062</v>
      </c>
      <c r="M17">
        <v>7920</v>
      </c>
      <c r="N17">
        <v>19292</v>
      </c>
      <c r="O17">
        <v>9102</v>
      </c>
      <c r="P17">
        <v>148</v>
      </c>
      <c r="Q17">
        <v>1404</v>
      </c>
      <c r="R17">
        <v>1404</v>
      </c>
      <c r="S17">
        <v>21</v>
      </c>
      <c r="T17">
        <v>1543</v>
      </c>
      <c r="U17">
        <v>4</v>
      </c>
      <c r="V17">
        <v>9040</v>
      </c>
      <c r="W17">
        <v>1543</v>
      </c>
      <c r="X17">
        <v>6</v>
      </c>
      <c r="Y17">
        <v>156</v>
      </c>
      <c r="Z17">
        <v>7654</v>
      </c>
      <c r="AA17">
        <v>7653</v>
      </c>
      <c r="AB17">
        <v>1</v>
      </c>
      <c r="AC17">
        <v>0</v>
      </c>
      <c r="AD17">
        <v>7654</v>
      </c>
      <c r="AE17">
        <v>197</v>
      </c>
      <c r="AF17">
        <v>148</v>
      </c>
      <c r="AG17">
        <v>21</v>
      </c>
      <c r="AH17">
        <v>6</v>
      </c>
      <c r="AI17">
        <v>0</v>
      </c>
      <c r="AJ17">
        <v>145</v>
      </c>
      <c r="AK17">
        <v>4</v>
      </c>
      <c r="AL17">
        <v>1675</v>
      </c>
      <c r="AM17">
        <v>1671</v>
      </c>
      <c r="AN17">
        <v>0</v>
      </c>
      <c r="AO17">
        <v>310</v>
      </c>
      <c r="AP17">
        <v>7653</v>
      </c>
      <c r="AQ17">
        <v>7653</v>
      </c>
      <c r="AR17">
        <v>0</v>
      </c>
      <c r="AS17">
        <v>0</v>
      </c>
      <c r="AT17">
        <v>155</v>
      </c>
      <c r="AU17">
        <v>6448</v>
      </c>
      <c r="AV17">
        <v>4935</v>
      </c>
      <c r="AW17">
        <v>9595</v>
      </c>
      <c r="AX17">
        <v>16283</v>
      </c>
      <c r="AY17">
        <v>23363</v>
      </c>
      <c r="AZ17">
        <v>6423</v>
      </c>
      <c r="BA17">
        <v>6399</v>
      </c>
      <c r="BB17">
        <v>10720</v>
      </c>
      <c r="BC17">
        <v>142428</v>
      </c>
      <c r="BD17">
        <v>15287</v>
      </c>
      <c r="BE17">
        <v>13086</v>
      </c>
      <c r="BF17">
        <v>7342</v>
      </c>
      <c r="BG17">
        <v>6092</v>
      </c>
      <c r="BH17">
        <v>9813</v>
      </c>
      <c r="BI17">
        <v>0</v>
      </c>
      <c r="BJ17">
        <v>4137</v>
      </c>
    </row>
    <row r="18" spans="1:62" x14ac:dyDescent="0.3">
      <c r="A18">
        <v>8000</v>
      </c>
      <c r="B18">
        <v>4.5999999999999999E-2</v>
      </c>
      <c r="C18">
        <v>1.377</v>
      </c>
      <c r="D18">
        <v>4.2000000000000003E-2</v>
      </c>
      <c r="E18">
        <v>0.42199999999999999</v>
      </c>
      <c r="F18">
        <v>0.81499999999999995</v>
      </c>
      <c r="G18">
        <v>7997</v>
      </c>
      <c r="H18">
        <v>28600</v>
      </c>
      <c r="I18">
        <v>49083</v>
      </c>
      <c r="J18">
        <v>3096</v>
      </c>
      <c r="K18">
        <v>3592</v>
      </c>
      <c r="L18">
        <v>6489</v>
      </c>
      <c r="M18">
        <v>7838</v>
      </c>
      <c r="N18">
        <v>23930</v>
      </c>
      <c r="O18">
        <v>9723</v>
      </c>
      <c r="P18">
        <v>134</v>
      </c>
      <c r="Q18">
        <v>1560</v>
      </c>
      <c r="R18">
        <v>1560</v>
      </c>
      <c r="S18">
        <v>6</v>
      </c>
      <c r="T18">
        <v>1682</v>
      </c>
      <c r="U18">
        <v>5</v>
      </c>
      <c r="V18">
        <v>9673</v>
      </c>
      <c r="W18">
        <v>1677</v>
      </c>
      <c r="X18">
        <v>3</v>
      </c>
      <c r="Y18">
        <v>156</v>
      </c>
      <c r="Z18">
        <v>8153</v>
      </c>
      <c r="AA18">
        <v>8152</v>
      </c>
      <c r="AB18">
        <v>1</v>
      </c>
      <c r="AC18">
        <v>0</v>
      </c>
      <c r="AD18">
        <v>8153</v>
      </c>
      <c r="AE18">
        <v>194</v>
      </c>
      <c r="AF18">
        <v>134</v>
      </c>
      <c r="AG18">
        <v>14</v>
      </c>
      <c r="AH18">
        <v>5</v>
      </c>
      <c r="AI18">
        <v>0</v>
      </c>
      <c r="AJ18">
        <v>156</v>
      </c>
      <c r="AK18">
        <v>5</v>
      </c>
      <c r="AL18">
        <v>1824</v>
      </c>
      <c r="AM18">
        <v>1819</v>
      </c>
      <c r="AN18">
        <v>0</v>
      </c>
      <c r="AO18">
        <v>312</v>
      </c>
      <c r="AP18">
        <v>8152</v>
      </c>
      <c r="AQ18">
        <v>8152</v>
      </c>
      <c r="AR18">
        <v>0</v>
      </c>
      <c r="AS18">
        <v>0</v>
      </c>
      <c r="AT18">
        <v>156</v>
      </c>
      <c r="AU18">
        <v>6449</v>
      </c>
      <c r="AV18">
        <v>5033</v>
      </c>
      <c r="AW18">
        <v>8815</v>
      </c>
      <c r="AX18">
        <v>13567</v>
      </c>
      <c r="AY18">
        <v>12230</v>
      </c>
      <c r="AZ18">
        <v>6722</v>
      </c>
      <c r="BA18">
        <v>6911</v>
      </c>
      <c r="BB18">
        <v>10788</v>
      </c>
      <c r="BC18">
        <v>173567</v>
      </c>
      <c r="BD18">
        <v>15501</v>
      </c>
      <c r="BE18">
        <v>14970</v>
      </c>
      <c r="BF18">
        <v>7562</v>
      </c>
      <c r="BG18">
        <v>6152</v>
      </c>
      <c r="BH18">
        <v>13652</v>
      </c>
      <c r="BI18">
        <v>0</v>
      </c>
      <c r="BJ18">
        <v>4065</v>
      </c>
    </row>
    <row r="19" spans="1:62" x14ac:dyDescent="0.3">
      <c r="A19">
        <v>8500</v>
      </c>
      <c r="B19">
        <v>4.9000000000000002E-2</v>
      </c>
      <c r="C19">
        <v>1.466</v>
      </c>
      <c r="D19">
        <v>4.3999999999999997E-2</v>
      </c>
      <c r="E19">
        <v>0.38900000000000001</v>
      </c>
      <c r="F19">
        <v>0.874</v>
      </c>
      <c r="G19">
        <v>8488</v>
      </c>
      <c r="H19">
        <v>30282</v>
      </c>
      <c r="I19">
        <v>52268</v>
      </c>
      <c r="J19">
        <v>3130</v>
      </c>
      <c r="K19">
        <v>3820</v>
      </c>
      <c r="L19">
        <v>5448</v>
      </c>
      <c r="M19">
        <v>8045</v>
      </c>
      <c r="N19">
        <v>22479</v>
      </c>
      <c r="O19">
        <v>10355</v>
      </c>
      <c r="P19">
        <v>169</v>
      </c>
      <c r="Q19">
        <v>1569</v>
      </c>
      <c r="R19">
        <v>1569</v>
      </c>
      <c r="S19">
        <v>3</v>
      </c>
      <c r="T19">
        <v>1821</v>
      </c>
      <c r="U19">
        <v>1</v>
      </c>
      <c r="V19">
        <v>10322</v>
      </c>
      <c r="W19">
        <v>1835</v>
      </c>
      <c r="X19">
        <v>6</v>
      </c>
      <c r="Y19">
        <v>180</v>
      </c>
      <c r="Z19">
        <v>8668</v>
      </c>
      <c r="AA19">
        <v>8667</v>
      </c>
      <c r="AB19">
        <v>1</v>
      </c>
      <c r="AC19">
        <v>0</v>
      </c>
      <c r="AD19">
        <v>8668</v>
      </c>
      <c r="AE19">
        <v>242</v>
      </c>
      <c r="AF19">
        <v>169</v>
      </c>
      <c r="AG19">
        <v>27</v>
      </c>
      <c r="AH19">
        <v>3</v>
      </c>
      <c r="AI19">
        <v>0</v>
      </c>
      <c r="AJ19">
        <v>179</v>
      </c>
      <c r="AK19">
        <v>1</v>
      </c>
      <c r="AL19">
        <v>1994</v>
      </c>
      <c r="AM19">
        <v>1993</v>
      </c>
      <c r="AN19">
        <v>0</v>
      </c>
      <c r="AO19">
        <v>360</v>
      </c>
      <c r="AP19">
        <v>8667</v>
      </c>
      <c r="AQ19">
        <v>8667</v>
      </c>
      <c r="AR19">
        <v>0</v>
      </c>
      <c r="AS19">
        <v>0</v>
      </c>
      <c r="AT19">
        <v>180</v>
      </c>
      <c r="AU19">
        <v>6512</v>
      </c>
      <c r="AV19">
        <v>4296</v>
      </c>
      <c r="AW19">
        <v>9148</v>
      </c>
      <c r="AX19">
        <v>14079</v>
      </c>
      <c r="AY19">
        <v>14932</v>
      </c>
      <c r="AZ19">
        <v>6249</v>
      </c>
      <c r="BA19">
        <v>10666</v>
      </c>
      <c r="BB19">
        <v>10977</v>
      </c>
      <c r="BC19">
        <v>173246</v>
      </c>
      <c r="BD19">
        <v>16852</v>
      </c>
      <c r="BE19">
        <v>11706</v>
      </c>
      <c r="BF19">
        <v>7371</v>
      </c>
      <c r="BG19">
        <v>6190</v>
      </c>
      <c r="BH19">
        <v>13225</v>
      </c>
      <c r="BI19">
        <v>0</v>
      </c>
      <c r="BJ19">
        <v>4219</v>
      </c>
    </row>
    <row r="20" spans="1:62" x14ac:dyDescent="0.3">
      <c r="A20">
        <v>9000</v>
      </c>
      <c r="B20">
        <v>5.8000000000000003E-2</v>
      </c>
      <c r="C20">
        <v>1.607</v>
      </c>
      <c r="D20">
        <v>4.5999999999999999E-2</v>
      </c>
      <c r="E20">
        <v>0.48699999999999999</v>
      </c>
      <c r="F20">
        <v>0.99099999999999999</v>
      </c>
      <c r="G20">
        <v>8992</v>
      </c>
      <c r="H20">
        <v>32121</v>
      </c>
      <c r="I20">
        <v>55219</v>
      </c>
      <c r="J20">
        <v>3516</v>
      </c>
      <c r="K20">
        <v>3846</v>
      </c>
      <c r="L20">
        <v>6742</v>
      </c>
      <c r="M20">
        <v>8187</v>
      </c>
      <c r="N20">
        <v>20528</v>
      </c>
      <c r="O20">
        <v>10914</v>
      </c>
      <c r="P20">
        <v>176</v>
      </c>
      <c r="Q20">
        <v>1773</v>
      </c>
      <c r="R20">
        <v>1773</v>
      </c>
      <c r="S20">
        <v>9</v>
      </c>
      <c r="T20">
        <v>1881</v>
      </c>
      <c r="U20">
        <v>3</v>
      </c>
      <c r="V20">
        <v>10863</v>
      </c>
      <c r="W20">
        <v>1872</v>
      </c>
      <c r="X20">
        <v>12</v>
      </c>
      <c r="Y20">
        <v>183</v>
      </c>
      <c r="Z20">
        <v>9175</v>
      </c>
      <c r="AA20">
        <v>9174</v>
      </c>
      <c r="AB20">
        <v>1</v>
      </c>
      <c r="AC20">
        <v>0</v>
      </c>
      <c r="AD20">
        <v>9175</v>
      </c>
      <c r="AE20">
        <v>233</v>
      </c>
      <c r="AF20">
        <v>176</v>
      </c>
      <c r="AG20">
        <v>24</v>
      </c>
      <c r="AH20">
        <v>8</v>
      </c>
      <c r="AI20">
        <v>0</v>
      </c>
      <c r="AJ20">
        <v>193</v>
      </c>
      <c r="AK20">
        <v>3</v>
      </c>
      <c r="AL20">
        <v>2052</v>
      </c>
      <c r="AM20">
        <v>2049</v>
      </c>
      <c r="AN20">
        <v>0</v>
      </c>
      <c r="AO20">
        <v>366</v>
      </c>
      <c r="AP20">
        <v>9174</v>
      </c>
      <c r="AQ20">
        <v>9174</v>
      </c>
      <c r="AR20">
        <v>0</v>
      </c>
      <c r="AS20">
        <v>0</v>
      </c>
      <c r="AT20">
        <v>183</v>
      </c>
      <c r="AU20">
        <v>6762</v>
      </c>
      <c r="AV20">
        <v>6838</v>
      </c>
      <c r="AW20">
        <v>10554</v>
      </c>
      <c r="AX20">
        <v>16745</v>
      </c>
      <c r="AY20">
        <v>15311</v>
      </c>
      <c r="AZ20">
        <v>6996</v>
      </c>
      <c r="BA20">
        <v>11803</v>
      </c>
      <c r="BB20">
        <v>11047</v>
      </c>
      <c r="BC20">
        <v>204843</v>
      </c>
      <c r="BD20">
        <v>16496</v>
      </c>
      <c r="BE20">
        <v>14414</v>
      </c>
      <c r="BF20">
        <v>7542</v>
      </c>
      <c r="BG20">
        <v>6443</v>
      </c>
      <c r="BH20">
        <v>12799</v>
      </c>
      <c r="BI20">
        <v>0</v>
      </c>
      <c r="BJ20">
        <v>4256</v>
      </c>
    </row>
    <row r="21" spans="1:62" x14ac:dyDescent="0.3">
      <c r="A21">
        <v>9500</v>
      </c>
      <c r="B21">
        <v>5.8000000000000003E-2</v>
      </c>
      <c r="C21">
        <v>1.66</v>
      </c>
      <c r="D21">
        <v>5.0999999999999997E-2</v>
      </c>
      <c r="E21">
        <v>0.47599999999999998</v>
      </c>
      <c r="F21">
        <v>1.056</v>
      </c>
      <c r="G21">
        <v>9472</v>
      </c>
      <c r="H21">
        <v>33772</v>
      </c>
      <c r="I21">
        <v>58374</v>
      </c>
      <c r="J21">
        <v>3149</v>
      </c>
      <c r="K21">
        <v>3624</v>
      </c>
      <c r="L21">
        <v>6682</v>
      </c>
      <c r="M21">
        <v>8177</v>
      </c>
      <c r="N21">
        <v>19639</v>
      </c>
      <c r="O21">
        <v>11565</v>
      </c>
      <c r="P21">
        <v>182</v>
      </c>
      <c r="Q21">
        <v>1756</v>
      </c>
      <c r="R21">
        <v>1756</v>
      </c>
      <c r="S21">
        <v>3</v>
      </c>
      <c r="T21">
        <v>2001</v>
      </c>
      <c r="U21">
        <v>3</v>
      </c>
      <c r="V21">
        <v>11518</v>
      </c>
      <c r="W21">
        <v>2047</v>
      </c>
      <c r="X21">
        <v>9</v>
      </c>
      <c r="Y21">
        <v>217</v>
      </c>
      <c r="Z21">
        <v>9689</v>
      </c>
      <c r="AA21">
        <v>9688</v>
      </c>
      <c r="AB21">
        <v>1</v>
      </c>
      <c r="AC21">
        <v>0</v>
      </c>
      <c r="AD21">
        <v>9689</v>
      </c>
      <c r="AE21">
        <v>283</v>
      </c>
      <c r="AF21">
        <v>182</v>
      </c>
      <c r="AG21">
        <v>19</v>
      </c>
      <c r="AH21">
        <v>6</v>
      </c>
      <c r="AI21">
        <v>0</v>
      </c>
      <c r="AJ21">
        <v>202</v>
      </c>
      <c r="AK21">
        <v>3</v>
      </c>
      <c r="AL21">
        <v>2228</v>
      </c>
      <c r="AM21">
        <v>2225</v>
      </c>
      <c r="AN21">
        <v>0</v>
      </c>
      <c r="AO21">
        <v>434</v>
      </c>
      <c r="AP21">
        <v>9688</v>
      </c>
      <c r="AQ21">
        <v>9688</v>
      </c>
      <c r="AR21">
        <v>0</v>
      </c>
      <c r="AS21">
        <v>0</v>
      </c>
      <c r="AT21">
        <v>217</v>
      </c>
      <c r="AU21">
        <v>6652</v>
      </c>
      <c r="AV21">
        <v>4913</v>
      </c>
      <c r="AW21">
        <v>9822</v>
      </c>
      <c r="AX21">
        <v>19127</v>
      </c>
      <c r="AY21">
        <v>14363</v>
      </c>
      <c r="AZ21">
        <v>6335</v>
      </c>
      <c r="BA21">
        <v>8959</v>
      </c>
      <c r="BB21">
        <v>11172</v>
      </c>
      <c r="BC21">
        <v>204738</v>
      </c>
      <c r="BD21">
        <v>12704</v>
      </c>
      <c r="BE21">
        <v>12197</v>
      </c>
      <c r="BF21">
        <v>7558</v>
      </c>
      <c r="BG21">
        <v>6407</v>
      </c>
      <c r="BH21">
        <v>12799</v>
      </c>
      <c r="BI21">
        <v>0</v>
      </c>
      <c r="BJ21">
        <v>4466</v>
      </c>
    </row>
    <row r="22" spans="1:62" x14ac:dyDescent="0.3">
      <c r="A22">
        <v>10000</v>
      </c>
      <c r="B22">
        <v>6.3E-2</v>
      </c>
      <c r="C22">
        <v>1.7330000000000001</v>
      </c>
      <c r="D22">
        <v>5.7000000000000002E-2</v>
      </c>
      <c r="E22">
        <v>0.502</v>
      </c>
      <c r="F22">
        <v>1.0940000000000001</v>
      </c>
      <c r="G22">
        <v>9956</v>
      </c>
      <c r="H22">
        <v>35485</v>
      </c>
      <c r="I22">
        <v>61388</v>
      </c>
      <c r="J22">
        <v>3192</v>
      </c>
      <c r="K22">
        <v>3377</v>
      </c>
      <c r="L22">
        <v>6685</v>
      </c>
      <c r="M22">
        <v>7967</v>
      </c>
      <c r="N22">
        <v>17728</v>
      </c>
      <c r="O22">
        <v>12165</v>
      </c>
      <c r="P22">
        <v>200</v>
      </c>
      <c r="Q22">
        <v>1841</v>
      </c>
      <c r="R22">
        <v>1841</v>
      </c>
      <c r="S22">
        <v>6</v>
      </c>
      <c r="T22">
        <v>2112</v>
      </c>
      <c r="U22">
        <v>3</v>
      </c>
      <c r="V22">
        <v>12108</v>
      </c>
      <c r="W22">
        <v>2153</v>
      </c>
      <c r="X22">
        <v>9</v>
      </c>
      <c r="Y22">
        <v>230</v>
      </c>
      <c r="Z22">
        <v>10186</v>
      </c>
      <c r="AA22">
        <v>10185</v>
      </c>
      <c r="AB22">
        <v>1</v>
      </c>
      <c r="AC22">
        <v>0</v>
      </c>
      <c r="AD22">
        <v>10186</v>
      </c>
      <c r="AE22">
        <v>307</v>
      </c>
      <c r="AF22">
        <v>200</v>
      </c>
      <c r="AG22">
        <v>29</v>
      </c>
      <c r="AH22">
        <v>3</v>
      </c>
      <c r="AI22">
        <v>0</v>
      </c>
      <c r="AJ22">
        <v>222</v>
      </c>
      <c r="AK22">
        <v>3</v>
      </c>
      <c r="AL22">
        <v>2353</v>
      </c>
      <c r="AM22">
        <v>2350</v>
      </c>
      <c r="AN22">
        <v>0</v>
      </c>
      <c r="AO22">
        <v>460</v>
      </c>
      <c r="AP22">
        <v>10185</v>
      </c>
      <c r="AQ22">
        <v>10185</v>
      </c>
      <c r="AR22">
        <v>0</v>
      </c>
      <c r="AS22">
        <v>0</v>
      </c>
      <c r="AT22">
        <v>230</v>
      </c>
      <c r="AU22">
        <v>6242</v>
      </c>
      <c r="AV22">
        <v>5390</v>
      </c>
      <c r="AW22">
        <v>9481</v>
      </c>
      <c r="AX22">
        <v>19910</v>
      </c>
      <c r="AY22">
        <v>14292</v>
      </c>
      <c r="AZ22">
        <v>6403</v>
      </c>
      <c r="BA22">
        <v>12514</v>
      </c>
      <c r="BB22">
        <v>13080</v>
      </c>
      <c r="BC22">
        <v>195282</v>
      </c>
      <c r="BD22">
        <v>18061</v>
      </c>
      <c r="BE22">
        <v>11947</v>
      </c>
      <c r="BF22">
        <v>7352</v>
      </c>
      <c r="BG22">
        <v>6157</v>
      </c>
      <c r="BH22">
        <v>12799</v>
      </c>
      <c r="BI22">
        <v>0</v>
      </c>
      <c r="BJ22">
        <v>4174</v>
      </c>
    </row>
    <row r="23" spans="1:62" x14ac:dyDescent="0.3">
      <c r="A23">
        <v>10500</v>
      </c>
      <c r="B23">
        <v>6.5000000000000002E-2</v>
      </c>
      <c r="C23">
        <v>1.8420000000000001</v>
      </c>
      <c r="D23">
        <v>5.3999999999999999E-2</v>
      </c>
      <c r="E23">
        <v>0.54400000000000004</v>
      </c>
      <c r="F23">
        <v>1.1890000000000001</v>
      </c>
      <c r="G23">
        <v>10520</v>
      </c>
      <c r="H23">
        <v>37563</v>
      </c>
      <c r="I23">
        <v>64562</v>
      </c>
      <c r="J23">
        <v>3252</v>
      </c>
      <c r="K23">
        <v>3627</v>
      </c>
      <c r="L23">
        <v>7136</v>
      </c>
      <c r="M23">
        <v>7843</v>
      </c>
      <c r="N23">
        <v>16687</v>
      </c>
      <c r="O23">
        <v>12817</v>
      </c>
      <c r="P23">
        <v>221</v>
      </c>
      <c r="Q23">
        <v>1953</v>
      </c>
      <c r="R23">
        <v>1953</v>
      </c>
      <c r="S23">
        <v>6</v>
      </c>
      <c r="T23">
        <v>2225</v>
      </c>
      <c r="U23">
        <v>2</v>
      </c>
      <c r="V23">
        <v>12731</v>
      </c>
      <c r="W23">
        <v>2212</v>
      </c>
      <c r="X23">
        <v>18</v>
      </c>
      <c r="Y23">
        <v>203</v>
      </c>
      <c r="Z23">
        <v>10723</v>
      </c>
      <c r="AA23">
        <v>10722</v>
      </c>
      <c r="AB23">
        <v>1</v>
      </c>
      <c r="AC23">
        <v>0</v>
      </c>
      <c r="AD23">
        <v>10723</v>
      </c>
      <c r="AE23">
        <v>276</v>
      </c>
      <c r="AF23">
        <v>221</v>
      </c>
      <c r="AG23">
        <v>23</v>
      </c>
      <c r="AH23">
        <v>5</v>
      </c>
      <c r="AI23">
        <v>0</v>
      </c>
      <c r="AJ23">
        <v>197</v>
      </c>
      <c r="AK23">
        <v>2</v>
      </c>
      <c r="AL23">
        <v>2387</v>
      </c>
      <c r="AM23">
        <v>2385</v>
      </c>
      <c r="AN23">
        <v>5</v>
      </c>
      <c r="AO23">
        <v>404</v>
      </c>
      <c r="AP23">
        <v>10722</v>
      </c>
      <c r="AQ23">
        <v>10722</v>
      </c>
      <c r="AR23">
        <v>0</v>
      </c>
      <c r="AS23">
        <v>0</v>
      </c>
      <c r="AT23">
        <v>202</v>
      </c>
      <c r="AU23">
        <v>6541</v>
      </c>
      <c r="AV23">
        <v>4538</v>
      </c>
      <c r="AW23">
        <v>10405</v>
      </c>
      <c r="AX23">
        <v>15785</v>
      </c>
      <c r="AY23">
        <v>14932</v>
      </c>
      <c r="AZ23">
        <v>6540</v>
      </c>
      <c r="BA23">
        <v>8959</v>
      </c>
      <c r="BB23">
        <v>10888</v>
      </c>
      <c r="BC23">
        <v>226435</v>
      </c>
      <c r="BD23">
        <v>19435</v>
      </c>
      <c r="BE23">
        <v>10344</v>
      </c>
      <c r="BF23">
        <v>7369</v>
      </c>
      <c r="BG23">
        <v>6235</v>
      </c>
      <c r="BH23">
        <v>13226</v>
      </c>
      <c r="BI23">
        <v>0</v>
      </c>
      <c r="BJ23">
        <v>4086</v>
      </c>
    </row>
    <row r="24" spans="1:62" x14ac:dyDescent="0.3">
      <c r="A24">
        <v>11000</v>
      </c>
      <c r="B24">
        <v>7.1999999999999995E-2</v>
      </c>
      <c r="C24">
        <v>1.92</v>
      </c>
      <c r="D24">
        <v>5.3999999999999999E-2</v>
      </c>
      <c r="E24">
        <v>0.56499999999999995</v>
      </c>
      <c r="F24">
        <v>1.268</v>
      </c>
      <c r="G24">
        <v>10985</v>
      </c>
      <c r="H24">
        <v>39255</v>
      </c>
      <c r="I24">
        <v>67540</v>
      </c>
      <c r="J24">
        <v>3264</v>
      </c>
      <c r="K24">
        <v>3831</v>
      </c>
      <c r="L24">
        <v>3757</v>
      </c>
      <c r="M24">
        <v>8255</v>
      </c>
      <c r="N24">
        <v>16882</v>
      </c>
      <c r="O24">
        <v>13386</v>
      </c>
      <c r="P24">
        <v>196</v>
      </c>
      <c r="Q24">
        <v>2066</v>
      </c>
      <c r="R24">
        <v>2066</v>
      </c>
      <c r="S24">
        <v>21</v>
      </c>
      <c r="T24">
        <v>2348</v>
      </c>
      <c r="U24">
        <v>3</v>
      </c>
      <c r="V24">
        <v>13331</v>
      </c>
      <c r="W24">
        <v>2347</v>
      </c>
      <c r="X24">
        <v>18</v>
      </c>
      <c r="Y24">
        <v>214</v>
      </c>
      <c r="Z24">
        <v>11199</v>
      </c>
      <c r="AA24">
        <v>11198</v>
      </c>
      <c r="AB24">
        <v>1</v>
      </c>
      <c r="AC24">
        <v>0</v>
      </c>
      <c r="AD24">
        <v>11199</v>
      </c>
      <c r="AE24">
        <v>289</v>
      </c>
      <c r="AF24">
        <v>196</v>
      </c>
      <c r="AG24">
        <v>33</v>
      </c>
      <c r="AH24">
        <v>13</v>
      </c>
      <c r="AI24">
        <v>0</v>
      </c>
      <c r="AJ24">
        <v>230</v>
      </c>
      <c r="AK24">
        <v>3</v>
      </c>
      <c r="AL24">
        <v>2550</v>
      </c>
      <c r="AM24">
        <v>2547</v>
      </c>
      <c r="AN24">
        <v>0</v>
      </c>
      <c r="AO24">
        <v>428</v>
      </c>
      <c r="AP24">
        <v>11198</v>
      </c>
      <c r="AQ24">
        <v>11198</v>
      </c>
      <c r="AR24">
        <v>0</v>
      </c>
      <c r="AS24">
        <v>0</v>
      </c>
      <c r="AT24">
        <v>214</v>
      </c>
      <c r="AU24">
        <v>6472</v>
      </c>
      <c r="AV24">
        <v>5792</v>
      </c>
      <c r="AW24">
        <v>10319</v>
      </c>
      <c r="AX24">
        <v>12700</v>
      </c>
      <c r="AY24">
        <v>11905</v>
      </c>
      <c r="AZ24">
        <v>6364</v>
      </c>
      <c r="BA24">
        <v>7821</v>
      </c>
      <c r="BB24">
        <v>10961</v>
      </c>
      <c r="BC24">
        <v>232062</v>
      </c>
      <c r="BD24">
        <v>9836</v>
      </c>
      <c r="BE24">
        <v>8959</v>
      </c>
      <c r="BF24">
        <v>7498</v>
      </c>
      <c r="BG24">
        <v>6259</v>
      </c>
      <c r="BH24">
        <v>9386</v>
      </c>
      <c r="BI24">
        <v>0</v>
      </c>
      <c r="BJ24">
        <v>4094</v>
      </c>
    </row>
    <row r="25" spans="1:62" x14ac:dyDescent="0.3">
      <c r="A25">
        <v>11500</v>
      </c>
      <c r="B25">
        <v>8.3000000000000004E-2</v>
      </c>
      <c r="C25">
        <v>1.998</v>
      </c>
      <c r="D25">
        <v>5.6000000000000001E-2</v>
      </c>
      <c r="E25">
        <v>0.53700000000000003</v>
      </c>
      <c r="F25">
        <v>1.2969999999999999</v>
      </c>
      <c r="G25">
        <v>11496</v>
      </c>
      <c r="H25">
        <v>41094</v>
      </c>
      <c r="I25">
        <v>70729</v>
      </c>
      <c r="J25">
        <v>3315</v>
      </c>
      <c r="K25">
        <v>3611</v>
      </c>
      <c r="L25">
        <v>5067</v>
      </c>
      <c r="M25">
        <v>8179</v>
      </c>
      <c r="N25">
        <v>19114</v>
      </c>
      <c r="O25">
        <v>14024</v>
      </c>
      <c r="P25">
        <v>217</v>
      </c>
      <c r="Q25">
        <v>2138</v>
      </c>
      <c r="R25">
        <v>2138</v>
      </c>
      <c r="S25">
        <v>6</v>
      </c>
      <c r="T25">
        <v>2477</v>
      </c>
      <c r="U25">
        <v>1</v>
      </c>
      <c r="V25">
        <v>13962</v>
      </c>
      <c r="W25">
        <v>2467</v>
      </c>
      <c r="X25">
        <v>18</v>
      </c>
      <c r="Y25">
        <v>231</v>
      </c>
      <c r="Z25">
        <v>11727</v>
      </c>
      <c r="AA25">
        <v>11726</v>
      </c>
      <c r="AB25">
        <v>1</v>
      </c>
      <c r="AC25">
        <v>0</v>
      </c>
      <c r="AD25">
        <v>11727</v>
      </c>
      <c r="AE25">
        <v>298</v>
      </c>
      <c r="AF25">
        <v>217</v>
      </c>
      <c r="AG25">
        <v>32</v>
      </c>
      <c r="AH25">
        <v>7</v>
      </c>
      <c r="AI25">
        <v>0</v>
      </c>
      <c r="AJ25">
        <v>231</v>
      </c>
      <c r="AK25">
        <v>1</v>
      </c>
      <c r="AL25">
        <v>2678</v>
      </c>
      <c r="AM25">
        <v>2677</v>
      </c>
      <c r="AN25">
        <v>0</v>
      </c>
      <c r="AO25">
        <v>462</v>
      </c>
      <c r="AP25">
        <v>11726</v>
      </c>
      <c r="AQ25">
        <v>11726</v>
      </c>
      <c r="AR25">
        <v>0</v>
      </c>
      <c r="AS25">
        <v>0</v>
      </c>
      <c r="AT25">
        <v>231</v>
      </c>
      <c r="AU25">
        <v>6402</v>
      </c>
      <c r="AV25">
        <v>4689</v>
      </c>
      <c r="AW25">
        <v>9714</v>
      </c>
      <c r="AX25">
        <v>18406</v>
      </c>
      <c r="AY25">
        <v>14576</v>
      </c>
      <c r="AZ25">
        <v>6572</v>
      </c>
      <c r="BA25">
        <v>9386</v>
      </c>
      <c r="BB25">
        <v>10865</v>
      </c>
      <c r="BC25">
        <v>211681</v>
      </c>
      <c r="BD25">
        <v>12111</v>
      </c>
      <c r="BE25">
        <v>11779</v>
      </c>
      <c r="BF25">
        <v>7340</v>
      </c>
      <c r="BG25">
        <v>6199</v>
      </c>
      <c r="BH25">
        <v>12372</v>
      </c>
      <c r="BI25">
        <v>0</v>
      </c>
      <c r="BJ25">
        <v>4241</v>
      </c>
    </row>
    <row r="26" spans="1:62" x14ac:dyDescent="0.3">
      <c r="A26">
        <v>12000</v>
      </c>
      <c r="B26">
        <v>7.4999999999999997E-2</v>
      </c>
      <c r="C26">
        <v>2.048</v>
      </c>
      <c r="D26">
        <v>0.06</v>
      </c>
      <c r="E26">
        <v>0.61399999999999999</v>
      </c>
      <c r="F26">
        <v>1.4159999999999999</v>
      </c>
      <c r="G26">
        <v>11966</v>
      </c>
      <c r="H26">
        <v>42671</v>
      </c>
      <c r="I26">
        <v>73640</v>
      </c>
      <c r="J26">
        <v>3241</v>
      </c>
      <c r="K26">
        <v>3640</v>
      </c>
      <c r="L26">
        <v>3791</v>
      </c>
      <c r="M26">
        <v>8082</v>
      </c>
      <c r="N26">
        <v>15244</v>
      </c>
      <c r="O26">
        <v>14583</v>
      </c>
      <c r="P26">
        <v>206</v>
      </c>
      <c r="Q26">
        <v>2246</v>
      </c>
      <c r="R26">
        <v>2246</v>
      </c>
      <c r="S26">
        <v>18</v>
      </c>
      <c r="T26">
        <v>2524</v>
      </c>
      <c r="U26">
        <v>4</v>
      </c>
      <c r="V26">
        <v>14511</v>
      </c>
      <c r="W26">
        <v>2546</v>
      </c>
      <c r="X26">
        <v>9</v>
      </c>
      <c r="Y26">
        <v>271</v>
      </c>
      <c r="Z26">
        <v>12237</v>
      </c>
      <c r="AA26">
        <v>12236</v>
      </c>
      <c r="AB26">
        <v>1</v>
      </c>
      <c r="AC26">
        <v>0</v>
      </c>
      <c r="AD26">
        <v>12237</v>
      </c>
      <c r="AE26">
        <v>355</v>
      </c>
      <c r="AF26">
        <v>206</v>
      </c>
      <c r="AG26">
        <v>39</v>
      </c>
      <c r="AH26">
        <v>11</v>
      </c>
      <c r="AI26">
        <v>0</v>
      </c>
      <c r="AJ26">
        <v>244</v>
      </c>
      <c r="AK26">
        <v>4</v>
      </c>
      <c r="AL26">
        <v>2762</v>
      </c>
      <c r="AM26">
        <v>2758</v>
      </c>
      <c r="AN26">
        <v>0</v>
      </c>
      <c r="AO26">
        <v>542</v>
      </c>
      <c r="AP26">
        <v>12236</v>
      </c>
      <c r="AQ26">
        <v>12236</v>
      </c>
      <c r="AR26">
        <v>0</v>
      </c>
      <c r="AS26">
        <v>0</v>
      </c>
      <c r="AT26">
        <v>271</v>
      </c>
      <c r="AU26">
        <v>6478</v>
      </c>
      <c r="AV26">
        <v>7393</v>
      </c>
      <c r="AW26">
        <v>9569</v>
      </c>
      <c r="AX26">
        <v>14195</v>
      </c>
      <c r="AY26">
        <v>27494</v>
      </c>
      <c r="AZ26">
        <v>6598</v>
      </c>
      <c r="BA26">
        <v>5973</v>
      </c>
      <c r="BB26">
        <v>10869</v>
      </c>
      <c r="BC26">
        <v>249075</v>
      </c>
      <c r="BD26">
        <v>10476</v>
      </c>
      <c r="BE26">
        <v>8857</v>
      </c>
      <c r="BF26">
        <v>7341</v>
      </c>
      <c r="BG26">
        <v>6327</v>
      </c>
      <c r="BH26">
        <v>13226</v>
      </c>
      <c r="BI26">
        <v>0</v>
      </c>
      <c r="BJ26">
        <v>4080</v>
      </c>
    </row>
    <row r="27" spans="1:62" x14ac:dyDescent="0.3">
      <c r="A27">
        <v>12500</v>
      </c>
      <c r="B27">
        <v>8.2000000000000003E-2</v>
      </c>
      <c r="C27">
        <v>2.1469999999999998</v>
      </c>
      <c r="D27">
        <v>6.4000000000000001E-2</v>
      </c>
      <c r="E27">
        <v>0.63400000000000001</v>
      </c>
      <c r="F27">
        <v>1.544</v>
      </c>
      <c r="G27">
        <v>12470</v>
      </c>
      <c r="H27">
        <v>44591</v>
      </c>
      <c r="I27">
        <v>76765</v>
      </c>
      <c r="J27">
        <v>3298</v>
      </c>
      <c r="K27">
        <v>3531</v>
      </c>
      <c r="L27">
        <v>4600</v>
      </c>
      <c r="M27">
        <v>8113</v>
      </c>
      <c r="N27">
        <v>17795</v>
      </c>
      <c r="O27">
        <v>15181</v>
      </c>
      <c r="P27">
        <v>244</v>
      </c>
      <c r="Q27">
        <v>2441</v>
      </c>
      <c r="R27">
        <v>2441</v>
      </c>
      <c r="S27">
        <v>15</v>
      </c>
      <c r="T27">
        <v>2635</v>
      </c>
      <c r="U27">
        <v>3</v>
      </c>
      <c r="V27">
        <v>15112</v>
      </c>
      <c r="W27">
        <v>2643</v>
      </c>
      <c r="X27">
        <v>15</v>
      </c>
      <c r="Y27">
        <v>265</v>
      </c>
      <c r="Z27">
        <v>12735</v>
      </c>
      <c r="AA27">
        <v>12734</v>
      </c>
      <c r="AB27">
        <v>1</v>
      </c>
      <c r="AC27">
        <v>0</v>
      </c>
      <c r="AD27">
        <v>12735</v>
      </c>
      <c r="AE27">
        <v>356</v>
      </c>
      <c r="AF27">
        <v>244</v>
      </c>
      <c r="AG27">
        <v>25</v>
      </c>
      <c r="AH27">
        <v>6</v>
      </c>
      <c r="AI27">
        <v>0</v>
      </c>
      <c r="AJ27">
        <v>255</v>
      </c>
      <c r="AK27">
        <v>3</v>
      </c>
      <c r="AL27">
        <v>2874</v>
      </c>
      <c r="AM27">
        <v>2871</v>
      </c>
      <c r="AN27">
        <v>0</v>
      </c>
      <c r="AO27">
        <v>530</v>
      </c>
      <c r="AP27">
        <v>12734</v>
      </c>
      <c r="AQ27">
        <v>12734</v>
      </c>
      <c r="AR27">
        <v>0</v>
      </c>
      <c r="AS27">
        <v>0</v>
      </c>
      <c r="AT27">
        <v>265</v>
      </c>
      <c r="AU27">
        <v>6671</v>
      </c>
      <c r="AV27">
        <v>5390</v>
      </c>
      <c r="AW27">
        <v>10209</v>
      </c>
      <c r="AX27">
        <v>19554</v>
      </c>
      <c r="AY27">
        <v>10154</v>
      </c>
      <c r="AZ27">
        <v>6940</v>
      </c>
      <c r="BA27">
        <v>12799</v>
      </c>
      <c r="BB27">
        <v>10920</v>
      </c>
      <c r="BC27">
        <v>267786</v>
      </c>
      <c r="BD27">
        <v>11775</v>
      </c>
      <c r="BE27">
        <v>12258</v>
      </c>
      <c r="BF27">
        <v>7858</v>
      </c>
      <c r="BG27">
        <v>6517</v>
      </c>
      <c r="BH27">
        <v>9387</v>
      </c>
      <c r="BI27">
        <v>0</v>
      </c>
      <c r="BJ27">
        <v>4144</v>
      </c>
    </row>
    <row r="28" spans="1:62" x14ac:dyDescent="0.3">
      <c r="A28">
        <v>13000</v>
      </c>
      <c r="B28">
        <v>8.4000000000000005E-2</v>
      </c>
      <c r="C28">
        <v>2.2309999999999999</v>
      </c>
      <c r="D28">
        <v>6.4000000000000001E-2</v>
      </c>
      <c r="E28">
        <v>0.67</v>
      </c>
      <c r="F28">
        <v>1.609</v>
      </c>
      <c r="G28">
        <v>12983</v>
      </c>
      <c r="H28">
        <v>46431</v>
      </c>
      <c r="I28">
        <v>80208</v>
      </c>
      <c r="J28">
        <v>3229</v>
      </c>
      <c r="K28">
        <v>3619</v>
      </c>
      <c r="L28">
        <v>6047</v>
      </c>
      <c r="M28">
        <v>7881</v>
      </c>
      <c r="N28">
        <v>17093</v>
      </c>
      <c r="O28">
        <v>15880</v>
      </c>
      <c r="P28">
        <v>253</v>
      </c>
      <c r="Q28">
        <v>2491</v>
      </c>
      <c r="R28">
        <v>2491</v>
      </c>
      <c r="S28">
        <v>12</v>
      </c>
      <c r="T28">
        <v>2785</v>
      </c>
      <c r="U28">
        <v>6</v>
      </c>
      <c r="V28">
        <v>15796</v>
      </c>
      <c r="W28">
        <v>2814</v>
      </c>
      <c r="X28">
        <v>21</v>
      </c>
      <c r="Y28">
        <v>298</v>
      </c>
      <c r="Z28">
        <v>13281</v>
      </c>
      <c r="AA28">
        <v>13280</v>
      </c>
      <c r="AB28">
        <v>1</v>
      </c>
      <c r="AC28">
        <v>0</v>
      </c>
      <c r="AD28">
        <v>13281</v>
      </c>
      <c r="AE28">
        <v>416</v>
      </c>
      <c r="AF28">
        <v>253</v>
      </c>
      <c r="AG28">
        <v>40</v>
      </c>
      <c r="AH28">
        <v>9</v>
      </c>
      <c r="AI28">
        <v>0</v>
      </c>
      <c r="AJ28">
        <v>265</v>
      </c>
      <c r="AK28">
        <v>6</v>
      </c>
      <c r="AL28">
        <v>3057</v>
      </c>
      <c r="AM28">
        <v>3051</v>
      </c>
      <c r="AN28">
        <v>0</v>
      </c>
      <c r="AO28">
        <v>596</v>
      </c>
      <c r="AP28">
        <v>13280</v>
      </c>
      <c r="AQ28">
        <v>13280</v>
      </c>
      <c r="AR28">
        <v>0</v>
      </c>
      <c r="AS28">
        <v>0</v>
      </c>
      <c r="AT28">
        <v>298</v>
      </c>
      <c r="AU28">
        <v>6463</v>
      </c>
      <c r="AV28">
        <v>4441</v>
      </c>
      <c r="AW28">
        <v>9663</v>
      </c>
      <c r="AX28">
        <v>26167</v>
      </c>
      <c r="AY28">
        <v>9883</v>
      </c>
      <c r="AZ28">
        <v>6419</v>
      </c>
      <c r="BA28">
        <v>10097</v>
      </c>
      <c r="BB28">
        <v>10966</v>
      </c>
      <c r="BC28">
        <v>268469</v>
      </c>
      <c r="BD28">
        <v>10279</v>
      </c>
      <c r="BE28">
        <v>9104</v>
      </c>
      <c r="BF28">
        <v>7391</v>
      </c>
      <c r="BG28">
        <v>5994</v>
      </c>
      <c r="BH28">
        <v>46931</v>
      </c>
      <c r="BI28">
        <v>0</v>
      </c>
      <c r="BJ28">
        <v>4068</v>
      </c>
    </row>
    <row r="29" spans="1:62" x14ac:dyDescent="0.3">
      <c r="A29">
        <v>13500</v>
      </c>
      <c r="B29">
        <v>0.09</v>
      </c>
      <c r="C29">
        <v>2.2669999999999999</v>
      </c>
      <c r="D29">
        <v>6.8000000000000005E-2</v>
      </c>
      <c r="E29">
        <v>0.67</v>
      </c>
      <c r="F29">
        <v>1.6759999999999999</v>
      </c>
      <c r="G29">
        <v>13441</v>
      </c>
      <c r="H29">
        <v>48011</v>
      </c>
      <c r="I29">
        <v>83009</v>
      </c>
      <c r="J29">
        <v>3138</v>
      </c>
      <c r="K29">
        <v>3591</v>
      </c>
      <c r="L29">
        <v>5957</v>
      </c>
      <c r="M29">
        <v>7746</v>
      </c>
      <c r="N29">
        <v>16447</v>
      </c>
      <c r="O29">
        <v>16441</v>
      </c>
      <c r="P29">
        <v>267</v>
      </c>
      <c r="Q29">
        <v>2533</v>
      </c>
      <c r="R29">
        <v>2533</v>
      </c>
      <c r="S29">
        <v>12</v>
      </c>
      <c r="T29">
        <v>2874</v>
      </c>
      <c r="U29">
        <v>9</v>
      </c>
      <c r="V29">
        <v>16347</v>
      </c>
      <c r="W29">
        <v>2907</v>
      </c>
      <c r="X29">
        <v>24</v>
      </c>
      <c r="Y29">
        <v>315</v>
      </c>
      <c r="Z29">
        <v>13756</v>
      </c>
      <c r="AA29">
        <v>13755</v>
      </c>
      <c r="AB29">
        <v>1</v>
      </c>
      <c r="AC29">
        <v>0</v>
      </c>
      <c r="AD29">
        <v>13756</v>
      </c>
      <c r="AE29">
        <v>424</v>
      </c>
      <c r="AF29">
        <v>267</v>
      </c>
      <c r="AG29">
        <v>44</v>
      </c>
      <c r="AH29">
        <v>12</v>
      </c>
      <c r="AI29">
        <v>0</v>
      </c>
      <c r="AJ29">
        <v>282</v>
      </c>
      <c r="AK29">
        <v>9</v>
      </c>
      <c r="AL29">
        <v>3163</v>
      </c>
      <c r="AM29">
        <v>3154</v>
      </c>
      <c r="AN29">
        <v>5</v>
      </c>
      <c r="AO29">
        <v>628</v>
      </c>
      <c r="AP29">
        <v>13755</v>
      </c>
      <c r="AQ29">
        <v>13755</v>
      </c>
      <c r="AR29">
        <v>0</v>
      </c>
      <c r="AS29">
        <v>0</v>
      </c>
      <c r="AT29">
        <v>314</v>
      </c>
      <c r="AU29">
        <v>6345</v>
      </c>
      <c r="AV29">
        <v>4568</v>
      </c>
      <c r="AW29">
        <v>9419</v>
      </c>
      <c r="AX29">
        <v>14897</v>
      </c>
      <c r="AY29">
        <v>8995</v>
      </c>
      <c r="AZ29">
        <v>6422</v>
      </c>
      <c r="BA29">
        <v>8864</v>
      </c>
      <c r="BB29">
        <v>11008</v>
      </c>
      <c r="BC29">
        <v>268859</v>
      </c>
      <c r="BD29">
        <v>11021</v>
      </c>
      <c r="BE29">
        <v>10251</v>
      </c>
      <c r="BF29">
        <v>7196</v>
      </c>
      <c r="BG29">
        <v>6004</v>
      </c>
      <c r="BH29">
        <v>12799</v>
      </c>
      <c r="BI29">
        <v>0</v>
      </c>
      <c r="BJ29">
        <v>4030</v>
      </c>
    </row>
    <row r="30" spans="1:62" x14ac:dyDescent="0.3">
      <c r="A30">
        <v>14000</v>
      </c>
      <c r="B30">
        <v>9.5000000000000001E-2</v>
      </c>
      <c r="C30">
        <v>2.4</v>
      </c>
      <c r="D30">
        <v>6.9000000000000006E-2</v>
      </c>
      <c r="E30">
        <v>0.72</v>
      </c>
      <c r="F30">
        <v>1.8049999999999999</v>
      </c>
      <c r="G30">
        <v>13978</v>
      </c>
      <c r="H30">
        <v>49864</v>
      </c>
      <c r="I30">
        <v>85956</v>
      </c>
      <c r="J30">
        <v>3170</v>
      </c>
      <c r="K30">
        <v>3800</v>
      </c>
      <c r="L30">
        <v>5960</v>
      </c>
      <c r="M30">
        <v>8637</v>
      </c>
      <c r="N30">
        <v>16676</v>
      </c>
      <c r="O30">
        <v>17012</v>
      </c>
      <c r="P30">
        <v>291</v>
      </c>
      <c r="Q30">
        <v>2589</v>
      </c>
      <c r="R30">
        <v>2589</v>
      </c>
      <c r="S30">
        <v>15</v>
      </c>
      <c r="T30">
        <v>3002</v>
      </c>
      <c r="U30">
        <v>2</v>
      </c>
      <c r="V30">
        <v>16981</v>
      </c>
      <c r="W30">
        <v>3004</v>
      </c>
      <c r="X30">
        <v>3</v>
      </c>
      <c r="Y30">
        <v>278</v>
      </c>
      <c r="Z30">
        <v>14256</v>
      </c>
      <c r="AA30">
        <v>14255</v>
      </c>
      <c r="AB30">
        <v>1</v>
      </c>
      <c r="AC30">
        <v>0</v>
      </c>
      <c r="AD30">
        <v>14256</v>
      </c>
      <c r="AE30">
        <v>367</v>
      </c>
      <c r="AF30">
        <v>291</v>
      </c>
      <c r="AG30">
        <v>45</v>
      </c>
      <c r="AH30">
        <v>11</v>
      </c>
      <c r="AI30">
        <v>0</v>
      </c>
      <c r="AJ30">
        <v>300</v>
      </c>
      <c r="AK30">
        <v>2</v>
      </c>
      <c r="AL30">
        <v>3281</v>
      </c>
      <c r="AM30">
        <v>3279</v>
      </c>
      <c r="AN30">
        <v>0</v>
      </c>
      <c r="AO30">
        <v>556</v>
      </c>
      <c r="AP30">
        <v>14255</v>
      </c>
      <c r="AQ30">
        <v>14255</v>
      </c>
      <c r="AR30">
        <v>0</v>
      </c>
      <c r="AS30">
        <v>0</v>
      </c>
      <c r="AT30">
        <v>278</v>
      </c>
      <c r="AU30">
        <v>6583</v>
      </c>
      <c r="AV30">
        <v>4685</v>
      </c>
      <c r="AW30">
        <v>9587</v>
      </c>
      <c r="AX30">
        <v>19354</v>
      </c>
      <c r="AY30">
        <v>9300</v>
      </c>
      <c r="AZ30">
        <v>6388</v>
      </c>
      <c r="BA30">
        <v>44797</v>
      </c>
      <c r="BB30">
        <v>11156</v>
      </c>
      <c r="BC30">
        <v>291925</v>
      </c>
      <c r="BD30">
        <v>11519</v>
      </c>
      <c r="BE30">
        <v>9069</v>
      </c>
      <c r="BF30">
        <v>7650</v>
      </c>
      <c r="BG30">
        <v>6288</v>
      </c>
      <c r="BH30">
        <v>12372</v>
      </c>
      <c r="BI30">
        <v>0</v>
      </c>
      <c r="BJ30">
        <v>4056</v>
      </c>
    </row>
    <row r="31" spans="1:62" x14ac:dyDescent="0.3">
      <c r="A31">
        <v>14500</v>
      </c>
      <c r="B31">
        <v>0.1</v>
      </c>
      <c r="C31">
        <v>2.4630000000000001</v>
      </c>
      <c r="D31">
        <v>7.0999999999999994E-2</v>
      </c>
      <c r="E31">
        <v>0.74399999999999999</v>
      </c>
      <c r="F31">
        <v>1.9370000000000001</v>
      </c>
      <c r="G31">
        <v>14472</v>
      </c>
      <c r="H31">
        <v>51624</v>
      </c>
      <c r="I31">
        <v>89141</v>
      </c>
      <c r="J31">
        <v>3150</v>
      </c>
      <c r="K31">
        <v>3794</v>
      </c>
      <c r="L31">
        <v>5291</v>
      </c>
      <c r="M31">
        <v>7925</v>
      </c>
      <c r="N31">
        <v>16451</v>
      </c>
      <c r="O31">
        <v>17667</v>
      </c>
      <c r="P31">
        <v>233</v>
      </c>
      <c r="Q31">
        <v>2732</v>
      </c>
      <c r="R31">
        <v>2732</v>
      </c>
      <c r="S31">
        <v>12</v>
      </c>
      <c r="T31">
        <v>3033</v>
      </c>
      <c r="U31">
        <v>4</v>
      </c>
      <c r="V31">
        <v>17579</v>
      </c>
      <c r="W31">
        <v>3108</v>
      </c>
      <c r="X31">
        <v>21</v>
      </c>
      <c r="Y31">
        <v>332</v>
      </c>
      <c r="Z31">
        <v>14804</v>
      </c>
      <c r="AA31">
        <v>14803</v>
      </c>
      <c r="AB31">
        <v>1</v>
      </c>
      <c r="AC31">
        <v>0</v>
      </c>
      <c r="AD31">
        <v>14804</v>
      </c>
      <c r="AE31">
        <v>432</v>
      </c>
      <c r="AF31">
        <v>233</v>
      </c>
      <c r="AG31">
        <v>47</v>
      </c>
      <c r="AH31">
        <v>8</v>
      </c>
      <c r="AI31">
        <v>0</v>
      </c>
      <c r="AJ31">
        <v>303</v>
      </c>
      <c r="AK31">
        <v>4</v>
      </c>
      <c r="AL31">
        <v>3375</v>
      </c>
      <c r="AM31">
        <v>3371</v>
      </c>
      <c r="AN31">
        <v>0</v>
      </c>
      <c r="AO31">
        <v>664</v>
      </c>
      <c r="AP31">
        <v>14803</v>
      </c>
      <c r="AQ31">
        <v>14803</v>
      </c>
      <c r="AR31">
        <v>0</v>
      </c>
      <c r="AS31">
        <v>0</v>
      </c>
      <c r="AT31">
        <v>332</v>
      </c>
      <c r="AU31">
        <v>6660</v>
      </c>
      <c r="AV31">
        <v>5159</v>
      </c>
      <c r="AW31">
        <v>9862</v>
      </c>
      <c r="AX31">
        <v>18398</v>
      </c>
      <c r="AY31">
        <v>12017</v>
      </c>
      <c r="AZ31">
        <v>6475</v>
      </c>
      <c r="BA31">
        <v>9493</v>
      </c>
      <c r="BB31">
        <v>11141</v>
      </c>
      <c r="BC31">
        <v>309553</v>
      </c>
      <c r="BD31">
        <v>12331</v>
      </c>
      <c r="BE31">
        <v>12734</v>
      </c>
      <c r="BF31">
        <v>7376</v>
      </c>
      <c r="BG31">
        <v>6443</v>
      </c>
      <c r="BH31">
        <v>12799</v>
      </c>
      <c r="BI31">
        <v>0</v>
      </c>
      <c r="BJ31">
        <v>4274</v>
      </c>
    </row>
    <row r="32" spans="1:62" x14ac:dyDescent="0.3">
      <c r="A32">
        <v>15000</v>
      </c>
      <c r="B32">
        <v>0.105</v>
      </c>
      <c r="C32">
        <v>2.5529999999999999</v>
      </c>
      <c r="D32">
        <v>7.3999999999999996E-2</v>
      </c>
      <c r="E32">
        <v>0.746</v>
      </c>
      <c r="F32">
        <v>1.994</v>
      </c>
      <c r="G32">
        <v>14983</v>
      </c>
      <c r="H32">
        <v>53456</v>
      </c>
      <c r="I32">
        <v>92325</v>
      </c>
      <c r="J32">
        <v>3246</v>
      </c>
      <c r="K32">
        <v>3527</v>
      </c>
      <c r="L32">
        <v>5699</v>
      </c>
      <c r="M32">
        <v>8474</v>
      </c>
      <c r="N32">
        <v>16757</v>
      </c>
      <c r="O32">
        <v>18268</v>
      </c>
      <c r="P32">
        <v>294</v>
      </c>
      <c r="Q32">
        <v>2862</v>
      </c>
      <c r="R32">
        <v>2862</v>
      </c>
      <c r="S32">
        <v>21</v>
      </c>
      <c r="T32">
        <v>3130</v>
      </c>
      <c r="U32">
        <v>6</v>
      </c>
      <c r="V32">
        <v>18200</v>
      </c>
      <c r="W32">
        <v>3218</v>
      </c>
      <c r="X32">
        <v>12</v>
      </c>
      <c r="Y32">
        <v>339</v>
      </c>
      <c r="Z32">
        <v>15322</v>
      </c>
      <c r="AA32">
        <v>15321</v>
      </c>
      <c r="AB32">
        <v>1</v>
      </c>
      <c r="AC32">
        <v>0</v>
      </c>
      <c r="AD32">
        <v>15322</v>
      </c>
      <c r="AE32">
        <v>443</v>
      </c>
      <c r="AF32">
        <v>294</v>
      </c>
      <c r="AG32">
        <v>36</v>
      </c>
      <c r="AH32">
        <v>9</v>
      </c>
      <c r="AI32">
        <v>3</v>
      </c>
      <c r="AJ32">
        <v>316</v>
      </c>
      <c r="AK32">
        <v>6</v>
      </c>
      <c r="AL32">
        <v>3506</v>
      </c>
      <c r="AM32">
        <v>3500</v>
      </c>
      <c r="AN32">
        <v>0</v>
      </c>
      <c r="AO32">
        <v>678</v>
      </c>
      <c r="AP32">
        <v>15321</v>
      </c>
      <c r="AQ32">
        <v>15321</v>
      </c>
      <c r="AR32">
        <v>0</v>
      </c>
      <c r="AS32">
        <v>0</v>
      </c>
      <c r="AT32">
        <v>339</v>
      </c>
      <c r="AU32">
        <v>6561</v>
      </c>
      <c r="AV32">
        <v>4688</v>
      </c>
      <c r="AW32">
        <v>10232</v>
      </c>
      <c r="AX32">
        <v>36880</v>
      </c>
      <c r="AY32">
        <v>8776</v>
      </c>
      <c r="AZ32">
        <v>6592</v>
      </c>
      <c r="BA32">
        <v>9315</v>
      </c>
      <c r="BB32">
        <v>11015</v>
      </c>
      <c r="BC32">
        <v>310622</v>
      </c>
      <c r="BD32">
        <v>21260</v>
      </c>
      <c r="BE32">
        <v>11253</v>
      </c>
      <c r="BF32">
        <v>7492</v>
      </c>
      <c r="BG32">
        <v>6358</v>
      </c>
      <c r="BH32">
        <v>13226</v>
      </c>
      <c r="BI32">
        <v>0</v>
      </c>
      <c r="BJ32">
        <v>3998</v>
      </c>
    </row>
    <row r="33" spans="1:62" x14ac:dyDescent="0.3">
      <c r="A33">
        <v>15500</v>
      </c>
      <c r="B33">
        <v>0.107</v>
      </c>
      <c r="C33">
        <v>2.4279999999999999</v>
      </c>
      <c r="D33">
        <v>7.1999999999999995E-2</v>
      </c>
      <c r="E33">
        <v>0.75600000000000001</v>
      </c>
      <c r="F33">
        <v>1.9350000000000001</v>
      </c>
      <c r="G33">
        <v>15491</v>
      </c>
      <c r="H33">
        <v>55208</v>
      </c>
      <c r="I33">
        <v>95367</v>
      </c>
      <c r="J33">
        <v>2948</v>
      </c>
      <c r="K33">
        <v>3194</v>
      </c>
      <c r="L33">
        <v>4404</v>
      </c>
      <c r="M33">
        <v>7137</v>
      </c>
      <c r="N33">
        <v>25455</v>
      </c>
      <c r="O33">
        <v>18882</v>
      </c>
      <c r="P33">
        <v>321</v>
      </c>
      <c r="Q33">
        <v>2834</v>
      </c>
      <c r="R33">
        <v>2834</v>
      </c>
      <c r="S33">
        <v>15</v>
      </c>
      <c r="T33">
        <v>3273</v>
      </c>
      <c r="U33">
        <v>8</v>
      </c>
      <c r="V33">
        <v>18830</v>
      </c>
      <c r="W33">
        <v>3340</v>
      </c>
      <c r="X33">
        <v>33</v>
      </c>
      <c r="Y33">
        <v>336</v>
      </c>
      <c r="Z33">
        <v>15827</v>
      </c>
      <c r="AA33">
        <v>15826</v>
      </c>
      <c r="AB33">
        <v>1</v>
      </c>
      <c r="AC33">
        <v>0</v>
      </c>
      <c r="AD33">
        <v>15827</v>
      </c>
      <c r="AE33">
        <v>445</v>
      </c>
      <c r="AF33">
        <v>321</v>
      </c>
      <c r="AG33">
        <v>42</v>
      </c>
      <c r="AH33">
        <v>14</v>
      </c>
      <c r="AI33">
        <v>0</v>
      </c>
      <c r="AJ33">
        <v>325</v>
      </c>
      <c r="AK33">
        <v>8</v>
      </c>
      <c r="AL33">
        <v>3631</v>
      </c>
      <c r="AM33">
        <v>3623</v>
      </c>
      <c r="AN33">
        <v>0</v>
      </c>
      <c r="AO33">
        <v>672</v>
      </c>
      <c r="AP33">
        <v>15826</v>
      </c>
      <c r="AQ33">
        <v>15826</v>
      </c>
      <c r="AR33">
        <v>0</v>
      </c>
      <c r="AS33">
        <v>0</v>
      </c>
      <c r="AT33">
        <v>336</v>
      </c>
      <c r="AU33">
        <v>6013</v>
      </c>
      <c r="AV33">
        <v>5667</v>
      </c>
      <c r="AW33">
        <v>9767</v>
      </c>
      <c r="AX33">
        <v>30657</v>
      </c>
      <c r="AY33">
        <v>9272</v>
      </c>
      <c r="AZ33">
        <v>6314</v>
      </c>
      <c r="BA33">
        <v>10932</v>
      </c>
      <c r="BB33">
        <v>9966</v>
      </c>
      <c r="BC33">
        <v>301124</v>
      </c>
      <c r="BD33">
        <v>10420</v>
      </c>
      <c r="BE33">
        <v>10353</v>
      </c>
      <c r="BF33">
        <v>6595</v>
      </c>
      <c r="BG33">
        <v>5649</v>
      </c>
      <c r="BH33">
        <v>12372</v>
      </c>
      <c r="BI33">
        <v>0</v>
      </c>
      <c r="BJ33">
        <v>3879</v>
      </c>
    </row>
    <row r="34" spans="1:62" x14ac:dyDescent="0.3">
      <c r="A34">
        <v>16000</v>
      </c>
      <c r="B34">
        <v>0.111</v>
      </c>
      <c r="C34">
        <v>2.7469999999999999</v>
      </c>
      <c r="D34">
        <v>7.1999999999999995E-2</v>
      </c>
      <c r="E34">
        <v>1.23</v>
      </c>
      <c r="F34">
        <v>2.25</v>
      </c>
      <c r="G34">
        <v>15961</v>
      </c>
      <c r="H34">
        <v>57035</v>
      </c>
      <c r="I34">
        <v>98416</v>
      </c>
      <c r="J34">
        <v>3183</v>
      </c>
      <c r="K34">
        <v>3637</v>
      </c>
      <c r="L34">
        <v>6375</v>
      </c>
      <c r="M34">
        <v>7839</v>
      </c>
      <c r="N34">
        <v>22733</v>
      </c>
      <c r="O34">
        <v>19530</v>
      </c>
      <c r="P34">
        <v>344</v>
      </c>
      <c r="Q34">
        <v>2977</v>
      </c>
      <c r="R34">
        <v>2977</v>
      </c>
      <c r="S34">
        <v>12</v>
      </c>
      <c r="T34">
        <v>3418</v>
      </c>
      <c r="U34">
        <v>1</v>
      </c>
      <c r="V34">
        <v>19420</v>
      </c>
      <c r="W34">
        <v>3460</v>
      </c>
      <c r="X34">
        <v>9</v>
      </c>
      <c r="Y34">
        <v>339</v>
      </c>
      <c r="Z34">
        <v>16300</v>
      </c>
      <c r="AA34">
        <v>16299</v>
      </c>
      <c r="AB34">
        <v>1</v>
      </c>
      <c r="AC34">
        <v>0</v>
      </c>
      <c r="AD34">
        <v>16300</v>
      </c>
      <c r="AE34">
        <v>457</v>
      </c>
      <c r="AF34">
        <v>344</v>
      </c>
      <c r="AG34">
        <v>40</v>
      </c>
      <c r="AH34">
        <v>6</v>
      </c>
      <c r="AI34">
        <v>0</v>
      </c>
      <c r="AJ34">
        <v>336</v>
      </c>
      <c r="AK34">
        <v>1</v>
      </c>
      <c r="AL34">
        <v>3759</v>
      </c>
      <c r="AM34">
        <v>3758</v>
      </c>
      <c r="AN34">
        <v>0</v>
      </c>
      <c r="AO34">
        <v>678</v>
      </c>
      <c r="AP34">
        <v>16299</v>
      </c>
      <c r="AQ34">
        <v>16299</v>
      </c>
      <c r="AR34">
        <v>0</v>
      </c>
      <c r="AS34">
        <v>0</v>
      </c>
      <c r="AT34">
        <v>339</v>
      </c>
      <c r="AU34">
        <v>6871</v>
      </c>
      <c r="AV34">
        <v>5101</v>
      </c>
      <c r="AW34">
        <v>9970</v>
      </c>
      <c r="AX34">
        <v>18772</v>
      </c>
      <c r="AY34">
        <v>18274</v>
      </c>
      <c r="AZ34">
        <v>6545</v>
      </c>
      <c r="BA34">
        <v>11519</v>
      </c>
      <c r="BB34">
        <v>11216</v>
      </c>
      <c r="BC34">
        <v>337326</v>
      </c>
      <c r="BD34">
        <v>11708</v>
      </c>
      <c r="BE34">
        <v>12908</v>
      </c>
      <c r="BF34">
        <v>7564</v>
      </c>
      <c r="BG34">
        <v>6598</v>
      </c>
      <c r="BH34">
        <v>9387</v>
      </c>
      <c r="BI34">
        <v>0</v>
      </c>
      <c r="BJ34">
        <v>4149</v>
      </c>
    </row>
    <row r="35" spans="1:62" x14ac:dyDescent="0.3">
      <c r="A35">
        <v>16500</v>
      </c>
      <c r="B35">
        <v>0.11799999999999999</v>
      </c>
      <c r="C35">
        <v>2.7770000000000001</v>
      </c>
      <c r="D35">
        <v>0.08</v>
      </c>
      <c r="E35">
        <v>0.82499999999999996</v>
      </c>
      <c r="F35">
        <v>2.3119999999999998</v>
      </c>
      <c r="G35">
        <v>16473</v>
      </c>
      <c r="H35">
        <v>58930</v>
      </c>
      <c r="I35">
        <v>101778</v>
      </c>
      <c r="J35">
        <v>3067</v>
      </c>
      <c r="K35">
        <v>3560</v>
      </c>
      <c r="L35">
        <v>5115</v>
      </c>
      <c r="M35">
        <v>7835</v>
      </c>
      <c r="N35">
        <v>19599</v>
      </c>
      <c r="O35">
        <v>20168</v>
      </c>
      <c r="P35">
        <v>303</v>
      </c>
      <c r="Q35">
        <v>3146</v>
      </c>
      <c r="R35">
        <v>3146</v>
      </c>
      <c r="S35">
        <v>27</v>
      </c>
      <c r="T35">
        <v>3533</v>
      </c>
      <c r="U35">
        <v>9</v>
      </c>
      <c r="V35">
        <v>20077</v>
      </c>
      <c r="W35">
        <v>3605</v>
      </c>
      <c r="X35">
        <v>12</v>
      </c>
      <c r="Y35">
        <v>367</v>
      </c>
      <c r="Z35">
        <v>16840</v>
      </c>
      <c r="AA35">
        <v>16839</v>
      </c>
      <c r="AB35">
        <v>1</v>
      </c>
      <c r="AC35">
        <v>0</v>
      </c>
      <c r="AD35">
        <v>16840</v>
      </c>
      <c r="AE35">
        <v>495</v>
      </c>
      <c r="AF35">
        <v>303</v>
      </c>
      <c r="AG35">
        <v>49</v>
      </c>
      <c r="AH35">
        <v>11</v>
      </c>
      <c r="AI35">
        <v>0</v>
      </c>
      <c r="AJ35">
        <v>352</v>
      </c>
      <c r="AK35">
        <v>9</v>
      </c>
      <c r="AL35">
        <v>3922</v>
      </c>
      <c r="AM35">
        <v>3913</v>
      </c>
      <c r="AN35">
        <v>0</v>
      </c>
      <c r="AO35">
        <v>734</v>
      </c>
      <c r="AP35">
        <v>16839</v>
      </c>
      <c r="AQ35">
        <v>16839</v>
      </c>
      <c r="AR35">
        <v>0</v>
      </c>
      <c r="AS35">
        <v>0</v>
      </c>
      <c r="AT35">
        <v>367</v>
      </c>
      <c r="AU35">
        <v>6683</v>
      </c>
      <c r="AV35">
        <v>4594</v>
      </c>
      <c r="AW35">
        <v>9601</v>
      </c>
      <c r="AX35">
        <v>16134</v>
      </c>
      <c r="AY35">
        <v>11598</v>
      </c>
      <c r="AZ35">
        <v>6424</v>
      </c>
      <c r="BA35">
        <v>12088</v>
      </c>
      <c r="BB35">
        <v>10893</v>
      </c>
      <c r="BC35">
        <v>336838</v>
      </c>
      <c r="BD35">
        <v>11377</v>
      </c>
      <c r="BE35">
        <v>9919</v>
      </c>
      <c r="BF35">
        <v>7480</v>
      </c>
      <c r="BG35">
        <v>6326</v>
      </c>
      <c r="BH35">
        <v>9386</v>
      </c>
      <c r="BI35">
        <v>0</v>
      </c>
      <c r="BJ35">
        <v>4489</v>
      </c>
    </row>
    <row r="36" spans="1:62" x14ac:dyDescent="0.3">
      <c r="A36">
        <v>17000</v>
      </c>
      <c r="B36">
        <v>0.121</v>
      </c>
      <c r="C36">
        <v>2.8330000000000002</v>
      </c>
      <c r="D36">
        <v>7.9000000000000001E-2</v>
      </c>
      <c r="E36">
        <v>0.875</v>
      </c>
      <c r="F36">
        <v>2.4239999999999999</v>
      </c>
      <c r="G36">
        <v>16937</v>
      </c>
      <c r="H36">
        <v>60194</v>
      </c>
      <c r="I36">
        <v>104077</v>
      </c>
      <c r="J36">
        <v>3110</v>
      </c>
      <c r="K36">
        <v>3538</v>
      </c>
      <c r="L36">
        <v>5965</v>
      </c>
      <c r="M36">
        <v>7766</v>
      </c>
      <c r="N36">
        <v>25506</v>
      </c>
      <c r="O36">
        <v>20618</v>
      </c>
      <c r="P36">
        <v>323</v>
      </c>
      <c r="Q36">
        <v>3108</v>
      </c>
      <c r="R36">
        <v>3108</v>
      </c>
      <c r="S36">
        <v>9</v>
      </c>
      <c r="T36">
        <v>3514</v>
      </c>
      <c r="U36">
        <v>10</v>
      </c>
      <c r="V36">
        <v>20515</v>
      </c>
      <c r="W36">
        <v>3579</v>
      </c>
      <c r="X36">
        <v>21</v>
      </c>
      <c r="Y36">
        <v>387</v>
      </c>
      <c r="Z36">
        <v>17324</v>
      </c>
      <c r="AA36">
        <v>17323</v>
      </c>
      <c r="AB36">
        <v>1</v>
      </c>
      <c r="AC36">
        <v>0</v>
      </c>
      <c r="AD36">
        <v>17324</v>
      </c>
      <c r="AE36">
        <v>516</v>
      </c>
      <c r="AF36">
        <v>323</v>
      </c>
      <c r="AG36">
        <v>63</v>
      </c>
      <c r="AH36">
        <v>21</v>
      </c>
      <c r="AI36">
        <v>0</v>
      </c>
      <c r="AJ36">
        <v>362</v>
      </c>
      <c r="AK36">
        <v>10</v>
      </c>
      <c r="AL36">
        <v>3911</v>
      </c>
      <c r="AM36">
        <v>3901</v>
      </c>
      <c r="AN36">
        <v>0</v>
      </c>
      <c r="AO36">
        <v>774</v>
      </c>
      <c r="AP36">
        <v>17323</v>
      </c>
      <c r="AQ36">
        <v>17323</v>
      </c>
      <c r="AR36">
        <v>0</v>
      </c>
      <c r="AS36">
        <v>0</v>
      </c>
      <c r="AT36">
        <v>387</v>
      </c>
      <c r="AU36">
        <v>6712</v>
      </c>
      <c r="AV36">
        <v>4340</v>
      </c>
      <c r="AW36">
        <v>10115</v>
      </c>
      <c r="AX36">
        <v>16537</v>
      </c>
      <c r="AY36">
        <v>9907</v>
      </c>
      <c r="AZ36">
        <v>6730</v>
      </c>
      <c r="BA36">
        <v>10879</v>
      </c>
      <c r="BB36">
        <v>11247</v>
      </c>
      <c r="BC36">
        <v>358854</v>
      </c>
      <c r="BD36">
        <v>12860</v>
      </c>
      <c r="BE36">
        <v>9903</v>
      </c>
      <c r="BF36">
        <v>7411</v>
      </c>
      <c r="BG36">
        <v>6400</v>
      </c>
      <c r="BH36">
        <v>13226</v>
      </c>
      <c r="BI36">
        <v>0</v>
      </c>
      <c r="BJ36">
        <v>4305</v>
      </c>
    </row>
    <row r="37" spans="1:62" x14ac:dyDescent="0.3">
      <c r="A37">
        <v>17500</v>
      </c>
      <c r="B37">
        <v>0.13200000000000001</v>
      </c>
      <c r="C37">
        <v>2.9660000000000002</v>
      </c>
      <c r="D37">
        <v>8.6999999999999994E-2</v>
      </c>
      <c r="E37">
        <v>0.90200000000000002</v>
      </c>
      <c r="F37">
        <v>2.5270000000000001</v>
      </c>
      <c r="G37">
        <v>17482</v>
      </c>
      <c r="H37">
        <v>62577</v>
      </c>
      <c r="I37">
        <v>107901</v>
      </c>
      <c r="J37">
        <v>3228</v>
      </c>
      <c r="K37">
        <v>3457</v>
      </c>
      <c r="L37">
        <v>5315</v>
      </c>
      <c r="M37">
        <v>7816</v>
      </c>
      <c r="N37">
        <v>18090</v>
      </c>
      <c r="O37">
        <v>21382</v>
      </c>
      <c r="P37">
        <v>360</v>
      </c>
      <c r="Q37">
        <v>3311</v>
      </c>
      <c r="R37">
        <v>3311</v>
      </c>
      <c r="S37">
        <v>21</v>
      </c>
      <c r="T37">
        <v>3768</v>
      </c>
      <c r="U37">
        <v>5</v>
      </c>
      <c r="V37">
        <v>21291</v>
      </c>
      <c r="W37">
        <v>3810</v>
      </c>
      <c r="X37">
        <v>42</v>
      </c>
      <c r="Y37">
        <v>364</v>
      </c>
      <c r="Z37">
        <v>17846</v>
      </c>
      <c r="AA37">
        <v>17845</v>
      </c>
      <c r="AB37">
        <v>1</v>
      </c>
      <c r="AC37">
        <v>0</v>
      </c>
      <c r="AD37">
        <v>17846</v>
      </c>
      <c r="AE37">
        <v>478</v>
      </c>
      <c r="AF37">
        <v>360</v>
      </c>
      <c r="AG37">
        <v>55</v>
      </c>
      <c r="AH37">
        <v>9</v>
      </c>
      <c r="AI37">
        <v>0</v>
      </c>
      <c r="AJ37">
        <v>376</v>
      </c>
      <c r="AK37">
        <v>5</v>
      </c>
      <c r="AL37">
        <v>4147</v>
      </c>
      <c r="AM37">
        <v>4142</v>
      </c>
      <c r="AN37">
        <v>0</v>
      </c>
      <c r="AO37">
        <v>728</v>
      </c>
      <c r="AP37">
        <v>17845</v>
      </c>
      <c r="AQ37">
        <v>17845</v>
      </c>
      <c r="AR37">
        <v>0</v>
      </c>
      <c r="AS37">
        <v>0</v>
      </c>
      <c r="AT37">
        <v>364</v>
      </c>
      <c r="AU37">
        <v>6519</v>
      </c>
      <c r="AV37">
        <v>4059</v>
      </c>
      <c r="AW37">
        <v>10632</v>
      </c>
      <c r="AX37">
        <v>14743</v>
      </c>
      <c r="AY37">
        <v>8553</v>
      </c>
      <c r="AZ37">
        <v>6439</v>
      </c>
      <c r="BA37">
        <v>9471</v>
      </c>
      <c r="BB37">
        <v>11105</v>
      </c>
      <c r="BC37">
        <v>359110</v>
      </c>
      <c r="BD37">
        <v>13632</v>
      </c>
      <c r="BE37">
        <v>9293</v>
      </c>
      <c r="BF37">
        <v>7394</v>
      </c>
      <c r="BG37">
        <v>6203</v>
      </c>
      <c r="BH37">
        <v>12372</v>
      </c>
      <c r="BI37">
        <v>0</v>
      </c>
      <c r="BJ37">
        <v>4135</v>
      </c>
    </row>
    <row r="38" spans="1:62" x14ac:dyDescent="0.3">
      <c r="A38">
        <v>18000</v>
      </c>
      <c r="B38">
        <v>0.13400000000000001</v>
      </c>
      <c r="C38">
        <v>3.0329999999999999</v>
      </c>
      <c r="D38">
        <v>8.8999999999999996E-2</v>
      </c>
      <c r="E38">
        <v>0.92600000000000005</v>
      </c>
      <c r="F38">
        <v>2.5779999999999998</v>
      </c>
      <c r="G38">
        <v>17964</v>
      </c>
      <c r="H38">
        <v>64158</v>
      </c>
      <c r="I38">
        <v>110647</v>
      </c>
      <c r="J38">
        <v>3189</v>
      </c>
      <c r="K38">
        <v>3526</v>
      </c>
      <c r="L38">
        <v>4447</v>
      </c>
      <c r="M38">
        <v>7981</v>
      </c>
      <c r="N38">
        <v>16124</v>
      </c>
      <c r="O38">
        <v>21917</v>
      </c>
      <c r="P38">
        <v>335</v>
      </c>
      <c r="Q38">
        <v>3346</v>
      </c>
      <c r="R38">
        <v>3346</v>
      </c>
      <c r="S38">
        <v>27</v>
      </c>
      <c r="T38">
        <v>3841</v>
      </c>
      <c r="U38">
        <v>11</v>
      </c>
      <c r="V38">
        <v>21850</v>
      </c>
      <c r="W38">
        <v>3887</v>
      </c>
      <c r="X38">
        <v>21</v>
      </c>
      <c r="Y38">
        <v>376</v>
      </c>
      <c r="Z38">
        <v>18340</v>
      </c>
      <c r="AA38">
        <v>18339</v>
      </c>
      <c r="AB38">
        <v>1</v>
      </c>
      <c r="AC38">
        <v>0</v>
      </c>
      <c r="AD38">
        <v>18340</v>
      </c>
      <c r="AE38">
        <v>487</v>
      </c>
      <c r="AF38">
        <v>335</v>
      </c>
      <c r="AG38">
        <v>52</v>
      </c>
      <c r="AH38">
        <v>16</v>
      </c>
      <c r="AI38">
        <v>0</v>
      </c>
      <c r="AJ38">
        <v>377</v>
      </c>
      <c r="AK38">
        <v>11</v>
      </c>
      <c r="AL38">
        <v>4235</v>
      </c>
      <c r="AM38">
        <v>4224</v>
      </c>
      <c r="AN38">
        <v>0</v>
      </c>
      <c r="AO38">
        <v>752</v>
      </c>
      <c r="AP38">
        <v>18339</v>
      </c>
      <c r="AQ38">
        <v>18339</v>
      </c>
      <c r="AR38">
        <v>0</v>
      </c>
      <c r="AS38">
        <v>0</v>
      </c>
      <c r="AT38">
        <v>376</v>
      </c>
      <c r="AU38">
        <v>6468</v>
      </c>
      <c r="AV38">
        <v>5473</v>
      </c>
      <c r="AW38">
        <v>9872</v>
      </c>
      <c r="AX38">
        <v>19118</v>
      </c>
      <c r="AY38">
        <v>10997</v>
      </c>
      <c r="AZ38">
        <v>6603</v>
      </c>
      <c r="BA38">
        <v>12488</v>
      </c>
      <c r="BB38">
        <v>11042</v>
      </c>
      <c r="BC38">
        <v>347965</v>
      </c>
      <c r="BD38">
        <v>12534</v>
      </c>
      <c r="BE38">
        <v>13445</v>
      </c>
      <c r="BF38">
        <v>8963</v>
      </c>
      <c r="BG38">
        <v>6367</v>
      </c>
      <c r="BH38">
        <v>10239</v>
      </c>
      <c r="BI38">
        <v>0</v>
      </c>
      <c r="BJ38">
        <v>4177</v>
      </c>
    </row>
    <row r="39" spans="1:62" x14ac:dyDescent="0.3">
      <c r="A39">
        <v>18500</v>
      </c>
      <c r="B39">
        <v>0.13700000000000001</v>
      </c>
      <c r="C39">
        <v>3.1869999999999998</v>
      </c>
      <c r="D39">
        <v>9.2999999999999999E-2</v>
      </c>
      <c r="E39">
        <v>0.94599999999999995</v>
      </c>
      <c r="F39">
        <v>2.7090000000000001</v>
      </c>
      <c r="G39">
        <v>18461</v>
      </c>
      <c r="H39">
        <v>66014</v>
      </c>
      <c r="I39">
        <v>113798</v>
      </c>
      <c r="J39">
        <v>3584</v>
      </c>
      <c r="K39">
        <v>3429</v>
      </c>
      <c r="L39">
        <v>5232</v>
      </c>
      <c r="M39">
        <v>8862</v>
      </c>
      <c r="N39">
        <v>15843</v>
      </c>
      <c r="O39">
        <v>22478</v>
      </c>
      <c r="P39">
        <v>326</v>
      </c>
      <c r="Q39">
        <v>3635</v>
      </c>
      <c r="R39">
        <v>3635</v>
      </c>
      <c r="S39">
        <v>18</v>
      </c>
      <c r="T39">
        <v>3932</v>
      </c>
      <c r="U39">
        <v>6</v>
      </c>
      <c r="V39">
        <v>22413</v>
      </c>
      <c r="W39">
        <v>3953</v>
      </c>
      <c r="X39">
        <v>27</v>
      </c>
      <c r="Y39">
        <v>405</v>
      </c>
      <c r="Z39">
        <v>18866</v>
      </c>
      <c r="AA39">
        <v>18865</v>
      </c>
      <c r="AB39">
        <v>1</v>
      </c>
      <c r="AC39">
        <v>0</v>
      </c>
      <c r="AD39">
        <v>18866</v>
      </c>
      <c r="AE39">
        <v>536</v>
      </c>
      <c r="AF39">
        <v>326</v>
      </c>
      <c r="AG39">
        <v>53</v>
      </c>
      <c r="AH39">
        <v>7</v>
      </c>
      <c r="AI39">
        <v>0</v>
      </c>
      <c r="AJ39">
        <v>406</v>
      </c>
      <c r="AK39">
        <v>6</v>
      </c>
      <c r="AL39">
        <v>4329</v>
      </c>
      <c r="AM39">
        <v>4323</v>
      </c>
      <c r="AN39">
        <v>0</v>
      </c>
      <c r="AO39">
        <v>810</v>
      </c>
      <c r="AP39">
        <v>18865</v>
      </c>
      <c r="AQ39">
        <v>18865</v>
      </c>
      <c r="AR39">
        <v>0</v>
      </c>
      <c r="AS39">
        <v>0</v>
      </c>
      <c r="AT39">
        <v>405</v>
      </c>
      <c r="AU39">
        <v>6583</v>
      </c>
      <c r="AV39">
        <v>4748</v>
      </c>
      <c r="AW39">
        <v>9951</v>
      </c>
      <c r="AX39">
        <v>17248</v>
      </c>
      <c r="AY39">
        <v>9623</v>
      </c>
      <c r="AZ39">
        <v>6715</v>
      </c>
      <c r="BA39">
        <v>9670</v>
      </c>
      <c r="BB39">
        <v>11028</v>
      </c>
      <c r="BC39">
        <v>375525</v>
      </c>
      <c r="BD39">
        <v>11345</v>
      </c>
      <c r="BE39">
        <v>11054</v>
      </c>
      <c r="BF39">
        <v>7273</v>
      </c>
      <c r="BG39">
        <v>6201</v>
      </c>
      <c r="BH39">
        <v>13226</v>
      </c>
      <c r="BI39">
        <v>0</v>
      </c>
      <c r="BJ39">
        <v>4140</v>
      </c>
    </row>
    <row r="40" spans="1:62" x14ac:dyDescent="0.3">
      <c r="A40">
        <v>19000</v>
      </c>
      <c r="B40">
        <v>0.14399999999999999</v>
      </c>
      <c r="C40">
        <v>3.214</v>
      </c>
      <c r="D40">
        <v>9.2999999999999999E-2</v>
      </c>
      <c r="E40">
        <v>0.997</v>
      </c>
      <c r="F40">
        <v>2.7370000000000001</v>
      </c>
      <c r="G40">
        <v>19007</v>
      </c>
      <c r="H40">
        <v>67825</v>
      </c>
      <c r="I40">
        <v>117021</v>
      </c>
      <c r="J40">
        <v>3133</v>
      </c>
      <c r="K40">
        <v>3940</v>
      </c>
      <c r="L40">
        <v>4318</v>
      </c>
      <c r="M40">
        <v>7984</v>
      </c>
      <c r="N40">
        <v>16423</v>
      </c>
      <c r="O40">
        <v>23183</v>
      </c>
      <c r="P40">
        <v>372</v>
      </c>
      <c r="Q40">
        <v>3503</v>
      </c>
      <c r="R40">
        <v>3503</v>
      </c>
      <c r="S40">
        <v>30</v>
      </c>
      <c r="T40">
        <v>4056</v>
      </c>
      <c r="U40">
        <v>7</v>
      </c>
      <c r="V40">
        <v>23094</v>
      </c>
      <c r="W40">
        <v>4088</v>
      </c>
      <c r="X40">
        <v>27</v>
      </c>
      <c r="Y40">
        <v>407</v>
      </c>
      <c r="Z40">
        <v>19414</v>
      </c>
      <c r="AA40">
        <v>19413</v>
      </c>
      <c r="AB40">
        <v>1</v>
      </c>
      <c r="AC40">
        <v>0</v>
      </c>
      <c r="AD40">
        <v>19414</v>
      </c>
      <c r="AE40">
        <v>529</v>
      </c>
      <c r="AF40">
        <v>372</v>
      </c>
      <c r="AG40">
        <v>39</v>
      </c>
      <c r="AH40">
        <v>12</v>
      </c>
      <c r="AI40">
        <v>0</v>
      </c>
      <c r="AJ40">
        <v>414</v>
      </c>
      <c r="AK40">
        <v>7</v>
      </c>
      <c r="AL40">
        <v>4464</v>
      </c>
      <c r="AM40">
        <v>4457</v>
      </c>
      <c r="AN40">
        <v>0</v>
      </c>
      <c r="AO40">
        <v>814</v>
      </c>
      <c r="AP40">
        <v>19413</v>
      </c>
      <c r="AQ40">
        <v>19413</v>
      </c>
      <c r="AR40">
        <v>0</v>
      </c>
      <c r="AS40">
        <v>0</v>
      </c>
      <c r="AT40">
        <v>407</v>
      </c>
      <c r="AU40">
        <v>6510</v>
      </c>
      <c r="AV40">
        <v>4585</v>
      </c>
      <c r="AW40">
        <v>9963</v>
      </c>
      <c r="AX40">
        <v>15039</v>
      </c>
      <c r="AY40">
        <v>16084</v>
      </c>
      <c r="AZ40">
        <v>6566</v>
      </c>
      <c r="BA40">
        <v>8411</v>
      </c>
      <c r="BB40">
        <v>10979</v>
      </c>
      <c r="BC40">
        <v>356617</v>
      </c>
      <c r="BD40">
        <v>11914</v>
      </c>
      <c r="BE40">
        <v>9896</v>
      </c>
      <c r="BF40">
        <v>8866</v>
      </c>
      <c r="BG40">
        <v>6358</v>
      </c>
      <c r="BH40">
        <v>12373</v>
      </c>
      <c r="BI40">
        <v>0</v>
      </c>
      <c r="BJ40">
        <v>4000</v>
      </c>
    </row>
    <row r="41" spans="1:62" x14ac:dyDescent="0.3">
      <c r="A41">
        <v>19500</v>
      </c>
      <c r="B41">
        <v>0.14299999999999999</v>
      </c>
      <c r="C41">
        <v>3.327</v>
      </c>
      <c r="D41">
        <v>9.4E-2</v>
      </c>
      <c r="E41">
        <v>1.0069999999999999</v>
      </c>
      <c r="F41">
        <v>2.9169999999999998</v>
      </c>
      <c r="G41">
        <v>19448</v>
      </c>
      <c r="H41">
        <v>69487</v>
      </c>
      <c r="I41">
        <v>120018</v>
      </c>
      <c r="J41">
        <v>3119</v>
      </c>
      <c r="K41">
        <v>3662</v>
      </c>
      <c r="L41">
        <v>5658</v>
      </c>
      <c r="M41">
        <v>8001</v>
      </c>
      <c r="N41">
        <v>16204</v>
      </c>
      <c r="O41">
        <v>23770</v>
      </c>
      <c r="P41">
        <v>375</v>
      </c>
      <c r="Q41">
        <v>3643</v>
      </c>
      <c r="R41">
        <v>3643</v>
      </c>
      <c r="S41">
        <v>24</v>
      </c>
      <c r="T41">
        <v>4188</v>
      </c>
      <c r="U41">
        <v>4</v>
      </c>
      <c r="V41">
        <v>23684</v>
      </c>
      <c r="W41">
        <v>4237</v>
      </c>
      <c r="X41">
        <v>36</v>
      </c>
      <c r="Y41">
        <v>426</v>
      </c>
      <c r="Z41">
        <v>19874</v>
      </c>
      <c r="AA41">
        <v>19873</v>
      </c>
      <c r="AB41">
        <v>1</v>
      </c>
      <c r="AC41">
        <v>0</v>
      </c>
      <c r="AD41">
        <v>19874</v>
      </c>
      <c r="AE41">
        <v>571</v>
      </c>
      <c r="AF41">
        <v>375</v>
      </c>
      <c r="AG41">
        <v>57</v>
      </c>
      <c r="AH41">
        <v>9</v>
      </c>
      <c r="AI41">
        <v>0</v>
      </c>
      <c r="AJ41">
        <v>439</v>
      </c>
      <c r="AK41">
        <v>4</v>
      </c>
      <c r="AL41">
        <v>4638</v>
      </c>
      <c r="AM41">
        <v>4634</v>
      </c>
      <c r="AN41">
        <v>0</v>
      </c>
      <c r="AO41">
        <v>852</v>
      </c>
      <c r="AP41">
        <v>19873</v>
      </c>
      <c r="AQ41">
        <v>19873</v>
      </c>
      <c r="AR41">
        <v>0</v>
      </c>
      <c r="AS41">
        <v>0</v>
      </c>
      <c r="AT41">
        <v>426</v>
      </c>
      <c r="AU41">
        <v>6551</v>
      </c>
      <c r="AV41">
        <v>4645</v>
      </c>
      <c r="AW41">
        <v>9906</v>
      </c>
      <c r="AX41">
        <v>25598</v>
      </c>
      <c r="AY41">
        <v>9155</v>
      </c>
      <c r="AZ41">
        <v>6609</v>
      </c>
      <c r="BA41">
        <v>9812</v>
      </c>
      <c r="BB41">
        <v>11094</v>
      </c>
      <c r="BC41">
        <v>378180</v>
      </c>
      <c r="BD41">
        <v>13865</v>
      </c>
      <c r="BE41">
        <v>9722</v>
      </c>
      <c r="BF41">
        <v>7271</v>
      </c>
      <c r="BG41">
        <v>6334</v>
      </c>
      <c r="BH41">
        <v>12373</v>
      </c>
      <c r="BI41">
        <v>0</v>
      </c>
      <c r="BJ41">
        <v>3947</v>
      </c>
    </row>
    <row r="42" spans="1:62" x14ac:dyDescent="0.3">
      <c r="A42">
        <v>20000</v>
      </c>
      <c r="B42">
        <v>0.15</v>
      </c>
      <c r="C42">
        <v>3.4260000000000002</v>
      </c>
      <c r="D42">
        <v>9.7000000000000003E-2</v>
      </c>
      <c r="E42">
        <v>0.94199999999999995</v>
      </c>
      <c r="F42">
        <v>3.1059999999999999</v>
      </c>
      <c r="G42">
        <v>19932</v>
      </c>
      <c r="H42">
        <v>71019</v>
      </c>
      <c r="I42">
        <v>122834</v>
      </c>
      <c r="J42">
        <v>3297</v>
      </c>
      <c r="K42">
        <v>3625</v>
      </c>
      <c r="L42">
        <v>6289</v>
      </c>
      <c r="M42">
        <v>8612</v>
      </c>
      <c r="N42">
        <v>16167</v>
      </c>
      <c r="O42">
        <v>24320</v>
      </c>
      <c r="P42">
        <v>377</v>
      </c>
      <c r="Q42">
        <v>3733</v>
      </c>
      <c r="R42">
        <v>3733</v>
      </c>
      <c r="S42">
        <v>12</v>
      </c>
      <c r="T42">
        <v>4210</v>
      </c>
      <c r="U42">
        <v>9</v>
      </c>
      <c r="V42">
        <v>24233</v>
      </c>
      <c r="W42">
        <v>4302</v>
      </c>
      <c r="X42">
        <v>18</v>
      </c>
      <c r="Y42">
        <v>453</v>
      </c>
      <c r="Z42">
        <v>20385</v>
      </c>
      <c r="AA42">
        <v>20384</v>
      </c>
      <c r="AB42">
        <v>1</v>
      </c>
      <c r="AC42">
        <v>0</v>
      </c>
      <c r="AD42">
        <v>20385</v>
      </c>
      <c r="AE42">
        <v>614</v>
      </c>
      <c r="AF42">
        <v>377</v>
      </c>
      <c r="AG42">
        <v>57</v>
      </c>
      <c r="AH42">
        <v>12</v>
      </c>
      <c r="AI42">
        <v>0</v>
      </c>
      <c r="AJ42">
        <v>465</v>
      </c>
      <c r="AK42">
        <v>9</v>
      </c>
      <c r="AL42">
        <v>4722</v>
      </c>
      <c r="AM42">
        <v>4713</v>
      </c>
      <c r="AN42">
        <v>0</v>
      </c>
      <c r="AO42">
        <v>906</v>
      </c>
      <c r="AP42">
        <v>20384</v>
      </c>
      <c r="AQ42">
        <v>20384</v>
      </c>
      <c r="AR42">
        <v>0</v>
      </c>
      <c r="AS42">
        <v>0</v>
      </c>
      <c r="AT42">
        <v>453</v>
      </c>
      <c r="AU42">
        <v>6509</v>
      </c>
      <c r="AV42">
        <v>4982</v>
      </c>
      <c r="AW42">
        <v>10022</v>
      </c>
      <c r="AX42">
        <v>11412</v>
      </c>
      <c r="AY42">
        <v>9137</v>
      </c>
      <c r="AZ42">
        <v>6860</v>
      </c>
      <c r="BA42">
        <v>10191</v>
      </c>
      <c r="BB42">
        <v>11087</v>
      </c>
      <c r="BC42">
        <v>407590</v>
      </c>
      <c r="BD42">
        <v>11400</v>
      </c>
      <c r="BE42">
        <v>9935</v>
      </c>
      <c r="BF42">
        <v>7554</v>
      </c>
      <c r="BG42">
        <v>6336</v>
      </c>
      <c r="BH42">
        <v>12372</v>
      </c>
      <c r="BI42">
        <v>0</v>
      </c>
      <c r="BJ42">
        <v>4020</v>
      </c>
    </row>
    <row r="43" spans="1:62" x14ac:dyDescent="0.3">
      <c r="A43">
        <v>20500</v>
      </c>
      <c r="B43">
        <v>0.156</v>
      </c>
      <c r="C43">
        <v>3.5030000000000001</v>
      </c>
      <c r="D43">
        <v>0.10199999999999999</v>
      </c>
      <c r="E43">
        <v>1.022</v>
      </c>
      <c r="F43">
        <v>3.206</v>
      </c>
      <c r="G43">
        <v>20501</v>
      </c>
      <c r="H43">
        <v>73008</v>
      </c>
      <c r="I43">
        <v>125716</v>
      </c>
      <c r="J43">
        <v>3127</v>
      </c>
      <c r="K43">
        <v>3631</v>
      </c>
      <c r="L43">
        <v>6567</v>
      </c>
      <c r="M43">
        <v>8085</v>
      </c>
      <c r="N43">
        <v>17292</v>
      </c>
      <c r="O43">
        <v>24901</v>
      </c>
      <c r="P43">
        <v>373</v>
      </c>
      <c r="Q43">
        <v>3836</v>
      </c>
      <c r="R43">
        <v>3836</v>
      </c>
      <c r="S43">
        <v>9</v>
      </c>
      <c r="T43">
        <v>4268</v>
      </c>
      <c r="U43">
        <v>11</v>
      </c>
      <c r="V43">
        <v>24801</v>
      </c>
      <c r="W43">
        <v>4301</v>
      </c>
      <c r="X43">
        <v>30</v>
      </c>
      <c r="Y43">
        <v>418</v>
      </c>
      <c r="Z43">
        <v>20919</v>
      </c>
      <c r="AA43">
        <v>20918</v>
      </c>
      <c r="AB43">
        <v>1</v>
      </c>
      <c r="AC43">
        <v>0</v>
      </c>
      <c r="AD43">
        <v>20919</v>
      </c>
      <c r="AE43">
        <v>558</v>
      </c>
      <c r="AF43">
        <v>373</v>
      </c>
      <c r="AG43">
        <v>50</v>
      </c>
      <c r="AH43">
        <v>11</v>
      </c>
      <c r="AI43">
        <v>0</v>
      </c>
      <c r="AJ43">
        <v>424</v>
      </c>
      <c r="AK43">
        <v>11</v>
      </c>
      <c r="AL43">
        <v>4690</v>
      </c>
      <c r="AM43">
        <v>4679</v>
      </c>
      <c r="AN43">
        <v>0</v>
      </c>
      <c r="AO43">
        <v>836</v>
      </c>
      <c r="AP43">
        <v>20918</v>
      </c>
      <c r="AQ43">
        <v>20918</v>
      </c>
      <c r="AR43">
        <v>0</v>
      </c>
      <c r="AS43">
        <v>0</v>
      </c>
      <c r="AT43">
        <v>418</v>
      </c>
      <c r="AU43">
        <v>6460</v>
      </c>
      <c r="AV43">
        <v>4409</v>
      </c>
      <c r="AW43">
        <v>10322</v>
      </c>
      <c r="AX43">
        <v>10588</v>
      </c>
      <c r="AY43">
        <v>9528</v>
      </c>
      <c r="AZ43">
        <v>6689</v>
      </c>
      <c r="BA43">
        <v>10278</v>
      </c>
      <c r="BB43">
        <v>11152</v>
      </c>
      <c r="BC43">
        <v>421619</v>
      </c>
      <c r="BD43">
        <v>10978</v>
      </c>
      <c r="BE43">
        <v>9831</v>
      </c>
      <c r="BF43">
        <v>7357</v>
      </c>
      <c r="BG43">
        <v>6430</v>
      </c>
      <c r="BH43">
        <v>12372</v>
      </c>
      <c r="BI43">
        <v>0</v>
      </c>
      <c r="BJ43">
        <v>4275</v>
      </c>
    </row>
    <row r="44" spans="1:62" x14ac:dyDescent="0.3">
      <c r="A44">
        <v>21000</v>
      </c>
      <c r="B44">
        <v>0.16700000000000001</v>
      </c>
      <c r="C44">
        <v>3.5779999999999998</v>
      </c>
      <c r="D44">
        <v>9.9000000000000005E-2</v>
      </c>
      <c r="E44">
        <v>1.05</v>
      </c>
      <c r="F44">
        <v>3.4449999999999998</v>
      </c>
      <c r="G44">
        <v>21026</v>
      </c>
      <c r="H44">
        <v>75099</v>
      </c>
      <c r="I44">
        <v>129273</v>
      </c>
      <c r="J44">
        <v>3168</v>
      </c>
      <c r="K44">
        <v>3711</v>
      </c>
      <c r="L44">
        <v>5583</v>
      </c>
      <c r="M44">
        <v>7943</v>
      </c>
      <c r="N44">
        <v>16506</v>
      </c>
      <c r="O44">
        <v>25592</v>
      </c>
      <c r="P44">
        <v>403</v>
      </c>
      <c r="Q44">
        <v>3999</v>
      </c>
      <c r="R44">
        <v>3999</v>
      </c>
      <c r="S44">
        <v>12</v>
      </c>
      <c r="T44">
        <v>4458</v>
      </c>
      <c r="U44">
        <v>8</v>
      </c>
      <c r="V44">
        <v>25515</v>
      </c>
      <c r="W44">
        <v>4490</v>
      </c>
      <c r="X44">
        <v>36</v>
      </c>
      <c r="Y44">
        <v>417</v>
      </c>
      <c r="Z44">
        <v>21443</v>
      </c>
      <c r="AA44">
        <v>21442</v>
      </c>
      <c r="AB44">
        <v>1</v>
      </c>
      <c r="AC44">
        <v>0</v>
      </c>
      <c r="AD44">
        <v>21443</v>
      </c>
      <c r="AE44">
        <v>549</v>
      </c>
      <c r="AF44">
        <v>403</v>
      </c>
      <c r="AG44">
        <v>51</v>
      </c>
      <c r="AH44">
        <v>14</v>
      </c>
      <c r="AI44">
        <v>0</v>
      </c>
      <c r="AJ44">
        <v>444</v>
      </c>
      <c r="AK44">
        <v>8</v>
      </c>
      <c r="AL44">
        <v>4885</v>
      </c>
      <c r="AM44">
        <v>4877</v>
      </c>
      <c r="AN44">
        <v>1</v>
      </c>
      <c r="AO44">
        <v>834</v>
      </c>
      <c r="AP44">
        <v>21442</v>
      </c>
      <c r="AQ44">
        <v>21442</v>
      </c>
      <c r="AR44">
        <v>0</v>
      </c>
      <c r="AS44">
        <v>0</v>
      </c>
      <c r="AT44">
        <v>417</v>
      </c>
      <c r="AU44">
        <v>6632</v>
      </c>
      <c r="AV44">
        <v>5383</v>
      </c>
      <c r="AW44">
        <v>10642</v>
      </c>
      <c r="AX44">
        <v>12159</v>
      </c>
      <c r="AY44">
        <v>11163</v>
      </c>
      <c r="AZ44">
        <v>6912</v>
      </c>
      <c r="BA44">
        <v>51676</v>
      </c>
      <c r="BB44">
        <v>11385</v>
      </c>
      <c r="BC44">
        <v>451385</v>
      </c>
      <c r="BD44">
        <v>18310</v>
      </c>
      <c r="BE44">
        <v>14654</v>
      </c>
      <c r="BF44">
        <v>7564</v>
      </c>
      <c r="BG44">
        <v>6258</v>
      </c>
      <c r="BH44">
        <v>12373</v>
      </c>
      <c r="BI44">
        <v>0</v>
      </c>
      <c r="BJ44">
        <v>4351</v>
      </c>
    </row>
    <row r="45" spans="1:62" x14ac:dyDescent="0.3">
      <c r="A45">
        <v>21500</v>
      </c>
      <c r="B45">
        <v>0.158</v>
      </c>
      <c r="C45">
        <v>3.669</v>
      </c>
      <c r="D45">
        <v>0.105</v>
      </c>
      <c r="E45">
        <v>1.0940000000000001</v>
      </c>
      <c r="F45">
        <v>3.496</v>
      </c>
      <c r="G45">
        <v>21429</v>
      </c>
      <c r="H45">
        <v>76445</v>
      </c>
      <c r="I45">
        <v>132005</v>
      </c>
      <c r="J45">
        <v>3154</v>
      </c>
      <c r="K45">
        <v>3709</v>
      </c>
      <c r="L45">
        <v>5311</v>
      </c>
      <c r="M45">
        <v>7932</v>
      </c>
      <c r="N45">
        <v>16280</v>
      </c>
      <c r="O45">
        <v>26102</v>
      </c>
      <c r="P45">
        <v>431</v>
      </c>
      <c r="Q45">
        <v>4092</v>
      </c>
      <c r="R45">
        <v>4092</v>
      </c>
      <c r="S45">
        <v>18</v>
      </c>
      <c r="T45">
        <v>4507</v>
      </c>
      <c r="U45">
        <v>8</v>
      </c>
      <c r="V45">
        <v>25996</v>
      </c>
      <c r="W45">
        <v>4568</v>
      </c>
      <c r="X45">
        <v>39</v>
      </c>
      <c r="Y45">
        <v>487</v>
      </c>
      <c r="Z45">
        <v>21916</v>
      </c>
      <c r="AA45">
        <v>21915</v>
      </c>
      <c r="AB45">
        <v>1</v>
      </c>
      <c r="AC45">
        <v>0</v>
      </c>
      <c r="AD45">
        <v>21916</v>
      </c>
      <c r="AE45">
        <v>644</v>
      </c>
      <c r="AF45">
        <v>431</v>
      </c>
      <c r="AG45">
        <v>50</v>
      </c>
      <c r="AH45">
        <v>9</v>
      </c>
      <c r="AI45">
        <v>0</v>
      </c>
      <c r="AJ45">
        <v>472</v>
      </c>
      <c r="AK45">
        <v>8</v>
      </c>
      <c r="AL45">
        <v>4998</v>
      </c>
      <c r="AM45">
        <v>4990</v>
      </c>
      <c r="AN45">
        <v>0</v>
      </c>
      <c r="AO45">
        <v>974</v>
      </c>
      <c r="AP45">
        <v>21915</v>
      </c>
      <c r="AQ45">
        <v>21915</v>
      </c>
      <c r="AR45">
        <v>0</v>
      </c>
      <c r="AS45">
        <v>0</v>
      </c>
      <c r="AT45">
        <v>487</v>
      </c>
      <c r="AU45">
        <v>6474</v>
      </c>
      <c r="AV45">
        <v>4355</v>
      </c>
      <c r="AW45">
        <v>9859</v>
      </c>
      <c r="AX45">
        <v>12846</v>
      </c>
      <c r="AY45">
        <v>10026</v>
      </c>
      <c r="AZ45">
        <v>6550</v>
      </c>
      <c r="BA45">
        <v>10826</v>
      </c>
      <c r="BB45">
        <v>11105</v>
      </c>
      <c r="BC45">
        <v>401991</v>
      </c>
      <c r="BD45">
        <v>11048</v>
      </c>
      <c r="BE45">
        <v>10227</v>
      </c>
      <c r="BF45">
        <v>7521</v>
      </c>
      <c r="BG45">
        <v>6351</v>
      </c>
      <c r="BH45">
        <v>15360</v>
      </c>
      <c r="BI45">
        <v>0</v>
      </c>
      <c r="BJ45">
        <v>4038</v>
      </c>
    </row>
    <row r="46" spans="1:62" x14ac:dyDescent="0.3">
      <c r="A46">
        <v>22000</v>
      </c>
      <c r="B46">
        <v>0.17299999999999999</v>
      </c>
      <c r="C46">
        <v>3.7240000000000002</v>
      </c>
      <c r="D46">
        <v>0.107</v>
      </c>
      <c r="E46">
        <v>1.1060000000000001</v>
      </c>
      <c r="F46">
        <v>3.5739999999999998</v>
      </c>
      <c r="G46">
        <v>21938</v>
      </c>
      <c r="H46">
        <v>78202</v>
      </c>
      <c r="I46">
        <v>134743</v>
      </c>
      <c r="J46">
        <v>3177</v>
      </c>
      <c r="K46">
        <v>3712</v>
      </c>
      <c r="L46">
        <v>5556</v>
      </c>
      <c r="M46">
        <v>7704</v>
      </c>
      <c r="N46">
        <v>15096</v>
      </c>
      <c r="O46">
        <v>26643</v>
      </c>
      <c r="P46">
        <v>410</v>
      </c>
      <c r="Q46">
        <v>4135</v>
      </c>
      <c r="R46">
        <v>4135</v>
      </c>
      <c r="S46">
        <v>24</v>
      </c>
      <c r="T46">
        <v>4609</v>
      </c>
      <c r="U46">
        <v>6</v>
      </c>
      <c r="V46">
        <v>26534</v>
      </c>
      <c r="W46">
        <v>4597</v>
      </c>
      <c r="X46">
        <v>39</v>
      </c>
      <c r="Y46">
        <v>480</v>
      </c>
      <c r="Z46">
        <v>22418</v>
      </c>
      <c r="AA46">
        <v>22417</v>
      </c>
      <c r="AB46">
        <v>1</v>
      </c>
      <c r="AC46">
        <v>0</v>
      </c>
      <c r="AD46">
        <v>22418</v>
      </c>
      <c r="AE46">
        <v>627</v>
      </c>
      <c r="AF46">
        <v>410</v>
      </c>
      <c r="AG46">
        <v>45</v>
      </c>
      <c r="AH46">
        <v>12</v>
      </c>
      <c r="AI46">
        <v>0</v>
      </c>
      <c r="AJ46">
        <v>455</v>
      </c>
      <c r="AK46">
        <v>6</v>
      </c>
      <c r="AL46">
        <v>5002</v>
      </c>
      <c r="AM46">
        <v>4996</v>
      </c>
      <c r="AN46">
        <v>0</v>
      </c>
      <c r="AO46">
        <v>958</v>
      </c>
      <c r="AP46">
        <v>22417</v>
      </c>
      <c r="AQ46">
        <v>22417</v>
      </c>
      <c r="AR46">
        <v>0</v>
      </c>
      <c r="AS46">
        <v>0</v>
      </c>
      <c r="AT46">
        <v>479</v>
      </c>
      <c r="AU46">
        <v>6541</v>
      </c>
      <c r="AV46">
        <v>4444</v>
      </c>
      <c r="AW46">
        <v>9445</v>
      </c>
      <c r="AX46">
        <v>10843</v>
      </c>
      <c r="AY46">
        <v>10079</v>
      </c>
      <c r="AZ46">
        <v>6309</v>
      </c>
      <c r="BA46">
        <v>9244</v>
      </c>
      <c r="BB46">
        <v>11111</v>
      </c>
      <c r="BC46">
        <v>401318</v>
      </c>
      <c r="BD46">
        <v>13882</v>
      </c>
      <c r="BE46">
        <v>9830</v>
      </c>
      <c r="BF46">
        <v>7461</v>
      </c>
      <c r="BG46">
        <v>6198</v>
      </c>
      <c r="BH46">
        <v>12799</v>
      </c>
      <c r="BI46">
        <v>0</v>
      </c>
      <c r="BJ46">
        <v>4110</v>
      </c>
    </row>
    <row r="47" spans="1:62" x14ac:dyDescent="0.3">
      <c r="A47">
        <v>22500</v>
      </c>
      <c r="B47">
        <v>0.184</v>
      </c>
      <c r="C47">
        <v>3.84</v>
      </c>
      <c r="D47">
        <v>0.112</v>
      </c>
      <c r="E47">
        <v>1.161</v>
      </c>
      <c r="F47">
        <v>4.4790000000000001</v>
      </c>
      <c r="G47">
        <v>22444</v>
      </c>
      <c r="H47">
        <v>80094</v>
      </c>
      <c r="I47">
        <v>138377</v>
      </c>
      <c r="J47">
        <v>3160</v>
      </c>
      <c r="K47">
        <v>3590</v>
      </c>
      <c r="L47">
        <v>3861</v>
      </c>
      <c r="M47">
        <v>7992</v>
      </c>
      <c r="N47">
        <v>16005</v>
      </c>
      <c r="O47">
        <v>27399</v>
      </c>
      <c r="P47">
        <v>453</v>
      </c>
      <c r="Q47">
        <v>4168</v>
      </c>
      <c r="R47">
        <v>4168</v>
      </c>
      <c r="S47">
        <v>21</v>
      </c>
      <c r="T47">
        <v>4790</v>
      </c>
      <c r="U47">
        <v>6</v>
      </c>
      <c r="V47">
        <v>27315</v>
      </c>
      <c r="W47">
        <v>4872</v>
      </c>
      <c r="X47">
        <v>24</v>
      </c>
      <c r="Y47">
        <v>495</v>
      </c>
      <c r="Z47">
        <v>22939</v>
      </c>
      <c r="AA47">
        <v>22938</v>
      </c>
      <c r="AB47">
        <v>1</v>
      </c>
      <c r="AC47">
        <v>0</v>
      </c>
      <c r="AD47">
        <v>22939</v>
      </c>
      <c r="AE47">
        <v>644</v>
      </c>
      <c r="AF47">
        <v>453</v>
      </c>
      <c r="AG47">
        <v>49</v>
      </c>
      <c r="AH47">
        <v>17</v>
      </c>
      <c r="AI47">
        <v>0</v>
      </c>
      <c r="AJ47">
        <v>498</v>
      </c>
      <c r="AK47">
        <v>6</v>
      </c>
      <c r="AL47">
        <v>5322</v>
      </c>
      <c r="AM47">
        <v>5316</v>
      </c>
      <c r="AN47">
        <v>0</v>
      </c>
      <c r="AO47">
        <v>990</v>
      </c>
      <c r="AP47">
        <v>22938</v>
      </c>
      <c r="AQ47">
        <v>22938</v>
      </c>
      <c r="AR47">
        <v>0</v>
      </c>
      <c r="AS47">
        <v>0</v>
      </c>
      <c r="AT47">
        <v>495</v>
      </c>
      <c r="AU47">
        <v>6499</v>
      </c>
      <c r="AV47">
        <v>4404</v>
      </c>
      <c r="AW47">
        <v>10417</v>
      </c>
      <c r="AX47">
        <v>11720</v>
      </c>
      <c r="AY47">
        <v>10320</v>
      </c>
      <c r="AZ47">
        <v>6965</v>
      </c>
      <c r="BA47">
        <v>11803</v>
      </c>
      <c r="BB47">
        <v>11055</v>
      </c>
      <c r="BC47">
        <v>414953</v>
      </c>
      <c r="BD47">
        <v>11466</v>
      </c>
      <c r="BE47">
        <v>10938</v>
      </c>
      <c r="BF47">
        <v>49782</v>
      </c>
      <c r="BG47">
        <v>6363</v>
      </c>
      <c r="BH47">
        <v>12799</v>
      </c>
      <c r="BI47">
        <v>0</v>
      </c>
      <c r="BJ47">
        <v>4024</v>
      </c>
    </row>
    <row r="48" spans="1:62" x14ac:dyDescent="0.3">
      <c r="A48">
        <v>23000</v>
      </c>
      <c r="B48">
        <v>0.188</v>
      </c>
      <c r="C48">
        <v>3.923</v>
      </c>
      <c r="D48">
        <v>0.11799999999999999</v>
      </c>
      <c r="E48">
        <v>1.179</v>
      </c>
      <c r="F48">
        <v>4.0940000000000003</v>
      </c>
      <c r="G48">
        <v>22995</v>
      </c>
      <c r="H48">
        <v>82146</v>
      </c>
      <c r="I48">
        <v>141481</v>
      </c>
      <c r="J48">
        <v>3115</v>
      </c>
      <c r="K48">
        <v>3767</v>
      </c>
      <c r="L48">
        <v>3835</v>
      </c>
      <c r="M48">
        <v>7845</v>
      </c>
      <c r="N48">
        <v>14687</v>
      </c>
      <c r="O48">
        <v>28053</v>
      </c>
      <c r="P48">
        <v>451</v>
      </c>
      <c r="Q48">
        <v>4313</v>
      </c>
      <c r="R48">
        <v>4313</v>
      </c>
      <c r="S48">
        <v>39</v>
      </c>
      <c r="T48">
        <v>4890</v>
      </c>
      <c r="U48">
        <v>14</v>
      </c>
      <c r="V48">
        <v>27905</v>
      </c>
      <c r="W48">
        <v>4911</v>
      </c>
      <c r="X48">
        <v>27</v>
      </c>
      <c r="Y48">
        <v>466</v>
      </c>
      <c r="Z48">
        <v>23461</v>
      </c>
      <c r="AA48">
        <v>23460</v>
      </c>
      <c r="AB48">
        <v>1</v>
      </c>
      <c r="AC48">
        <v>0</v>
      </c>
      <c r="AD48">
        <v>23461</v>
      </c>
      <c r="AE48">
        <v>617</v>
      </c>
      <c r="AF48">
        <v>451</v>
      </c>
      <c r="AG48">
        <v>65</v>
      </c>
      <c r="AH48">
        <v>29</v>
      </c>
      <c r="AI48">
        <v>3</v>
      </c>
      <c r="AJ48">
        <v>468</v>
      </c>
      <c r="AK48">
        <v>14</v>
      </c>
      <c r="AL48">
        <v>5339</v>
      </c>
      <c r="AM48">
        <v>5325</v>
      </c>
      <c r="AN48">
        <v>0</v>
      </c>
      <c r="AO48">
        <v>932</v>
      </c>
      <c r="AP48">
        <v>23460</v>
      </c>
      <c r="AQ48">
        <v>23460</v>
      </c>
      <c r="AR48">
        <v>0</v>
      </c>
      <c r="AS48">
        <v>0</v>
      </c>
      <c r="AT48">
        <v>466</v>
      </c>
      <c r="AU48">
        <v>6458</v>
      </c>
      <c r="AV48">
        <v>5654</v>
      </c>
      <c r="AW48">
        <v>9974</v>
      </c>
      <c r="AX48">
        <v>20655</v>
      </c>
      <c r="AY48">
        <v>12657</v>
      </c>
      <c r="AZ48">
        <v>6859</v>
      </c>
      <c r="BA48">
        <v>9386</v>
      </c>
      <c r="BB48">
        <v>11244</v>
      </c>
      <c r="BC48">
        <v>453573</v>
      </c>
      <c r="BD48">
        <v>17160</v>
      </c>
      <c r="BE48">
        <v>10361</v>
      </c>
      <c r="BF48">
        <v>22001</v>
      </c>
      <c r="BG48">
        <v>6255</v>
      </c>
      <c r="BH48">
        <v>13226</v>
      </c>
      <c r="BI48">
        <v>0</v>
      </c>
      <c r="BJ48">
        <v>4187</v>
      </c>
    </row>
    <row r="49" spans="1:62" x14ac:dyDescent="0.3">
      <c r="A49">
        <v>23500</v>
      </c>
      <c r="B49">
        <v>0.188</v>
      </c>
      <c r="C49">
        <v>4.093</v>
      </c>
      <c r="D49">
        <v>0.11700000000000001</v>
      </c>
      <c r="E49">
        <v>1.1439999999999999</v>
      </c>
      <c r="F49">
        <v>4.4820000000000002</v>
      </c>
      <c r="G49">
        <v>23463</v>
      </c>
      <c r="H49">
        <v>83668</v>
      </c>
      <c r="I49">
        <v>144241</v>
      </c>
      <c r="J49">
        <v>3174</v>
      </c>
      <c r="K49">
        <v>3652</v>
      </c>
      <c r="L49">
        <v>4405</v>
      </c>
      <c r="M49">
        <v>8078</v>
      </c>
      <c r="N49">
        <v>16500</v>
      </c>
      <c r="O49">
        <v>28557</v>
      </c>
      <c r="P49">
        <v>455</v>
      </c>
      <c r="Q49">
        <v>4455</v>
      </c>
      <c r="R49">
        <v>4455</v>
      </c>
      <c r="S49">
        <v>42</v>
      </c>
      <c r="T49">
        <v>4868</v>
      </c>
      <c r="U49">
        <v>11</v>
      </c>
      <c r="V49">
        <v>28421</v>
      </c>
      <c r="W49">
        <v>4959</v>
      </c>
      <c r="X49">
        <v>33</v>
      </c>
      <c r="Y49">
        <v>508</v>
      </c>
      <c r="Z49">
        <v>23971</v>
      </c>
      <c r="AA49">
        <v>23970</v>
      </c>
      <c r="AB49">
        <v>1</v>
      </c>
      <c r="AC49">
        <v>0</v>
      </c>
      <c r="AD49">
        <v>23971</v>
      </c>
      <c r="AE49">
        <v>665</v>
      </c>
      <c r="AF49">
        <v>455</v>
      </c>
      <c r="AG49">
        <v>72</v>
      </c>
      <c r="AH49">
        <v>19</v>
      </c>
      <c r="AI49">
        <v>0</v>
      </c>
      <c r="AJ49">
        <v>468</v>
      </c>
      <c r="AK49">
        <v>11</v>
      </c>
      <c r="AL49">
        <v>5378</v>
      </c>
      <c r="AM49">
        <v>5367</v>
      </c>
      <c r="AN49">
        <v>0</v>
      </c>
      <c r="AO49">
        <v>1016</v>
      </c>
      <c r="AP49">
        <v>23970</v>
      </c>
      <c r="AQ49">
        <v>23970</v>
      </c>
      <c r="AR49">
        <v>0</v>
      </c>
      <c r="AS49">
        <v>0</v>
      </c>
      <c r="AT49">
        <v>508</v>
      </c>
      <c r="AU49">
        <v>6262</v>
      </c>
      <c r="AV49">
        <v>3983</v>
      </c>
      <c r="AW49">
        <v>9472</v>
      </c>
      <c r="AX49">
        <v>12933</v>
      </c>
      <c r="AY49">
        <v>15755</v>
      </c>
      <c r="AZ49">
        <v>6158</v>
      </c>
      <c r="BA49">
        <v>10937</v>
      </c>
      <c r="BB49">
        <v>10788</v>
      </c>
      <c r="BC49">
        <v>604479</v>
      </c>
      <c r="BD49">
        <v>10911</v>
      </c>
      <c r="BE49">
        <v>11657</v>
      </c>
      <c r="BF49">
        <v>7152</v>
      </c>
      <c r="BG49">
        <v>5968</v>
      </c>
      <c r="BH49">
        <v>12800</v>
      </c>
      <c r="BI49">
        <v>0</v>
      </c>
      <c r="BJ49">
        <v>4010</v>
      </c>
    </row>
    <row r="50" spans="1:62" x14ac:dyDescent="0.3">
      <c r="A50">
        <v>24000</v>
      </c>
      <c r="B50">
        <v>0.2</v>
      </c>
      <c r="C50">
        <v>6.2939999999999996</v>
      </c>
      <c r="D50">
        <v>0.126</v>
      </c>
      <c r="E50">
        <v>1.21</v>
      </c>
      <c r="F50">
        <v>4.1349999999999998</v>
      </c>
      <c r="G50">
        <v>23956</v>
      </c>
      <c r="H50">
        <v>85701</v>
      </c>
      <c r="I50">
        <v>147664</v>
      </c>
      <c r="J50">
        <v>3137</v>
      </c>
      <c r="K50">
        <v>3505</v>
      </c>
      <c r="L50">
        <v>4458</v>
      </c>
      <c r="M50">
        <v>7841</v>
      </c>
      <c r="N50">
        <v>16438</v>
      </c>
      <c r="O50">
        <v>29289</v>
      </c>
      <c r="P50">
        <v>435</v>
      </c>
      <c r="Q50">
        <v>4497</v>
      </c>
      <c r="R50">
        <v>4497</v>
      </c>
      <c r="S50">
        <v>36</v>
      </c>
      <c r="T50">
        <v>5134</v>
      </c>
      <c r="U50">
        <v>10</v>
      </c>
      <c r="V50">
        <v>29118</v>
      </c>
      <c r="W50">
        <v>5163</v>
      </c>
      <c r="X50">
        <v>48</v>
      </c>
      <c r="Y50">
        <v>513</v>
      </c>
      <c r="Z50">
        <v>24469</v>
      </c>
      <c r="AA50">
        <v>24468</v>
      </c>
      <c r="AB50">
        <v>1</v>
      </c>
      <c r="AC50">
        <v>0</v>
      </c>
      <c r="AD50">
        <v>24469</v>
      </c>
      <c r="AE50">
        <v>675</v>
      </c>
      <c r="AF50">
        <v>435</v>
      </c>
      <c r="AG50">
        <v>70</v>
      </c>
      <c r="AH50">
        <v>14</v>
      </c>
      <c r="AI50">
        <v>0</v>
      </c>
      <c r="AJ50">
        <v>463</v>
      </c>
      <c r="AK50">
        <v>10</v>
      </c>
      <c r="AL50">
        <v>5579</v>
      </c>
      <c r="AM50">
        <v>5569</v>
      </c>
      <c r="AN50">
        <v>0</v>
      </c>
      <c r="AO50">
        <v>1026</v>
      </c>
      <c r="AP50">
        <v>24468</v>
      </c>
      <c r="AQ50">
        <v>24468</v>
      </c>
      <c r="AR50">
        <v>0</v>
      </c>
      <c r="AS50">
        <v>0</v>
      </c>
      <c r="AT50">
        <v>513</v>
      </c>
      <c r="AU50">
        <v>6489</v>
      </c>
      <c r="AV50">
        <v>4839</v>
      </c>
      <c r="AW50">
        <v>9753</v>
      </c>
      <c r="AX50">
        <v>12829</v>
      </c>
      <c r="AY50">
        <v>17409</v>
      </c>
      <c r="AZ50">
        <v>6469</v>
      </c>
      <c r="BA50">
        <v>11476</v>
      </c>
      <c r="BB50">
        <v>11034</v>
      </c>
      <c r="BC50">
        <v>498345</v>
      </c>
      <c r="BD50">
        <v>10079</v>
      </c>
      <c r="BE50">
        <v>12334</v>
      </c>
      <c r="BF50">
        <v>7268</v>
      </c>
      <c r="BG50">
        <v>6122</v>
      </c>
      <c r="BH50">
        <v>9387</v>
      </c>
      <c r="BI50">
        <v>0</v>
      </c>
      <c r="BJ50">
        <v>4052</v>
      </c>
    </row>
    <row r="51" spans="1:62" x14ac:dyDescent="0.3">
      <c r="A51">
        <v>24500</v>
      </c>
      <c r="B51">
        <v>0.2</v>
      </c>
      <c r="C51">
        <v>4.2249999999999996</v>
      </c>
      <c r="D51">
        <v>0.11700000000000001</v>
      </c>
      <c r="E51">
        <v>1.2849999999999999</v>
      </c>
      <c r="F51">
        <v>5.375</v>
      </c>
      <c r="G51">
        <v>24452</v>
      </c>
      <c r="H51">
        <v>87199</v>
      </c>
      <c r="I51">
        <v>150639</v>
      </c>
      <c r="J51">
        <v>3187</v>
      </c>
      <c r="K51">
        <v>3851</v>
      </c>
      <c r="L51">
        <v>6489</v>
      </c>
      <c r="M51">
        <v>8032</v>
      </c>
      <c r="N51">
        <v>15954</v>
      </c>
      <c r="O51">
        <v>29814</v>
      </c>
      <c r="P51">
        <v>487</v>
      </c>
      <c r="Q51">
        <v>4541</v>
      </c>
      <c r="R51">
        <v>4541</v>
      </c>
      <c r="S51">
        <v>12</v>
      </c>
      <c r="T51">
        <v>5241</v>
      </c>
      <c r="U51">
        <v>11</v>
      </c>
      <c r="V51">
        <v>29730</v>
      </c>
      <c r="W51">
        <v>5279</v>
      </c>
      <c r="X51">
        <v>33</v>
      </c>
      <c r="Y51">
        <v>531</v>
      </c>
      <c r="Z51">
        <v>24983</v>
      </c>
      <c r="AA51">
        <v>24982</v>
      </c>
      <c r="AB51">
        <v>1</v>
      </c>
      <c r="AC51">
        <v>0</v>
      </c>
      <c r="AD51">
        <v>24983</v>
      </c>
      <c r="AE51">
        <v>722</v>
      </c>
      <c r="AF51">
        <v>487</v>
      </c>
      <c r="AG51">
        <v>69</v>
      </c>
      <c r="AH51">
        <v>11</v>
      </c>
      <c r="AI51">
        <v>0</v>
      </c>
      <c r="AJ51">
        <v>542</v>
      </c>
      <c r="AK51">
        <v>11</v>
      </c>
      <c r="AL51">
        <v>5787</v>
      </c>
      <c r="AM51">
        <v>5776</v>
      </c>
      <c r="AN51">
        <v>4</v>
      </c>
      <c r="AO51">
        <v>1062</v>
      </c>
      <c r="AP51">
        <v>24982</v>
      </c>
      <c r="AQ51">
        <v>24982</v>
      </c>
      <c r="AR51">
        <v>0</v>
      </c>
      <c r="AS51">
        <v>0</v>
      </c>
      <c r="AT51">
        <v>531</v>
      </c>
      <c r="AU51">
        <v>6830</v>
      </c>
      <c r="AV51">
        <v>5433</v>
      </c>
      <c r="AW51">
        <v>11362</v>
      </c>
      <c r="AX51">
        <v>13613</v>
      </c>
      <c r="AY51">
        <v>8390</v>
      </c>
      <c r="AZ51">
        <v>6958</v>
      </c>
      <c r="BA51">
        <v>11868</v>
      </c>
      <c r="BB51">
        <v>11609</v>
      </c>
      <c r="BC51">
        <v>690322</v>
      </c>
      <c r="BD51">
        <v>18810</v>
      </c>
      <c r="BE51">
        <v>15940</v>
      </c>
      <c r="BF51">
        <v>7444</v>
      </c>
      <c r="BG51">
        <v>6446</v>
      </c>
      <c r="BH51">
        <v>9813</v>
      </c>
      <c r="BI51">
        <v>0</v>
      </c>
      <c r="BJ51">
        <v>4277</v>
      </c>
    </row>
    <row r="52" spans="1:62" x14ac:dyDescent="0.3">
      <c r="A52">
        <v>25000</v>
      </c>
      <c r="B52">
        <v>0.20599999999999999</v>
      </c>
      <c r="C52">
        <v>4.2480000000000002</v>
      </c>
      <c r="D52">
        <v>0.11899999999999999</v>
      </c>
      <c r="E52">
        <v>1.2969999999999999</v>
      </c>
      <c r="F52">
        <v>4.75</v>
      </c>
      <c r="G52">
        <v>24994</v>
      </c>
      <c r="H52">
        <v>89294</v>
      </c>
      <c r="I52">
        <v>154020</v>
      </c>
      <c r="J52">
        <v>3640</v>
      </c>
      <c r="K52">
        <v>3627</v>
      </c>
      <c r="L52">
        <v>5665</v>
      </c>
      <c r="M52">
        <v>8026</v>
      </c>
      <c r="N52">
        <v>17482</v>
      </c>
      <c r="O52">
        <v>30517</v>
      </c>
      <c r="P52">
        <v>447</v>
      </c>
      <c r="Q52">
        <v>4785</v>
      </c>
      <c r="R52">
        <v>4785</v>
      </c>
      <c r="S52">
        <v>12</v>
      </c>
      <c r="T52">
        <v>5316</v>
      </c>
      <c r="U52">
        <v>14</v>
      </c>
      <c r="V52">
        <v>30360</v>
      </c>
      <c r="W52">
        <v>5367</v>
      </c>
      <c r="X52">
        <v>21</v>
      </c>
      <c r="Y52">
        <v>544</v>
      </c>
      <c r="Z52">
        <v>25538</v>
      </c>
      <c r="AA52">
        <v>25537</v>
      </c>
      <c r="AB52">
        <v>1</v>
      </c>
      <c r="AC52">
        <v>0</v>
      </c>
      <c r="AD52">
        <v>25538</v>
      </c>
      <c r="AE52">
        <v>730</v>
      </c>
      <c r="AF52">
        <v>447</v>
      </c>
      <c r="AG52">
        <v>77</v>
      </c>
      <c r="AH52">
        <v>23</v>
      </c>
      <c r="AI52">
        <v>3</v>
      </c>
      <c r="AJ52">
        <v>522</v>
      </c>
      <c r="AK52">
        <v>14</v>
      </c>
      <c r="AL52">
        <v>5834</v>
      </c>
      <c r="AM52">
        <v>5820</v>
      </c>
      <c r="AN52">
        <v>0</v>
      </c>
      <c r="AO52">
        <v>1088</v>
      </c>
      <c r="AP52">
        <v>25537</v>
      </c>
      <c r="AQ52">
        <v>25537</v>
      </c>
      <c r="AR52">
        <v>0</v>
      </c>
      <c r="AS52">
        <v>0</v>
      </c>
      <c r="AT52">
        <v>544</v>
      </c>
      <c r="AU52">
        <v>6541</v>
      </c>
      <c r="AV52">
        <v>6079</v>
      </c>
      <c r="AW52">
        <v>10011</v>
      </c>
      <c r="AX52">
        <v>11204</v>
      </c>
      <c r="AY52">
        <v>20834</v>
      </c>
      <c r="AZ52">
        <v>6756</v>
      </c>
      <c r="BA52">
        <v>9904</v>
      </c>
      <c r="BB52">
        <v>11272</v>
      </c>
      <c r="BC52">
        <v>565792</v>
      </c>
      <c r="BD52">
        <v>10808</v>
      </c>
      <c r="BE52">
        <v>12296</v>
      </c>
      <c r="BF52">
        <v>7373</v>
      </c>
      <c r="BG52">
        <v>6276</v>
      </c>
      <c r="BH52">
        <v>13225</v>
      </c>
      <c r="BI52">
        <v>0</v>
      </c>
      <c r="BJ52">
        <v>3948</v>
      </c>
    </row>
    <row r="53" spans="1:62" x14ac:dyDescent="0.3">
      <c r="A53">
        <v>25500</v>
      </c>
      <c r="B53">
        <v>0.21099999999999999</v>
      </c>
      <c r="C53">
        <v>4.3869999999999996</v>
      </c>
      <c r="D53">
        <v>0.127</v>
      </c>
      <c r="E53">
        <v>1.3049999999999999</v>
      </c>
      <c r="F53">
        <v>5.6020000000000003</v>
      </c>
      <c r="G53">
        <v>25460</v>
      </c>
      <c r="H53">
        <v>91030</v>
      </c>
      <c r="I53">
        <v>157017</v>
      </c>
      <c r="J53">
        <v>3128</v>
      </c>
      <c r="K53">
        <v>3791</v>
      </c>
      <c r="L53">
        <v>5542</v>
      </c>
      <c r="M53">
        <v>7931</v>
      </c>
      <c r="N53">
        <v>16728</v>
      </c>
      <c r="O53">
        <v>31100</v>
      </c>
      <c r="P53">
        <v>496</v>
      </c>
      <c r="Q53">
        <v>4837</v>
      </c>
      <c r="R53">
        <v>4837</v>
      </c>
      <c r="S53">
        <v>18</v>
      </c>
      <c r="T53">
        <v>5464</v>
      </c>
      <c r="U53">
        <v>7</v>
      </c>
      <c r="V53">
        <v>30960</v>
      </c>
      <c r="W53">
        <v>5501</v>
      </c>
      <c r="X53">
        <v>45</v>
      </c>
      <c r="Y53">
        <v>549</v>
      </c>
      <c r="Z53">
        <v>26009</v>
      </c>
      <c r="AA53">
        <v>26008</v>
      </c>
      <c r="AB53">
        <v>1</v>
      </c>
      <c r="AC53">
        <v>0</v>
      </c>
      <c r="AD53">
        <v>26009</v>
      </c>
      <c r="AE53">
        <v>723</v>
      </c>
      <c r="AF53">
        <v>496</v>
      </c>
      <c r="AG53">
        <v>71</v>
      </c>
      <c r="AH53">
        <v>13</v>
      </c>
      <c r="AI53">
        <v>0</v>
      </c>
      <c r="AJ53">
        <v>556</v>
      </c>
      <c r="AK53">
        <v>7</v>
      </c>
      <c r="AL53">
        <v>5993</v>
      </c>
      <c r="AM53">
        <v>5986</v>
      </c>
      <c r="AN53">
        <v>0</v>
      </c>
      <c r="AO53">
        <v>1098</v>
      </c>
      <c r="AP53">
        <v>26008</v>
      </c>
      <c r="AQ53">
        <v>26008</v>
      </c>
      <c r="AR53">
        <v>0</v>
      </c>
      <c r="AS53">
        <v>0</v>
      </c>
      <c r="AT53">
        <v>549</v>
      </c>
      <c r="AU53">
        <v>6573</v>
      </c>
      <c r="AV53">
        <v>4597</v>
      </c>
      <c r="AW53">
        <v>10161</v>
      </c>
      <c r="AX53">
        <v>11027</v>
      </c>
      <c r="AY53">
        <v>8532</v>
      </c>
      <c r="AZ53">
        <v>6639</v>
      </c>
      <c r="BA53">
        <v>73808</v>
      </c>
      <c r="BB53">
        <v>13138</v>
      </c>
      <c r="BC53">
        <v>696125</v>
      </c>
      <c r="BD53">
        <v>9803</v>
      </c>
      <c r="BE53">
        <v>11371</v>
      </c>
      <c r="BF53">
        <v>7519</v>
      </c>
      <c r="BG53">
        <v>6297</v>
      </c>
      <c r="BH53">
        <v>9386</v>
      </c>
      <c r="BI53">
        <v>0</v>
      </c>
      <c r="BJ53">
        <v>4113</v>
      </c>
    </row>
    <row r="54" spans="1:62" x14ac:dyDescent="0.3">
      <c r="A54">
        <v>26000</v>
      </c>
      <c r="B54">
        <v>0.214</v>
      </c>
      <c r="C54">
        <v>4.4820000000000002</v>
      </c>
      <c r="D54">
        <v>0.14000000000000001</v>
      </c>
      <c r="E54">
        <v>1.321</v>
      </c>
      <c r="F54">
        <v>4.9509999999999996</v>
      </c>
      <c r="G54">
        <v>25960</v>
      </c>
      <c r="H54">
        <v>92688</v>
      </c>
      <c r="I54">
        <v>159627</v>
      </c>
      <c r="J54">
        <v>3168</v>
      </c>
      <c r="K54">
        <v>3666</v>
      </c>
      <c r="L54">
        <v>5848</v>
      </c>
      <c r="M54">
        <v>8151</v>
      </c>
      <c r="N54">
        <v>16389</v>
      </c>
      <c r="O54">
        <v>31624</v>
      </c>
      <c r="P54">
        <v>522</v>
      </c>
      <c r="Q54">
        <v>4931</v>
      </c>
      <c r="R54">
        <v>4931</v>
      </c>
      <c r="S54">
        <v>24</v>
      </c>
      <c r="T54">
        <v>5476</v>
      </c>
      <c r="U54">
        <v>14</v>
      </c>
      <c r="V54">
        <v>31465</v>
      </c>
      <c r="W54">
        <v>5506</v>
      </c>
      <c r="X54">
        <v>33</v>
      </c>
      <c r="Y54">
        <v>533</v>
      </c>
      <c r="Z54">
        <v>26493</v>
      </c>
      <c r="AA54">
        <v>26492</v>
      </c>
      <c r="AB54">
        <v>1</v>
      </c>
      <c r="AC54">
        <v>0</v>
      </c>
      <c r="AD54">
        <v>26493</v>
      </c>
      <c r="AE54">
        <v>702</v>
      </c>
      <c r="AF54">
        <v>522</v>
      </c>
      <c r="AG54">
        <v>84</v>
      </c>
      <c r="AH54">
        <v>20</v>
      </c>
      <c r="AI54">
        <v>0</v>
      </c>
      <c r="AJ54">
        <v>521</v>
      </c>
      <c r="AK54">
        <v>14</v>
      </c>
      <c r="AL54">
        <v>5972</v>
      </c>
      <c r="AM54">
        <v>5958</v>
      </c>
      <c r="AN54">
        <v>0</v>
      </c>
      <c r="AO54">
        <v>1066</v>
      </c>
      <c r="AP54">
        <v>26492</v>
      </c>
      <c r="AQ54">
        <v>26492</v>
      </c>
      <c r="AR54">
        <v>0</v>
      </c>
      <c r="AS54">
        <v>0</v>
      </c>
      <c r="AT54">
        <v>533</v>
      </c>
      <c r="AU54">
        <v>6603</v>
      </c>
      <c r="AV54">
        <v>4948</v>
      </c>
      <c r="AW54">
        <v>10480</v>
      </c>
      <c r="AX54">
        <v>12116</v>
      </c>
      <c r="AY54">
        <v>9066</v>
      </c>
      <c r="AZ54">
        <v>7000</v>
      </c>
      <c r="BA54">
        <v>5881</v>
      </c>
      <c r="BB54">
        <v>11420</v>
      </c>
      <c r="BC54">
        <v>575097</v>
      </c>
      <c r="BD54">
        <v>14971</v>
      </c>
      <c r="BE54">
        <v>15786</v>
      </c>
      <c r="BF54">
        <v>8738</v>
      </c>
      <c r="BG54">
        <v>6335</v>
      </c>
      <c r="BH54">
        <v>9813</v>
      </c>
      <c r="BI54">
        <v>0</v>
      </c>
      <c r="BJ54">
        <v>4236</v>
      </c>
    </row>
    <row r="55" spans="1:62" x14ac:dyDescent="0.3">
      <c r="A55">
        <v>26500</v>
      </c>
      <c r="B55">
        <v>0.223</v>
      </c>
      <c r="C55">
        <v>4.4980000000000002</v>
      </c>
      <c r="D55">
        <v>0.128</v>
      </c>
      <c r="E55">
        <v>1.353</v>
      </c>
      <c r="F55">
        <v>4.6740000000000004</v>
      </c>
      <c r="G55">
        <v>26485</v>
      </c>
      <c r="H55">
        <v>94401</v>
      </c>
      <c r="I55">
        <v>162799</v>
      </c>
      <c r="J55">
        <v>3131</v>
      </c>
      <c r="K55">
        <v>3761</v>
      </c>
      <c r="L55">
        <v>5312</v>
      </c>
      <c r="M55">
        <v>7882</v>
      </c>
      <c r="N55">
        <v>15818</v>
      </c>
      <c r="O55">
        <v>32199</v>
      </c>
      <c r="P55">
        <v>487</v>
      </c>
      <c r="Q55">
        <v>5007</v>
      </c>
      <c r="R55">
        <v>5007</v>
      </c>
      <c r="S55">
        <v>27</v>
      </c>
      <c r="T55">
        <v>5573</v>
      </c>
      <c r="U55">
        <v>8</v>
      </c>
      <c r="V55">
        <v>32108</v>
      </c>
      <c r="W55">
        <v>5624</v>
      </c>
      <c r="X55">
        <v>36</v>
      </c>
      <c r="Y55">
        <v>564</v>
      </c>
      <c r="Z55">
        <v>27049</v>
      </c>
      <c r="AA55">
        <v>27048</v>
      </c>
      <c r="AB55">
        <v>1</v>
      </c>
      <c r="AC55">
        <v>0</v>
      </c>
      <c r="AD55">
        <v>27049</v>
      </c>
      <c r="AE55">
        <v>744</v>
      </c>
      <c r="AF55">
        <v>487</v>
      </c>
      <c r="AG55">
        <v>77</v>
      </c>
      <c r="AH55">
        <v>19</v>
      </c>
      <c r="AI55">
        <v>0</v>
      </c>
      <c r="AJ55">
        <v>585</v>
      </c>
      <c r="AK55">
        <v>8</v>
      </c>
      <c r="AL55">
        <v>6140</v>
      </c>
      <c r="AM55">
        <v>6132</v>
      </c>
      <c r="AN55">
        <v>0</v>
      </c>
      <c r="AO55">
        <v>1128</v>
      </c>
      <c r="AP55">
        <v>27048</v>
      </c>
      <c r="AQ55">
        <v>27048</v>
      </c>
      <c r="AR55">
        <v>0</v>
      </c>
      <c r="AS55">
        <v>0</v>
      </c>
      <c r="AT55">
        <v>564</v>
      </c>
      <c r="AU55">
        <v>6591</v>
      </c>
      <c r="AV55">
        <v>3835</v>
      </c>
      <c r="AW55">
        <v>20750</v>
      </c>
      <c r="AX55">
        <v>11182</v>
      </c>
      <c r="AY55">
        <v>8833</v>
      </c>
      <c r="AZ55">
        <v>6700</v>
      </c>
      <c r="BA55">
        <v>5332</v>
      </c>
      <c r="BB55">
        <v>11112</v>
      </c>
      <c r="BC55">
        <v>507259</v>
      </c>
      <c r="BD55">
        <v>15643</v>
      </c>
      <c r="BE55">
        <v>10175</v>
      </c>
      <c r="BF55">
        <v>7469</v>
      </c>
      <c r="BG55">
        <v>6384</v>
      </c>
      <c r="BH55">
        <v>13653</v>
      </c>
      <c r="BI55">
        <v>0</v>
      </c>
      <c r="BJ55">
        <v>4302</v>
      </c>
    </row>
    <row r="56" spans="1:62" x14ac:dyDescent="0.3">
      <c r="A56">
        <v>27000</v>
      </c>
      <c r="B56">
        <v>0.22600000000000001</v>
      </c>
      <c r="C56">
        <v>4.6050000000000004</v>
      </c>
      <c r="D56">
        <v>0.128</v>
      </c>
      <c r="E56">
        <v>1.3740000000000001</v>
      </c>
      <c r="F56">
        <v>4.9530000000000003</v>
      </c>
      <c r="G56">
        <v>26996</v>
      </c>
      <c r="H56">
        <v>96375</v>
      </c>
      <c r="I56">
        <v>166038</v>
      </c>
      <c r="J56">
        <v>3230</v>
      </c>
      <c r="K56">
        <v>3672</v>
      </c>
      <c r="L56">
        <v>5083</v>
      </c>
      <c r="M56">
        <v>8001</v>
      </c>
      <c r="N56">
        <v>16788</v>
      </c>
      <c r="O56">
        <v>32900</v>
      </c>
      <c r="P56">
        <v>538</v>
      </c>
      <c r="Q56">
        <v>5068</v>
      </c>
      <c r="R56">
        <v>5068</v>
      </c>
      <c r="S56">
        <v>36</v>
      </c>
      <c r="T56">
        <v>5702</v>
      </c>
      <c r="U56">
        <v>7</v>
      </c>
      <c r="V56">
        <v>32765</v>
      </c>
      <c r="W56">
        <v>5770</v>
      </c>
      <c r="X56">
        <v>45</v>
      </c>
      <c r="Y56">
        <v>550</v>
      </c>
      <c r="Z56">
        <v>27546</v>
      </c>
      <c r="AA56">
        <v>27545</v>
      </c>
      <c r="AB56">
        <v>1</v>
      </c>
      <c r="AC56">
        <v>0</v>
      </c>
      <c r="AD56">
        <v>27546</v>
      </c>
      <c r="AE56">
        <v>727</v>
      </c>
      <c r="AF56">
        <v>538</v>
      </c>
      <c r="AG56">
        <v>72</v>
      </c>
      <c r="AH56">
        <v>19</v>
      </c>
      <c r="AI56">
        <v>0</v>
      </c>
      <c r="AJ56">
        <v>565</v>
      </c>
      <c r="AK56">
        <v>7</v>
      </c>
      <c r="AL56">
        <v>6265</v>
      </c>
      <c r="AM56">
        <v>6258</v>
      </c>
      <c r="AN56">
        <v>0</v>
      </c>
      <c r="AO56">
        <v>1100</v>
      </c>
      <c r="AP56">
        <v>27545</v>
      </c>
      <c r="AQ56">
        <v>27545</v>
      </c>
      <c r="AR56">
        <v>0</v>
      </c>
      <c r="AS56">
        <v>0</v>
      </c>
      <c r="AT56">
        <v>550</v>
      </c>
      <c r="AU56">
        <v>6529</v>
      </c>
      <c r="AV56">
        <v>4505</v>
      </c>
      <c r="AW56">
        <v>10218</v>
      </c>
      <c r="AX56">
        <v>11968</v>
      </c>
      <c r="AY56">
        <v>12645</v>
      </c>
      <c r="AZ56">
        <v>6961</v>
      </c>
      <c r="BA56">
        <v>5485</v>
      </c>
      <c r="BB56">
        <v>12625</v>
      </c>
      <c r="BC56">
        <v>533455</v>
      </c>
      <c r="BD56">
        <v>9490</v>
      </c>
      <c r="BE56">
        <v>10683</v>
      </c>
      <c r="BF56">
        <v>8970</v>
      </c>
      <c r="BG56">
        <v>6319</v>
      </c>
      <c r="BH56">
        <v>85755</v>
      </c>
      <c r="BI56">
        <v>0</v>
      </c>
      <c r="BJ56">
        <v>4011</v>
      </c>
    </row>
    <row r="57" spans="1:62" x14ac:dyDescent="0.3">
      <c r="A57">
        <v>27500</v>
      </c>
      <c r="B57">
        <v>0.23100000000000001</v>
      </c>
      <c r="C57">
        <v>4.6929999999999996</v>
      </c>
      <c r="D57">
        <v>0.13300000000000001</v>
      </c>
      <c r="E57">
        <v>1.4059999999999999</v>
      </c>
      <c r="F57">
        <v>4.9119999999999999</v>
      </c>
      <c r="G57">
        <v>27411</v>
      </c>
      <c r="H57">
        <v>97601</v>
      </c>
      <c r="I57">
        <v>168479</v>
      </c>
      <c r="J57">
        <v>3102</v>
      </c>
      <c r="K57">
        <v>3840</v>
      </c>
      <c r="L57">
        <v>5995</v>
      </c>
      <c r="M57">
        <v>8070</v>
      </c>
      <c r="N57">
        <v>15303</v>
      </c>
      <c r="O57">
        <v>33331</v>
      </c>
      <c r="P57">
        <v>525</v>
      </c>
      <c r="Q57">
        <v>5116</v>
      </c>
      <c r="R57">
        <v>5116</v>
      </c>
      <c r="S57">
        <v>18</v>
      </c>
      <c r="T57">
        <v>5777</v>
      </c>
      <c r="U57">
        <v>17</v>
      </c>
      <c r="V57">
        <v>33240</v>
      </c>
      <c r="W57">
        <v>5830</v>
      </c>
      <c r="X57">
        <v>42</v>
      </c>
      <c r="Y57">
        <v>584</v>
      </c>
      <c r="Z57">
        <v>27995</v>
      </c>
      <c r="AA57">
        <v>27994</v>
      </c>
      <c r="AB57">
        <v>1</v>
      </c>
      <c r="AC57">
        <v>0</v>
      </c>
      <c r="AD57">
        <v>27995</v>
      </c>
      <c r="AE57">
        <v>792</v>
      </c>
      <c r="AF57">
        <v>525</v>
      </c>
      <c r="AG57">
        <v>68</v>
      </c>
      <c r="AH57">
        <v>14</v>
      </c>
      <c r="AI57">
        <v>0</v>
      </c>
      <c r="AJ57">
        <v>635</v>
      </c>
      <c r="AK57">
        <v>17</v>
      </c>
      <c r="AL57">
        <v>6419</v>
      </c>
      <c r="AM57">
        <v>6402</v>
      </c>
      <c r="AN57">
        <v>0</v>
      </c>
      <c r="AO57">
        <v>1168</v>
      </c>
      <c r="AP57">
        <v>27994</v>
      </c>
      <c r="AQ57">
        <v>27994</v>
      </c>
      <c r="AR57">
        <v>0</v>
      </c>
      <c r="AS57">
        <v>0</v>
      </c>
      <c r="AT57">
        <v>584</v>
      </c>
      <c r="AU57">
        <v>6519</v>
      </c>
      <c r="AV57">
        <v>4280</v>
      </c>
      <c r="AW57">
        <v>9721</v>
      </c>
      <c r="AX57">
        <v>26451</v>
      </c>
      <c r="AY57">
        <v>9125</v>
      </c>
      <c r="AZ57">
        <v>6441</v>
      </c>
      <c r="BA57">
        <v>9812</v>
      </c>
      <c r="BB57">
        <v>11129</v>
      </c>
      <c r="BC57">
        <v>526847</v>
      </c>
      <c r="BD57">
        <v>9071</v>
      </c>
      <c r="BE57">
        <v>11411</v>
      </c>
      <c r="BF57">
        <v>7325</v>
      </c>
      <c r="BG57">
        <v>6247</v>
      </c>
      <c r="BH57">
        <v>13226</v>
      </c>
      <c r="BI57">
        <v>0</v>
      </c>
      <c r="BJ57">
        <v>3885</v>
      </c>
    </row>
    <row r="58" spans="1:62" x14ac:dyDescent="0.3">
      <c r="A58">
        <v>28000</v>
      </c>
      <c r="B58">
        <v>0.246</v>
      </c>
      <c r="C58">
        <v>4.84</v>
      </c>
      <c r="D58">
        <v>0.13400000000000001</v>
      </c>
      <c r="E58">
        <v>1.5720000000000001</v>
      </c>
      <c r="F58">
        <v>6.0179999999999998</v>
      </c>
      <c r="G58">
        <v>27927</v>
      </c>
      <c r="H58">
        <v>99805</v>
      </c>
      <c r="I58">
        <v>172166</v>
      </c>
      <c r="J58">
        <v>3212</v>
      </c>
      <c r="K58">
        <v>3691</v>
      </c>
      <c r="L58">
        <v>5679</v>
      </c>
      <c r="M58">
        <v>6716</v>
      </c>
      <c r="N58">
        <v>16793</v>
      </c>
      <c r="O58">
        <v>34091</v>
      </c>
      <c r="P58">
        <v>531</v>
      </c>
      <c r="Q58">
        <v>5291</v>
      </c>
      <c r="R58">
        <v>5291</v>
      </c>
      <c r="S58">
        <v>36</v>
      </c>
      <c r="T58">
        <v>5975</v>
      </c>
      <c r="U58">
        <v>9</v>
      </c>
      <c r="V58">
        <v>33960</v>
      </c>
      <c r="W58">
        <v>6034</v>
      </c>
      <c r="X58">
        <v>42</v>
      </c>
      <c r="Y58">
        <v>598</v>
      </c>
      <c r="Z58">
        <v>28525</v>
      </c>
      <c r="AA58">
        <v>28524</v>
      </c>
      <c r="AB58">
        <v>1</v>
      </c>
      <c r="AC58">
        <v>0</v>
      </c>
      <c r="AD58">
        <v>28525</v>
      </c>
      <c r="AE58">
        <v>796</v>
      </c>
      <c r="AF58">
        <v>531</v>
      </c>
      <c r="AG58">
        <v>87</v>
      </c>
      <c r="AH58">
        <v>24</v>
      </c>
      <c r="AI58">
        <v>0</v>
      </c>
      <c r="AJ58">
        <v>597</v>
      </c>
      <c r="AK58">
        <v>9</v>
      </c>
      <c r="AL58">
        <v>6570</v>
      </c>
      <c r="AM58">
        <v>6561</v>
      </c>
      <c r="AN58">
        <v>0</v>
      </c>
      <c r="AO58">
        <v>1196</v>
      </c>
      <c r="AP58">
        <v>28524</v>
      </c>
      <c r="AQ58">
        <v>28524</v>
      </c>
      <c r="AR58">
        <v>0</v>
      </c>
      <c r="AS58">
        <v>0</v>
      </c>
      <c r="AT58">
        <v>598</v>
      </c>
      <c r="AU58">
        <v>8104</v>
      </c>
      <c r="AV58">
        <v>4982</v>
      </c>
      <c r="AW58">
        <v>10227</v>
      </c>
      <c r="AX58">
        <v>22292</v>
      </c>
      <c r="AY58">
        <v>9860</v>
      </c>
      <c r="AZ58">
        <v>6869</v>
      </c>
      <c r="BA58">
        <v>5878</v>
      </c>
      <c r="BB58">
        <v>11501</v>
      </c>
      <c r="BC58">
        <v>672692</v>
      </c>
      <c r="BD58">
        <v>10290</v>
      </c>
      <c r="BE58">
        <v>16536</v>
      </c>
      <c r="BF58">
        <v>7698</v>
      </c>
      <c r="BG58">
        <v>6683</v>
      </c>
      <c r="BH58">
        <v>16213</v>
      </c>
      <c r="BI58">
        <v>0</v>
      </c>
      <c r="BJ58">
        <v>4208</v>
      </c>
    </row>
    <row r="59" spans="1:62" x14ac:dyDescent="0.3">
      <c r="A59">
        <v>28500</v>
      </c>
      <c r="B59">
        <v>0.25700000000000001</v>
      </c>
      <c r="C59">
        <v>4.9109999999999996</v>
      </c>
      <c r="D59">
        <v>0.13700000000000001</v>
      </c>
      <c r="E59">
        <v>1.9930000000000001</v>
      </c>
      <c r="F59">
        <v>5.9630000000000001</v>
      </c>
      <c r="G59">
        <v>28461</v>
      </c>
      <c r="H59">
        <v>101540</v>
      </c>
      <c r="I59">
        <v>174904</v>
      </c>
      <c r="J59">
        <v>3208</v>
      </c>
      <c r="K59">
        <v>3699</v>
      </c>
      <c r="L59">
        <v>5639</v>
      </c>
      <c r="M59">
        <v>8059</v>
      </c>
      <c r="N59">
        <v>16084</v>
      </c>
      <c r="O59">
        <v>34660</v>
      </c>
      <c r="P59">
        <v>548</v>
      </c>
      <c r="Q59">
        <v>5306</v>
      </c>
      <c r="R59">
        <v>5306</v>
      </c>
      <c r="S59">
        <v>33</v>
      </c>
      <c r="T59">
        <v>6022</v>
      </c>
      <c r="U59">
        <v>11</v>
      </c>
      <c r="V59">
        <v>34501</v>
      </c>
      <c r="W59">
        <v>6041</v>
      </c>
      <c r="X59">
        <v>45</v>
      </c>
      <c r="Y59">
        <v>583</v>
      </c>
      <c r="Z59">
        <v>29044</v>
      </c>
      <c r="AA59">
        <v>29043</v>
      </c>
      <c r="AB59">
        <v>1</v>
      </c>
      <c r="AC59">
        <v>0</v>
      </c>
      <c r="AD59">
        <v>29044</v>
      </c>
      <c r="AE59">
        <v>770</v>
      </c>
      <c r="AF59">
        <v>548</v>
      </c>
      <c r="AG59">
        <v>76</v>
      </c>
      <c r="AH59">
        <v>22</v>
      </c>
      <c r="AI59">
        <v>0</v>
      </c>
      <c r="AJ59">
        <v>600</v>
      </c>
      <c r="AK59">
        <v>11</v>
      </c>
      <c r="AL59">
        <v>6578</v>
      </c>
      <c r="AM59">
        <v>6567</v>
      </c>
      <c r="AN59">
        <v>0</v>
      </c>
      <c r="AO59">
        <v>1166</v>
      </c>
      <c r="AP59">
        <v>29043</v>
      </c>
      <c r="AQ59">
        <v>29043</v>
      </c>
      <c r="AR59">
        <v>0</v>
      </c>
      <c r="AS59">
        <v>0</v>
      </c>
      <c r="AT59">
        <v>583</v>
      </c>
      <c r="AU59">
        <v>7520</v>
      </c>
      <c r="AV59">
        <v>4633</v>
      </c>
      <c r="AW59">
        <v>10369</v>
      </c>
      <c r="AX59">
        <v>10685</v>
      </c>
      <c r="AY59">
        <v>8843</v>
      </c>
      <c r="AZ59">
        <v>6598</v>
      </c>
      <c r="BA59">
        <v>13652</v>
      </c>
      <c r="BB59">
        <v>11375</v>
      </c>
      <c r="BC59">
        <v>659243</v>
      </c>
      <c r="BD59">
        <v>10097</v>
      </c>
      <c r="BE59">
        <v>11735</v>
      </c>
      <c r="BF59">
        <v>7449</v>
      </c>
      <c r="BG59">
        <v>6332</v>
      </c>
      <c r="BH59">
        <v>13653</v>
      </c>
      <c r="BI59">
        <v>0</v>
      </c>
      <c r="BJ59">
        <v>4066</v>
      </c>
    </row>
    <row r="60" spans="1:62" x14ac:dyDescent="0.3">
      <c r="A60">
        <v>29000</v>
      </c>
      <c r="B60">
        <v>0.255</v>
      </c>
      <c r="C60">
        <v>5.032</v>
      </c>
      <c r="D60">
        <v>0.13700000000000001</v>
      </c>
      <c r="E60">
        <v>1.5</v>
      </c>
      <c r="F60">
        <v>6.02</v>
      </c>
      <c r="G60">
        <v>29003</v>
      </c>
      <c r="H60">
        <v>103746</v>
      </c>
      <c r="I60">
        <v>178222</v>
      </c>
      <c r="J60">
        <v>3179</v>
      </c>
      <c r="K60">
        <v>3433</v>
      </c>
      <c r="L60">
        <v>5889</v>
      </c>
      <c r="M60">
        <v>7834</v>
      </c>
      <c r="N60">
        <v>16214</v>
      </c>
      <c r="O60">
        <v>35301</v>
      </c>
      <c r="P60">
        <v>591</v>
      </c>
      <c r="Q60">
        <v>5604</v>
      </c>
      <c r="R60">
        <v>5604</v>
      </c>
      <c r="S60">
        <v>39</v>
      </c>
      <c r="T60">
        <v>6135</v>
      </c>
      <c r="U60">
        <v>11</v>
      </c>
      <c r="V60">
        <v>35112</v>
      </c>
      <c r="W60">
        <v>6110</v>
      </c>
      <c r="X60">
        <v>45</v>
      </c>
      <c r="Y60">
        <v>563</v>
      </c>
      <c r="Z60">
        <v>29566</v>
      </c>
      <c r="AA60">
        <v>29565</v>
      </c>
      <c r="AB60">
        <v>1</v>
      </c>
      <c r="AC60">
        <v>0</v>
      </c>
      <c r="AD60">
        <v>29566</v>
      </c>
      <c r="AE60">
        <v>734</v>
      </c>
      <c r="AF60">
        <v>591</v>
      </c>
      <c r="AG60">
        <v>81</v>
      </c>
      <c r="AH60">
        <v>13</v>
      </c>
      <c r="AI60">
        <v>0</v>
      </c>
      <c r="AJ60">
        <v>560</v>
      </c>
      <c r="AK60">
        <v>11</v>
      </c>
      <c r="AL60">
        <v>6617</v>
      </c>
      <c r="AM60">
        <v>6606</v>
      </c>
      <c r="AN60">
        <v>3</v>
      </c>
      <c r="AO60">
        <v>1124</v>
      </c>
      <c r="AP60">
        <v>29565</v>
      </c>
      <c r="AQ60">
        <v>29565</v>
      </c>
      <c r="AR60">
        <v>0</v>
      </c>
      <c r="AS60">
        <v>0</v>
      </c>
      <c r="AT60">
        <v>562</v>
      </c>
      <c r="AU60">
        <v>6537</v>
      </c>
      <c r="AV60">
        <v>4947</v>
      </c>
      <c r="AW60">
        <v>10022</v>
      </c>
      <c r="AX60">
        <v>16999</v>
      </c>
      <c r="AY60">
        <v>8729</v>
      </c>
      <c r="AZ60">
        <v>6934</v>
      </c>
      <c r="BA60">
        <v>5391</v>
      </c>
      <c r="BB60">
        <v>10985</v>
      </c>
      <c r="BC60">
        <v>663816</v>
      </c>
      <c r="BD60">
        <v>11765</v>
      </c>
      <c r="BE60">
        <v>11488</v>
      </c>
      <c r="BF60">
        <v>7257</v>
      </c>
      <c r="BG60">
        <v>6272</v>
      </c>
      <c r="BH60">
        <v>9813</v>
      </c>
      <c r="BI60">
        <v>0</v>
      </c>
      <c r="BJ60">
        <v>3961</v>
      </c>
    </row>
    <row r="61" spans="1:62" x14ac:dyDescent="0.3">
      <c r="A61">
        <v>29500</v>
      </c>
      <c r="B61">
        <v>0.26</v>
      </c>
      <c r="C61">
        <v>5.0170000000000003</v>
      </c>
      <c r="D61">
        <v>0.14000000000000001</v>
      </c>
      <c r="E61">
        <v>1.663</v>
      </c>
      <c r="F61">
        <v>6.5540000000000003</v>
      </c>
      <c r="G61">
        <v>29423</v>
      </c>
      <c r="H61">
        <v>104882</v>
      </c>
      <c r="I61">
        <v>180807</v>
      </c>
      <c r="J61">
        <v>3225</v>
      </c>
      <c r="K61">
        <v>3494</v>
      </c>
      <c r="L61">
        <v>6526</v>
      </c>
      <c r="M61">
        <v>8009</v>
      </c>
      <c r="N61">
        <v>16278</v>
      </c>
      <c r="O61">
        <v>35788</v>
      </c>
      <c r="P61">
        <v>562</v>
      </c>
      <c r="Q61">
        <v>5533</v>
      </c>
      <c r="R61">
        <v>5533</v>
      </c>
      <c r="S61">
        <v>9</v>
      </c>
      <c r="T61">
        <v>6168</v>
      </c>
      <c r="U61">
        <v>13</v>
      </c>
      <c r="V61">
        <v>35652</v>
      </c>
      <c r="W61">
        <v>6230</v>
      </c>
      <c r="X61">
        <v>24</v>
      </c>
      <c r="Y61">
        <v>635</v>
      </c>
      <c r="Z61">
        <v>30058</v>
      </c>
      <c r="AA61">
        <v>30057</v>
      </c>
      <c r="AB61">
        <v>1</v>
      </c>
      <c r="AC61">
        <v>0</v>
      </c>
      <c r="AD61">
        <v>30058</v>
      </c>
      <c r="AE61">
        <v>818</v>
      </c>
      <c r="AF61">
        <v>562</v>
      </c>
      <c r="AG61">
        <v>69</v>
      </c>
      <c r="AH61">
        <v>19</v>
      </c>
      <c r="AI61">
        <v>0</v>
      </c>
      <c r="AJ61">
        <v>589</v>
      </c>
      <c r="AK61">
        <v>13</v>
      </c>
      <c r="AL61">
        <v>6777</v>
      </c>
      <c r="AM61">
        <v>6764</v>
      </c>
      <c r="AN61">
        <v>0</v>
      </c>
      <c r="AO61">
        <v>1270</v>
      </c>
      <c r="AP61">
        <v>30057</v>
      </c>
      <c r="AQ61">
        <v>30057</v>
      </c>
      <c r="AR61">
        <v>0</v>
      </c>
      <c r="AS61">
        <v>0</v>
      </c>
      <c r="AT61">
        <v>635</v>
      </c>
      <c r="AU61">
        <v>6562</v>
      </c>
      <c r="AV61">
        <v>5135</v>
      </c>
      <c r="AW61">
        <v>10311</v>
      </c>
      <c r="AX61">
        <v>11519</v>
      </c>
      <c r="AY61">
        <v>8959</v>
      </c>
      <c r="AZ61">
        <v>6943</v>
      </c>
      <c r="BA61">
        <v>6104</v>
      </c>
      <c r="BB61">
        <v>11521</v>
      </c>
      <c r="BC61">
        <v>722774</v>
      </c>
      <c r="BD61">
        <v>10523</v>
      </c>
      <c r="BE61">
        <v>17365</v>
      </c>
      <c r="BF61">
        <v>7499</v>
      </c>
      <c r="BG61">
        <v>6471</v>
      </c>
      <c r="BH61">
        <v>13226</v>
      </c>
      <c r="BI61">
        <v>0</v>
      </c>
      <c r="BJ61">
        <v>4188</v>
      </c>
    </row>
    <row r="62" spans="1:62" x14ac:dyDescent="0.3">
      <c r="A62">
        <v>30000</v>
      </c>
      <c r="B62">
        <v>0.26600000000000001</v>
      </c>
      <c r="C62">
        <v>5.1909999999999998</v>
      </c>
      <c r="D62">
        <v>0.14099999999999999</v>
      </c>
      <c r="E62">
        <v>1.679</v>
      </c>
      <c r="F62">
        <v>6.3310000000000004</v>
      </c>
      <c r="G62">
        <v>29935</v>
      </c>
      <c r="H62">
        <v>106868</v>
      </c>
      <c r="I62">
        <v>184352</v>
      </c>
      <c r="J62">
        <v>3273</v>
      </c>
      <c r="K62">
        <v>3663</v>
      </c>
      <c r="L62">
        <v>5404</v>
      </c>
      <c r="M62">
        <v>7931</v>
      </c>
      <c r="N62">
        <v>15750</v>
      </c>
      <c r="O62">
        <v>36500</v>
      </c>
      <c r="P62">
        <v>596</v>
      </c>
      <c r="Q62">
        <v>5697</v>
      </c>
      <c r="R62">
        <v>5697</v>
      </c>
      <c r="S62">
        <v>30</v>
      </c>
      <c r="T62">
        <v>6308</v>
      </c>
      <c r="U62">
        <v>13</v>
      </c>
      <c r="V62">
        <v>36335</v>
      </c>
      <c r="W62">
        <v>6401</v>
      </c>
      <c r="X62">
        <v>39</v>
      </c>
      <c r="Y62">
        <v>653</v>
      </c>
      <c r="Z62">
        <v>30588</v>
      </c>
      <c r="AA62">
        <v>30587</v>
      </c>
      <c r="AB62">
        <v>1</v>
      </c>
      <c r="AC62">
        <v>0</v>
      </c>
      <c r="AD62">
        <v>30588</v>
      </c>
      <c r="AE62">
        <v>850</v>
      </c>
      <c r="AF62">
        <v>596</v>
      </c>
      <c r="AG62">
        <v>85</v>
      </c>
      <c r="AH62">
        <v>16</v>
      </c>
      <c r="AI62">
        <v>0</v>
      </c>
      <c r="AJ62">
        <v>629</v>
      </c>
      <c r="AK62">
        <v>13</v>
      </c>
      <c r="AL62">
        <v>6971</v>
      </c>
      <c r="AM62">
        <v>6958</v>
      </c>
      <c r="AN62">
        <v>0</v>
      </c>
      <c r="AO62">
        <v>1306</v>
      </c>
      <c r="AP62">
        <v>30587</v>
      </c>
      <c r="AQ62">
        <v>30587</v>
      </c>
      <c r="AR62">
        <v>0</v>
      </c>
      <c r="AS62">
        <v>0</v>
      </c>
      <c r="AT62">
        <v>653</v>
      </c>
      <c r="AU62">
        <v>7609</v>
      </c>
      <c r="AV62">
        <v>3912</v>
      </c>
      <c r="AW62">
        <v>10169</v>
      </c>
      <c r="AX62">
        <v>11572</v>
      </c>
      <c r="AY62">
        <v>11946</v>
      </c>
      <c r="AZ62">
        <v>6666</v>
      </c>
      <c r="BA62">
        <v>5053</v>
      </c>
      <c r="BB62">
        <v>12656</v>
      </c>
      <c r="BC62">
        <v>663071</v>
      </c>
      <c r="BD62">
        <v>13718</v>
      </c>
      <c r="BE62">
        <v>12139</v>
      </c>
      <c r="BF62">
        <v>7528</v>
      </c>
      <c r="BG62">
        <v>6292</v>
      </c>
      <c r="BH62">
        <v>10666</v>
      </c>
      <c r="BI62">
        <v>0</v>
      </c>
      <c r="BJ62">
        <v>3859</v>
      </c>
    </row>
    <row r="63" spans="1:62" x14ac:dyDescent="0.3">
      <c r="A63">
        <v>30500</v>
      </c>
      <c r="B63">
        <v>0.27600000000000002</v>
      </c>
      <c r="C63">
        <v>5.2969999999999997</v>
      </c>
      <c r="D63">
        <v>0.14699999999999999</v>
      </c>
      <c r="E63">
        <v>1.6859999999999999</v>
      </c>
      <c r="F63">
        <v>6.6050000000000004</v>
      </c>
      <c r="G63">
        <v>30464</v>
      </c>
      <c r="H63">
        <v>108845</v>
      </c>
      <c r="I63">
        <v>187387</v>
      </c>
      <c r="J63">
        <v>3151</v>
      </c>
      <c r="K63">
        <v>3763</v>
      </c>
      <c r="L63">
        <v>5024</v>
      </c>
      <c r="M63">
        <v>7926</v>
      </c>
      <c r="N63">
        <v>17342</v>
      </c>
      <c r="O63">
        <v>37118</v>
      </c>
      <c r="P63">
        <v>592</v>
      </c>
      <c r="Q63">
        <v>5744</v>
      </c>
      <c r="R63">
        <v>5744</v>
      </c>
      <c r="S63">
        <v>54</v>
      </c>
      <c r="T63">
        <v>6500</v>
      </c>
      <c r="U63">
        <v>15</v>
      </c>
      <c r="V63">
        <v>36951</v>
      </c>
      <c r="W63">
        <v>6488</v>
      </c>
      <c r="X63">
        <v>45</v>
      </c>
      <c r="Y63">
        <v>618</v>
      </c>
      <c r="Z63">
        <v>31082</v>
      </c>
      <c r="AA63">
        <v>31081</v>
      </c>
      <c r="AB63">
        <v>1</v>
      </c>
      <c r="AC63">
        <v>0</v>
      </c>
      <c r="AD63">
        <v>31082</v>
      </c>
      <c r="AE63">
        <v>818</v>
      </c>
      <c r="AF63">
        <v>592</v>
      </c>
      <c r="AG63">
        <v>66</v>
      </c>
      <c r="AH63">
        <v>16</v>
      </c>
      <c r="AI63">
        <v>0</v>
      </c>
      <c r="AJ63">
        <v>650</v>
      </c>
      <c r="AK63">
        <v>15</v>
      </c>
      <c r="AL63">
        <v>7080</v>
      </c>
      <c r="AM63">
        <v>7065</v>
      </c>
      <c r="AN63">
        <v>0</v>
      </c>
      <c r="AO63">
        <v>1236</v>
      </c>
      <c r="AP63">
        <v>31081</v>
      </c>
      <c r="AQ63">
        <v>31081</v>
      </c>
      <c r="AR63">
        <v>0</v>
      </c>
      <c r="AS63">
        <v>0</v>
      </c>
      <c r="AT63">
        <v>618</v>
      </c>
      <c r="AU63">
        <v>6480</v>
      </c>
      <c r="AV63">
        <v>4064</v>
      </c>
      <c r="AW63">
        <v>9937</v>
      </c>
      <c r="AX63">
        <v>11812</v>
      </c>
      <c r="AY63">
        <v>11471</v>
      </c>
      <c r="AZ63">
        <v>6667</v>
      </c>
      <c r="BA63">
        <v>5290</v>
      </c>
      <c r="BB63">
        <v>11163</v>
      </c>
      <c r="BC63">
        <v>697850</v>
      </c>
      <c r="BD63">
        <v>9736</v>
      </c>
      <c r="BE63">
        <v>10971</v>
      </c>
      <c r="BF63">
        <v>7228</v>
      </c>
      <c r="BG63">
        <v>8436</v>
      </c>
      <c r="BH63">
        <v>12799</v>
      </c>
      <c r="BI63">
        <v>0</v>
      </c>
      <c r="BJ63">
        <v>3992</v>
      </c>
    </row>
    <row r="64" spans="1:62" x14ac:dyDescent="0.3">
      <c r="A64">
        <v>31000</v>
      </c>
      <c r="B64">
        <v>0.28599999999999998</v>
      </c>
      <c r="C64">
        <v>5.335</v>
      </c>
      <c r="D64">
        <v>0.14699999999999999</v>
      </c>
      <c r="E64">
        <v>1.587</v>
      </c>
      <c r="F64">
        <v>7.0919999999999996</v>
      </c>
      <c r="G64">
        <v>30877</v>
      </c>
      <c r="H64">
        <v>110269</v>
      </c>
      <c r="I64">
        <v>190542</v>
      </c>
      <c r="J64">
        <v>3841</v>
      </c>
      <c r="K64">
        <v>3710</v>
      </c>
      <c r="L64">
        <v>4970</v>
      </c>
      <c r="M64">
        <v>5809</v>
      </c>
      <c r="N64">
        <v>16492</v>
      </c>
      <c r="O64">
        <v>37813</v>
      </c>
      <c r="P64">
        <v>593</v>
      </c>
      <c r="Q64">
        <v>5706</v>
      </c>
      <c r="R64">
        <v>5706</v>
      </c>
      <c r="S64">
        <v>39</v>
      </c>
      <c r="T64">
        <v>6574</v>
      </c>
      <c r="U64">
        <v>12</v>
      </c>
      <c r="V64">
        <v>37574</v>
      </c>
      <c r="W64">
        <v>6698</v>
      </c>
      <c r="X64">
        <v>57</v>
      </c>
      <c r="Y64">
        <v>706</v>
      </c>
      <c r="Z64">
        <v>31583</v>
      </c>
      <c r="AA64">
        <v>31582</v>
      </c>
      <c r="AB64">
        <v>1</v>
      </c>
      <c r="AC64">
        <v>0</v>
      </c>
      <c r="AD64">
        <v>31583</v>
      </c>
      <c r="AE64">
        <v>935</v>
      </c>
      <c r="AF64">
        <v>593</v>
      </c>
      <c r="AG64">
        <v>91</v>
      </c>
      <c r="AH64">
        <v>21</v>
      </c>
      <c r="AI64">
        <v>0</v>
      </c>
      <c r="AJ64">
        <v>641</v>
      </c>
      <c r="AK64">
        <v>12</v>
      </c>
      <c r="AL64">
        <v>7282</v>
      </c>
      <c r="AM64">
        <v>7270</v>
      </c>
      <c r="AN64">
        <v>0</v>
      </c>
      <c r="AO64">
        <v>1412</v>
      </c>
      <c r="AP64">
        <v>31582</v>
      </c>
      <c r="AQ64">
        <v>31582</v>
      </c>
      <c r="AR64">
        <v>0</v>
      </c>
      <c r="AS64">
        <v>0</v>
      </c>
      <c r="AT64">
        <v>706</v>
      </c>
      <c r="AU64">
        <v>6571</v>
      </c>
      <c r="AV64">
        <v>4046</v>
      </c>
      <c r="AW64">
        <v>10683</v>
      </c>
      <c r="AX64">
        <v>16578</v>
      </c>
      <c r="AY64">
        <v>12952</v>
      </c>
      <c r="AZ64">
        <v>6393</v>
      </c>
      <c r="BA64">
        <v>5724</v>
      </c>
      <c r="BB64">
        <v>11343</v>
      </c>
      <c r="BC64">
        <v>696846</v>
      </c>
      <c r="BD64">
        <v>10434</v>
      </c>
      <c r="BE64">
        <v>11722</v>
      </c>
      <c r="BF64">
        <v>7517</v>
      </c>
      <c r="BG64">
        <v>6206</v>
      </c>
      <c r="BH64">
        <v>48637</v>
      </c>
      <c r="BI64">
        <v>0</v>
      </c>
      <c r="BJ64">
        <v>4102</v>
      </c>
    </row>
    <row r="65" spans="1:62" x14ac:dyDescent="0.3">
      <c r="A65">
        <v>31500</v>
      </c>
      <c r="B65">
        <v>0.28599999999999998</v>
      </c>
      <c r="C65">
        <v>5.476</v>
      </c>
      <c r="D65">
        <v>0.152</v>
      </c>
      <c r="E65">
        <v>1.6379999999999999</v>
      </c>
      <c r="F65">
        <v>7.1909999999999998</v>
      </c>
      <c r="G65">
        <v>31492</v>
      </c>
      <c r="H65">
        <v>112371</v>
      </c>
      <c r="I65">
        <v>193597</v>
      </c>
      <c r="J65">
        <v>3068</v>
      </c>
      <c r="K65">
        <v>3428</v>
      </c>
      <c r="L65">
        <v>4587</v>
      </c>
      <c r="M65">
        <v>7744</v>
      </c>
      <c r="N65">
        <v>15301</v>
      </c>
      <c r="O65">
        <v>38341</v>
      </c>
      <c r="P65">
        <v>567</v>
      </c>
      <c r="Q65">
        <v>5981</v>
      </c>
      <c r="R65">
        <v>5981</v>
      </c>
      <c r="S65">
        <v>42</v>
      </c>
      <c r="T65">
        <v>6620</v>
      </c>
      <c r="U65">
        <v>14</v>
      </c>
      <c r="V65">
        <v>38191</v>
      </c>
      <c r="W65">
        <v>6700</v>
      </c>
      <c r="X65">
        <v>45</v>
      </c>
      <c r="Y65">
        <v>650</v>
      </c>
      <c r="Z65">
        <v>32142</v>
      </c>
      <c r="AA65">
        <v>32141</v>
      </c>
      <c r="AB65">
        <v>1</v>
      </c>
      <c r="AC65">
        <v>0</v>
      </c>
      <c r="AD65">
        <v>32142</v>
      </c>
      <c r="AE65">
        <v>863</v>
      </c>
      <c r="AF65">
        <v>567</v>
      </c>
      <c r="AG65">
        <v>80</v>
      </c>
      <c r="AH65">
        <v>20</v>
      </c>
      <c r="AI65">
        <v>0</v>
      </c>
      <c r="AJ65">
        <v>690</v>
      </c>
      <c r="AK65">
        <v>14</v>
      </c>
      <c r="AL65">
        <v>7319</v>
      </c>
      <c r="AM65">
        <v>7305</v>
      </c>
      <c r="AN65">
        <v>0</v>
      </c>
      <c r="AO65">
        <v>1300</v>
      </c>
      <c r="AP65">
        <v>32141</v>
      </c>
      <c r="AQ65">
        <v>32141</v>
      </c>
      <c r="AR65">
        <v>0</v>
      </c>
      <c r="AS65">
        <v>0</v>
      </c>
      <c r="AT65">
        <v>650</v>
      </c>
      <c r="AU65">
        <v>6665</v>
      </c>
      <c r="AV65">
        <v>4942</v>
      </c>
      <c r="AW65">
        <v>10031</v>
      </c>
      <c r="AX65">
        <v>10516</v>
      </c>
      <c r="AY65">
        <v>8786</v>
      </c>
      <c r="AZ65">
        <v>6875</v>
      </c>
      <c r="BA65">
        <v>5881</v>
      </c>
      <c r="BB65">
        <v>20568</v>
      </c>
      <c r="BC65">
        <v>706532</v>
      </c>
      <c r="BD65">
        <v>10059</v>
      </c>
      <c r="BE65">
        <v>12448</v>
      </c>
      <c r="BF65">
        <v>7339</v>
      </c>
      <c r="BG65">
        <v>6302</v>
      </c>
      <c r="BH65">
        <v>13227</v>
      </c>
      <c r="BI65">
        <v>0</v>
      </c>
      <c r="BJ65">
        <v>4052</v>
      </c>
    </row>
    <row r="66" spans="1:62" x14ac:dyDescent="0.3">
      <c r="A66">
        <v>32000</v>
      </c>
      <c r="B66">
        <v>0.28799999999999998</v>
      </c>
      <c r="C66">
        <v>5.5259999999999998</v>
      </c>
      <c r="D66">
        <v>0.15</v>
      </c>
      <c r="E66">
        <v>1.6339999999999999</v>
      </c>
      <c r="F66">
        <v>7.4189999999999996</v>
      </c>
      <c r="G66">
        <v>31944</v>
      </c>
      <c r="H66">
        <v>113910</v>
      </c>
      <c r="I66">
        <v>196372</v>
      </c>
      <c r="J66">
        <v>3136</v>
      </c>
      <c r="K66">
        <v>3590</v>
      </c>
      <c r="L66">
        <v>5722</v>
      </c>
      <c r="M66">
        <v>7206</v>
      </c>
      <c r="N66">
        <v>15807</v>
      </c>
      <c r="O66">
        <v>38870</v>
      </c>
      <c r="P66">
        <v>623</v>
      </c>
      <c r="Q66">
        <v>6029</v>
      </c>
      <c r="R66">
        <v>6029</v>
      </c>
      <c r="S66">
        <v>27</v>
      </c>
      <c r="T66">
        <v>6709</v>
      </c>
      <c r="U66">
        <v>21</v>
      </c>
      <c r="V66">
        <v>38708</v>
      </c>
      <c r="W66">
        <v>6765</v>
      </c>
      <c r="X66">
        <v>27</v>
      </c>
      <c r="Y66">
        <v>684</v>
      </c>
      <c r="Z66">
        <v>32628</v>
      </c>
      <c r="AA66">
        <v>32627</v>
      </c>
      <c r="AB66">
        <v>1</v>
      </c>
      <c r="AC66">
        <v>0</v>
      </c>
      <c r="AD66">
        <v>32628</v>
      </c>
      <c r="AE66">
        <v>886</v>
      </c>
      <c r="AF66">
        <v>623</v>
      </c>
      <c r="AG66">
        <v>91</v>
      </c>
      <c r="AH66">
        <v>25</v>
      </c>
      <c r="AI66">
        <v>0</v>
      </c>
      <c r="AJ66">
        <v>643</v>
      </c>
      <c r="AK66">
        <v>21</v>
      </c>
      <c r="AL66">
        <v>7359</v>
      </c>
      <c r="AM66">
        <v>7338</v>
      </c>
      <c r="AN66">
        <v>0</v>
      </c>
      <c r="AO66">
        <v>1368</v>
      </c>
      <c r="AP66">
        <v>32627</v>
      </c>
      <c r="AQ66">
        <v>32627</v>
      </c>
      <c r="AR66">
        <v>0</v>
      </c>
      <c r="AS66">
        <v>0</v>
      </c>
      <c r="AT66">
        <v>684</v>
      </c>
      <c r="AU66">
        <v>6625</v>
      </c>
      <c r="AV66">
        <v>4256</v>
      </c>
      <c r="AW66">
        <v>9954</v>
      </c>
      <c r="AX66">
        <v>11092</v>
      </c>
      <c r="AY66">
        <v>10255</v>
      </c>
      <c r="AZ66">
        <v>6837</v>
      </c>
      <c r="BA66">
        <v>9284</v>
      </c>
      <c r="BB66">
        <v>11232</v>
      </c>
      <c r="BC66">
        <v>731699</v>
      </c>
      <c r="BD66">
        <v>10018</v>
      </c>
      <c r="BE66">
        <v>12526</v>
      </c>
      <c r="BF66">
        <v>7319</v>
      </c>
      <c r="BG66">
        <v>6407</v>
      </c>
      <c r="BH66">
        <v>17065</v>
      </c>
      <c r="BI66">
        <v>0</v>
      </c>
      <c r="BJ66">
        <v>3973</v>
      </c>
    </row>
    <row r="67" spans="1:62" x14ac:dyDescent="0.3">
      <c r="A67">
        <v>32500</v>
      </c>
      <c r="B67">
        <v>0.30299999999999999</v>
      </c>
      <c r="C67">
        <v>5.6479999999999997</v>
      </c>
      <c r="D67">
        <v>0.16</v>
      </c>
      <c r="E67">
        <v>1.675</v>
      </c>
      <c r="F67">
        <v>7.7160000000000002</v>
      </c>
      <c r="G67">
        <v>32439</v>
      </c>
      <c r="H67">
        <v>115789</v>
      </c>
      <c r="I67">
        <v>199436</v>
      </c>
      <c r="J67">
        <v>3180</v>
      </c>
      <c r="K67">
        <v>3469</v>
      </c>
      <c r="L67">
        <v>9410</v>
      </c>
      <c r="M67">
        <v>8025</v>
      </c>
      <c r="N67">
        <v>16258</v>
      </c>
      <c r="O67">
        <v>39498</v>
      </c>
      <c r="P67">
        <v>638</v>
      </c>
      <c r="Q67">
        <v>6130</v>
      </c>
      <c r="R67">
        <v>6130</v>
      </c>
      <c r="S67">
        <v>45</v>
      </c>
      <c r="T67">
        <v>6802</v>
      </c>
      <c r="U67">
        <v>9</v>
      </c>
      <c r="V67">
        <v>39314</v>
      </c>
      <c r="W67">
        <v>6876</v>
      </c>
      <c r="X67">
        <v>63</v>
      </c>
      <c r="Y67">
        <v>681</v>
      </c>
      <c r="Z67">
        <v>33120</v>
      </c>
      <c r="AA67">
        <v>33119</v>
      </c>
      <c r="AB67">
        <v>1</v>
      </c>
      <c r="AC67">
        <v>0</v>
      </c>
      <c r="AD67">
        <v>33120</v>
      </c>
      <c r="AE67">
        <v>905</v>
      </c>
      <c r="AF67">
        <v>638</v>
      </c>
      <c r="AG67">
        <v>73</v>
      </c>
      <c r="AH67">
        <v>20</v>
      </c>
      <c r="AI67">
        <v>0</v>
      </c>
      <c r="AJ67">
        <v>643</v>
      </c>
      <c r="AK67">
        <v>9</v>
      </c>
      <c r="AL67">
        <v>7439</v>
      </c>
      <c r="AM67">
        <v>7430</v>
      </c>
      <c r="AN67">
        <v>0</v>
      </c>
      <c r="AO67">
        <v>1362</v>
      </c>
      <c r="AP67">
        <v>33119</v>
      </c>
      <c r="AQ67">
        <v>33119</v>
      </c>
      <c r="AR67">
        <v>0</v>
      </c>
      <c r="AS67">
        <v>0</v>
      </c>
      <c r="AT67">
        <v>681</v>
      </c>
      <c r="AU67">
        <v>6783</v>
      </c>
      <c r="AV67">
        <v>4456</v>
      </c>
      <c r="AW67">
        <v>9960</v>
      </c>
      <c r="AX67">
        <v>11732</v>
      </c>
      <c r="AY67">
        <v>9774</v>
      </c>
      <c r="AZ67">
        <v>6601</v>
      </c>
      <c r="BA67">
        <v>5451</v>
      </c>
      <c r="BB67">
        <v>11590</v>
      </c>
      <c r="BC67">
        <v>765560</v>
      </c>
      <c r="BD67">
        <v>10821</v>
      </c>
      <c r="BE67">
        <v>13439</v>
      </c>
      <c r="BF67">
        <v>13748</v>
      </c>
      <c r="BG67">
        <v>6561</v>
      </c>
      <c r="BH67">
        <v>13652</v>
      </c>
      <c r="BI67">
        <v>0</v>
      </c>
      <c r="BJ67">
        <v>4308</v>
      </c>
    </row>
    <row r="68" spans="1:62" x14ac:dyDescent="0.3">
      <c r="A68">
        <v>33000</v>
      </c>
      <c r="B68">
        <v>0.31900000000000001</v>
      </c>
      <c r="C68">
        <v>5.4870000000000001</v>
      </c>
      <c r="D68">
        <v>0.159</v>
      </c>
      <c r="E68">
        <v>1.6279999999999999</v>
      </c>
      <c r="F68">
        <v>7.74</v>
      </c>
      <c r="G68">
        <v>32974</v>
      </c>
      <c r="H68">
        <v>117806</v>
      </c>
      <c r="I68">
        <v>202900</v>
      </c>
      <c r="J68">
        <v>3056</v>
      </c>
      <c r="K68">
        <v>3512</v>
      </c>
      <c r="L68">
        <v>5242</v>
      </c>
      <c r="M68">
        <v>8070</v>
      </c>
      <c r="N68">
        <v>15784</v>
      </c>
      <c r="O68">
        <v>40146</v>
      </c>
      <c r="P68">
        <v>651</v>
      </c>
      <c r="Q68">
        <v>6306</v>
      </c>
      <c r="R68">
        <v>6306</v>
      </c>
      <c r="S68">
        <v>30</v>
      </c>
      <c r="T68">
        <v>6987</v>
      </c>
      <c r="U68">
        <v>20</v>
      </c>
      <c r="V68">
        <v>40013</v>
      </c>
      <c r="W68">
        <v>7040</v>
      </c>
      <c r="X68">
        <v>45</v>
      </c>
      <c r="Y68">
        <v>682</v>
      </c>
      <c r="Z68">
        <v>33656</v>
      </c>
      <c r="AA68">
        <v>33655</v>
      </c>
      <c r="AB68">
        <v>1</v>
      </c>
      <c r="AC68">
        <v>0</v>
      </c>
      <c r="AD68">
        <v>33656</v>
      </c>
      <c r="AE68">
        <v>890</v>
      </c>
      <c r="AF68">
        <v>651</v>
      </c>
      <c r="AG68">
        <v>75</v>
      </c>
      <c r="AH68">
        <v>12</v>
      </c>
      <c r="AI68">
        <v>0</v>
      </c>
      <c r="AJ68">
        <v>676</v>
      </c>
      <c r="AK68">
        <v>20</v>
      </c>
      <c r="AL68">
        <v>7638</v>
      </c>
      <c r="AM68">
        <v>7618</v>
      </c>
      <c r="AN68">
        <v>0</v>
      </c>
      <c r="AO68">
        <v>1364</v>
      </c>
      <c r="AP68">
        <v>33655</v>
      </c>
      <c r="AQ68">
        <v>33655</v>
      </c>
      <c r="AR68">
        <v>0</v>
      </c>
      <c r="AS68">
        <v>0</v>
      </c>
      <c r="AT68">
        <v>682</v>
      </c>
      <c r="AU68">
        <v>6319</v>
      </c>
      <c r="AV68">
        <v>3801</v>
      </c>
      <c r="AW68">
        <v>9235</v>
      </c>
      <c r="AX68">
        <v>10381</v>
      </c>
      <c r="AY68">
        <v>8518</v>
      </c>
      <c r="AZ68">
        <v>6113</v>
      </c>
      <c r="BA68">
        <v>4671</v>
      </c>
      <c r="BB68">
        <v>10677</v>
      </c>
      <c r="BC68">
        <v>713349</v>
      </c>
      <c r="BD68">
        <v>9518</v>
      </c>
      <c r="BE68">
        <v>13008</v>
      </c>
      <c r="BF68">
        <v>25462</v>
      </c>
      <c r="BG68">
        <v>6161</v>
      </c>
      <c r="BH68">
        <v>11520</v>
      </c>
      <c r="BI68">
        <v>0</v>
      </c>
      <c r="BJ68">
        <v>3789</v>
      </c>
    </row>
    <row r="69" spans="1:62" x14ac:dyDescent="0.3">
      <c r="A69">
        <v>33500</v>
      </c>
      <c r="B69">
        <v>0.28000000000000003</v>
      </c>
      <c r="C69">
        <v>5.3</v>
      </c>
      <c r="D69">
        <v>0.14499999999999999</v>
      </c>
      <c r="E69">
        <v>1.601</v>
      </c>
      <c r="F69">
        <v>7.8</v>
      </c>
      <c r="G69">
        <v>33440</v>
      </c>
      <c r="H69">
        <v>119320</v>
      </c>
      <c r="I69">
        <v>205899</v>
      </c>
      <c r="J69">
        <v>3321</v>
      </c>
      <c r="K69">
        <v>3038</v>
      </c>
      <c r="L69">
        <v>4583</v>
      </c>
      <c r="M69">
        <v>7050</v>
      </c>
      <c r="N69">
        <v>13439</v>
      </c>
      <c r="O69">
        <v>40829</v>
      </c>
      <c r="P69">
        <v>659</v>
      </c>
      <c r="Q69">
        <v>6174</v>
      </c>
      <c r="R69">
        <v>6174</v>
      </c>
      <c r="S69">
        <v>45</v>
      </c>
      <c r="T69">
        <v>7142</v>
      </c>
      <c r="U69">
        <v>12</v>
      </c>
      <c r="V69">
        <v>40625</v>
      </c>
      <c r="W69">
        <v>7186</v>
      </c>
      <c r="X69">
        <v>33</v>
      </c>
      <c r="Y69">
        <v>713</v>
      </c>
      <c r="Z69">
        <v>34153</v>
      </c>
      <c r="AA69">
        <v>34152</v>
      </c>
      <c r="AB69">
        <v>1</v>
      </c>
      <c r="AC69">
        <v>0</v>
      </c>
      <c r="AD69">
        <v>34153</v>
      </c>
      <c r="AE69">
        <v>952</v>
      </c>
      <c r="AF69">
        <v>659</v>
      </c>
      <c r="AG69">
        <v>92</v>
      </c>
      <c r="AH69">
        <v>22</v>
      </c>
      <c r="AI69">
        <v>0</v>
      </c>
      <c r="AJ69">
        <v>730</v>
      </c>
      <c r="AK69">
        <v>12</v>
      </c>
      <c r="AL69">
        <v>7842</v>
      </c>
      <c r="AM69">
        <v>7830</v>
      </c>
      <c r="AN69">
        <v>0</v>
      </c>
      <c r="AO69">
        <v>1426</v>
      </c>
      <c r="AP69">
        <v>34152</v>
      </c>
      <c r="AQ69">
        <v>34152</v>
      </c>
      <c r="AR69">
        <v>0</v>
      </c>
      <c r="AS69">
        <v>0</v>
      </c>
      <c r="AT69">
        <v>713</v>
      </c>
      <c r="AU69">
        <v>5969</v>
      </c>
      <c r="AV69">
        <v>3866</v>
      </c>
      <c r="AW69">
        <v>8814</v>
      </c>
      <c r="AX69">
        <v>10123</v>
      </c>
      <c r="AY69">
        <v>8039</v>
      </c>
      <c r="AZ69">
        <v>5883</v>
      </c>
      <c r="BA69">
        <v>4444</v>
      </c>
      <c r="BB69">
        <v>10301</v>
      </c>
      <c r="BC69">
        <v>689568</v>
      </c>
      <c r="BD69">
        <v>9334</v>
      </c>
      <c r="BE69">
        <v>9219</v>
      </c>
      <c r="BF69">
        <v>6906</v>
      </c>
      <c r="BG69">
        <v>5973</v>
      </c>
      <c r="BH69">
        <v>9812</v>
      </c>
      <c r="BI69">
        <v>0</v>
      </c>
      <c r="BJ69">
        <v>3611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6"/>
  <sheetViews>
    <sheetView topLeftCell="AN52" workbookViewId="0">
      <selection activeCell="AU2" sqref="AU2:BJ73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">
      <c r="A2">
        <v>1</v>
      </c>
      <c r="B2">
        <v>7.4999999999999997E-2</v>
      </c>
      <c r="C2">
        <v>0.08</v>
      </c>
      <c r="D2">
        <v>6.2E-2</v>
      </c>
      <c r="E2">
        <v>7.0000000000000001E-3</v>
      </c>
      <c r="F2">
        <v>1.6E-2</v>
      </c>
      <c r="G2">
        <v>7</v>
      </c>
      <c r="H2">
        <v>15</v>
      </c>
      <c r="I2">
        <v>27</v>
      </c>
      <c r="J2">
        <v>0</v>
      </c>
      <c r="K2">
        <v>0</v>
      </c>
      <c r="L2">
        <v>0</v>
      </c>
      <c r="M2">
        <v>247029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0</v>
      </c>
      <c r="X2">
        <v>0</v>
      </c>
      <c r="Y2">
        <v>0</v>
      </c>
      <c r="Z2">
        <v>7</v>
      </c>
      <c r="AA2">
        <v>6</v>
      </c>
      <c r="AB2">
        <v>1</v>
      </c>
      <c r="AC2">
        <v>0</v>
      </c>
      <c r="AD2">
        <v>7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6</v>
      </c>
      <c r="AQ2">
        <v>6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174000</v>
      </c>
      <c r="BC2">
        <v>0</v>
      </c>
      <c r="BD2">
        <v>0</v>
      </c>
      <c r="BE2">
        <v>0</v>
      </c>
      <c r="BF2">
        <v>295300</v>
      </c>
      <c r="BG2">
        <v>167459</v>
      </c>
      <c r="BH2">
        <v>408301</v>
      </c>
      <c r="BI2">
        <v>0</v>
      </c>
      <c r="BJ2">
        <v>53087</v>
      </c>
    </row>
    <row r="3" spans="1:62" x14ac:dyDescent="0.3">
      <c r="A3">
        <v>500</v>
      </c>
      <c r="B3">
        <v>2.8000000000000001E-2</v>
      </c>
      <c r="C3">
        <v>0.35399999999999998</v>
      </c>
      <c r="D3">
        <v>4.3999999999999997E-2</v>
      </c>
      <c r="E3">
        <v>0.08</v>
      </c>
      <c r="F3">
        <v>0.21299999999999999</v>
      </c>
      <c r="G3">
        <v>475</v>
      </c>
      <c r="H3">
        <v>2952</v>
      </c>
      <c r="I3">
        <v>4276</v>
      </c>
      <c r="J3">
        <v>10575</v>
      </c>
      <c r="K3">
        <v>13705</v>
      </c>
      <c r="L3">
        <v>0</v>
      </c>
      <c r="M3">
        <v>25859</v>
      </c>
      <c r="N3">
        <v>51906</v>
      </c>
      <c r="O3">
        <v>2068</v>
      </c>
      <c r="P3">
        <v>74</v>
      </c>
      <c r="Q3">
        <v>0</v>
      </c>
      <c r="R3">
        <v>0</v>
      </c>
      <c r="S3">
        <v>0</v>
      </c>
      <c r="T3">
        <v>353</v>
      </c>
      <c r="U3">
        <v>15</v>
      </c>
      <c r="V3">
        <v>307</v>
      </c>
      <c r="W3">
        <v>131</v>
      </c>
      <c r="X3">
        <v>1</v>
      </c>
      <c r="Y3">
        <v>50</v>
      </c>
      <c r="Z3">
        <v>525</v>
      </c>
      <c r="AA3">
        <v>226</v>
      </c>
      <c r="AB3">
        <v>1</v>
      </c>
      <c r="AC3">
        <v>0</v>
      </c>
      <c r="AD3">
        <v>525</v>
      </c>
      <c r="AE3">
        <v>334</v>
      </c>
      <c r="AF3">
        <v>74</v>
      </c>
      <c r="AG3">
        <v>0</v>
      </c>
      <c r="AH3">
        <v>0</v>
      </c>
      <c r="AI3">
        <v>0</v>
      </c>
      <c r="AJ3">
        <v>79</v>
      </c>
      <c r="AK3">
        <v>15</v>
      </c>
      <c r="AL3">
        <v>210</v>
      </c>
      <c r="AM3">
        <v>195</v>
      </c>
      <c r="AN3">
        <v>1</v>
      </c>
      <c r="AO3">
        <v>92</v>
      </c>
      <c r="AP3">
        <v>226</v>
      </c>
      <c r="AQ3">
        <v>226</v>
      </c>
      <c r="AR3">
        <v>0</v>
      </c>
      <c r="AS3">
        <v>0</v>
      </c>
      <c r="AT3">
        <v>46</v>
      </c>
      <c r="AU3">
        <v>29366</v>
      </c>
      <c r="AV3">
        <v>11300</v>
      </c>
      <c r="AW3">
        <v>0</v>
      </c>
      <c r="AX3">
        <v>0</v>
      </c>
      <c r="AY3">
        <v>0</v>
      </c>
      <c r="AZ3">
        <v>27365</v>
      </c>
      <c r="BA3">
        <v>10893</v>
      </c>
      <c r="BB3">
        <v>48823</v>
      </c>
      <c r="BC3">
        <v>37352</v>
      </c>
      <c r="BD3">
        <v>127994</v>
      </c>
      <c r="BE3">
        <v>29942</v>
      </c>
      <c r="BF3">
        <v>44909</v>
      </c>
      <c r="BG3">
        <v>64933</v>
      </c>
      <c r="BH3">
        <v>28586</v>
      </c>
      <c r="BI3">
        <v>0</v>
      </c>
      <c r="BJ3">
        <v>20046</v>
      </c>
    </row>
    <row r="4" spans="1:62" x14ac:dyDescent="0.3">
      <c r="A4">
        <v>1000</v>
      </c>
      <c r="B4">
        <v>2.8000000000000001E-2</v>
      </c>
      <c r="C4">
        <v>0.27</v>
      </c>
      <c r="D4">
        <v>4.9000000000000002E-2</v>
      </c>
      <c r="E4">
        <v>6.5000000000000002E-2</v>
      </c>
      <c r="F4">
        <v>0.158</v>
      </c>
      <c r="G4">
        <v>984</v>
      </c>
      <c r="H4">
        <v>6230</v>
      </c>
      <c r="I4">
        <v>8497</v>
      </c>
      <c r="J4">
        <v>3920</v>
      </c>
      <c r="K4">
        <v>4425</v>
      </c>
      <c r="L4">
        <v>0</v>
      </c>
      <c r="M4">
        <v>9983</v>
      </c>
      <c r="N4">
        <v>36973</v>
      </c>
      <c r="O4">
        <v>4127</v>
      </c>
      <c r="P4">
        <v>152</v>
      </c>
      <c r="Q4">
        <v>0</v>
      </c>
      <c r="R4">
        <v>0</v>
      </c>
      <c r="S4">
        <v>0</v>
      </c>
      <c r="T4">
        <v>729</v>
      </c>
      <c r="U4">
        <v>22</v>
      </c>
      <c r="V4">
        <v>637</v>
      </c>
      <c r="W4">
        <v>214</v>
      </c>
      <c r="X4">
        <v>4</v>
      </c>
      <c r="Y4">
        <v>47</v>
      </c>
      <c r="Z4">
        <v>1047</v>
      </c>
      <c r="AA4">
        <v>470</v>
      </c>
      <c r="AB4">
        <v>1</v>
      </c>
      <c r="AC4">
        <v>0</v>
      </c>
      <c r="AD4">
        <v>1047</v>
      </c>
      <c r="AE4">
        <v>510</v>
      </c>
      <c r="AF4">
        <v>152</v>
      </c>
      <c r="AG4">
        <v>0</v>
      </c>
      <c r="AH4">
        <v>0</v>
      </c>
      <c r="AI4">
        <v>0</v>
      </c>
      <c r="AJ4">
        <v>81</v>
      </c>
      <c r="AK4">
        <v>22</v>
      </c>
      <c r="AL4">
        <v>294</v>
      </c>
      <c r="AM4">
        <v>257</v>
      </c>
      <c r="AN4">
        <v>1</v>
      </c>
      <c r="AO4">
        <v>94</v>
      </c>
      <c r="AP4">
        <v>470</v>
      </c>
      <c r="AQ4">
        <v>470</v>
      </c>
      <c r="AR4">
        <v>0</v>
      </c>
      <c r="AS4">
        <v>0</v>
      </c>
      <c r="AT4">
        <v>47</v>
      </c>
      <c r="AU4">
        <v>10892</v>
      </c>
      <c r="AV4">
        <v>6489</v>
      </c>
      <c r="AW4">
        <v>0</v>
      </c>
      <c r="AX4">
        <v>0</v>
      </c>
      <c r="AY4">
        <v>0</v>
      </c>
      <c r="AZ4">
        <v>11379</v>
      </c>
      <c r="BA4">
        <v>8106</v>
      </c>
      <c r="BB4">
        <v>21838</v>
      </c>
      <c r="BC4">
        <v>16378</v>
      </c>
      <c r="BD4">
        <v>93222</v>
      </c>
      <c r="BE4">
        <v>21341</v>
      </c>
      <c r="BF4">
        <v>19200</v>
      </c>
      <c r="BG4">
        <v>18252</v>
      </c>
      <c r="BH4">
        <v>20479</v>
      </c>
      <c r="BI4">
        <v>0</v>
      </c>
      <c r="BJ4">
        <v>10876</v>
      </c>
    </row>
    <row r="5" spans="1:62" x14ac:dyDescent="0.3">
      <c r="A5">
        <v>1500</v>
      </c>
      <c r="B5">
        <v>0.02</v>
      </c>
      <c r="C5">
        <v>0.28399999999999997</v>
      </c>
      <c r="D5">
        <v>4.1000000000000002E-2</v>
      </c>
      <c r="E5">
        <v>7.5999999999999998E-2</v>
      </c>
      <c r="F5">
        <v>0.105</v>
      </c>
      <c r="G5">
        <v>1489</v>
      </c>
      <c r="H5">
        <v>9550</v>
      </c>
      <c r="I5">
        <v>13030</v>
      </c>
      <c r="J5">
        <v>2014</v>
      </c>
      <c r="K5">
        <v>3072</v>
      </c>
      <c r="L5">
        <v>0</v>
      </c>
      <c r="M5">
        <v>7211</v>
      </c>
      <c r="N5">
        <v>34119</v>
      </c>
      <c r="O5">
        <v>6254</v>
      </c>
      <c r="P5">
        <v>241</v>
      </c>
      <c r="Q5">
        <v>0</v>
      </c>
      <c r="R5">
        <v>0</v>
      </c>
      <c r="S5">
        <v>0</v>
      </c>
      <c r="T5">
        <v>1172</v>
      </c>
      <c r="U5">
        <v>32</v>
      </c>
      <c r="V5">
        <v>1015</v>
      </c>
      <c r="W5">
        <v>329</v>
      </c>
      <c r="X5">
        <v>8</v>
      </c>
      <c r="Y5">
        <v>67</v>
      </c>
      <c r="Z5">
        <v>1579</v>
      </c>
      <c r="AA5">
        <v>753</v>
      </c>
      <c r="AB5">
        <v>1</v>
      </c>
      <c r="AC5">
        <v>0</v>
      </c>
      <c r="AD5">
        <v>1579</v>
      </c>
      <c r="AE5">
        <v>764</v>
      </c>
      <c r="AF5">
        <v>241</v>
      </c>
      <c r="AG5">
        <v>0</v>
      </c>
      <c r="AH5">
        <v>0</v>
      </c>
      <c r="AI5">
        <v>0</v>
      </c>
      <c r="AJ5">
        <v>127</v>
      </c>
      <c r="AK5">
        <v>32</v>
      </c>
      <c r="AL5">
        <v>420</v>
      </c>
      <c r="AM5">
        <v>371</v>
      </c>
      <c r="AN5">
        <v>1</v>
      </c>
      <c r="AO5">
        <v>126</v>
      </c>
      <c r="AP5">
        <v>753</v>
      </c>
      <c r="AQ5">
        <v>753</v>
      </c>
      <c r="AR5">
        <v>0</v>
      </c>
      <c r="AS5">
        <v>0</v>
      </c>
      <c r="AT5">
        <v>63</v>
      </c>
      <c r="AU5">
        <v>4189</v>
      </c>
      <c r="AV5">
        <v>4328</v>
      </c>
      <c r="AW5">
        <v>0</v>
      </c>
      <c r="AX5">
        <v>0</v>
      </c>
      <c r="AY5">
        <v>0</v>
      </c>
      <c r="AZ5">
        <v>5016</v>
      </c>
      <c r="BA5">
        <v>4253</v>
      </c>
      <c r="BB5">
        <v>10971</v>
      </c>
      <c r="BC5">
        <v>10545</v>
      </c>
      <c r="BD5">
        <v>74823</v>
      </c>
      <c r="BE5">
        <v>10678</v>
      </c>
      <c r="BF5">
        <v>7332</v>
      </c>
      <c r="BG5">
        <v>10469</v>
      </c>
      <c r="BH5">
        <v>14080</v>
      </c>
      <c r="BI5">
        <v>0</v>
      </c>
      <c r="BJ5">
        <v>3030</v>
      </c>
    </row>
    <row r="6" spans="1:62" x14ac:dyDescent="0.3">
      <c r="A6">
        <v>2000</v>
      </c>
      <c r="B6">
        <v>1.4E-2</v>
      </c>
      <c r="C6">
        <v>0.46200000000000002</v>
      </c>
      <c r="D6">
        <v>4.3999999999999997E-2</v>
      </c>
      <c r="E6">
        <v>0.11</v>
      </c>
      <c r="F6">
        <v>0.251</v>
      </c>
      <c r="G6">
        <v>1954</v>
      </c>
      <c r="H6">
        <v>12338</v>
      </c>
      <c r="I6">
        <v>16927</v>
      </c>
      <c r="J6">
        <v>2625</v>
      </c>
      <c r="K6">
        <v>4088</v>
      </c>
      <c r="L6">
        <v>0</v>
      </c>
      <c r="M6">
        <v>8766</v>
      </c>
      <c r="N6">
        <v>39650</v>
      </c>
      <c r="O6">
        <v>8287</v>
      </c>
      <c r="P6">
        <v>323</v>
      </c>
      <c r="Q6">
        <v>0</v>
      </c>
      <c r="R6">
        <v>0</v>
      </c>
      <c r="S6">
        <v>0</v>
      </c>
      <c r="T6">
        <v>1420</v>
      </c>
      <c r="U6">
        <v>42</v>
      </c>
      <c r="V6">
        <v>1205</v>
      </c>
      <c r="W6">
        <v>421</v>
      </c>
      <c r="X6">
        <v>10</v>
      </c>
      <c r="Y6">
        <v>120</v>
      </c>
      <c r="Z6">
        <v>2097</v>
      </c>
      <c r="AA6">
        <v>904</v>
      </c>
      <c r="AB6">
        <v>1</v>
      </c>
      <c r="AC6">
        <v>0</v>
      </c>
      <c r="AD6">
        <v>2097</v>
      </c>
      <c r="AE6">
        <v>1082</v>
      </c>
      <c r="AF6">
        <v>323</v>
      </c>
      <c r="AG6">
        <v>0</v>
      </c>
      <c r="AH6">
        <v>0</v>
      </c>
      <c r="AI6">
        <v>0</v>
      </c>
      <c r="AJ6">
        <v>209</v>
      </c>
      <c r="AK6">
        <v>42</v>
      </c>
      <c r="AL6">
        <v>597</v>
      </c>
      <c r="AM6">
        <v>534</v>
      </c>
      <c r="AN6">
        <v>0</v>
      </c>
      <c r="AO6">
        <v>236</v>
      </c>
      <c r="AP6">
        <v>904</v>
      </c>
      <c r="AQ6">
        <v>904</v>
      </c>
      <c r="AR6">
        <v>0</v>
      </c>
      <c r="AS6">
        <v>0</v>
      </c>
      <c r="AT6">
        <v>118</v>
      </c>
      <c r="AU6">
        <v>6588</v>
      </c>
      <c r="AV6">
        <v>4568</v>
      </c>
      <c r="AW6">
        <v>0</v>
      </c>
      <c r="AX6">
        <v>0</v>
      </c>
      <c r="AY6">
        <v>0</v>
      </c>
      <c r="AZ6">
        <v>7617</v>
      </c>
      <c r="BA6">
        <v>4652</v>
      </c>
      <c r="BB6">
        <v>14885</v>
      </c>
      <c r="BC6">
        <v>13249</v>
      </c>
      <c r="BD6">
        <v>58621</v>
      </c>
      <c r="BE6">
        <v>11587</v>
      </c>
      <c r="BF6">
        <v>9458</v>
      </c>
      <c r="BG6">
        <v>67939</v>
      </c>
      <c r="BH6">
        <v>191564</v>
      </c>
      <c r="BI6">
        <v>0</v>
      </c>
      <c r="BJ6">
        <v>4477</v>
      </c>
    </row>
    <row r="7" spans="1:62" x14ac:dyDescent="0.3">
      <c r="A7">
        <v>2500</v>
      </c>
      <c r="B7">
        <v>1.4E-2</v>
      </c>
      <c r="C7">
        <v>0.53500000000000003</v>
      </c>
      <c r="D7">
        <v>4.1000000000000002E-2</v>
      </c>
      <c r="E7">
        <v>0.14099999999999999</v>
      </c>
      <c r="F7">
        <v>0.19900000000000001</v>
      </c>
      <c r="G7">
        <v>2403</v>
      </c>
      <c r="H7">
        <v>15370</v>
      </c>
      <c r="I7">
        <v>21767</v>
      </c>
      <c r="J7">
        <v>2601</v>
      </c>
      <c r="K7">
        <v>3802</v>
      </c>
      <c r="L7">
        <v>0</v>
      </c>
      <c r="M7">
        <v>8941</v>
      </c>
      <c r="N7">
        <v>19178</v>
      </c>
      <c r="O7">
        <v>10409</v>
      </c>
      <c r="P7">
        <v>415</v>
      </c>
      <c r="Q7">
        <v>0</v>
      </c>
      <c r="R7">
        <v>0</v>
      </c>
      <c r="S7">
        <v>0</v>
      </c>
      <c r="T7">
        <v>1909</v>
      </c>
      <c r="U7">
        <v>76</v>
      </c>
      <c r="V7">
        <v>1639</v>
      </c>
      <c r="W7">
        <v>606</v>
      </c>
      <c r="X7">
        <v>11</v>
      </c>
      <c r="Y7">
        <v>204</v>
      </c>
      <c r="Z7">
        <v>2630</v>
      </c>
      <c r="AA7">
        <v>1237</v>
      </c>
      <c r="AB7">
        <v>1</v>
      </c>
      <c r="AC7">
        <v>0</v>
      </c>
      <c r="AD7">
        <v>2630</v>
      </c>
      <c r="AE7">
        <v>1589</v>
      </c>
      <c r="AF7">
        <v>415</v>
      </c>
      <c r="AG7">
        <v>0</v>
      </c>
      <c r="AH7">
        <v>0</v>
      </c>
      <c r="AI7">
        <v>0</v>
      </c>
      <c r="AJ7">
        <v>347</v>
      </c>
      <c r="AK7">
        <v>76</v>
      </c>
      <c r="AL7">
        <v>788</v>
      </c>
      <c r="AM7">
        <v>696</v>
      </c>
      <c r="AN7">
        <v>0</v>
      </c>
      <c r="AO7">
        <v>400</v>
      </c>
      <c r="AP7">
        <v>1237</v>
      </c>
      <c r="AQ7">
        <v>1237</v>
      </c>
      <c r="AR7">
        <v>0</v>
      </c>
      <c r="AS7">
        <v>0</v>
      </c>
      <c r="AT7">
        <v>200</v>
      </c>
      <c r="AU7">
        <v>4925</v>
      </c>
      <c r="AV7">
        <v>3915</v>
      </c>
      <c r="AW7">
        <v>0</v>
      </c>
      <c r="AX7">
        <v>0</v>
      </c>
      <c r="AY7">
        <v>0</v>
      </c>
      <c r="AZ7">
        <v>5416</v>
      </c>
      <c r="BA7">
        <v>4288</v>
      </c>
      <c r="BB7">
        <v>10468</v>
      </c>
      <c r="BC7">
        <v>9575</v>
      </c>
      <c r="BD7">
        <v>20207</v>
      </c>
      <c r="BE7">
        <v>9559</v>
      </c>
      <c r="BF7">
        <v>6310</v>
      </c>
      <c r="BG7">
        <v>15592</v>
      </c>
      <c r="BH7">
        <v>9386</v>
      </c>
      <c r="BI7">
        <v>0</v>
      </c>
      <c r="BJ7">
        <v>3351</v>
      </c>
    </row>
    <row r="8" spans="1:62" x14ac:dyDescent="0.3">
      <c r="A8">
        <v>3000</v>
      </c>
      <c r="B8">
        <v>1.7000000000000001E-2</v>
      </c>
      <c r="C8">
        <v>0.59399999999999997</v>
      </c>
      <c r="D8">
        <v>2.5999999999999999E-2</v>
      </c>
      <c r="E8">
        <v>0.129</v>
      </c>
      <c r="F8">
        <v>0.214</v>
      </c>
      <c r="G8">
        <v>2939</v>
      </c>
      <c r="H8">
        <v>18874</v>
      </c>
      <c r="I8">
        <v>26083</v>
      </c>
      <c r="J8">
        <v>2332</v>
      </c>
      <c r="K8">
        <v>2670</v>
      </c>
      <c r="L8">
        <v>0</v>
      </c>
      <c r="M8">
        <v>7051</v>
      </c>
      <c r="N8">
        <v>19512</v>
      </c>
      <c r="O8">
        <v>12552</v>
      </c>
      <c r="P8">
        <v>486</v>
      </c>
      <c r="Q8">
        <v>0</v>
      </c>
      <c r="R8">
        <v>0</v>
      </c>
      <c r="S8">
        <v>0</v>
      </c>
      <c r="T8">
        <v>2295</v>
      </c>
      <c r="U8">
        <v>62</v>
      </c>
      <c r="V8">
        <v>1967</v>
      </c>
      <c r="W8">
        <v>697</v>
      </c>
      <c r="X8">
        <v>21</v>
      </c>
      <c r="Y8">
        <v>203</v>
      </c>
      <c r="Z8">
        <v>3163</v>
      </c>
      <c r="AA8">
        <v>1473</v>
      </c>
      <c r="AB8">
        <v>1</v>
      </c>
      <c r="AC8">
        <v>0</v>
      </c>
      <c r="AD8">
        <v>3163</v>
      </c>
      <c r="AE8">
        <v>1687</v>
      </c>
      <c r="AF8">
        <v>486</v>
      </c>
      <c r="AG8">
        <v>0</v>
      </c>
      <c r="AH8">
        <v>0</v>
      </c>
      <c r="AI8">
        <v>0</v>
      </c>
      <c r="AJ8">
        <v>343</v>
      </c>
      <c r="AK8">
        <v>62</v>
      </c>
      <c r="AL8">
        <v>927</v>
      </c>
      <c r="AM8">
        <v>845</v>
      </c>
      <c r="AN8">
        <v>1</v>
      </c>
      <c r="AO8">
        <v>328</v>
      </c>
      <c r="AP8">
        <v>1473</v>
      </c>
      <c r="AQ8">
        <v>1473</v>
      </c>
      <c r="AR8">
        <v>0</v>
      </c>
      <c r="AS8">
        <v>0</v>
      </c>
      <c r="AT8">
        <v>164</v>
      </c>
      <c r="AU8">
        <v>4129</v>
      </c>
      <c r="AV8">
        <v>3074</v>
      </c>
      <c r="AW8">
        <v>0</v>
      </c>
      <c r="AX8">
        <v>0</v>
      </c>
      <c r="AY8">
        <v>0</v>
      </c>
      <c r="AZ8">
        <v>4236</v>
      </c>
      <c r="BA8">
        <v>3447</v>
      </c>
      <c r="BB8">
        <v>7238</v>
      </c>
      <c r="BC8">
        <v>7334</v>
      </c>
      <c r="BD8">
        <v>14830</v>
      </c>
      <c r="BE8">
        <v>6698</v>
      </c>
      <c r="BF8">
        <v>4987</v>
      </c>
      <c r="BG8">
        <v>14769</v>
      </c>
      <c r="BH8">
        <v>8533</v>
      </c>
      <c r="BI8">
        <v>0</v>
      </c>
      <c r="BJ8">
        <v>2465</v>
      </c>
    </row>
    <row r="9" spans="1:62" x14ac:dyDescent="0.3">
      <c r="A9">
        <v>3500</v>
      </c>
      <c r="B9">
        <v>1.7000000000000001E-2</v>
      </c>
      <c r="C9">
        <v>0.93100000000000005</v>
      </c>
      <c r="D9">
        <v>2.7E-2</v>
      </c>
      <c r="E9">
        <v>0.16</v>
      </c>
      <c r="F9">
        <v>0.20300000000000001</v>
      </c>
      <c r="G9">
        <v>3455</v>
      </c>
      <c r="H9">
        <v>21947</v>
      </c>
      <c r="I9">
        <v>29911</v>
      </c>
      <c r="J9">
        <v>1972</v>
      </c>
      <c r="K9">
        <v>2315</v>
      </c>
      <c r="L9">
        <v>0</v>
      </c>
      <c r="M9">
        <v>5524</v>
      </c>
      <c r="N9">
        <v>16179</v>
      </c>
      <c r="O9">
        <v>14584</v>
      </c>
      <c r="P9">
        <v>529</v>
      </c>
      <c r="Q9">
        <v>0</v>
      </c>
      <c r="R9">
        <v>0</v>
      </c>
      <c r="S9">
        <v>0</v>
      </c>
      <c r="T9">
        <v>2559</v>
      </c>
      <c r="U9">
        <v>98</v>
      </c>
      <c r="V9">
        <v>2233</v>
      </c>
      <c r="W9">
        <v>747</v>
      </c>
      <c r="X9">
        <v>24</v>
      </c>
      <c r="Y9">
        <v>163</v>
      </c>
      <c r="Z9">
        <v>3662</v>
      </c>
      <c r="AA9">
        <v>1649</v>
      </c>
      <c r="AB9">
        <v>1</v>
      </c>
      <c r="AC9">
        <v>0</v>
      </c>
      <c r="AD9">
        <v>3662</v>
      </c>
      <c r="AE9">
        <v>1814</v>
      </c>
      <c r="AF9">
        <v>529</v>
      </c>
      <c r="AG9">
        <v>0</v>
      </c>
      <c r="AH9">
        <v>0</v>
      </c>
      <c r="AI9">
        <v>0</v>
      </c>
      <c r="AJ9">
        <v>281</v>
      </c>
      <c r="AK9">
        <v>98</v>
      </c>
      <c r="AL9">
        <v>1013</v>
      </c>
      <c r="AM9">
        <v>871</v>
      </c>
      <c r="AN9">
        <v>0</v>
      </c>
      <c r="AO9">
        <v>324</v>
      </c>
      <c r="AP9">
        <v>1649</v>
      </c>
      <c r="AQ9">
        <v>1649</v>
      </c>
      <c r="AR9">
        <v>0</v>
      </c>
      <c r="AS9">
        <v>0</v>
      </c>
      <c r="AT9">
        <v>162</v>
      </c>
      <c r="AU9">
        <v>3667</v>
      </c>
      <c r="AV9">
        <v>2914</v>
      </c>
      <c r="AW9">
        <v>0</v>
      </c>
      <c r="AX9">
        <v>0</v>
      </c>
      <c r="AY9">
        <v>0</v>
      </c>
      <c r="AZ9">
        <v>3975</v>
      </c>
      <c r="BA9">
        <v>3909</v>
      </c>
      <c r="BB9">
        <v>6893</v>
      </c>
      <c r="BC9">
        <v>6577</v>
      </c>
      <c r="BD9">
        <v>10168</v>
      </c>
      <c r="BE9">
        <v>6784</v>
      </c>
      <c r="BF9">
        <v>4600</v>
      </c>
      <c r="BG9">
        <v>15096</v>
      </c>
      <c r="BH9">
        <v>8533</v>
      </c>
      <c r="BI9">
        <v>0</v>
      </c>
      <c r="BJ9">
        <v>2320</v>
      </c>
    </row>
    <row r="10" spans="1:62" x14ac:dyDescent="0.3">
      <c r="A10">
        <v>4000</v>
      </c>
      <c r="B10">
        <v>2.3E-2</v>
      </c>
      <c r="C10">
        <v>1.095</v>
      </c>
      <c r="D10">
        <v>2.5999999999999999E-2</v>
      </c>
      <c r="E10">
        <v>0.24099999999999999</v>
      </c>
      <c r="F10">
        <v>0.23499999999999999</v>
      </c>
      <c r="G10">
        <v>3892</v>
      </c>
      <c r="H10">
        <v>24712</v>
      </c>
      <c r="I10">
        <v>34549</v>
      </c>
      <c r="J10">
        <v>2206</v>
      </c>
      <c r="K10">
        <v>2506</v>
      </c>
      <c r="L10">
        <v>0</v>
      </c>
      <c r="M10">
        <v>5969</v>
      </c>
      <c r="N10">
        <v>14112</v>
      </c>
      <c r="O10">
        <v>16602</v>
      </c>
      <c r="P10">
        <v>627</v>
      </c>
      <c r="Q10">
        <v>0</v>
      </c>
      <c r="R10">
        <v>0</v>
      </c>
      <c r="S10">
        <v>0</v>
      </c>
      <c r="T10">
        <v>3018</v>
      </c>
      <c r="U10">
        <v>125</v>
      </c>
      <c r="V10">
        <v>2640</v>
      </c>
      <c r="W10">
        <v>953</v>
      </c>
      <c r="X10">
        <v>28</v>
      </c>
      <c r="Y10">
        <v>247</v>
      </c>
      <c r="Z10">
        <v>4187</v>
      </c>
      <c r="AA10">
        <v>1934</v>
      </c>
      <c r="AB10">
        <v>1</v>
      </c>
      <c r="AC10">
        <v>0</v>
      </c>
      <c r="AD10">
        <v>4187</v>
      </c>
      <c r="AE10">
        <v>2222</v>
      </c>
      <c r="AF10">
        <v>627</v>
      </c>
      <c r="AG10">
        <v>0</v>
      </c>
      <c r="AH10">
        <v>0</v>
      </c>
      <c r="AI10">
        <v>0</v>
      </c>
      <c r="AJ10">
        <v>440</v>
      </c>
      <c r="AK10">
        <v>125</v>
      </c>
      <c r="AL10">
        <v>1377</v>
      </c>
      <c r="AM10">
        <v>1204</v>
      </c>
      <c r="AN10">
        <v>2</v>
      </c>
      <c r="AO10">
        <v>476</v>
      </c>
      <c r="AP10">
        <v>1934</v>
      </c>
      <c r="AQ10">
        <v>1934</v>
      </c>
      <c r="AR10">
        <v>0</v>
      </c>
      <c r="AS10">
        <v>0</v>
      </c>
      <c r="AT10">
        <v>238</v>
      </c>
      <c r="AU10">
        <v>3551</v>
      </c>
      <c r="AV10">
        <v>3143</v>
      </c>
      <c r="AW10">
        <v>0</v>
      </c>
      <c r="AX10">
        <v>0</v>
      </c>
      <c r="AY10">
        <v>0</v>
      </c>
      <c r="AZ10">
        <v>4005</v>
      </c>
      <c r="BA10">
        <v>2894</v>
      </c>
      <c r="BB10">
        <v>6656</v>
      </c>
      <c r="BC10">
        <v>7716</v>
      </c>
      <c r="BD10">
        <v>10650</v>
      </c>
      <c r="BE10">
        <v>6299</v>
      </c>
      <c r="BF10">
        <v>4443</v>
      </c>
      <c r="BG10">
        <v>15711</v>
      </c>
      <c r="BH10">
        <v>8107</v>
      </c>
      <c r="BI10">
        <v>0</v>
      </c>
      <c r="BJ10">
        <v>2309</v>
      </c>
    </row>
    <row r="11" spans="1:62" x14ac:dyDescent="0.3">
      <c r="A11">
        <v>4500</v>
      </c>
      <c r="B11">
        <v>0.02</v>
      </c>
      <c r="C11">
        <v>0.74299999999999999</v>
      </c>
      <c r="D11">
        <v>2.8000000000000001E-2</v>
      </c>
      <c r="E11">
        <v>0.191</v>
      </c>
      <c r="F11">
        <v>0.26700000000000002</v>
      </c>
      <c r="G11">
        <v>4150</v>
      </c>
      <c r="H11">
        <v>26346</v>
      </c>
      <c r="I11">
        <v>39241</v>
      </c>
      <c r="J11">
        <v>1900</v>
      </c>
      <c r="K11">
        <v>2205</v>
      </c>
      <c r="L11">
        <v>0</v>
      </c>
      <c r="M11">
        <v>6246</v>
      </c>
      <c r="N11">
        <v>13007</v>
      </c>
      <c r="O11">
        <v>18745</v>
      </c>
      <c r="P11">
        <v>729</v>
      </c>
      <c r="Q11">
        <v>0</v>
      </c>
      <c r="R11">
        <v>0</v>
      </c>
      <c r="S11">
        <v>0</v>
      </c>
      <c r="T11">
        <v>3408</v>
      </c>
      <c r="U11">
        <v>129</v>
      </c>
      <c r="V11">
        <v>2914</v>
      </c>
      <c r="W11">
        <v>1227</v>
      </c>
      <c r="X11">
        <v>17</v>
      </c>
      <c r="Y11">
        <v>486</v>
      </c>
      <c r="Z11">
        <v>4706</v>
      </c>
      <c r="AA11">
        <v>2173</v>
      </c>
      <c r="AB11">
        <v>1</v>
      </c>
      <c r="AC11">
        <v>0</v>
      </c>
      <c r="AD11">
        <v>4706</v>
      </c>
      <c r="AE11">
        <v>3340</v>
      </c>
      <c r="AF11">
        <v>729</v>
      </c>
      <c r="AG11">
        <v>0</v>
      </c>
      <c r="AH11">
        <v>0</v>
      </c>
      <c r="AI11">
        <v>0</v>
      </c>
      <c r="AJ11">
        <v>827</v>
      </c>
      <c r="AK11">
        <v>129</v>
      </c>
      <c r="AL11">
        <v>1930</v>
      </c>
      <c r="AM11">
        <v>1740</v>
      </c>
      <c r="AN11">
        <v>0</v>
      </c>
      <c r="AO11">
        <v>956</v>
      </c>
      <c r="AP11">
        <v>2173</v>
      </c>
      <c r="AQ11">
        <v>2173</v>
      </c>
      <c r="AR11">
        <v>0</v>
      </c>
      <c r="AS11">
        <v>0</v>
      </c>
      <c r="AT11">
        <v>478</v>
      </c>
      <c r="AU11">
        <v>3495</v>
      </c>
      <c r="AV11">
        <v>3086</v>
      </c>
      <c r="AW11">
        <v>0</v>
      </c>
      <c r="AX11">
        <v>0</v>
      </c>
      <c r="AY11">
        <v>0</v>
      </c>
      <c r="AZ11">
        <v>4100</v>
      </c>
      <c r="BA11">
        <v>2797</v>
      </c>
      <c r="BB11">
        <v>6668</v>
      </c>
      <c r="BC11">
        <v>7580</v>
      </c>
      <c r="BD11">
        <v>11444</v>
      </c>
      <c r="BE11">
        <v>5597</v>
      </c>
      <c r="BF11">
        <v>4363</v>
      </c>
      <c r="BG11">
        <v>17328</v>
      </c>
      <c r="BH11">
        <v>11520</v>
      </c>
      <c r="BI11">
        <v>0</v>
      </c>
      <c r="BJ11">
        <v>2370</v>
      </c>
    </row>
    <row r="12" spans="1:62" x14ac:dyDescent="0.3">
      <c r="A12">
        <v>5000</v>
      </c>
      <c r="B12">
        <v>2.4E-2</v>
      </c>
      <c r="C12">
        <v>0.81699999999999995</v>
      </c>
      <c r="D12">
        <v>2.8000000000000001E-2</v>
      </c>
      <c r="E12">
        <v>0.26100000000000001</v>
      </c>
      <c r="F12">
        <v>0.44400000000000001</v>
      </c>
      <c r="G12">
        <v>4934</v>
      </c>
      <c r="H12">
        <v>31425</v>
      </c>
      <c r="I12">
        <v>43025</v>
      </c>
      <c r="J12">
        <v>1956</v>
      </c>
      <c r="K12">
        <v>2276</v>
      </c>
      <c r="L12">
        <v>0</v>
      </c>
      <c r="M12">
        <v>6440</v>
      </c>
      <c r="N12">
        <v>12609</v>
      </c>
      <c r="O12">
        <v>20839</v>
      </c>
      <c r="P12">
        <v>820</v>
      </c>
      <c r="Q12">
        <v>0</v>
      </c>
      <c r="R12">
        <v>0</v>
      </c>
      <c r="S12">
        <v>0</v>
      </c>
      <c r="T12">
        <v>3758</v>
      </c>
      <c r="U12">
        <v>125</v>
      </c>
      <c r="V12">
        <v>3240</v>
      </c>
      <c r="W12">
        <v>1067</v>
      </c>
      <c r="X12">
        <v>26</v>
      </c>
      <c r="Y12">
        <v>242</v>
      </c>
      <c r="Z12">
        <v>5246</v>
      </c>
      <c r="AA12">
        <v>2415</v>
      </c>
      <c r="AB12">
        <v>1</v>
      </c>
      <c r="AC12">
        <v>0</v>
      </c>
      <c r="AD12">
        <v>5246</v>
      </c>
      <c r="AE12">
        <v>2624</v>
      </c>
      <c r="AF12">
        <v>820</v>
      </c>
      <c r="AG12">
        <v>0</v>
      </c>
      <c r="AH12">
        <v>0</v>
      </c>
      <c r="AI12">
        <v>0</v>
      </c>
      <c r="AJ12">
        <v>448</v>
      </c>
      <c r="AK12">
        <v>125</v>
      </c>
      <c r="AL12">
        <v>1472</v>
      </c>
      <c r="AM12">
        <v>1279</v>
      </c>
      <c r="AN12">
        <v>0</v>
      </c>
      <c r="AO12">
        <v>472</v>
      </c>
      <c r="AP12">
        <v>2415</v>
      </c>
      <c r="AQ12">
        <v>2415</v>
      </c>
      <c r="AR12">
        <v>0</v>
      </c>
      <c r="AS12">
        <v>0</v>
      </c>
      <c r="AT12">
        <v>236</v>
      </c>
      <c r="AU12">
        <v>5214</v>
      </c>
      <c r="AV12">
        <v>4311</v>
      </c>
      <c r="AW12">
        <v>0</v>
      </c>
      <c r="AX12">
        <v>0</v>
      </c>
      <c r="AY12">
        <v>0</v>
      </c>
      <c r="AZ12">
        <v>5887</v>
      </c>
      <c r="BA12">
        <v>3286</v>
      </c>
      <c r="BB12">
        <v>9648</v>
      </c>
      <c r="BC12">
        <v>10438</v>
      </c>
      <c r="BD12">
        <v>18214</v>
      </c>
      <c r="BE12">
        <v>9014</v>
      </c>
      <c r="BF12">
        <v>6348</v>
      </c>
      <c r="BG12">
        <v>27015</v>
      </c>
      <c r="BH12">
        <v>8533</v>
      </c>
      <c r="BI12">
        <v>0</v>
      </c>
      <c r="BJ12">
        <v>3468</v>
      </c>
    </row>
    <row r="13" spans="1:62" x14ac:dyDescent="0.3">
      <c r="A13">
        <v>5500</v>
      </c>
      <c r="B13">
        <v>3.3000000000000002E-2</v>
      </c>
      <c r="C13">
        <v>0.90100000000000002</v>
      </c>
      <c r="D13">
        <v>0.03</v>
      </c>
      <c r="E13">
        <v>0.24299999999999999</v>
      </c>
      <c r="F13">
        <v>0.49</v>
      </c>
      <c r="G13">
        <v>5230</v>
      </c>
      <c r="H13">
        <v>33298</v>
      </c>
      <c r="I13">
        <v>47556</v>
      </c>
      <c r="J13">
        <v>1935</v>
      </c>
      <c r="K13">
        <v>2232</v>
      </c>
      <c r="L13">
        <v>0</v>
      </c>
      <c r="M13">
        <v>6202</v>
      </c>
      <c r="N13">
        <v>13108</v>
      </c>
      <c r="O13">
        <v>22940</v>
      </c>
      <c r="P13">
        <v>890</v>
      </c>
      <c r="Q13">
        <v>0</v>
      </c>
      <c r="R13">
        <v>0</v>
      </c>
      <c r="S13">
        <v>0</v>
      </c>
      <c r="T13">
        <v>4131</v>
      </c>
      <c r="U13">
        <v>156</v>
      </c>
      <c r="V13">
        <v>3503</v>
      </c>
      <c r="W13">
        <v>1305</v>
      </c>
      <c r="X13">
        <v>30</v>
      </c>
      <c r="Y13">
        <v>438</v>
      </c>
      <c r="Z13">
        <v>5763</v>
      </c>
      <c r="AA13">
        <v>2636</v>
      </c>
      <c r="AB13">
        <v>1</v>
      </c>
      <c r="AC13">
        <v>0</v>
      </c>
      <c r="AD13">
        <v>5763</v>
      </c>
      <c r="AE13">
        <v>3490</v>
      </c>
      <c r="AF13">
        <v>890</v>
      </c>
      <c r="AG13">
        <v>0</v>
      </c>
      <c r="AH13">
        <v>0</v>
      </c>
      <c r="AI13">
        <v>0</v>
      </c>
      <c r="AJ13">
        <v>747</v>
      </c>
      <c r="AK13">
        <v>156</v>
      </c>
      <c r="AL13">
        <v>2008</v>
      </c>
      <c r="AM13">
        <v>1760</v>
      </c>
      <c r="AN13">
        <v>1</v>
      </c>
      <c r="AO13">
        <v>866</v>
      </c>
      <c r="AP13">
        <v>2636</v>
      </c>
      <c r="AQ13">
        <v>2636</v>
      </c>
      <c r="AR13">
        <v>0</v>
      </c>
      <c r="AS13">
        <v>0</v>
      </c>
      <c r="AT13">
        <v>433</v>
      </c>
      <c r="AU13">
        <v>5596</v>
      </c>
      <c r="AV13">
        <v>4259</v>
      </c>
      <c r="AW13">
        <v>0</v>
      </c>
      <c r="AX13">
        <v>0</v>
      </c>
      <c r="AY13">
        <v>0</v>
      </c>
      <c r="AZ13">
        <v>5992</v>
      </c>
      <c r="BA13">
        <v>3186</v>
      </c>
      <c r="BB13">
        <v>9937</v>
      </c>
      <c r="BC13">
        <v>9482</v>
      </c>
      <c r="BD13">
        <v>17677</v>
      </c>
      <c r="BE13">
        <v>6056</v>
      </c>
      <c r="BF13">
        <v>6573</v>
      </c>
      <c r="BG13">
        <v>28496</v>
      </c>
      <c r="BH13">
        <v>8533</v>
      </c>
      <c r="BI13">
        <v>0</v>
      </c>
      <c r="BJ13">
        <v>3327</v>
      </c>
    </row>
    <row r="14" spans="1:62" x14ac:dyDescent="0.3">
      <c r="A14">
        <v>6000</v>
      </c>
      <c r="B14">
        <v>4.2999999999999997E-2</v>
      </c>
      <c r="C14">
        <v>0.86499999999999999</v>
      </c>
      <c r="D14">
        <v>3.1E-2</v>
      </c>
      <c r="E14">
        <v>0.25</v>
      </c>
      <c r="F14">
        <v>0.35499999999999998</v>
      </c>
      <c r="G14">
        <v>5715</v>
      </c>
      <c r="H14">
        <v>36121</v>
      </c>
      <c r="I14">
        <v>51795</v>
      </c>
      <c r="J14">
        <v>1737</v>
      </c>
      <c r="K14">
        <v>2055</v>
      </c>
      <c r="L14">
        <v>0</v>
      </c>
      <c r="M14">
        <v>5063</v>
      </c>
      <c r="N14">
        <v>9959</v>
      </c>
      <c r="O14">
        <v>24981</v>
      </c>
      <c r="P14">
        <v>977</v>
      </c>
      <c r="Q14">
        <v>0</v>
      </c>
      <c r="R14">
        <v>0</v>
      </c>
      <c r="S14">
        <v>0</v>
      </c>
      <c r="T14">
        <v>4483</v>
      </c>
      <c r="U14">
        <v>111</v>
      </c>
      <c r="V14">
        <v>3822</v>
      </c>
      <c r="W14">
        <v>1460</v>
      </c>
      <c r="X14">
        <v>40</v>
      </c>
      <c r="Y14">
        <v>498</v>
      </c>
      <c r="Z14">
        <v>6281</v>
      </c>
      <c r="AA14">
        <v>2860</v>
      </c>
      <c r="AB14">
        <v>1</v>
      </c>
      <c r="AC14">
        <v>0</v>
      </c>
      <c r="AD14">
        <v>6281</v>
      </c>
      <c r="AE14">
        <v>3926</v>
      </c>
      <c r="AF14">
        <v>977</v>
      </c>
      <c r="AG14">
        <v>0</v>
      </c>
      <c r="AH14">
        <v>0</v>
      </c>
      <c r="AI14">
        <v>0</v>
      </c>
      <c r="AJ14">
        <v>897</v>
      </c>
      <c r="AK14">
        <v>111</v>
      </c>
      <c r="AL14">
        <v>2103</v>
      </c>
      <c r="AM14">
        <v>1924</v>
      </c>
      <c r="AN14">
        <v>0</v>
      </c>
      <c r="AO14">
        <v>986</v>
      </c>
      <c r="AP14">
        <v>2860</v>
      </c>
      <c r="AQ14">
        <v>2860</v>
      </c>
      <c r="AR14">
        <v>0</v>
      </c>
      <c r="AS14">
        <v>0</v>
      </c>
      <c r="AT14">
        <v>493</v>
      </c>
      <c r="AU14">
        <v>3487</v>
      </c>
      <c r="AV14">
        <v>2779</v>
      </c>
      <c r="AW14">
        <v>0</v>
      </c>
      <c r="AX14">
        <v>0</v>
      </c>
      <c r="AY14">
        <v>0</v>
      </c>
      <c r="AZ14">
        <v>3889</v>
      </c>
      <c r="BA14">
        <v>2609</v>
      </c>
      <c r="BB14">
        <v>6525</v>
      </c>
      <c r="BC14">
        <v>6885</v>
      </c>
      <c r="BD14">
        <v>9151</v>
      </c>
      <c r="BE14">
        <v>4166</v>
      </c>
      <c r="BF14">
        <v>4249</v>
      </c>
      <c r="BG14">
        <v>21475</v>
      </c>
      <c r="BH14">
        <v>7253</v>
      </c>
      <c r="BI14">
        <v>0</v>
      </c>
      <c r="BJ14">
        <v>2242</v>
      </c>
    </row>
    <row r="15" spans="1:62" x14ac:dyDescent="0.3">
      <c r="A15">
        <v>6500</v>
      </c>
      <c r="B15">
        <v>3.4000000000000002E-2</v>
      </c>
      <c r="C15">
        <v>0.95199999999999996</v>
      </c>
      <c r="D15">
        <v>3.1E-2</v>
      </c>
      <c r="E15">
        <v>0.29099999999999998</v>
      </c>
      <c r="F15">
        <v>0.55500000000000005</v>
      </c>
      <c r="G15">
        <v>6150</v>
      </c>
      <c r="H15">
        <v>38966</v>
      </c>
      <c r="I15">
        <v>56549</v>
      </c>
      <c r="J15">
        <v>1742</v>
      </c>
      <c r="K15">
        <v>2019</v>
      </c>
      <c r="L15">
        <v>0</v>
      </c>
      <c r="M15">
        <v>5122</v>
      </c>
      <c r="N15">
        <v>12000</v>
      </c>
      <c r="O15">
        <v>27010</v>
      </c>
      <c r="P15">
        <v>1069</v>
      </c>
      <c r="Q15">
        <v>0</v>
      </c>
      <c r="R15">
        <v>0</v>
      </c>
      <c r="S15">
        <v>0</v>
      </c>
      <c r="T15">
        <v>5021</v>
      </c>
      <c r="U15">
        <v>179</v>
      </c>
      <c r="V15">
        <v>4230</v>
      </c>
      <c r="W15">
        <v>1650</v>
      </c>
      <c r="X15">
        <v>45</v>
      </c>
      <c r="Y15">
        <v>594</v>
      </c>
      <c r="Z15">
        <v>6788</v>
      </c>
      <c r="AA15">
        <v>3174</v>
      </c>
      <c r="AB15">
        <v>1</v>
      </c>
      <c r="AC15">
        <v>0</v>
      </c>
      <c r="AD15">
        <v>6788</v>
      </c>
      <c r="AE15">
        <v>4371</v>
      </c>
      <c r="AF15">
        <v>1069</v>
      </c>
      <c r="AG15">
        <v>0</v>
      </c>
      <c r="AH15">
        <v>0</v>
      </c>
      <c r="AI15">
        <v>0</v>
      </c>
      <c r="AJ15">
        <v>984</v>
      </c>
      <c r="AK15">
        <v>179</v>
      </c>
      <c r="AL15">
        <v>2431</v>
      </c>
      <c r="AM15">
        <v>2208</v>
      </c>
      <c r="AN15">
        <v>7</v>
      </c>
      <c r="AO15">
        <v>1140</v>
      </c>
      <c r="AP15">
        <v>3174</v>
      </c>
      <c r="AQ15">
        <v>3174</v>
      </c>
      <c r="AR15">
        <v>0</v>
      </c>
      <c r="AS15">
        <v>0</v>
      </c>
      <c r="AT15">
        <v>570</v>
      </c>
      <c r="AU15">
        <v>4920</v>
      </c>
      <c r="AV15">
        <v>3895</v>
      </c>
      <c r="AW15">
        <v>0</v>
      </c>
      <c r="AX15">
        <v>0</v>
      </c>
      <c r="AY15">
        <v>0</v>
      </c>
      <c r="AZ15">
        <v>5553</v>
      </c>
      <c r="BA15">
        <v>3406</v>
      </c>
      <c r="BB15">
        <v>9443</v>
      </c>
      <c r="BC15">
        <v>9776</v>
      </c>
      <c r="BD15">
        <v>12770</v>
      </c>
      <c r="BE15">
        <v>5859</v>
      </c>
      <c r="BF15">
        <v>6085</v>
      </c>
      <c r="BG15">
        <v>32472</v>
      </c>
      <c r="BH15">
        <v>8533</v>
      </c>
      <c r="BI15">
        <v>0</v>
      </c>
      <c r="BJ15">
        <v>3244</v>
      </c>
    </row>
    <row r="16" spans="1:62" x14ac:dyDescent="0.3">
      <c r="A16">
        <v>7000</v>
      </c>
      <c r="B16">
        <v>3.4000000000000002E-2</v>
      </c>
      <c r="C16">
        <v>1.218</v>
      </c>
      <c r="D16">
        <v>3.1E-2</v>
      </c>
      <c r="E16">
        <v>0.313</v>
      </c>
      <c r="F16">
        <v>0.42299999999999999</v>
      </c>
      <c r="G16">
        <v>6886</v>
      </c>
      <c r="H16">
        <v>43912</v>
      </c>
      <c r="I16">
        <v>60445</v>
      </c>
      <c r="J16">
        <v>2096</v>
      </c>
      <c r="K16">
        <v>2514</v>
      </c>
      <c r="L16">
        <v>0</v>
      </c>
      <c r="M16">
        <v>5863</v>
      </c>
      <c r="N16">
        <v>11998</v>
      </c>
      <c r="O16">
        <v>29251</v>
      </c>
      <c r="P16">
        <v>1129</v>
      </c>
      <c r="Q16">
        <v>0</v>
      </c>
      <c r="R16">
        <v>0</v>
      </c>
      <c r="S16">
        <v>0</v>
      </c>
      <c r="T16">
        <v>5253</v>
      </c>
      <c r="U16">
        <v>225</v>
      </c>
      <c r="V16">
        <v>4548</v>
      </c>
      <c r="W16">
        <v>1567</v>
      </c>
      <c r="X16">
        <v>36</v>
      </c>
      <c r="Y16">
        <v>376</v>
      </c>
      <c r="Z16">
        <v>7351</v>
      </c>
      <c r="AA16">
        <v>3357</v>
      </c>
      <c r="AB16">
        <v>1</v>
      </c>
      <c r="AC16">
        <v>0</v>
      </c>
      <c r="AD16">
        <v>7351</v>
      </c>
      <c r="AE16">
        <v>3760</v>
      </c>
      <c r="AF16">
        <v>1129</v>
      </c>
      <c r="AG16">
        <v>0</v>
      </c>
      <c r="AH16">
        <v>0</v>
      </c>
      <c r="AI16">
        <v>0</v>
      </c>
      <c r="AJ16">
        <v>666</v>
      </c>
      <c r="AK16">
        <v>225</v>
      </c>
      <c r="AL16">
        <v>2145</v>
      </c>
      <c r="AM16">
        <v>1860</v>
      </c>
      <c r="AN16">
        <v>2</v>
      </c>
      <c r="AO16">
        <v>714</v>
      </c>
      <c r="AP16">
        <v>3357</v>
      </c>
      <c r="AQ16">
        <v>3357</v>
      </c>
      <c r="AR16">
        <v>0</v>
      </c>
      <c r="AS16">
        <v>0</v>
      </c>
      <c r="AT16">
        <v>357</v>
      </c>
      <c r="AU16">
        <v>3486</v>
      </c>
      <c r="AV16">
        <v>2633</v>
      </c>
      <c r="AW16">
        <v>0</v>
      </c>
      <c r="AX16">
        <v>0</v>
      </c>
      <c r="AY16">
        <v>0</v>
      </c>
      <c r="AZ16">
        <v>3764</v>
      </c>
      <c r="BA16">
        <v>2664</v>
      </c>
      <c r="BB16">
        <v>6632</v>
      </c>
      <c r="BC16">
        <v>6868</v>
      </c>
      <c r="BD16">
        <v>9528</v>
      </c>
      <c r="BE16">
        <v>4745</v>
      </c>
      <c r="BF16">
        <v>4253</v>
      </c>
      <c r="BG16">
        <v>23909</v>
      </c>
      <c r="BH16">
        <v>8107</v>
      </c>
      <c r="BI16">
        <v>0</v>
      </c>
      <c r="BJ16">
        <v>2239</v>
      </c>
    </row>
    <row r="17" spans="1:62" x14ac:dyDescent="0.3">
      <c r="A17">
        <v>7500</v>
      </c>
      <c r="B17">
        <v>3.5999999999999997E-2</v>
      </c>
      <c r="C17">
        <v>1.4039999999999999</v>
      </c>
      <c r="D17">
        <v>3.1E-2</v>
      </c>
      <c r="E17">
        <v>0.36599999999999999</v>
      </c>
      <c r="F17">
        <v>0.49099999999999999</v>
      </c>
      <c r="G17">
        <v>7056</v>
      </c>
      <c r="H17">
        <v>44936</v>
      </c>
      <c r="I17">
        <v>64921</v>
      </c>
      <c r="J17">
        <v>2232</v>
      </c>
      <c r="K17">
        <v>2517</v>
      </c>
      <c r="L17">
        <v>0</v>
      </c>
      <c r="M17">
        <v>6632</v>
      </c>
      <c r="N17">
        <v>12472</v>
      </c>
      <c r="O17">
        <v>31109</v>
      </c>
      <c r="P17">
        <v>1193</v>
      </c>
      <c r="Q17">
        <v>0</v>
      </c>
      <c r="R17">
        <v>0</v>
      </c>
      <c r="S17">
        <v>0</v>
      </c>
      <c r="T17">
        <v>5643</v>
      </c>
      <c r="U17">
        <v>280</v>
      </c>
      <c r="V17">
        <v>4857</v>
      </c>
      <c r="W17">
        <v>1929</v>
      </c>
      <c r="X17">
        <v>47</v>
      </c>
      <c r="Y17">
        <v>651</v>
      </c>
      <c r="Z17">
        <v>7816</v>
      </c>
      <c r="AA17">
        <v>3579</v>
      </c>
      <c r="AB17">
        <v>1</v>
      </c>
      <c r="AC17">
        <v>0</v>
      </c>
      <c r="AD17">
        <v>7816</v>
      </c>
      <c r="AE17">
        <v>4821</v>
      </c>
      <c r="AF17">
        <v>1193</v>
      </c>
      <c r="AG17">
        <v>0</v>
      </c>
      <c r="AH17">
        <v>0</v>
      </c>
      <c r="AI17">
        <v>0</v>
      </c>
      <c r="AJ17">
        <v>1066</v>
      </c>
      <c r="AK17">
        <v>280</v>
      </c>
      <c r="AL17">
        <v>2976</v>
      </c>
      <c r="AM17">
        <v>2591</v>
      </c>
      <c r="AN17">
        <v>3</v>
      </c>
      <c r="AO17">
        <v>1240</v>
      </c>
      <c r="AP17">
        <v>3579</v>
      </c>
      <c r="AQ17">
        <v>3579</v>
      </c>
      <c r="AR17">
        <v>0</v>
      </c>
      <c r="AS17">
        <v>0</v>
      </c>
      <c r="AT17">
        <v>620</v>
      </c>
      <c r="AU17">
        <v>3755</v>
      </c>
      <c r="AV17">
        <v>2639</v>
      </c>
      <c r="AW17">
        <v>0</v>
      </c>
      <c r="AX17">
        <v>0</v>
      </c>
      <c r="AY17">
        <v>0</v>
      </c>
      <c r="AZ17">
        <v>4155</v>
      </c>
      <c r="BA17">
        <v>2428</v>
      </c>
      <c r="BB17">
        <v>6926</v>
      </c>
      <c r="BC17">
        <v>6792</v>
      </c>
      <c r="BD17">
        <v>8723</v>
      </c>
      <c r="BE17">
        <v>4263</v>
      </c>
      <c r="BF17">
        <v>4597</v>
      </c>
      <c r="BG17">
        <v>25803</v>
      </c>
      <c r="BH17">
        <v>8106</v>
      </c>
      <c r="BI17">
        <v>0</v>
      </c>
      <c r="BJ17">
        <v>2379</v>
      </c>
    </row>
    <row r="18" spans="1:62" x14ac:dyDescent="0.3">
      <c r="A18">
        <v>8000</v>
      </c>
      <c r="B18">
        <v>4.2000000000000003E-2</v>
      </c>
      <c r="C18">
        <v>1.6990000000000001</v>
      </c>
      <c r="D18">
        <v>3.7999999999999999E-2</v>
      </c>
      <c r="E18">
        <v>0.45100000000000001</v>
      </c>
      <c r="F18">
        <v>0.65300000000000002</v>
      </c>
      <c r="G18">
        <v>7919</v>
      </c>
      <c r="H18">
        <v>50525</v>
      </c>
      <c r="I18">
        <v>68830</v>
      </c>
      <c r="J18">
        <v>2415</v>
      </c>
      <c r="K18">
        <v>2849</v>
      </c>
      <c r="L18">
        <v>0</v>
      </c>
      <c r="M18">
        <v>7117</v>
      </c>
      <c r="N18">
        <v>18346</v>
      </c>
      <c r="O18">
        <v>33443</v>
      </c>
      <c r="P18">
        <v>1296</v>
      </c>
      <c r="Q18">
        <v>0</v>
      </c>
      <c r="R18">
        <v>0</v>
      </c>
      <c r="S18">
        <v>0</v>
      </c>
      <c r="T18">
        <v>6075</v>
      </c>
      <c r="U18">
        <v>186</v>
      </c>
      <c r="V18">
        <v>5136</v>
      </c>
      <c r="W18">
        <v>1669</v>
      </c>
      <c r="X18">
        <v>47</v>
      </c>
      <c r="Y18">
        <v>371</v>
      </c>
      <c r="Z18">
        <v>8384</v>
      </c>
      <c r="AA18">
        <v>3838</v>
      </c>
      <c r="AB18">
        <v>1</v>
      </c>
      <c r="AC18">
        <v>0</v>
      </c>
      <c r="AD18">
        <v>8384</v>
      </c>
      <c r="AE18">
        <v>4176</v>
      </c>
      <c r="AF18">
        <v>1296</v>
      </c>
      <c r="AG18">
        <v>0</v>
      </c>
      <c r="AH18">
        <v>0</v>
      </c>
      <c r="AI18">
        <v>0</v>
      </c>
      <c r="AJ18">
        <v>711</v>
      </c>
      <c r="AK18">
        <v>186</v>
      </c>
      <c r="AL18">
        <v>2228</v>
      </c>
      <c r="AM18">
        <v>1962</v>
      </c>
      <c r="AN18">
        <v>0</v>
      </c>
      <c r="AO18">
        <v>724</v>
      </c>
      <c r="AP18">
        <v>3838</v>
      </c>
      <c r="AQ18">
        <v>3838</v>
      </c>
      <c r="AR18">
        <v>0</v>
      </c>
      <c r="AS18">
        <v>0</v>
      </c>
      <c r="AT18">
        <v>362</v>
      </c>
      <c r="AU18">
        <v>4557</v>
      </c>
      <c r="AV18">
        <v>3796</v>
      </c>
      <c r="AW18">
        <v>0</v>
      </c>
      <c r="AX18">
        <v>0</v>
      </c>
      <c r="AY18">
        <v>0</v>
      </c>
      <c r="AZ18">
        <v>4875</v>
      </c>
      <c r="BA18">
        <v>3241</v>
      </c>
      <c r="BB18">
        <v>8830</v>
      </c>
      <c r="BC18">
        <v>9917</v>
      </c>
      <c r="BD18">
        <v>8923</v>
      </c>
      <c r="BE18">
        <v>6283</v>
      </c>
      <c r="BF18">
        <v>5757</v>
      </c>
      <c r="BG18">
        <v>32987</v>
      </c>
      <c r="BH18">
        <v>12373</v>
      </c>
      <c r="BI18">
        <v>0</v>
      </c>
      <c r="BJ18">
        <v>3368</v>
      </c>
    </row>
    <row r="19" spans="1:62" x14ac:dyDescent="0.3">
      <c r="A19">
        <v>8500</v>
      </c>
      <c r="B19">
        <v>4.4999999999999998E-2</v>
      </c>
      <c r="C19">
        <v>1.514</v>
      </c>
      <c r="D19">
        <v>3.9E-2</v>
      </c>
      <c r="E19">
        <v>0.379</v>
      </c>
      <c r="F19">
        <v>0.78100000000000003</v>
      </c>
      <c r="G19">
        <v>8459</v>
      </c>
      <c r="H19">
        <v>53586</v>
      </c>
      <c r="I19">
        <v>72859</v>
      </c>
      <c r="J19">
        <v>2165</v>
      </c>
      <c r="K19">
        <v>2438</v>
      </c>
      <c r="L19">
        <v>0</v>
      </c>
      <c r="M19">
        <v>6397</v>
      </c>
      <c r="N19">
        <v>11283</v>
      </c>
      <c r="O19">
        <v>35223</v>
      </c>
      <c r="P19">
        <v>1367</v>
      </c>
      <c r="Q19">
        <v>0</v>
      </c>
      <c r="R19">
        <v>0</v>
      </c>
      <c r="S19">
        <v>0</v>
      </c>
      <c r="T19">
        <v>6367</v>
      </c>
      <c r="U19">
        <v>225</v>
      </c>
      <c r="V19">
        <v>5578</v>
      </c>
      <c r="W19">
        <v>1882</v>
      </c>
      <c r="X19">
        <v>38</v>
      </c>
      <c r="Y19">
        <v>370</v>
      </c>
      <c r="Z19">
        <v>8871</v>
      </c>
      <c r="AA19">
        <v>4066</v>
      </c>
      <c r="AB19">
        <v>1</v>
      </c>
      <c r="AC19">
        <v>0</v>
      </c>
      <c r="AD19">
        <v>8871</v>
      </c>
      <c r="AE19">
        <v>4295</v>
      </c>
      <c r="AF19">
        <v>1367</v>
      </c>
      <c r="AG19">
        <v>0</v>
      </c>
      <c r="AH19">
        <v>0</v>
      </c>
      <c r="AI19">
        <v>0</v>
      </c>
      <c r="AJ19">
        <v>717</v>
      </c>
      <c r="AK19">
        <v>225</v>
      </c>
      <c r="AL19">
        <v>2389</v>
      </c>
      <c r="AM19">
        <v>2122</v>
      </c>
      <c r="AN19">
        <v>0</v>
      </c>
      <c r="AO19">
        <v>730</v>
      </c>
      <c r="AP19">
        <v>4066</v>
      </c>
      <c r="AQ19">
        <v>4066</v>
      </c>
      <c r="AR19">
        <v>0</v>
      </c>
      <c r="AS19">
        <v>0</v>
      </c>
      <c r="AT19">
        <v>365</v>
      </c>
      <c r="AU19">
        <v>5061</v>
      </c>
      <c r="AV19">
        <v>3735</v>
      </c>
      <c r="AW19">
        <v>0</v>
      </c>
      <c r="AX19">
        <v>0</v>
      </c>
      <c r="AY19">
        <v>0</v>
      </c>
      <c r="AZ19">
        <v>5460</v>
      </c>
      <c r="BA19">
        <v>3462</v>
      </c>
      <c r="BB19">
        <v>9586</v>
      </c>
      <c r="BC19">
        <v>10735</v>
      </c>
      <c r="BD19">
        <v>11991</v>
      </c>
      <c r="BE19">
        <v>7325</v>
      </c>
      <c r="BF19">
        <v>6044</v>
      </c>
      <c r="BG19">
        <v>41603</v>
      </c>
      <c r="BH19">
        <v>11093</v>
      </c>
      <c r="BI19">
        <v>0</v>
      </c>
      <c r="BJ19">
        <v>3320</v>
      </c>
    </row>
    <row r="20" spans="1:62" x14ac:dyDescent="0.3">
      <c r="A20">
        <v>9000</v>
      </c>
      <c r="B20">
        <v>5.0999999999999997E-2</v>
      </c>
      <c r="C20">
        <v>1.6950000000000001</v>
      </c>
      <c r="D20">
        <v>4.3999999999999997E-2</v>
      </c>
      <c r="E20">
        <v>0.38900000000000001</v>
      </c>
      <c r="F20">
        <v>0.60499999999999998</v>
      </c>
      <c r="G20">
        <v>8794</v>
      </c>
      <c r="H20">
        <v>56151</v>
      </c>
      <c r="I20">
        <v>77878</v>
      </c>
      <c r="J20">
        <v>2315</v>
      </c>
      <c r="K20">
        <v>2664</v>
      </c>
      <c r="L20">
        <v>0</v>
      </c>
      <c r="M20">
        <v>6420</v>
      </c>
      <c r="N20">
        <v>14424</v>
      </c>
      <c r="O20">
        <v>37567</v>
      </c>
      <c r="P20">
        <v>1468</v>
      </c>
      <c r="Q20">
        <v>0</v>
      </c>
      <c r="R20">
        <v>0</v>
      </c>
      <c r="S20">
        <v>0</v>
      </c>
      <c r="T20">
        <v>6866</v>
      </c>
      <c r="U20">
        <v>226</v>
      </c>
      <c r="V20">
        <v>5887</v>
      </c>
      <c r="W20">
        <v>2021</v>
      </c>
      <c r="X20">
        <v>54</v>
      </c>
      <c r="Y20">
        <v>517</v>
      </c>
      <c r="Z20">
        <v>9444</v>
      </c>
      <c r="AA20">
        <v>4383</v>
      </c>
      <c r="AB20">
        <v>1</v>
      </c>
      <c r="AC20">
        <v>0</v>
      </c>
      <c r="AD20">
        <v>9444</v>
      </c>
      <c r="AE20">
        <v>5022</v>
      </c>
      <c r="AF20">
        <v>1468</v>
      </c>
      <c r="AG20">
        <v>0</v>
      </c>
      <c r="AH20">
        <v>0</v>
      </c>
      <c r="AI20">
        <v>0</v>
      </c>
      <c r="AJ20">
        <v>954</v>
      </c>
      <c r="AK20">
        <v>226</v>
      </c>
      <c r="AL20">
        <v>2795</v>
      </c>
      <c r="AM20">
        <v>2461</v>
      </c>
      <c r="AN20">
        <v>1</v>
      </c>
      <c r="AO20">
        <v>1008</v>
      </c>
      <c r="AP20">
        <v>4383</v>
      </c>
      <c r="AQ20">
        <v>4383</v>
      </c>
      <c r="AR20">
        <v>0</v>
      </c>
      <c r="AS20">
        <v>0</v>
      </c>
      <c r="AT20">
        <v>504</v>
      </c>
      <c r="AU20">
        <v>3658</v>
      </c>
      <c r="AV20">
        <v>2368</v>
      </c>
      <c r="AW20">
        <v>0</v>
      </c>
      <c r="AX20">
        <v>0</v>
      </c>
      <c r="AY20">
        <v>0</v>
      </c>
      <c r="AZ20">
        <v>4072</v>
      </c>
      <c r="BA20">
        <v>2354</v>
      </c>
      <c r="BB20">
        <v>6697</v>
      </c>
      <c r="BC20">
        <v>6851</v>
      </c>
      <c r="BD20">
        <v>7956</v>
      </c>
      <c r="BE20">
        <v>4511</v>
      </c>
      <c r="BF20">
        <v>4515</v>
      </c>
      <c r="BG20">
        <v>28876</v>
      </c>
      <c r="BH20">
        <v>8107</v>
      </c>
      <c r="BI20">
        <v>0</v>
      </c>
      <c r="BJ20">
        <v>2405</v>
      </c>
    </row>
    <row r="21" spans="1:62" x14ac:dyDescent="0.3">
      <c r="A21">
        <v>9500</v>
      </c>
      <c r="B21">
        <v>5.6000000000000001E-2</v>
      </c>
      <c r="C21">
        <v>1.8180000000000001</v>
      </c>
      <c r="D21">
        <v>4.9000000000000002E-2</v>
      </c>
      <c r="E21">
        <v>0.624</v>
      </c>
      <c r="F21">
        <v>0.67300000000000004</v>
      </c>
      <c r="G21">
        <v>9317</v>
      </c>
      <c r="H21">
        <v>59048</v>
      </c>
      <c r="I21">
        <v>81626</v>
      </c>
      <c r="J21">
        <v>2323</v>
      </c>
      <c r="K21">
        <v>2637</v>
      </c>
      <c r="L21">
        <v>0</v>
      </c>
      <c r="M21">
        <v>7760</v>
      </c>
      <c r="N21">
        <v>13312</v>
      </c>
      <c r="O21">
        <v>39603</v>
      </c>
      <c r="P21">
        <v>1560</v>
      </c>
      <c r="Q21">
        <v>0</v>
      </c>
      <c r="R21">
        <v>0</v>
      </c>
      <c r="S21">
        <v>0</v>
      </c>
      <c r="T21">
        <v>7091</v>
      </c>
      <c r="U21">
        <v>275</v>
      </c>
      <c r="V21">
        <v>6049</v>
      </c>
      <c r="W21">
        <v>2118</v>
      </c>
      <c r="X21">
        <v>68</v>
      </c>
      <c r="Y21">
        <v>533</v>
      </c>
      <c r="Z21">
        <v>9932</v>
      </c>
      <c r="AA21">
        <v>4464</v>
      </c>
      <c r="AB21">
        <v>1</v>
      </c>
      <c r="AC21">
        <v>0</v>
      </c>
      <c r="AD21">
        <v>9932</v>
      </c>
      <c r="AE21">
        <v>5249</v>
      </c>
      <c r="AF21">
        <v>1560</v>
      </c>
      <c r="AG21">
        <v>0</v>
      </c>
      <c r="AH21">
        <v>0</v>
      </c>
      <c r="AI21">
        <v>0</v>
      </c>
      <c r="AJ21">
        <v>978</v>
      </c>
      <c r="AK21">
        <v>275</v>
      </c>
      <c r="AL21">
        <v>2954</v>
      </c>
      <c r="AM21">
        <v>2597</v>
      </c>
      <c r="AN21">
        <v>3</v>
      </c>
      <c r="AO21">
        <v>1048</v>
      </c>
      <c r="AP21">
        <v>4464</v>
      </c>
      <c r="AQ21">
        <v>4464</v>
      </c>
      <c r="AR21">
        <v>0</v>
      </c>
      <c r="AS21">
        <v>0</v>
      </c>
      <c r="AT21">
        <v>524</v>
      </c>
      <c r="AU21">
        <v>3821</v>
      </c>
      <c r="AV21">
        <v>2941</v>
      </c>
      <c r="AW21">
        <v>0</v>
      </c>
      <c r="AX21">
        <v>0</v>
      </c>
      <c r="AY21">
        <v>0</v>
      </c>
      <c r="AZ21">
        <v>4316</v>
      </c>
      <c r="BA21">
        <v>2707</v>
      </c>
      <c r="BB21">
        <v>7399</v>
      </c>
      <c r="BC21">
        <v>7486</v>
      </c>
      <c r="BD21">
        <v>9831</v>
      </c>
      <c r="BE21">
        <v>4970</v>
      </c>
      <c r="BF21">
        <v>4616</v>
      </c>
      <c r="BG21">
        <v>34671</v>
      </c>
      <c r="BH21">
        <v>13226</v>
      </c>
      <c r="BI21">
        <v>0</v>
      </c>
      <c r="BJ21">
        <v>2752</v>
      </c>
    </row>
    <row r="22" spans="1:62" x14ac:dyDescent="0.3">
      <c r="A22">
        <v>10000</v>
      </c>
      <c r="B22">
        <v>6.5000000000000002E-2</v>
      </c>
      <c r="C22">
        <v>1.544</v>
      </c>
      <c r="D22">
        <v>5.2999999999999999E-2</v>
      </c>
      <c r="E22">
        <v>0.42699999999999999</v>
      </c>
      <c r="F22">
        <v>0.67200000000000004</v>
      </c>
      <c r="G22">
        <v>9738</v>
      </c>
      <c r="H22">
        <v>61845</v>
      </c>
      <c r="I22">
        <v>86115</v>
      </c>
      <c r="J22">
        <v>1853</v>
      </c>
      <c r="K22">
        <v>2186</v>
      </c>
      <c r="L22">
        <v>0</v>
      </c>
      <c r="M22">
        <v>5359</v>
      </c>
      <c r="N22">
        <v>10819</v>
      </c>
      <c r="O22">
        <v>41655</v>
      </c>
      <c r="P22">
        <v>1627</v>
      </c>
      <c r="Q22">
        <v>0</v>
      </c>
      <c r="R22">
        <v>0</v>
      </c>
      <c r="S22">
        <v>0</v>
      </c>
      <c r="T22">
        <v>7416</v>
      </c>
      <c r="U22">
        <v>240</v>
      </c>
      <c r="V22">
        <v>6516</v>
      </c>
      <c r="W22">
        <v>2380</v>
      </c>
      <c r="X22">
        <v>50</v>
      </c>
      <c r="Y22">
        <v>593</v>
      </c>
      <c r="Z22">
        <v>10454</v>
      </c>
      <c r="AA22">
        <v>4729</v>
      </c>
      <c r="AB22">
        <v>1</v>
      </c>
      <c r="AC22">
        <v>0</v>
      </c>
      <c r="AD22">
        <v>10454</v>
      </c>
      <c r="AE22">
        <v>5647</v>
      </c>
      <c r="AF22">
        <v>1627</v>
      </c>
      <c r="AG22">
        <v>0</v>
      </c>
      <c r="AH22">
        <v>0</v>
      </c>
      <c r="AI22">
        <v>0</v>
      </c>
      <c r="AJ22">
        <v>1044</v>
      </c>
      <c r="AK22">
        <v>240</v>
      </c>
      <c r="AL22">
        <v>3350</v>
      </c>
      <c r="AM22">
        <v>2987</v>
      </c>
      <c r="AN22">
        <v>5</v>
      </c>
      <c r="AO22">
        <v>1154</v>
      </c>
      <c r="AP22">
        <v>4729</v>
      </c>
      <c r="AQ22">
        <v>4729</v>
      </c>
      <c r="AR22">
        <v>0</v>
      </c>
      <c r="AS22">
        <v>0</v>
      </c>
      <c r="AT22">
        <v>577</v>
      </c>
      <c r="AU22">
        <v>4024</v>
      </c>
      <c r="AV22">
        <v>2438</v>
      </c>
      <c r="AW22">
        <v>0</v>
      </c>
      <c r="AX22">
        <v>0</v>
      </c>
      <c r="AY22">
        <v>0</v>
      </c>
      <c r="AZ22">
        <v>3860</v>
      </c>
      <c r="BA22">
        <v>2216</v>
      </c>
      <c r="BB22">
        <v>6745</v>
      </c>
      <c r="BC22">
        <v>6889</v>
      </c>
      <c r="BD22">
        <v>7918</v>
      </c>
      <c r="BE22">
        <v>4532</v>
      </c>
      <c r="BF22">
        <v>4359</v>
      </c>
      <c r="BG22">
        <v>32021</v>
      </c>
      <c r="BH22">
        <v>8106</v>
      </c>
      <c r="BI22">
        <v>0</v>
      </c>
      <c r="BJ22">
        <v>2406</v>
      </c>
    </row>
    <row r="23" spans="1:62" x14ac:dyDescent="0.3">
      <c r="A23">
        <v>10500</v>
      </c>
      <c r="B23">
        <v>5.5E-2</v>
      </c>
      <c r="C23">
        <v>1.7270000000000001</v>
      </c>
      <c r="D23">
        <v>4.3999999999999997E-2</v>
      </c>
      <c r="E23">
        <v>0.45500000000000002</v>
      </c>
      <c r="F23">
        <v>0.80700000000000005</v>
      </c>
      <c r="G23">
        <v>10050</v>
      </c>
      <c r="H23">
        <v>64311</v>
      </c>
      <c r="I23">
        <v>90639</v>
      </c>
      <c r="J23">
        <v>1753</v>
      </c>
      <c r="K23">
        <v>2050</v>
      </c>
      <c r="L23">
        <v>0</v>
      </c>
      <c r="M23">
        <v>5096</v>
      </c>
      <c r="N23">
        <v>9994</v>
      </c>
      <c r="O23">
        <v>43505</v>
      </c>
      <c r="P23">
        <v>1664</v>
      </c>
      <c r="Q23">
        <v>0</v>
      </c>
      <c r="R23">
        <v>0</v>
      </c>
      <c r="S23">
        <v>0</v>
      </c>
      <c r="T23">
        <v>7916</v>
      </c>
      <c r="U23">
        <v>258</v>
      </c>
      <c r="V23">
        <v>6887</v>
      </c>
      <c r="W23">
        <v>2641</v>
      </c>
      <c r="X23">
        <v>65</v>
      </c>
      <c r="Y23">
        <v>769</v>
      </c>
      <c r="Z23">
        <v>10959</v>
      </c>
      <c r="AA23">
        <v>5015</v>
      </c>
      <c r="AB23">
        <v>1</v>
      </c>
      <c r="AC23">
        <v>0</v>
      </c>
      <c r="AD23">
        <v>10959</v>
      </c>
      <c r="AE23">
        <v>6154</v>
      </c>
      <c r="AF23">
        <v>1664</v>
      </c>
      <c r="AG23">
        <v>0</v>
      </c>
      <c r="AH23">
        <v>0</v>
      </c>
      <c r="AI23">
        <v>0</v>
      </c>
      <c r="AJ23">
        <v>1302</v>
      </c>
      <c r="AK23">
        <v>258</v>
      </c>
      <c r="AL23">
        <v>3666</v>
      </c>
      <c r="AM23">
        <v>3279</v>
      </c>
      <c r="AN23">
        <v>7</v>
      </c>
      <c r="AO23">
        <v>1430</v>
      </c>
      <c r="AP23">
        <v>5015</v>
      </c>
      <c r="AQ23">
        <v>5015</v>
      </c>
      <c r="AR23">
        <v>0</v>
      </c>
      <c r="AS23">
        <v>0</v>
      </c>
      <c r="AT23">
        <v>715</v>
      </c>
      <c r="AU23">
        <v>4248</v>
      </c>
      <c r="AV23">
        <v>2538</v>
      </c>
      <c r="AW23">
        <v>0</v>
      </c>
      <c r="AX23">
        <v>0</v>
      </c>
      <c r="AY23">
        <v>0</v>
      </c>
      <c r="AZ23">
        <v>4673</v>
      </c>
      <c r="BA23">
        <v>2809</v>
      </c>
      <c r="BB23">
        <v>7519</v>
      </c>
      <c r="BC23">
        <v>6871</v>
      </c>
      <c r="BD23">
        <v>7778</v>
      </c>
      <c r="BE23">
        <v>4517</v>
      </c>
      <c r="BF23">
        <v>5211</v>
      </c>
      <c r="BG23">
        <v>38301</v>
      </c>
      <c r="BH23">
        <v>8106</v>
      </c>
      <c r="BI23">
        <v>0</v>
      </c>
      <c r="BJ23">
        <v>2845</v>
      </c>
    </row>
    <row r="24" spans="1:62" x14ac:dyDescent="0.3">
      <c r="A24">
        <v>11000</v>
      </c>
      <c r="B24">
        <v>5.8999999999999997E-2</v>
      </c>
      <c r="C24">
        <v>2.2639999999999998</v>
      </c>
      <c r="D24">
        <v>5.0999999999999997E-2</v>
      </c>
      <c r="E24">
        <v>0.47899999999999998</v>
      </c>
      <c r="F24">
        <v>0.76800000000000002</v>
      </c>
      <c r="G24">
        <v>10808</v>
      </c>
      <c r="H24">
        <v>68679</v>
      </c>
      <c r="I24">
        <v>94835</v>
      </c>
      <c r="J24">
        <v>2469</v>
      </c>
      <c r="K24">
        <v>3325</v>
      </c>
      <c r="L24">
        <v>0</v>
      </c>
      <c r="M24">
        <v>6823</v>
      </c>
      <c r="N24">
        <v>14053</v>
      </c>
      <c r="O24">
        <v>45882</v>
      </c>
      <c r="P24">
        <v>1821</v>
      </c>
      <c r="Q24">
        <v>0</v>
      </c>
      <c r="R24">
        <v>0</v>
      </c>
      <c r="S24">
        <v>0</v>
      </c>
      <c r="T24">
        <v>8253</v>
      </c>
      <c r="U24">
        <v>284</v>
      </c>
      <c r="V24">
        <v>7131</v>
      </c>
      <c r="W24">
        <v>2480</v>
      </c>
      <c r="X24">
        <v>62</v>
      </c>
      <c r="Y24">
        <v>605</v>
      </c>
      <c r="Z24">
        <v>11530</v>
      </c>
      <c r="AA24">
        <v>5256</v>
      </c>
      <c r="AB24">
        <v>1</v>
      </c>
      <c r="AC24">
        <v>0</v>
      </c>
      <c r="AD24">
        <v>11530</v>
      </c>
      <c r="AE24">
        <v>5990</v>
      </c>
      <c r="AF24">
        <v>1821</v>
      </c>
      <c r="AG24">
        <v>0</v>
      </c>
      <c r="AH24">
        <v>0</v>
      </c>
      <c r="AI24">
        <v>0</v>
      </c>
      <c r="AJ24">
        <v>1070</v>
      </c>
      <c r="AK24">
        <v>284</v>
      </c>
      <c r="AL24">
        <v>3428</v>
      </c>
      <c r="AM24">
        <v>3038</v>
      </c>
      <c r="AN24">
        <v>3</v>
      </c>
      <c r="AO24">
        <v>1188</v>
      </c>
      <c r="AP24">
        <v>5256</v>
      </c>
      <c r="AQ24">
        <v>5256</v>
      </c>
      <c r="AR24">
        <v>0</v>
      </c>
      <c r="AS24">
        <v>0</v>
      </c>
      <c r="AT24">
        <v>594</v>
      </c>
      <c r="AU24">
        <v>3486</v>
      </c>
      <c r="AV24">
        <v>2828</v>
      </c>
      <c r="AW24">
        <v>0</v>
      </c>
      <c r="AX24">
        <v>0</v>
      </c>
      <c r="AY24">
        <v>0</v>
      </c>
      <c r="AZ24">
        <v>4034</v>
      </c>
      <c r="BA24">
        <v>2867</v>
      </c>
      <c r="BB24">
        <v>6974</v>
      </c>
      <c r="BC24">
        <v>7495</v>
      </c>
      <c r="BD24">
        <v>8821</v>
      </c>
      <c r="BE24">
        <v>4893</v>
      </c>
      <c r="BF24">
        <v>6938</v>
      </c>
      <c r="BG24">
        <v>35565</v>
      </c>
      <c r="BH24">
        <v>12799</v>
      </c>
      <c r="BI24">
        <v>0</v>
      </c>
      <c r="BJ24">
        <v>2544</v>
      </c>
    </row>
    <row r="25" spans="1:62" x14ac:dyDescent="0.3">
      <c r="A25">
        <v>11500</v>
      </c>
      <c r="B25">
        <v>6.9000000000000006E-2</v>
      </c>
      <c r="C25">
        <v>1.9970000000000001</v>
      </c>
      <c r="D25">
        <v>5.7000000000000002E-2</v>
      </c>
      <c r="E25">
        <v>0.51500000000000001</v>
      </c>
      <c r="F25">
        <v>0.78500000000000003</v>
      </c>
      <c r="G25">
        <v>11365</v>
      </c>
      <c r="H25">
        <v>72688</v>
      </c>
      <c r="I25">
        <v>99418</v>
      </c>
      <c r="J25">
        <v>2009</v>
      </c>
      <c r="K25">
        <v>2386</v>
      </c>
      <c r="L25">
        <v>0</v>
      </c>
      <c r="M25">
        <v>6477</v>
      </c>
      <c r="N25">
        <v>15043</v>
      </c>
      <c r="O25">
        <v>47833</v>
      </c>
      <c r="P25">
        <v>1870</v>
      </c>
      <c r="Q25">
        <v>0</v>
      </c>
      <c r="R25">
        <v>0</v>
      </c>
      <c r="S25">
        <v>0</v>
      </c>
      <c r="T25">
        <v>8919</v>
      </c>
      <c r="U25">
        <v>290</v>
      </c>
      <c r="V25">
        <v>7676</v>
      </c>
      <c r="W25">
        <v>2541</v>
      </c>
      <c r="X25">
        <v>49</v>
      </c>
      <c r="Y25">
        <v>515</v>
      </c>
      <c r="Z25">
        <v>12037</v>
      </c>
      <c r="AA25">
        <v>5650</v>
      </c>
      <c r="AB25">
        <v>1</v>
      </c>
      <c r="AC25">
        <v>0</v>
      </c>
      <c r="AD25">
        <v>12037</v>
      </c>
      <c r="AE25">
        <v>5861</v>
      </c>
      <c r="AF25">
        <v>1870</v>
      </c>
      <c r="AG25">
        <v>0</v>
      </c>
      <c r="AH25">
        <v>0</v>
      </c>
      <c r="AI25">
        <v>0</v>
      </c>
      <c r="AJ25">
        <v>1016</v>
      </c>
      <c r="AK25">
        <v>290</v>
      </c>
      <c r="AL25">
        <v>3346</v>
      </c>
      <c r="AM25">
        <v>2904</v>
      </c>
      <c r="AN25">
        <v>1</v>
      </c>
      <c r="AO25">
        <v>1006</v>
      </c>
      <c r="AP25">
        <v>5650</v>
      </c>
      <c r="AQ25">
        <v>5650</v>
      </c>
      <c r="AR25">
        <v>0</v>
      </c>
      <c r="AS25">
        <v>0</v>
      </c>
      <c r="AT25">
        <v>503</v>
      </c>
      <c r="AU25">
        <v>3554</v>
      </c>
      <c r="AV25">
        <v>2473</v>
      </c>
      <c r="AW25">
        <v>0</v>
      </c>
      <c r="AX25">
        <v>0</v>
      </c>
      <c r="AY25">
        <v>0</v>
      </c>
      <c r="AZ25">
        <v>3914</v>
      </c>
      <c r="BA25">
        <v>2545</v>
      </c>
      <c r="BB25">
        <v>6789</v>
      </c>
      <c r="BC25">
        <v>7408</v>
      </c>
      <c r="BD25">
        <v>9151</v>
      </c>
      <c r="BE25">
        <v>5109</v>
      </c>
      <c r="BF25">
        <v>4417</v>
      </c>
      <c r="BG25">
        <v>35528</v>
      </c>
      <c r="BH25">
        <v>8106</v>
      </c>
      <c r="BI25">
        <v>0</v>
      </c>
      <c r="BJ25">
        <v>2429</v>
      </c>
    </row>
    <row r="26" spans="1:62" x14ac:dyDescent="0.3">
      <c r="A26">
        <v>12000</v>
      </c>
      <c r="B26">
        <v>7.0000000000000007E-2</v>
      </c>
      <c r="C26">
        <v>2.4889999999999999</v>
      </c>
      <c r="D26">
        <v>5.6000000000000001E-2</v>
      </c>
      <c r="E26">
        <v>0.62</v>
      </c>
      <c r="F26">
        <v>0.99399999999999999</v>
      </c>
      <c r="G26">
        <v>11840</v>
      </c>
      <c r="H26">
        <v>74989</v>
      </c>
      <c r="I26">
        <v>103774</v>
      </c>
      <c r="J26">
        <v>2223</v>
      </c>
      <c r="K26">
        <v>2620</v>
      </c>
      <c r="L26">
        <v>0</v>
      </c>
      <c r="M26">
        <v>6866</v>
      </c>
      <c r="N26">
        <v>15504</v>
      </c>
      <c r="O26">
        <v>49985</v>
      </c>
      <c r="P26">
        <v>2019</v>
      </c>
      <c r="Q26">
        <v>0</v>
      </c>
      <c r="R26">
        <v>0</v>
      </c>
      <c r="S26">
        <v>0</v>
      </c>
      <c r="T26">
        <v>9131</v>
      </c>
      <c r="U26">
        <v>829</v>
      </c>
      <c r="V26">
        <v>7737</v>
      </c>
      <c r="W26">
        <v>2538</v>
      </c>
      <c r="X26">
        <v>73</v>
      </c>
      <c r="Y26">
        <v>566</v>
      </c>
      <c r="Z26">
        <v>12565</v>
      </c>
      <c r="AA26">
        <v>5765</v>
      </c>
      <c r="AB26">
        <v>1</v>
      </c>
      <c r="AC26">
        <v>0</v>
      </c>
      <c r="AD26">
        <v>12565</v>
      </c>
      <c r="AE26">
        <v>6252</v>
      </c>
      <c r="AF26">
        <v>2019</v>
      </c>
      <c r="AG26">
        <v>0</v>
      </c>
      <c r="AH26">
        <v>0</v>
      </c>
      <c r="AI26">
        <v>0</v>
      </c>
      <c r="AJ26">
        <v>1066</v>
      </c>
      <c r="AK26">
        <v>829</v>
      </c>
      <c r="AL26">
        <v>3959</v>
      </c>
      <c r="AM26">
        <v>2976</v>
      </c>
      <c r="AN26">
        <v>0</v>
      </c>
      <c r="AO26">
        <v>1112</v>
      </c>
      <c r="AP26">
        <v>5765</v>
      </c>
      <c r="AQ26">
        <v>5765</v>
      </c>
      <c r="AR26">
        <v>0</v>
      </c>
      <c r="AS26">
        <v>0</v>
      </c>
      <c r="AT26">
        <v>556</v>
      </c>
      <c r="AU26">
        <v>4160</v>
      </c>
      <c r="AV26">
        <v>2861</v>
      </c>
      <c r="AW26">
        <v>0</v>
      </c>
      <c r="AX26">
        <v>0</v>
      </c>
      <c r="AY26">
        <v>0</v>
      </c>
      <c r="AZ26">
        <v>4638</v>
      </c>
      <c r="BA26">
        <v>2420</v>
      </c>
      <c r="BB26">
        <v>8081</v>
      </c>
      <c r="BC26">
        <v>8135</v>
      </c>
      <c r="BD26">
        <v>9088</v>
      </c>
      <c r="BE26">
        <v>70458</v>
      </c>
      <c r="BF26">
        <v>5155</v>
      </c>
      <c r="BG26">
        <v>41595</v>
      </c>
      <c r="BH26">
        <v>13226</v>
      </c>
      <c r="BI26">
        <v>0</v>
      </c>
      <c r="BJ26">
        <v>2958</v>
      </c>
    </row>
    <row r="27" spans="1:62" x14ac:dyDescent="0.3">
      <c r="A27">
        <v>12500</v>
      </c>
      <c r="B27">
        <v>6.8000000000000005E-2</v>
      </c>
      <c r="C27">
        <v>2.6080000000000001</v>
      </c>
      <c r="D27">
        <v>5.6000000000000001E-2</v>
      </c>
      <c r="E27">
        <v>0.53800000000000003</v>
      </c>
      <c r="F27">
        <v>1.294</v>
      </c>
      <c r="G27">
        <v>12199</v>
      </c>
      <c r="H27">
        <v>77689</v>
      </c>
      <c r="I27">
        <v>107848</v>
      </c>
      <c r="J27">
        <v>2528</v>
      </c>
      <c r="K27">
        <v>2836</v>
      </c>
      <c r="L27">
        <v>0</v>
      </c>
      <c r="M27">
        <v>7672</v>
      </c>
      <c r="N27">
        <v>18071</v>
      </c>
      <c r="O27">
        <v>51860</v>
      </c>
      <c r="P27">
        <v>2055</v>
      </c>
      <c r="Q27">
        <v>0</v>
      </c>
      <c r="R27">
        <v>0</v>
      </c>
      <c r="S27">
        <v>0</v>
      </c>
      <c r="T27">
        <v>9552</v>
      </c>
      <c r="U27">
        <v>328</v>
      </c>
      <c r="V27">
        <v>8208</v>
      </c>
      <c r="W27">
        <v>2840</v>
      </c>
      <c r="X27">
        <v>76</v>
      </c>
      <c r="Y27">
        <v>727</v>
      </c>
      <c r="Z27">
        <v>13053</v>
      </c>
      <c r="AA27">
        <v>6095</v>
      </c>
      <c r="AB27">
        <v>1</v>
      </c>
      <c r="AC27">
        <v>0</v>
      </c>
      <c r="AD27">
        <v>13053</v>
      </c>
      <c r="AE27">
        <v>6877</v>
      </c>
      <c r="AF27">
        <v>2055</v>
      </c>
      <c r="AG27">
        <v>0</v>
      </c>
      <c r="AH27">
        <v>0</v>
      </c>
      <c r="AI27">
        <v>0</v>
      </c>
      <c r="AJ27">
        <v>1261</v>
      </c>
      <c r="AK27">
        <v>328</v>
      </c>
      <c r="AL27">
        <v>3964</v>
      </c>
      <c r="AM27">
        <v>3523</v>
      </c>
      <c r="AN27">
        <v>1</v>
      </c>
      <c r="AO27">
        <v>1418</v>
      </c>
      <c r="AP27">
        <v>6095</v>
      </c>
      <c r="AQ27">
        <v>6095</v>
      </c>
      <c r="AR27">
        <v>0</v>
      </c>
      <c r="AS27">
        <v>0</v>
      </c>
      <c r="AT27">
        <v>709</v>
      </c>
      <c r="AU27">
        <v>4444</v>
      </c>
      <c r="AV27">
        <v>3466</v>
      </c>
      <c r="AW27">
        <v>0</v>
      </c>
      <c r="AX27">
        <v>0</v>
      </c>
      <c r="AY27">
        <v>0</v>
      </c>
      <c r="AZ27">
        <v>4939</v>
      </c>
      <c r="BA27">
        <v>3551</v>
      </c>
      <c r="BB27">
        <v>34031</v>
      </c>
      <c r="BC27">
        <v>10155</v>
      </c>
      <c r="BD27">
        <v>10885</v>
      </c>
      <c r="BE27">
        <v>6335</v>
      </c>
      <c r="BF27">
        <v>5435</v>
      </c>
      <c r="BG27">
        <v>47564</v>
      </c>
      <c r="BH27">
        <v>11946</v>
      </c>
      <c r="BI27">
        <v>0</v>
      </c>
      <c r="BJ27">
        <v>3215</v>
      </c>
    </row>
    <row r="28" spans="1:62" x14ac:dyDescent="0.3">
      <c r="A28">
        <v>13000</v>
      </c>
      <c r="B28">
        <v>8.6999999999999994E-2</v>
      </c>
      <c r="C28">
        <v>2.371</v>
      </c>
      <c r="D28">
        <v>7.0000000000000007E-2</v>
      </c>
      <c r="E28">
        <v>0.80900000000000005</v>
      </c>
      <c r="F28">
        <v>0.92</v>
      </c>
      <c r="G28">
        <v>12751</v>
      </c>
      <c r="H28">
        <v>81104</v>
      </c>
      <c r="I28">
        <v>112305</v>
      </c>
      <c r="J28">
        <v>2192</v>
      </c>
      <c r="K28">
        <v>2495</v>
      </c>
      <c r="L28">
        <v>0</v>
      </c>
      <c r="M28">
        <v>5943</v>
      </c>
      <c r="N28">
        <v>12542</v>
      </c>
      <c r="O28">
        <v>54154</v>
      </c>
      <c r="P28">
        <v>2128</v>
      </c>
      <c r="Q28">
        <v>0</v>
      </c>
      <c r="R28">
        <v>0</v>
      </c>
      <c r="S28">
        <v>0</v>
      </c>
      <c r="T28">
        <v>9854</v>
      </c>
      <c r="U28">
        <v>347</v>
      </c>
      <c r="V28">
        <v>8552</v>
      </c>
      <c r="W28">
        <v>2955</v>
      </c>
      <c r="X28">
        <v>79</v>
      </c>
      <c r="Y28">
        <v>712</v>
      </c>
      <c r="Z28">
        <v>13607</v>
      </c>
      <c r="AA28">
        <v>6309</v>
      </c>
      <c r="AB28">
        <v>1</v>
      </c>
      <c r="AC28">
        <v>0</v>
      </c>
      <c r="AD28">
        <v>13607</v>
      </c>
      <c r="AE28">
        <v>7124</v>
      </c>
      <c r="AF28">
        <v>2128</v>
      </c>
      <c r="AG28">
        <v>0</v>
      </c>
      <c r="AH28">
        <v>0</v>
      </c>
      <c r="AI28">
        <v>0</v>
      </c>
      <c r="AJ28">
        <v>1253</v>
      </c>
      <c r="AK28">
        <v>347</v>
      </c>
      <c r="AL28">
        <v>4096</v>
      </c>
      <c r="AM28">
        <v>3609</v>
      </c>
      <c r="AN28">
        <v>2</v>
      </c>
      <c r="AO28">
        <v>1404</v>
      </c>
      <c r="AP28">
        <v>6309</v>
      </c>
      <c r="AQ28">
        <v>6309</v>
      </c>
      <c r="AR28">
        <v>0</v>
      </c>
      <c r="AS28">
        <v>0</v>
      </c>
      <c r="AT28">
        <v>702</v>
      </c>
      <c r="AU28">
        <v>3533</v>
      </c>
      <c r="AV28">
        <v>2536</v>
      </c>
      <c r="AW28">
        <v>0</v>
      </c>
      <c r="AX28">
        <v>0</v>
      </c>
      <c r="AY28">
        <v>0</v>
      </c>
      <c r="AZ28">
        <v>3985</v>
      </c>
      <c r="BA28">
        <v>2370</v>
      </c>
      <c r="BB28">
        <v>6675</v>
      </c>
      <c r="BC28">
        <v>7098</v>
      </c>
      <c r="BD28">
        <v>7809</v>
      </c>
      <c r="BE28">
        <v>4729</v>
      </c>
      <c r="BF28">
        <v>4300</v>
      </c>
      <c r="BG28">
        <v>43314</v>
      </c>
      <c r="BH28">
        <v>7253</v>
      </c>
      <c r="BI28">
        <v>0</v>
      </c>
      <c r="BJ28">
        <v>2330</v>
      </c>
    </row>
    <row r="29" spans="1:62" x14ac:dyDescent="0.3">
      <c r="A29">
        <v>13500</v>
      </c>
      <c r="B29">
        <v>7.8E-2</v>
      </c>
      <c r="C29">
        <v>2.3140000000000001</v>
      </c>
      <c r="D29">
        <v>0.06</v>
      </c>
      <c r="E29">
        <v>0.59199999999999997</v>
      </c>
      <c r="F29">
        <v>0.98699999999999999</v>
      </c>
      <c r="G29">
        <v>13273</v>
      </c>
      <c r="H29">
        <v>84281</v>
      </c>
      <c r="I29">
        <v>116688</v>
      </c>
      <c r="J29">
        <v>2041</v>
      </c>
      <c r="K29">
        <v>2313</v>
      </c>
      <c r="L29">
        <v>0</v>
      </c>
      <c r="M29">
        <v>5626</v>
      </c>
      <c r="N29">
        <v>13479</v>
      </c>
      <c r="O29">
        <v>56134</v>
      </c>
      <c r="P29">
        <v>2262</v>
      </c>
      <c r="Q29">
        <v>0</v>
      </c>
      <c r="R29">
        <v>0</v>
      </c>
      <c r="S29">
        <v>0</v>
      </c>
      <c r="T29">
        <v>10391</v>
      </c>
      <c r="U29">
        <v>390</v>
      </c>
      <c r="V29">
        <v>8878</v>
      </c>
      <c r="W29">
        <v>2987</v>
      </c>
      <c r="X29">
        <v>76</v>
      </c>
      <c r="Y29">
        <v>717</v>
      </c>
      <c r="Z29">
        <v>14122</v>
      </c>
      <c r="AA29">
        <v>6608</v>
      </c>
      <c r="AB29">
        <v>1</v>
      </c>
      <c r="AC29">
        <v>0</v>
      </c>
      <c r="AD29">
        <v>14122</v>
      </c>
      <c r="AE29">
        <v>7333</v>
      </c>
      <c r="AF29">
        <v>2262</v>
      </c>
      <c r="AG29">
        <v>0</v>
      </c>
      <c r="AH29">
        <v>0</v>
      </c>
      <c r="AI29">
        <v>0</v>
      </c>
      <c r="AJ29">
        <v>1331</v>
      </c>
      <c r="AK29">
        <v>390</v>
      </c>
      <c r="AL29">
        <v>4181</v>
      </c>
      <c r="AM29">
        <v>3659</v>
      </c>
      <c r="AN29">
        <v>1</v>
      </c>
      <c r="AO29">
        <v>1424</v>
      </c>
      <c r="AP29">
        <v>6608</v>
      </c>
      <c r="AQ29">
        <v>6608</v>
      </c>
      <c r="AR29">
        <v>0</v>
      </c>
      <c r="AS29">
        <v>0</v>
      </c>
      <c r="AT29">
        <v>712</v>
      </c>
      <c r="AU29">
        <v>3580</v>
      </c>
      <c r="AV29">
        <v>2561</v>
      </c>
      <c r="AW29">
        <v>0</v>
      </c>
      <c r="AX29">
        <v>0</v>
      </c>
      <c r="AY29">
        <v>0</v>
      </c>
      <c r="AZ29">
        <v>3955</v>
      </c>
      <c r="BA29">
        <v>2850</v>
      </c>
      <c r="BB29">
        <v>6906</v>
      </c>
      <c r="BC29">
        <v>7565</v>
      </c>
      <c r="BD29">
        <v>8448</v>
      </c>
      <c r="BE29">
        <v>4937</v>
      </c>
      <c r="BF29">
        <v>4361</v>
      </c>
      <c r="BG29">
        <v>41319</v>
      </c>
      <c r="BH29">
        <v>7679</v>
      </c>
      <c r="BI29">
        <v>0</v>
      </c>
      <c r="BJ29">
        <v>2369</v>
      </c>
    </row>
    <row r="30" spans="1:62" x14ac:dyDescent="0.3">
      <c r="A30">
        <v>14000</v>
      </c>
      <c r="B30">
        <v>9.7000000000000003E-2</v>
      </c>
      <c r="C30">
        <v>2.395</v>
      </c>
      <c r="D30">
        <v>9.9000000000000005E-2</v>
      </c>
      <c r="E30">
        <v>0.61199999999999999</v>
      </c>
      <c r="F30">
        <v>1.1240000000000001</v>
      </c>
      <c r="G30">
        <v>13730</v>
      </c>
      <c r="H30">
        <v>87321</v>
      </c>
      <c r="I30">
        <v>120549</v>
      </c>
      <c r="J30">
        <v>2140</v>
      </c>
      <c r="K30">
        <v>2492</v>
      </c>
      <c r="L30">
        <v>0</v>
      </c>
      <c r="M30">
        <v>6014</v>
      </c>
      <c r="N30">
        <v>13946</v>
      </c>
      <c r="O30">
        <v>58345</v>
      </c>
      <c r="P30">
        <v>2287</v>
      </c>
      <c r="Q30">
        <v>0</v>
      </c>
      <c r="R30">
        <v>0</v>
      </c>
      <c r="S30">
        <v>0</v>
      </c>
      <c r="T30">
        <v>10592</v>
      </c>
      <c r="U30">
        <v>376</v>
      </c>
      <c r="V30">
        <v>9008</v>
      </c>
      <c r="W30">
        <v>3053</v>
      </c>
      <c r="X30">
        <v>78</v>
      </c>
      <c r="Y30">
        <v>772</v>
      </c>
      <c r="Z30">
        <v>14655</v>
      </c>
      <c r="AA30">
        <v>6727</v>
      </c>
      <c r="AB30">
        <v>1</v>
      </c>
      <c r="AC30">
        <v>0</v>
      </c>
      <c r="AD30">
        <v>14655</v>
      </c>
      <c r="AE30">
        <v>7668</v>
      </c>
      <c r="AF30">
        <v>2287</v>
      </c>
      <c r="AG30">
        <v>0</v>
      </c>
      <c r="AH30">
        <v>0</v>
      </c>
      <c r="AI30">
        <v>0</v>
      </c>
      <c r="AJ30">
        <v>1445</v>
      </c>
      <c r="AK30">
        <v>376</v>
      </c>
      <c r="AL30">
        <v>4224</v>
      </c>
      <c r="AM30">
        <v>3695</v>
      </c>
      <c r="AN30">
        <v>3</v>
      </c>
      <c r="AO30">
        <v>1508</v>
      </c>
      <c r="AP30">
        <v>6727</v>
      </c>
      <c r="AQ30">
        <v>6727</v>
      </c>
      <c r="AR30">
        <v>0</v>
      </c>
      <c r="AS30">
        <v>0</v>
      </c>
      <c r="AT30">
        <v>754</v>
      </c>
      <c r="AU30">
        <v>4593</v>
      </c>
      <c r="AV30">
        <v>2483</v>
      </c>
      <c r="AW30">
        <v>0</v>
      </c>
      <c r="AX30">
        <v>0</v>
      </c>
      <c r="AY30">
        <v>0</v>
      </c>
      <c r="AZ30">
        <v>4320</v>
      </c>
      <c r="BA30">
        <v>2306</v>
      </c>
      <c r="BB30">
        <v>7248</v>
      </c>
      <c r="BC30">
        <v>7036</v>
      </c>
      <c r="BD30">
        <v>8461</v>
      </c>
      <c r="BE30">
        <v>4547</v>
      </c>
      <c r="BF30">
        <v>4885</v>
      </c>
      <c r="BG30">
        <v>46960</v>
      </c>
      <c r="BH30">
        <v>12373</v>
      </c>
      <c r="BI30">
        <v>0</v>
      </c>
      <c r="BJ30">
        <v>2557</v>
      </c>
    </row>
    <row r="31" spans="1:62" x14ac:dyDescent="0.3">
      <c r="A31">
        <v>14500</v>
      </c>
      <c r="B31">
        <v>0.127</v>
      </c>
      <c r="C31">
        <v>2.883</v>
      </c>
      <c r="D31">
        <v>8.7999999999999995E-2</v>
      </c>
      <c r="E31">
        <v>0.98</v>
      </c>
      <c r="F31">
        <v>1.226</v>
      </c>
      <c r="G31">
        <v>14033</v>
      </c>
      <c r="H31">
        <v>89102</v>
      </c>
      <c r="I31">
        <v>125650</v>
      </c>
      <c r="J31">
        <v>2303</v>
      </c>
      <c r="K31">
        <v>2780</v>
      </c>
      <c r="L31">
        <v>0</v>
      </c>
      <c r="M31">
        <v>6894</v>
      </c>
      <c r="N31">
        <v>17383</v>
      </c>
      <c r="O31">
        <v>60283</v>
      </c>
      <c r="P31">
        <v>2425</v>
      </c>
      <c r="Q31">
        <v>0</v>
      </c>
      <c r="R31">
        <v>0</v>
      </c>
      <c r="S31">
        <v>0</v>
      </c>
      <c r="T31">
        <v>11057</v>
      </c>
      <c r="U31">
        <v>410</v>
      </c>
      <c r="V31">
        <v>9523</v>
      </c>
      <c r="W31">
        <v>3426</v>
      </c>
      <c r="X31">
        <v>76</v>
      </c>
      <c r="Y31">
        <v>990</v>
      </c>
      <c r="Z31">
        <v>15186</v>
      </c>
      <c r="AA31">
        <v>7087</v>
      </c>
      <c r="AB31">
        <v>1</v>
      </c>
      <c r="AC31">
        <v>0</v>
      </c>
      <c r="AD31">
        <v>15186</v>
      </c>
      <c r="AE31">
        <v>8539</v>
      </c>
      <c r="AF31">
        <v>2425</v>
      </c>
      <c r="AG31">
        <v>0</v>
      </c>
      <c r="AH31">
        <v>0</v>
      </c>
      <c r="AI31">
        <v>0</v>
      </c>
      <c r="AJ31">
        <v>1714</v>
      </c>
      <c r="AK31">
        <v>410</v>
      </c>
      <c r="AL31">
        <v>4957</v>
      </c>
      <c r="AM31">
        <v>4384</v>
      </c>
      <c r="AN31">
        <v>7</v>
      </c>
      <c r="AO31">
        <v>1922</v>
      </c>
      <c r="AP31">
        <v>7087</v>
      </c>
      <c r="AQ31">
        <v>7087</v>
      </c>
      <c r="AR31">
        <v>0</v>
      </c>
      <c r="AS31">
        <v>0</v>
      </c>
      <c r="AT31">
        <v>961</v>
      </c>
      <c r="AU31">
        <v>4278</v>
      </c>
      <c r="AV31">
        <v>2930</v>
      </c>
      <c r="AW31">
        <v>0</v>
      </c>
      <c r="AX31">
        <v>0</v>
      </c>
      <c r="AY31">
        <v>0</v>
      </c>
      <c r="AZ31">
        <v>4902</v>
      </c>
      <c r="BA31">
        <v>2722</v>
      </c>
      <c r="BB31">
        <v>8210</v>
      </c>
      <c r="BC31">
        <v>7991</v>
      </c>
      <c r="BD31">
        <v>8954</v>
      </c>
      <c r="BE31">
        <v>4636</v>
      </c>
      <c r="BF31">
        <v>5305</v>
      </c>
      <c r="BG31">
        <v>49061</v>
      </c>
      <c r="BH31">
        <v>8533</v>
      </c>
      <c r="BI31">
        <v>0</v>
      </c>
      <c r="BJ31">
        <v>2993</v>
      </c>
    </row>
    <row r="32" spans="1:62" x14ac:dyDescent="0.3">
      <c r="A32">
        <v>15000</v>
      </c>
      <c r="B32">
        <v>8.7999999999999995E-2</v>
      </c>
      <c r="C32">
        <v>3.0259999999999998</v>
      </c>
      <c r="D32">
        <v>6.7000000000000004E-2</v>
      </c>
      <c r="E32">
        <v>0.65900000000000003</v>
      </c>
      <c r="F32">
        <v>1.3</v>
      </c>
      <c r="G32">
        <v>14808</v>
      </c>
      <c r="H32">
        <v>94489</v>
      </c>
      <c r="I32">
        <v>129196</v>
      </c>
      <c r="J32">
        <v>2268</v>
      </c>
      <c r="K32">
        <v>2485</v>
      </c>
      <c r="L32">
        <v>0</v>
      </c>
      <c r="M32">
        <v>6411</v>
      </c>
      <c r="N32">
        <v>16289</v>
      </c>
      <c r="O32">
        <v>62426</v>
      </c>
      <c r="P32">
        <v>2427</v>
      </c>
      <c r="Q32">
        <v>0</v>
      </c>
      <c r="R32">
        <v>0</v>
      </c>
      <c r="S32">
        <v>0</v>
      </c>
      <c r="T32">
        <v>11578</v>
      </c>
      <c r="U32">
        <v>430</v>
      </c>
      <c r="V32">
        <v>9765</v>
      </c>
      <c r="W32">
        <v>3202</v>
      </c>
      <c r="X32">
        <v>82</v>
      </c>
      <c r="Y32">
        <v>694</v>
      </c>
      <c r="Z32">
        <v>15667</v>
      </c>
      <c r="AA32">
        <v>7257</v>
      </c>
      <c r="AB32">
        <v>1</v>
      </c>
      <c r="AC32">
        <v>0</v>
      </c>
      <c r="AD32">
        <v>15667</v>
      </c>
      <c r="AE32">
        <v>7768</v>
      </c>
      <c r="AF32">
        <v>2427</v>
      </c>
      <c r="AG32">
        <v>0</v>
      </c>
      <c r="AH32">
        <v>0</v>
      </c>
      <c r="AI32">
        <v>0</v>
      </c>
      <c r="AJ32">
        <v>1350</v>
      </c>
      <c r="AK32">
        <v>430</v>
      </c>
      <c r="AL32">
        <v>4403</v>
      </c>
      <c r="AM32">
        <v>3812</v>
      </c>
      <c r="AN32">
        <v>1</v>
      </c>
      <c r="AO32">
        <v>1358</v>
      </c>
      <c r="AP32">
        <v>7257</v>
      </c>
      <c r="AQ32">
        <v>7257</v>
      </c>
      <c r="AR32">
        <v>0</v>
      </c>
      <c r="AS32">
        <v>0</v>
      </c>
      <c r="AT32">
        <v>679</v>
      </c>
      <c r="AU32">
        <v>4267</v>
      </c>
      <c r="AV32">
        <v>2415</v>
      </c>
      <c r="AW32">
        <v>0</v>
      </c>
      <c r="AX32">
        <v>0</v>
      </c>
      <c r="AY32">
        <v>0</v>
      </c>
      <c r="AZ32">
        <v>4731</v>
      </c>
      <c r="BA32">
        <v>2132</v>
      </c>
      <c r="BB32">
        <v>7944</v>
      </c>
      <c r="BC32">
        <v>7120</v>
      </c>
      <c r="BD32">
        <v>7851</v>
      </c>
      <c r="BE32">
        <v>4815</v>
      </c>
      <c r="BF32">
        <v>5133</v>
      </c>
      <c r="BG32">
        <v>54389</v>
      </c>
      <c r="BH32">
        <v>7253</v>
      </c>
      <c r="BI32">
        <v>0</v>
      </c>
      <c r="BJ32">
        <v>3096</v>
      </c>
    </row>
    <row r="33" spans="1:62" x14ac:dyDescent="0.3">
      <c r="A33">
        <v>15500</v>
      </c>
      <c r="B33">
        <v>0.104</v>
      </c>
      <c r="C33">
        <v>2.5950000000000002</v>
      </c>
      <c r="D33">
        <v>7.4999999999999997E-2</v>
      </c>
      <c r="E33">
        <v>0.74099999999999999</v>
      </c>
      <c r="F33">
        <v>1.224</v>
      </c>
      <c r="G33">
        <v>15229</v>
      </c>
      <c r="H33">
        <v>96631</v>
      </c>
      <c r="I33">
        <v>133482</v>
      </c>
      <c r="J33">
        <v>1992</v>
      </c>
      <c r="K33">
        <v>2345</v>
      </c>
      <c r="L33">
        <v>0</v>
      </c>
      <c r="M33">
        <v>6321</v>
      </c>
      <c r="N33">
        <v>15369</v>
      </c>
      <c r="O33">
        <v>64276</v>
      </c>
      <c r="P33">
        <v>2561</v>
      </c>
      <c r="Q33">
        <v>0</v>
      </c>
      <c r="R33">
        <v>0</v>
      </c>
      <c r="S33">
        <v>0</v>
      </c>
      <c r="T33">
        <v>11796</v>
      </c>
      <c r="U33">
        <v>434</v>
      </c>
      <c r="V33">
        <v>10143</v>
      </c>
      <c r="W33">
        <v>3502</v>
      </c>
      <c r="X33">
        <v>88</v>
      </c>
      <c r="Y33">
        <v>827</v>
      </c>
      <c r="Z33">
        <v>16193</v>
      </c>
      <c r="AA33">
        <v>7468</v>
      </c>
      <c r="AB33">
        <v>1</v>
      </c>
      <c r="AC33">
        <v>0</v>
      </c>
      <c r="AD33">
        <v>16193</v>
      </c>
      <c r="AE33">
        <v>8288</v>
      </c>
      <c r="AF33">
        <v>2561</v>
      </c>
      <c r="AG33">
        <v>0</v>
      </c>
      <c r="AH33">
        <v>0</v>
      </c>
      <c r="AI33">
        <v>0</v>
      </c>
      <c r="AJ33">
        <v>1551</v>
      </c>
      <c r="AK33">
        <v>434</v>
      </c>
      <c r="AL33">
        <v>4811</v>
      </c>
      <c r="AM33">
        <v>4240</v>
      </c>
      <c r="AN33">
        <v>2</v>
      </c>
      <c r="AO33">
        <v>1636</v>
      </c>
      <c r="AP33">
        <v>7468</v>
      </c>
      <c r="AQ33">
        <v>7468</v>
      </c>
      <c r="AR33">
        <v>0</v>
      </c>
      <c r="AS33">
        <v>0</v>
      </c>
      <c r="AT33">
        <v>818</v>
      </c>
      <c r="AU33">
        <v>3871</v>
      </c>
      <c r="AV33">
        <v>2581</v>
      </c>
      <c r="AW33">
        <v>0</v>
      </c>
      <c r="AX33">
        <v>0</v>
      </c>
      <c r="AY33">
        <v>0</v>
      </c>
      <c r="AZ33">
        <v>4298</v>
      </c>
      <c r="BA33">
        <v>2544</v>
      </c>
      <c r="BB33">
        <v>7236</v>
      </c>
      <c r="BC33">
        <v>7103</v>
      </c>
      <c r="BD33">
        <v>8023</v>
      </c>
      <c r="BE33">
        <v>4767</v>
      </c>
      <c r="BF33">
        <v>4751</v>
      </c>
      <c r="BG33">
        <v>49204</v>
      </c>
      <c r="BH33">
        <v>8106</v>
      </c>
      <c r="BI33">
        <v>0</v>
      </c>
      <c r="BJ33">
        <v>2594</v>
      </c>
    </row>
    <row r="34" spans="1:62" x14ac:dyDescent="0.3">
      <c r="A34">
        <v>16000</v>
      </c>
      <c r="B34">
        <v>0.1</v>
      </c>
      <c r="C34">
        <v>2.7130000000000001</v>
      </c>
      <c r="D34">
        <v>7.8E-2</v>
      </c>
      <c r="E34">
        <v>0.77800000000000002</v>
      </c>
      <c r="F34">
        <v>1.29</v>
      </c>
      <c r="G34">
        <v>15464</v>
      </c>
      <c r="H34">
        <v>99011</v>
      </c>
      <c r="I34">
        <v>138366</v>
      </c>
      <c r="J34">
        <v>1977</v>
      </c>
      <c r="K34">
        <v>2263</v>
      </c>
      <c r="L34">
        <v>0</v>
      </c>
      <c r="M34">
        <v>5567</v>
      </c>
      <c r="N34">
        <v>10257</v>
      </c>
      <c r="O34">
        <v>66514</v>
      </c>
      <c r="P34">
        <v>2528</v>
      </c>
      <c r="Q34">
        <v>0</v>
      </c>
      <c r="R34">
        <v>0</v>
      </c>
      <c r="S34">
        <v>0</v>
      </c>
      <c r="T34">
        <v>12206</v>
      </c>
      <c r="U34">
        <v>364</v>
      </c>
      <c r="V34">
        <v>10557</v>
      </c>
      <c r="W34">
        <v>3790</v>
      </c>
      <c r="X34">
        <v>107</v>
      </c>
      <c r="Y34">
        <v>1026</v>
      </c>
      <c r="Z34">
        <v>16740</v>
      </c>
      <c r="AA34">
        <v>7793</v>
      </c>
      <c r="AB34">
        <v>1</v>
      </c>
      <c r="AC34">
        <v>0</v>
      </c>
      <c r="AD34">
        <v>16740</v>
      </c>
      <c r="AE34">
        <v>9070</v>
      </c>
      <c r="AF34">
        <v>2528</v>
      </c>
      <c r="AG34">
        <v>0</v>
      </c>
      <c r="AH34">
        <v>0</v>
      </c>
      <c r="AI34">
        <v>0</v>
      </c>
      <c r="AJ34">
        <v>1763</v>
      </c>
      <c r="AK34">
        <v>364</v>
      </c>
      <c r="AL34">
        <v>5376</v>
      </c>
      <c r="AM34">
        <v>4798</v>
      </c>
      <c r="AN34">
        <v>0</v>
      </c>
      <c r="AO34">
        <v>2012</v>
      </c>
      <c r="AP34">
        <v>7793</v>
      </c>
      <c r="AQ34">
        <v>7793</v>
      </c>
      <c r="AR34">
        <v>0</v>
      </c>
      <c r="AS34">
        <v>0</v>
      </c>
      <c r="AT34">
        <v>1006</v>
      </c>
      <c r="AU34">
        <v>3966</v>
      </c>
      <c r="AV34">
        <v>2593</v>
      </c>
      <c r="AW34">
        <v>0</v>
      </c>
      <c r="AX34">
        <v>0</v>
      </c>
      <c r="AY34">
        <v>0</v>
      </c>
      <c r="AZ34">
        <v>4362</v>
      </c>
      <c r="BA34">
        <v>2787</v>
      </c>
      <c r="BB34">
        <v>7466</v>
      </c>
      <c r="BC34">
        <v>7296</v>
      </c>
      <c r="BD34">
        <v>7300</v>
      </c>
      <c r="BE34">
        <v>4458</v>
      </c>
      <c r="BF34">
        <v>4941</v>
      </c>
      <c r="BG34">
        <v>51287</v>
      </c>
      <c r="BH34">
        <v>7679</v>
      </c>
      <c r="BI34">
        <v>0</v>
      </c>
      <c r="BJ34">
        <v>2843</v>
      </c>
    </row>
    <row r="35" spans="1:62" x14ac:dyDescent="0.3">
      <c r="A35">
        <v>16500</v>
      </c>
      <c r="B35">
        <v>0.11899999999999999</v>
      </c>
      <c r="C35">
        <v>3.02</v>
      </c>
      <c r="D35">
        <v>8.6999999999999994E-2</v>
      </c>
      <c r="E35">
        <v>0.73399999999999999</v>
      </c>
      <c r="F35">
        <v>1.2849999999999999</v>
      </c>
      <c r="G35">
        <v>16086</v>
      </c>
      <c r="H35">
        <v>102517</v>
      </c>
      <c r="I35">
        <v>142304</v>
      </c>
      <c r="J35">
        <v>2054</v>
      </c>
      <c r="K35">
        <v>2371</v>
      </c>
      <c r="L35">
        <v>0</v>
      </c>
      <c r="M35">
        <v>5752</v>
      </c>
      <c r="N35">
        <v>10494</v>
      </c>
      <c r="O35">
        <v>68701</v>
      </c>
      <c r="P35">
        <v>2642</v>
      </c>
      <c r="Q35">
        <v>0</v>
      </c>
      <c r="R35">
        <v>0</v>
      </c>
      <c r="S35">
        <v>0</v>
      </c>
      <c r="T35">
        <v>12476</v>
      </c>
      <c r="U35">
        <v>363</v>
      </c>
      <c r="V35">
        <v>10791</v>
      </c>
      <c r="W35">
        <v>3797</v>
      </c>
      <c r="X35">
        <v>71</v>
      </c>
      <c r="Y35">
        <v>978</v>
      </c>
      <c r="Z35">
        <v>17256</v>
      </c>
      <c r="AA35">
        <v>7972</v>
      </c>
      <c r="AB35">
        <v>1</v>
      </c>
      <c r="AC35">
        <v>0</v>
      </c>
      <c r="AD35">
        <v>17256</v>
      </c>
      <c r="AE35">
        <v>9199</v>
      </c>
      <c r="AF35">
        <v>2642</v>
      </c>
      <c r="AG35">
        <v>0</v>
      </c>
      <c r="AH35">
        <v>0</v>
      </c>
      <c r="AI35">
        <v>0</v>
      </c>
      <c r="AJ35">
        <v>1697</v>
      </c>
      <c r="AK35">
        <v>363</v>
      </c>
      <c r="AL35">
        <v>5287</v>
      </c>
      <c r="AM35">
        <v>4733</v>
      </c>
      <c r="AN35">
        <v>2</v>
      </c>
      <c r="AO35">
        <v>1900</v>
      </c>
      <c r="AP35">
        <v>7972</v>
      </c>
      <c r="AQ35">
        <v>7972</v>
      </c>
      <c r="AR35">
        <v>0</v>
      </c>
      <c r="AS35">
        <v>0</v>
      </c>
      <c r="AT35">
        <v>950</v>
      </c>
      <c r="AU35">
        <v>3587</v>
      </c>
      <c r="AV35">
        <v>2415</v>
      </c>
      <c r="AW35">
        <v>0</v>
      </c>
      <c r="AX35">
        <v>0</v>
      </c>
      <c r="AY35">
        <v>0</v>
      </c>
      <c r="AZ35">
        <v>4073</v>
      </c>
      <c r="BA35">
        <v>2408</v>
      </c>
      <c r="BB35">
        <v>6982</v>
      </c>
      <c r="BC35">
        <v>6818</v>
      </c>
      <c r="BD35">
        <v>7222</v>
      </c>
      <c r="BE35">
        <v>4512</v>
      </c>
      <c r="BF35">
        <v>4458</v>
      </c>
      <c r="BG35">
        <v>50485</v>
      </c>
      <c r="BH35">
        <v>8107</v>
      </c>
      <c r="BI35">
        <v>0</v>
      </c>
      <c r="BJ35">
        <v>2535</v>
      </c>
    </row>
    <row r="36" spans="1:62" x14ac:dyDescent="0.3">
      <c r="A36">
        <v>17000</v>
      </c>
      <c r="B36">
        <v>0.1</v>
      </c>
      <c r="C36">
        <v>2.72</v>
      </c>
      <c r="D36">
        <v>0.09</v>
      </c>
      <c r="E36">
        <v>0.80400000000000005</v>
      </c>
      <c r="F36">
        <v>1.7110000000000001</v>
      </c>
      <c r="G36">
        <v>16686</v>
      </c>
      <c r="H36">
        <v>106149</v>
      </c>
      <c r="I36">
        <v>146484</v>
      </c>
      <c r="J36">
        <v>2143</v>
      </c>
      <c r="K36">
        <v>2157</v>
      </c>
      <c r="L36">
        <v>0</v>
      </c>
      <c r="M36">
        <v>5525</v>
      </c>
      <c r="N36">
        <v>11880</v>
      </c>
      <c r="O36">
        <v>70917</v>
      </c>
      <c r="P36">
        <v>2728</v>
      </c>
      <c r="Q36">
        <v>0</v>
      </c>
      <c r="R36">
        <v>0</v>
      </c>
      <c r="S36">
        <v>0</v>
      </c>
      <c r="T36">
        <v>12834</v>
      </c>
      <c r="U36">
        <v>479</v>
      </c>
      <c r="V36">
        <v>11022</v>
      </c>
      <c r="W36">
        <v>3801</v>
      </c>
      <c r="X36">
        <v>95</v>
      </c>
      <c r="Y36">
        <v>920</v>
      </c>
      <c r="Z36">
        <v>17773</v>
      </c>
      <c r="AA36">
        <v>8141</v>
      </c>
      <c r="AB36">
        <v>1</v>
      </c>
      <c r="AC36">
        <v>0</v>
      </c>
      <c r="AD36">
        <v>17773</v>
      </c>
      <c r="AE36">
        <v>9314</v>
      </c>
      <c r="AF36">
        <v>2728</v>
      </c>
      <c r="AG36">
        <v>0</v>
      </c>
      <c r="AH36">
        <v>0</v>
      </c>
      <c r="AI36">
        <v>0</v>
      </c>
      <c r="AJ36">
        <v>1660</v>
      </c>
      <c r="AK36">
        <v>479</v>
      </c>
      <c r="AL36">
        <v>5159</v>
      </c>
      <c r="AM36">
        <v>4544</v>
      </c>
      <c r="AN36">
        <v>3</v>
      </c>
      <c r="AO36">
        <v>1800</v>
      </c>
      <c r="AP36">
        <v>8141</v>
      </c>
      <c r="AQ36">
        <v>8141</v>
      </c>
      <c r="AR36">
        <v>0</v>
      </c>
      <c r="AS36">
        <v>0</v>
      </c>
      <c r="AT36">
        <v>900</v>
      </c>
      <c r="AU36">
        <v>3969</v>
      </c>
      <c r="AV36">
        <v>2913</v>
      </c>
      <c r="AW36">
        <v>0</v>
      </c>
      <c r="AX36">
        <v>0</v>
      </c>
      <c r="AY36">
        <v>0</v>
      </c>
      <c r="AZ36">
        <v>4365</v>
      </c>
      <c r="BA36">
        <v>2697</v>
      </c>
      <c r="BB36">
        <v>7676</v>
      </c>
      <c r="BC36">
        <v>8322</v>
      </c>
      <c r="BD36">
        <v>8946</v>
      </c>
      <c r="BE36">
        <v>5434</v>
      </c>
      <c r="BF36">
        <v>4874</v>
      </c>
      <c r="BG36">
        <v>56846</v>
      </c>
      <c r="BH36">
        <v>8959</v>
      </c>
      <c r="BI36">
        <v>0</v>
      </c>
      <c r="BJ36">
        <v>2843</v>
      </c>
    </row>
    <row r="37" spans="1:62" x14ac:dyDescent="0.3">
      <c r="A37">
        <v>17500</v>
      </c>
      <c r="B37">
        <v>0.11899999999999999</v>
      </c>
      <c r="C37">
        <v>2.8140000000000001</v>
      </c>
      <c r="D37">
        <v>8.5000000000000006E-2</v>
      </c>
      <c r="E37">
        <v>0.75800000000000001</v>
      </c>
      <c r="F37">
        <v>1.538</v>
      </c>
      <c r="G37">
        <v>17121</v>
      </c>
      <c r="H37">
        <v>108796</v>
      </c>
      <c r="I37">
        <v>150684</v>
      </c>
      <c r="J37">
        <v>1926</v>
      </c>
      <c r="K37">
        <v>2217</v>
      </c>
      <c r="L37">
        <v>0</v>
      </c>
      <c r="M37">
        <v>5483</v>
      </c>
      <c r="N37">
        <v>11024</v>
      </c>
      <c r="O37">
        <v>72649</v>
      </c>
      <c r="P37">
        <v>2794</v>
      </c>
      <c r="Q37">
        <v>0</v>
      </c>
      <c r="R37">
        <v>0</v>
      </c>
      <c r="S37">
        <v>0</v>
      </c>
      <c r="T37">
        <v>13213</v>
      </c>
      <c r="U37">
        <v>452</v>
      </c>
      <c r="V37">
        <v>11479</v>
      </c>
      <c r="W37">
        <v>3977</v>
      </c>
      <c r="X37">
        <v>85</v>
      </c>
      <c r="Y37">
        <v>969</v>
      </c>
      <c r="Z37">
        <v>18297</v>
      </c>
      <c r="AA37">
        <v>8471</v>
      </c>
      <c r="AB37">
        <v>1</v>
      </c>
      <c r="AC37">
        <v>0</v>
      </c>
      <c r="AD37">
        <v>18297</v>
      </c>
      <c r="AE37">
        <v>9511</v>
      </c>
      <c r="AF37">
        <v>2794</v>
      </c>
      <c r="AG37">
        <v>0</v>
      </c>
      <c r="AH37">
        <v>0</v>
      </c>
      <c r="AI37">
        <v>0</v>
      </c>
      <c r="AJ37">
        <v>1747</v>
      </c>
      <c r="AK37">
        <v>452</v>
      </c>
      <c r="AL37">
        <v>5521</v>
      </c>
      <c r="AM37">
        <v>4870</v>
      </c>
      <c r="AN37">
        <v>5</v>
      </c>
      <c r="AO37">
        <v>1898</v>
      </c>
      <c r="AP37">
        <v>8471</v>
      </c>
      <c r="AQ37">
        <v>8471</v>
      </c>
      <c r="AR37">
        <v>0</v>
      </c>
      <c r="AS37">
        <v>0</v>
      </c>
      <c r="AT37">
        <v>949</v>
      </c>
      <c r="AU37">
        <v>4095</v>
      </c>
      <c r="AV37">
        <v>2872</v>
      </c>
      <c r="AW37">
        <v>0</v>
      </c>
      <c r="AX37">
        <v>0</v>
      </c>
      <c r="AY37">
        <v>0</v>
      </c>
      <c r="AZ37">
        <v>4519</v>
      </c>
      <c r="BA37">
        <v>2672</v>
      </c>
      <c r="BB37">
        <v>7821</v>
      </c>
      <c r="BC37">
        <v>8549</v>
      </c>
      <c r="BD37">
        <v>8256</v>
      </c>
      <c r="BE37">
        <v>5247</v>
      </c>
      <c r="BF37">
        <v>5116</v>
      </c>
      <c r="BG37">
        <v>62793</v>
      </c>
      <c r="BH37">
        <v>7680</v>
      </c>
      <c r="BI37">
        <v>0</v>
      </c>
      <c r="BJ37">
        <v>2916</v>
      </c>
    </row>
    <row r="38" spans="1:62" x14ac:dyDescent="0.3">
      <c r="A38">
        <v>18000</v>
      </c>
      <c r="B38">
        <v>0.129</v>
      </c>
      <c r="C38">
        <v>3.0390000000000001</v>
      </c>
      <c r="D38">
        <v>9.4E-2</v>
      </c>
      <c r="E38">
        <v>0.79900000000000004</v>
      </c>
      <c r="F38">
        <v>1.369</v>
      </c>
      <c r="G38">
        <v>17822</v>
      </c>
      <c r="H38">
        <v>112698</v>
      </c>
      <c r="I38">
        <v>154994</v>
      </c>
      <c r="J38">
        <v>1829</v>
      </c>
      <c r="K38">
        <v>2064</v>
      </c>
      <c r="L38">
        <v>0</v>
      </c>
      <c r="M38">
        <v>5158</v>
      </c>
      <c r="N38">
        <v>10211</v>
      </c>
      <c r="O38">
        <v>75005</v>
      </c>
      <c r="P38">
        <v>2929</v>
      </c>
      <c r="Q38">
        <v>0</v>
      </c>
      <c r="R38">
        <v>0</v>
      </c>
      <c r="S38">
        <v>0</v>
      </c>
      <c r="T38">
        <v>13597</v>
      </c>
      <c r="U38">
        <v>500</v>
      </c>
      <c r="V38">
        <v>11685</v>
      </c>
      <c r="W38">
        <v>3977</v>
      </c>
      <c r="X38">
        <v>104</v>
      </c>
      <c r="Y38">
        <v>902</v>
      </c>
      <c r="Z38">
        <v>18842</v>
      </c>
      <c r="AA38">
        <v>8610</v>
      </c>
      <c r="AB38">
        <v>1</v>
      </c>
      <c r="AC38">
        <v>0</v>
      </c>
      <c r="AD38">
        <v>18842</v>
      </c>
      <c r="AE38">
        <v>9608</v>
      </c>
      <c r="AF38">
        <v>2929</v>
      </c>
      <c r="AG38">
        <v>0</v>
      </c>
      <c r="AH38">
        <v>0</v>
      </c>
      <c r="AI38">
        <v>0</v>
      </c>
      <c r="AJ38">
        <v>1775</v>
      </c>
      <c r="AK38">
        <v>500</v>
      </c>
      <c r="AL38">
        <v>5411</v>
      </c>
      <c r="AM38">
        <v>4797</v>
      </c>
      <c r="AN38">
        <v>2</v>
      </c>
      <c r="AO38">
        <v>1780</v>
      </c>
      <c r="AP38">
        <v>8610</v>
      </c>
      <c r="AQ38">
        <v>8610</v>
      </c>
      <c r="AR38">
        <v>0</v>
      </c>
      <c r="AS38">
        <v>0</v>
      </c>
      <c r="AT38">
        <v>890</v>
      </c>
      <c r="AU38">
        <v>3802</v>
      </c>
      <c r="AV38">
        <v>2311</v>
      </c>
      <c r="AW38">
        <v>0</v>
      </c>
      <c r="AX38">
        <v>0</v>
      </c>
      <c r="AY38">
        <v>0</v>
      </c>
      <c r="AZ38">
        <v>3893</v>
      </c>
      <c r="BA38">
        <v>2071</v>
      </c>
      <c r="BB38">
        <v>6659</v>
      </c>
      <c r="BC38">
        <v>6664</v>
      </c>
      <c r="BD38">
        <v>6826</v>
      </c>
      <c r="BE38">
        <v>4559</v>
      </c>
      <c r="BF38">
        <v>4258</v>
      </c>
      <c r="BG38">
        <v>53783</v>
      </c>
      <c r="BH38">
        <v>7680</v>
      </c>
      <c r="BI38">
        <v>0</v>
      </c>
      <c r="BJ38">
        <v>2410</v>
      </c>
    </row>
    <row r="39" spans="1:62" x14ac:dyDescent="0.3">
      <c r="A39">
        <v>18500</v>
      </c>
      <c r="B39">
        <v>0.106</v>
      </c>
      <c r="C39">
        <v>3.569</v>
      </c>
      <c r="D39">
        <v>7.8E-2</v>
      </c>
      <c r="E39">
        <v>1.1539999999999999</v>
      </c>
      <c r="F39">
        <v>1.72</v>
      </c>
      <c r="G39">
        <v>17871</v>
      </c>
      <c r="H39">
        <v>113458</v>
      </c>
      <c r="I39">
        <v>159506</v>
      </c>
      <c r="J39">
        <v>2265</v>
      </c>
      <c r="K39">
        <v>2581</v>
      </c>
      <c r="L39">
        <v>0</v>
      </c>
      <c r="M39">
        <v>6830</v>
      </c>
      <c r="N39">
        <v>16232</v>
      </c>
      <c r="O39">
        <v>76772</v>
      </c>
      <c r="P39">
        <v>3032</v>
      </c>
      <c r="Q39">
        <v>0</v>
      </c>
      <c r="R39">
        <v>0</v>
      </c>
      <c r="S39">
        <v>0</v>
      </c>
      <c r="T39">
        <v>14031</v>
      </c>
      <c r="U39">
        <v>510</v>
      </c>
      <c r="V39">
        <v>11961</v>
      </c>
      <c r="W39">
        <v>4301</v>
      </c>
      <c r="X39">
        <v>112</v>
      </c>
      <c r="Y39">
        <v>1246</v>
      </c>
      <c r="Z39">
        <v>19317</v>
      </c>
      <c r="AA39">
        <v>8906</v>
      </c>
      <c r="AB39">
        <v>1</v>
      </c>
      <c r="AC39">
        <v>0</v>
      </c>
      <c r="AD39">
        <v>19317</v>
      </c>
      <c r="AE39">
        <v>10840</v>
      </c>
      <c r="AF39">
        <v>3032</v>
      </c>
      <c r="AG39">
        <v>0</v>
      </c>
      <c r="AH39">
        <v>0</v>
      </c>
      <c r="AI39">
        <v>0</v>
      </c>
      <c r="AJ39">
        <v>2233</v>
      </c>
      <c r="AK39">
        <v>510</v>
      </c>
      <c r="AL39">
        <v>6186</v>
      </c>
      <c r="AM39">
        <v>5485</v>
      </c>
      <c r="AN39">
        <v>4</v>
      </c>
      <c r="AO39">
        <v>2438</v>
      </c>
      <c r="AP39">
        <v>8906</v>
      </c>
      <c r="AQ39">
        <v>8906</v>
      </c>
      <c r="AR39">
        <v>0</v>
      </c>
      <c r="AS39">
        <v>0</v>
      </c>
      <c r="AT39">
        <v>1219</v>
      </c>
      <c r="AU39">
        <v>4205</v>
      </c>
      <c r="AV39">
        <v>2982</v>
      </c>
      <c r="AW39">
        <v>0</v>
      </c>
      <c r="AX39">
        <v>0</v>
      </c>
      <c r="AY39">
        <v>0</v>
      </c>
      <c r="AZ39">
        <v>4624</v>
      </c>
      <c r="BA39">
        <v>2802</v>
      </c>
      <c r="BB39">
        <v>8355</v>
      </c>
      <c r="BC39">
        <v>9429</v>
      </c>
      <c r="BD39">
        <v>10388</v>
      </c>
      <c r="BE39">
        <v>5455</v>
      </c>
      <c r="BF39">
        <v>5152</v>
      </c>
      <c r="BG39">
        <v>67543</v>
      </c>
      <c r="BH39">
        <v>8960</v>
      </c>
      <c r="BI39">
        <v>0</v>
      </c>
      <c r="BJ39">
        <v>2927</v>
      </c>
    </row>
    <row r="40" spans="1:62" x14ac:dyDescent="0.3">
      <c r="A40">
        <v>19000</v>
      </c>
      <c r="B40">
        <v>0.127</v>
      </c>
      <c r="C40">
        <v>2.952</v>
      </c>
      <c r="D40">
        <v>0.10100000000000001</v>
      </c>
      <c r="E40">
        <v>1.085</v>
      </c>
      <c r="F40">
        <v>1.49</v>
      </c>
      <c r="G40">
        <v>18557</v>
      </c>
      <c r="H40">
        <v>118238</v>
      </c>
      <c r="I40">
        <v>164616</v>
      </c>
      <c r="J40">
        <v>1836</v>
      </c>
      <c r="K40">
        <v>2095</v>
      </c>
      <c r="L40">
        <v>0</v>
      </c>
      <c r="M40">
        <v>5216</v>
      </c>
      <c r="N40">
        <v>11072</v>
      </c>
      <c r="O40">
        <v>79042</v>
      </c>
      <c r="P40">
        <v>3066</v>
      </c>
      <c r="Q40">
        <v>0</v>
      </c>
      <c r="R40">
        <v>0</v>
      </c>
      <c r="S40">
        <v>0</v>
      </c>
      <c r="T40">
        <v>14738</v>
      </c>
      <c r="U40">
        <v>509</v>
      </c>
      <c r="V40">
        <v>12599</v>
      </c>
      <c r="W40">
        <v>4401</v>
      </c>
      <c r="X40">
        <v>108</v>
      </c>
      <c r="Y40">
        <v>1107</v>
      </c>
      <c r="Z40">
        <v>19870</v>
      </c>
      <c r="AA40">
        <v>9305</v>
      </c>
      <c r="AB40">
        <v>1</v>
      </c>
      <c r="AC40">
        <v>0</v>
      </c>
      <c r="AD40">
        <v>19870</v>
      </c>
      <c r="AE40">
        <v>10615</v>
      </c>
      <c r="AF40">
        <v>3066</v>
      </c>
      <c r="AG40">
        <v>0</v>
      </c>
      <c r="AH40">
        <v>0</v>
      </c>
      <c r="AI40">
        <v>0</v>
      </c>
      <c r="AJ40">
        <v>2056</v>
      </c>
      <c r="AK40">
        <v>509</v>
      </c>
      <c r="AL40">
        <v>6115</v>
      </c>
      <c r="AM40">
        <v>5420</v>
      </c>
      <c r="AN40">
        <v>1</v>
      </c>
      <c r="AO40">
        <v>2168</v>
      </c>
      <c r="AP40">
        <v>9305</v>
      </c>
      <c r="AQ40">
        <v>9305</v>
      </c>
      <c r="AR40">
        <v>0</v>
      </c>
      <c r="AS40">
        <v>0</v>
      </c>
      <c r="AT40">
        <v>1084</v>
      </c>
      <c r="AU40">
        <v>3441</v>
      </c>
      <c r="AV40">
        <v>2269</v>
      </c>
      <c r="AW40">
        <v>0</v>
      </c>
      <c r="AX40">
        <v>0</v>
      </c>
      <c r="AY40">
        <v>0</v>
      </c>
      <c r="AZ40">
        <v>3867</v>
      </c>
      <c r="BA40">
        <v>2008</v>
      </c>
      <c r="BB40">
        <v>6642</v>
      </c>
      <c r="BC40">
        <v>6628</v>
      </c>
      <c r="BD40">
        <v>6688</v>
      </c>
      <c r="BE40">
        <v>4650</v>
      </c>
      <c r="BF40">
        <v>5943</v>
      </c>
      <c r="BG40">
        <v>56070</v>
      </c>
      <c r="BH40">
        <v>7680</v>
      </c>
      <c r="BI40">
        <v>0</v>
      </c>
      <c r="BJ40">
        <v>2491</v>
      </c>
    </row>
    <row r="41" spans="1:62" x14ac:dyDescent="0.3">
      <c r="A41">
        <v>19500</v>
      </c>
      <c r="B41">
        <v>0.11899999999999999</v>
      </c>
      <c r="C41">
        <v>3.3260000000000001</v>
      </c>
      <c r="D41">
        <v>8.3000000000000004E-2</v>
      </c>
      <c r="E41">
        <v>0.81599999999999995</v>
      </c>
      <c r="F41">
        <v>1.897</v>
      </c>
      <c r="G41">
        <v>18839</v>
      </c>
      <c r="H41">
        <v>119608</v>
      </c>
      <c r="I41">
        <v>167857</v>
      </c>
      <c r="J41">
        <v>1987</v>
      </c>
      <c r="K41">
        <v>2444</v>
      </c>
      <c r="L41">
        <v>0</v>
      </c>
      <c r="M41">
        <v>5817</v>
      </c>
      <c r="N41">
        <v>10235</v>
      </c>
      <c r="O41">
        <v>80845</v>
      </c>
      <c r="P41">
        <v>3243</v>
      </c>
      <c r="Q41">
        <v>0</v>
      </c>
      <c r="R41">
        <v>0</v>
      </c>
      <c r="S41">
        <v>0</v>
      </c>
      <c r="T41">
        <v>14760</v>
      </c>
      <c r="U41">
        <v>576</v>
      </c>
      <c r="V41">
        <v>12572</v>
      </c>
      <c r="W41">
        <v>4421</v>
      </c>
      <c r="X41">
        <v>106</v>
      </c>
      <c r="Y41">
        <v>1252</v>
      </c>
      <c r="Z41">
        <v>20339</v>
      </c>
      <c r="AA41">
        <v>9403</v>
      </c>
      <c r="AB41">
        <v>1</v>
      </c>
      <c r="AC41">
        <v>0</v>
      </c>
      <c r="AD41">
        <v>20339</v>
      </c>
      <c r="AE41">
        <v>11405</v>
      </c>
      <c r="AF41">
        <v>3243</v>
      </c>
      <c r="AG41">
        <v>0</v>
      </c>
      <c r="AH41">
        <v>0</v>
      </c>
      <c r="AI41">
        <v>0</v>
      </c>
      <c r="AJ41">
        <v>2206</v>
      </c>
      <c r="AK41">
        <v>576</v>
      </c>
      <c r="AL41">
        <v>6345</v>
      </c>
      <c r="AM41">
        <v>5536</v>
      </c>
      <c r="AN41">
        <v>2</v>
      </c>
      <c r="AO41">
        <v>2472</v>
      </c>
      <c r="AP41">
        <v>9403</v>
      </c>
      <c r="AQ41">
        <v>9403</v>
      </c>
      <c r="AR41">
        <v>0</v>
      </c>
      <c r="AS41">
        <v>0</v>
      </c>
      <c r="AT41">
        <v>1236</v>
      </c>
      <c r="AU41">
        <v>3675</v>
      </c>
      <c r="AV41">
        <v>2386</v>
      </c>
      <c r="AW41">
        <v>0</v>
      </c>
      <c r="AX41">
        <v>0</v>
      </c>
      <c r="AY41">
        <v>0</v>
      </c>
      <c r="AZ41">
        <v>4171</v>
      </c>
      <c r="BA41">
        <v>2205</v>
      </c>
      <c r="BB41">
        <v>31887</v>
      </c>
      <c r="BC41">
        <v>7028</v>
      </c>
      <c r="BD41">
        <v>7136</v>
      </c>
      <c r="BE41">
        <v>4528</v>
      </c>
      <c r="BF41">
        <v>4629</v>
      </c>
      <c r="BG41">
        <v>59477</v>
      </c>
      <c r="BH41">
        <v>8533</v>
      </c>
      <c r="BI41">
        <v>0</v>
      </c>
      <c r="BJ41">
        <v>2608</v>
      </c>
    </row>
    <row r="42" spans="1:62" x14ac:dyDescent="0.3">
      <c r="A42">
        <v>20000</v>
      </c>
      <c r="B42">
        <v>0.129</v>
      </c>
      <c r="C42">
        <v>4.1840000000000002</v>
      </c>
      <c r="D42">
        <v>8.5999999999999993E-2</v>
      </c>
      <c r="E42">
        <v>1.083</v>
      </c>
      <c r="F42">
        <v>2.395</v>
      </c>
      <c r="G42">
        <v>19510</v>
      </c>
      <c r="H42">
        <v>123704</v>
      </c>
      <c r="I42">
        <v>172997</v>
      </c>
      <c r="J42">
        <v>2509</v>
      </c>
      <c r="K42">
        <v>3951</v>
      </c>
      <c r="L42">
        <v>0</v>
      </c>
      <c r="M42">
        <v>7546</v>
      </c>
      <c r="N42">
        <v>15696</v>
      </c>
      <c r="O42">
        <v>83157</v>
      </c>
      <c r="P42">
        <v>3310</v>
      </c>
      <c r="Q42">
        <v>0</v>
      </c>
      <c r="R42">
        <v>0</v>
      </c>
      <c r="S42">
        <v>0</v>
      </c>
      <c r="T42">
        <v>15248</v>
      </c>
      <c r="U42">
        <v>839</v>
      </c>
      <c r="V42">
        <v>13081</v>
      </c>
      <c r="W42">
        <v>4595</v>
      </c>
      <c r="X42">
        <v>120</v>
      </c>
      <c r="Y42">
        <v>1187</v>
      </c>
      <c r="Z42">
        <v>20893</v>
      </c>
      <c r="AA42">
        <v>9673</v>
      </c>
      <c r="AB42">
        <v>1</v>
      </c>
      <c r="AC42">
        <v>0</v>
      </c>
      <c r="AD42">
        <v>20893</v>
      </c>
      <c r="AE42">
        <v>11226</v>
      </c>
      <c r="AF42">
        <v>3310</v>
      </c>
      <c r="AG42">
        <v>0</v>
      </c>
      <c r="AH42">
        <v>0</v>
      </c>
      <c r="AI42">
        <v>0</v>
      </c>
      <c r="AJ42">
        <v>2160</v>
      </c>
      <c r="AK42">
        <v>839</v>
      </c>
      <c r="AL42">
        <v>6797</v>
      </c>
      <c r="AM42">
        <v>5762</v>
      </c>
      <c r="AN42">
        <v>9</v>
      </c>
      <c r="AO42">
        <v>2280</v>
      </c>
      <c r="AP42">
        <v>9673</v>
      </c>
      <c r="AQ42">
        <v>9673</v>
      </c>
      <c r="AR42">
        <v>0</v>
      </c>
      <c r="AS42">
        <v>0</v>
      </c>
      <c r="AT42">
        <v>1140</v>
      </c>
      <c r="AU42">
        <v>4716</v>
      </c>
      <c r="AV42">
        <v>3464</v>
      </c>
      <c r="AW42">
        <v>0</v>
      </c>
      <c r="AX42">
        <v>0</v>
      </c>
      <c r="AY42">
        <v>0</v>
      </c>
      <c r="AZ42">
        <v>5437</v>
      </c>
      <c r="BA42">
        <v>2716</v>
      </c>
      <c r="BB42">
        <v>9220</v>
      </c>
      <c r="BC42">
        <v>9137</v>
      </c>
      <c r="BD42">
        <v>9151</v>
      </c>
      <c r="BE42">
        <v>5909</v>
      </c>
      <c r="BF42">
        <v>5777</v>
      </c>
      <c r="BG42">
        <v>81873</v>
      </c>
      <c r="BH42">
        <v>11947</v>
      </c>
      <c r="BI42">
        <v>0</v>
      </c>
      <c r="BJ42">
        <v>3451</v>
      </c>
    </row>
    <row r="43" spans="1:62" x14ac:dyDescent="0.3">
      <c r="A43">
        <v>20500</v>
      </c>
      <c r="B43">
        <v>0.123</v>
      </c>
      <c r="C43">
        <v>3.4710000000000001</v>
      </c>
      <c r="D43">
        <v>8.7999999999999995E-2</v>
      </c>
      <c r="E43">
        <v>0.90700000000000003</v>
      </c>
      <c r="F43">
        <v>1.712</v>
      </c>
      <c r="G43">
        <v>20132</v>
      </c>
      <c r="H43">
        <v>128542</v>
      </c>
      <c r="I43">
        <v>176913</v>
      </c>
      <c r="J43">
        <v>1832</v>
      </c>
      <c r="K43">
        <v>2070</v>
      </c>
      <c r="L43">
        <v>0</v>
      </c>
      <c r="M43">
        <v>5220</v>
      </c>
      <c r="N43">
        <v>11142</v>
      </c>
      <c r="O43">
        <v>85488</v>
      </c>
      <c r="P43">
        <v>3292</v>
      </c>
      <c r="Q43">
        <v>0</v>
      </c>
      <c r="R43">
        <v>0</v>
      </c>
      <c r="S43">
        <v>0</v>
      </c>
      <c r="T43">
        <v>15625</v>
      </c>
      <c r="U43">
        <v>588</v>
      </c>
      <c r="V43">
        <v>13376</v>
      </c>
      <c r="W43">
        <v>4551</v>
      </c>
      <c r="X43">
        <v>113</v>
      </c>
      <c r="Y43">
        <v>1078</v>
      </c>
      <c r="Z43">
        <v>21449</v>
      </c>
      <c r="AA43">
        <v>9903</v>
      </c>
      <c r="AB43">
        <v>1</v>
      </c>
      <c r="AC43">
        <v>0</v>
      </c>
      <c r="AD43">
        <v>21449</v>
      </c>
      <c r="AE43">
        <v>10885</v>
      </c>
      <c r="AF43">
        <v>3292</v>
      </c>
      <c r="AG43">
        <v>0</v>
      </c>
      <c r="AH43">
        <v>0</v>
      </c>
      <c r="AI43">
        <v>0</v>
      </c>
      <c r="AJ43">
        <v>1961</v>
      </c>
      <c r="AK43">
        <v>588</v>
      </c>
      <c r="AL43">
        <v>6371</v>
      </c>
      <c r="AM43">
        <v>5555</v>
      </c>
      <c r="AN43">
        <v>3</v>
      </c>
      <c r="AO43">
        <v>2010</v>
      </c>
      <c r="AP43">
        <v>9903</v>
      </c>
      <c r="AQ43">
        <v>9903</v>
      </c>
      <c r="AR43">
        <v>0</v>
      </c>
      <c r="AS43">
        <v>0</v>
      </c>
      <c r="AT43">
        <v>1005</v>
      </c>
      <c r="AU43">
        <v>3633</v>
      </c>
      <c r="AV43">
        <v>2321</v>
      </c>
      <c r="AW43">
        <v>0</v>
      </c>
      <c r="AX43">
        <v>0</v>
      </c>
      <c r="AY43">
        <v>0</v>
      </c>
      <c r="AZ43">
        <v>4005</v>
      </c>
      <c r="BA43">
        <v>2084</v>
      </c>
      <c r="BB43">
        <v>7005</v>
      </c>
      <c r="BC43">
        <v>6999</v>
      </c>
      <c r="BD43">
        <v>6969</v>
      </c>
      <c r="BE43">
        <v>4605</v>
      </c>
      <c r="BF43">
        <v>4492</v>
      </c>
      <c r="BG43">
        <v>63916</v>
      </c>
      <c r="BH43">
        <v>8106</v>
      </c>
      <c r="BI43">
        <v>0</v>
      </c>
      <c r="BJ43">
        <v>2502</v>
      </c>
    </row>
    <row r="44" spans="1:62" x14ac:dyDescent="0.3">
      <c r="A44">
        <v>21000</v>
      </c>
      <c r="B44">
        <v>0.14299999999999999</v>
      </c>
      <c r="C44">
        <v>4.0570000000000004</v>
      </c>
      <c r="D44">
        <v>0.10100000000000001</v>
      </c>
      <c r="E44">
        <v>1.196</v>
      </c>
      <c r="F44">
        <v>2.3559999999999999</v>
      </c>
      <c r="G44">
        <v>20536</v>
      </c>
      <c r="H44">
        <v>130462</v>
      </c>
      <c r="I44">
        <v>181193</v>
      </c>
      <c r="J44">
        <v>2319</v>
      </c>
      <c r="K44">
        <v>2587</v>
      </c>
      <c r="L44">
        <v>0</v>
      </c>
      <c r="M44">
        <v>6837</v>
      </c>
      <c r="N44">
        <v>14124</v>
      </c>
      <c r="O44">
        <v>87196</v>
      </c>
      <c r="P44">
        <v>3410</v>
      </c>
      <c r="Q44">
        <v>0</v>
      </c>
      <c r="R44">
        <v>0</v>
      </c>
      <c r="S44">
        <v>0</v>
      </c>
      <c r="T44">
        <v>15994</v>
      </c>
      <c r="U44">
        <v>610</v>
      </c>
      <c r="V44">
        <v>13788</v>
      </c>
      <c r="W44">
        <v>4832</v>
      </c>
      <c r="X44">
        <v>106</v>
      </c>
      <c r="Y44">
        <v>1211</v>
      </c>
      <c r="Z44">
        <v>21939</v>
      </c>
      <c r="AA44">
        <v>10167</v>
      </c>
      <c r="AB44">
        <v>1</v>
      </c>
      <c r="AC44">
        <v>0</v>
      </c>
      <c r="AD44">
        <v>21939</v>
      </c>
      <c r="AE44">
        <v>11572</v>
      </c>
      <c r="AF44">
        <v>3410</v>
      </c>
      <c r="AG44">
        <v>0</v>
      </c>
      <c r="AH44">
        <v>0</v>
      </c>
      <c r="AI44">
        <v>0</v>
      </c>
      <c r="AJ44">
        <v>2214</v>
      </c>
      <c r="AK44">
        <v>610</v>
      </c>
      <c r="AL44">
        <v>6705</v>
      </c>
      <c r="AM44">
        <v>5929</v>
      </c>
      <c r="AN44">
        <v>7</v>
      </c>
      <c r="AO44">
        <v>2344</v>
      </c>
      <c r="AP44">
        <v>10167</v>
      </c>
      <c r="AQ44">
        <v>10167</v>
      </c>
      <c r="AR44">
        <v>0</v>
      </c>
      <c r="AS44">
        <v>0</v>
      </c>
      <c r="AT44">
        <v>1172</v>
      </c>
      <c r="AU44">
        <v>4679</v>
      </c>
      <c r="AV44">
        <v>3540</v>
      </c>
      <c r="AW44">
        <v>0</v>
      </c>
      <c r="AX44">
        <v>0</v>
      </c>
      <c r="AY44">
        <v>0</v>
      </c>
      <c r="AZ44">
        <v>5261</v>
      </c>
      <c r="BA44">
        <v>3095</v>
      </c>
      <c r="BB44">
        <v>9391</v>
      </c>
      <c r="BC44">
        <v>10708</v>
      </c>
      <c r="BD44">
        <v>11137</v>
      </c>
      <c r="BE44">
        <v>8084</v>
      </c>
      <c r="BF44">
        <v>5732</v>
      </c>
      <c r="BG44">
        <v>85888</v>
      </c>
      <c r="BH44">
        <v>8959</v>
      </c>
      <c r="BI44">
        <v>0</v>
      </c>
      <c r="BJ44">
        <v>3241</v>
      </c>
    </row>
    <row r="45" spans="1:62" x14ac:dyDescent="0.3">
      <c r="A45">
        <v>21500</v>
      </c>
      <c r="B45">
        <v>0.13100000000000001</v>
      </c>
      <c r="C45">
        <v>4.383</v>
      </c>
      <c r="D45">
        <v>8.8999999999999996E-2</v>
      </c>
      <c r="E45">
        <v>1.161</v>
      </c>
      <c r="F45">
        <v>2.254</v>
      </c>
      <c r="G45">
        <v>20539</v>
      </c>
      <c r="H45">
        <v>130410</v>
      </c>
      <c r="I45">
        <v>186560</v>
      </c>
      <c r="J45">
        <v>2409</v>
      </c>
      <c r="K45">
        <v>2808</v>
      </c>
      <c r="L45">
        <v>0</v>
      </c>
      <c r="M45">
        <v>7596</v>
      </c>
      <c r="N45">
        <v>17071</v>
      </c>
      <c r="O45">
        <v>89433</v>
      </c>
      <c r="P45">
        <v>3495</v>
      </c>
      <c r="Q45">
        <v>0</v>
      </c>
      <c r="R45">
        <v>0</v>
      </c>
      <c r="S45">
        <v>0</v>
      </c>
      <c r="T45">
        <v>16424</v>
      </c>
      <c r="U45">
        <v>697</v>
      </c>
      <c r="V45">
        <v>14055</v>
      </c>
      <c r="W45">
        <v>5344</v>
      </c>
      <c r="X45">
        <v>126</v>
      </c>
      <c r="Y45">
        <v>1675</v>
      </c>
      <c r="Z45">
        <v>22462</v>
      </c>
      <c r="AA45">
        <v>10386</v>
      </c>
      <c r="AB45">
        <v>1</v>
      </c>
      <c r="AC45">
        <v>0</v>
      </c>
      <c r="AD45">
        <v>22462</v>
      </c>
      <c r="AE45">
        <v>13459</v>
      </c>
      <c r="AF45">
        <v>3495</v>
      </c>
      <c r="AG45">
        <v>0</v>
      </c>
      <c r="AH45">
        <v>0</v>
      </c>
      <c r="AI45">
        <v>0</v>
      </c>
      <c r="AJ45">
        <v>2977</v>
      </c>
      <c r="AK45">
        <v>697</v>
      </c>
      <c r="AL45">
        <v>7958</v>
      </c>
      <c r="AM45">
        <v>7027</v>
      </c>
      <c r="AN45">
        <v>5</v>
      </c>
      <c r="AO45">
        <v>3244</v>
      </c>
      <c r="AP45">
        <v>10386</v>
      </c>
      <c r="AQ45">
        <v>10386</v>
      </c>
      <c r="AR45">
        <v>0</v>
      </c>
      <c r="AS45">
        <v>0</v>
      </c>
      <c r="AT45">
        <v>1622</v>
      </c>
      <c r="AU45">
        <v>4350</v>
      </c>
      <c r="AV45">
        <v>2769</v>
      </c>
      <c r="AW45">
        <v>0</v>
      </c>
      <c r="AX45">
        <v>0</v>
      </c>
      <c r="AY45">
        <v>0</v>
      </c>
      <c r="AZ45">
        <v>5018</v>
      </c>
      <c r="BA45">
        <v>55890</v>
      </c>
      <c r="BB45">
        <v>8483</v>
      </c>
      <c r="BC45">
        <v>7509</v>
      </c>
      <c r="BD45">
        <v>7699</v>
      </c>
      <c r="BE45">
        <v>4457</v>
      </c>
      <c r="BF45">
        <v>5446</v>
      </c>
      <c r="BG45">
        <v>71554</v>
      </c>
      <c r="BH45">
        <v>13653</v>
      </c>
      <c r="BI45">
        <v>0</v>
      </c>
      <c r="BJ45">
        <v>3367</v>
      </c>
    </row>
    <row r="46" spans="1:62" x14ac:dyDescent="0.3">
      <c r="A46">
        <v>22000</v>
      </c>
      <c r="B46">
        <v>0.185</v>
      </c>
      <c r="C46">
        <v>5.0049999999999999</v>
      </c>
      <c r="D46">
        <v>0.108</v>
      </c>
      <c r="E46">
        <v>1.1240000000000001</v>
      </c>
      <c r="F46">
        <v>1.976</v>
      </c>
      <c r="G46">
        <v>21336</v>
      </c>
      <c r="H46">
        <v>136188</v>
      </c>
      <c r="I46">
        <v>190372</v>
      </c>
      <c r="J46">
        <v>2526</v>
      </c>
      <c r="K46">
        <v>3360</v>
      </c>
      <c r="L46">
        <v>0</v>
      </c>
      <c r="M46">
        <v>8478</v>
      </c>
      <c r="N46">
        <v>17985</v>
      </c>
      <c r="O46">
        <v>91615</v>
      </c>
      <c r="P46">
        <v>3536</v>
      </c>
      <c r="Q46">
        <v>0</v>
      </c>
      <c r="R46">
        <v>0</v>
      </c>
      <c r="S46">
        <v>0</v>
      </c>
      <c r="T46">
        <v>16867</v>
      </c>
      <c r="U46">
        <v>644</v>
      </c>
      <c r="V46">
        <v>14385</v>
      </c>
      <c r="W46">
        <v>5037</v>
      </c>
      <c r="X46">
        <v>109</v>
      </c>
      <c r="Y46">
        <v>1376</v>
      </c>
      <c r="Z46">
        <v>23039</v>
      </c>
      <c r="AA46">
        <v>10724</v>
      </c>
      <c r="AB46">
        <v>1</v>
      </c>
      <c r="AC46">
        <v>0</v>
      </c>
      <c r="AD46">
        <v>23039</v>
      </c>
      <c r="AE46">
        <v>12543</v>
      </c>
      <c r="AF46">
        <v>3536</v>
      </c>
      <c r="AG46">
        <v>0</v>
      </c>
      <c r="AH46">
        <v>0</v>
      </c>
      <c r="AI46">
        <v>0</v>
      </c>
      <c r="AJ46">
        <v>2450</v>
      </c>
      <c r="AK46">
        <v>644</v>
      </c>
      <c r="AL46">
        <v>7283</v>
      </c>
      <c r="AM46">
        <v>6321</v>
      </c>
      <c r="AN46">
        <v>5</v>
      </c>
      <c r="AO46">
        <v>2686</v>
      </c>
      <c r="AP46">
        <v>10724</v>
      </c>
      <c r="AQ46">
        <v>10724</v>
      </c>
      <c r="AR46">
        <v>0</v>
      </c>
      <c r="AS46">
        <v>0</v>
      </c>
      <c r="AT46">
        <v>1343</v>
      </c>
      <c r="AU46">
        <v>3812</v>
      </c>
      <c r="AV46">
        <v>2817</v>
      </c>
      <c r="AW46">
        <v>0</v>
      </c>
      <c r="AX46">
        <v>0</v>
      </c>
      <c r="AY46">
        <v>0</v>
      </c>
      <c r="AZ46">
        <v>4334</v>
      </c>
      <c r="BA46">
        <v>2687</v>
      </c>
      <c r="BB46">
        <v>7594</v>
      </c>
      <c r="BC46">
        <v>7692</v>
      </c>
      <c r="BD46">
        <v>8071</v>
      </c>
      <c r="BE46">
        <v>4642</v>
      </c>
      <c r="BF46">
        <v>4688</v>
      </c>
      <c r="BG46">
        <v>67134</v>
      </c>
      <c r="BH46">
        <v>11946</v>
      </c>
      <c r="BI46">
        <v>0</v>
      </c>
      <c r="BJ46">
        <v>2906</v>
      </c>
    </row>
    <row r="47" spans="1:62" x14ac:dyDescent="0.3">
      <c r="A47">
        <v>22500</v>
      </c>
      <c r="B47">
        <v>0.17599999999999999</v>
      </c>
      <c r="C47">
        <v>4.6310000000000002</v>
      </c>
      <c r="D47">
        <v>0.113</v>
      </c>
      <c r="E47">
        <v>1.0169999999999999</v>
      </c>
      <c r="F47">
        <v>2.8260000000000001</v>
      </c>
      <c r="G47">
        <v>21949</v>
      </c>
      <c r="H47">
        <v>139468</v>
      </c>
      <c r="I47">
        <v>195259</v>
      </c>
      <c r="J47">
        <v>2391</v>
      </c>
      <c r="K47">
        <v>2765</v>
      </c>
      <c r="L47">
        <v>0</v>
      </c>
      <c r="M47">
        <v>7598</v>
      </c>
      <c r="N47">
        <v>16807</v>
      </c>
      <c r="O47">
        <v>93819</v>
      </c>
      <c r="P47">
        <v>3728</v>
      </c>
      <c r="Q47">
        <v>0</v>
      </c>
      <c r="R47">
        <v>0</v>
      </c>
      <c r="S47">
        <v>0</v>
      </c>
      <c r="T47">
        <v>17183</v>
      </c>
      <c r="U47">
        <v>615</v>
      </c>
      <c r="V47">
        <v>14896</v>
      </c>
      <c r="W47">
        <v>5268</v>
      </c>
      <c r="X47">
        <v>131</v>
      </c>
      <c r="Y47">
        <v>1390</v>
      </c>
      <c r="Z47">
        <v>23605</v>
      </c>
      <c r="AA47">
        <v>11018</v>
      </c>
      <c r="AB47">
        <v>1</v>
      </c>
      <c r="AC47">
        <v>0</v>
      </c>
      <c r="AD47">
        <v>23605</v>
      </c>
      <c r="AE47">
        <v>12880</v>
      </c>
      <c r="AF47">
        <v>3728</v>
      </c>
      <c r="AG47">
        <v>0</v>
      </c>
      <c r="AH47">
        <v>0</v>
      </c>
      <c r="AI47">
        <v>0</v>
      </c>
      <c r="AJ47">
        <v>2485</v>
      </c>
      <c r="AK47">
        <v>615</v>
      </c>
      <c r="AL47">
        <v>7490</v>
      </c>
      <c r="AM47">
        <v>6613</v>
      </c>
      <c r="AN47">
        <v>2</v>
      </c>
      <c r="AO47">
        <v>2754</v>
      </c>
      <c r="AP47">
        <v>11018</v>
      </c>
      <c r="AQ47">
        <v>11018</v>
      </c>
      <c r="AR47">
        <v>0</v>
      </c>
      <c r="AS47">
        <v>0</v>
      </c>
      <c r="AT47">
        <v>1377</v>
      </c>
      <c r="AU47">
        <v>11216</v>
      </c>
      <c r="AV47">
        <v>3188</v>
      </c>
      <c r="AW47">
        <v>0</v>
      </c>
      <c r="AX47">
        <v>0</v>
      </c>
      <c r="AY47">
        <v>0</v>
      </c>
      <c r="AZ47">
        <v>4528</v>
      </c>
      <c r="BA47">
        <v>3212</v>
      </c>
      <c r="BB47">
        <v>8446</v>
      </c>
      <c r="BC47">
        <v>10477</v>
      </c>
      <c r="BD47">
        <v>7295</v>
      </c>
      <c r="BE47">
        <v>7175</v>
      </c>
      <c r="BF47">
        <v>4655</v>
      </c>
      <c r="BG47">
        <v>74485</v>
      </c>
      <c r="BH47">
        <v>13226</v>
      </c>
      <c r="BI47">
        <v>0</v>
      </c>
      <c r="BJ47">
        <v>2891</v>
      </c>
    </row>
    <row r="48" spans="1:62" x14ac:dyDescent="0.3">
      <c r="A48">
        <v>23000</v>
      </c>
      <c r="B48">
        <v>0.161</v>
      </c>
      <c r="C48">
        <v>4.5289999999999999</v>
      </c>
      <c r="D48">
        <v>0.114</v>
      </c>
      <c r="E48">
        <v>1.232</v>
      </c>
      <c r="F48">
        <v>2.9089999999999998</v>
      </c>
      <c r="G48">
        <v>22561</v>
      </c>
      <c r="H48">
        <v>143952</v>
      </c>
      <c r="I48">
        <v>198476</v>
      </c>
      <c r="J48">
        <v>2318</v>
      </c>
      <c r="K48">
        <v>2691</v>
      </c>
      <c r="L48">
        <v>0</v>
      </c>
      <c r="M48">
        <v>7019</v>
      </c>
      <c r="N48">
        <v>15543</v>
      </c>
      <c r="O48">
        <v>95704</v>
      </c>
      <c r="P48">
        <v>3720</v>
      </c>
      <c r="Q48">
        <v>0</v>
      </c>
      <c r="R48">
        <v>0</v>
      </c>
      <c r="S48">
        <v>0</v>
      </c>
      <c r="T48">
        <v>17692</v>
      </c>
      <c r="U48">
        <v>591</v>
      </c>
      <c r="V48">
        <v>15054</v>
      </c>
      <c r="W48">
        <v>5118</v>
      </c>
      <c r="X48">
        <v>124</v>
      </c>
      <c r="Y48">
        <v>1226</v>
      </c>
      <c r="Z48">
        <v>24042</v>
      </c>
      <c r="AA48">
        <v>11162</v>
      </c>
      <c r="AB48">
        <v>1</v>
      </c>
      <c r="AC48">
        <v>0</v>
      </c>
      <c r="AD48">
        <v>24042</v>
      </c>
      <c r="AE48">
        <v>12323</v>
      </c>
      <c r="AF48">
        <v>3720</v>
      </c>
      <c r="AG48">
        <v>0</v>
      </c>
      <c r="AH48">
        <v>0</v>
      </c>
      <c r="AI48">
        <v>0</v>
      </c>
      <c r="AJ48">
        <v>2236</v>
      </c>
      <c r="AK48">
        <v>591</v>
      </c>
      <c r="AL48">
        <v>7012</v>
      </c>
      <c r="AM48">
        <v>6167</v>
      </c>
      <c r="AN48">
        <v>7</v>
      </c>
      <c r="AO48">
        <v>2356</v>
      </c>
      <c r="AP48">
        <v>11162</v>
      </c>
      <c r="AQ48">
        <v>11162</v>
      </c>
      <c r="AR48">
        <v>0</v>
      </c>
      <c r="AS48">
        <v>0</v>
      </c>
      <c r="AT48">
        <v>1178</v>
      </c>
      <c r="AU48">
        <v>10515</v>
      </c>
      <c r="AV48">
        <v>3109</v>
      </c>
      <c r="AW48">
        <v>0</v>
      </c>
      <c r="AX48">
        <v>0</v>
      </c>
      <c r="AY48">
        <v>0</v>
      </c>
      <c r="AZ48">
        <v>4755</v>
      </c>
      <c r="BA48">
        <v>2871</v>
      </c>
      <c r="BB48">
        <v>8404</v>
      </c>
      <c r="BC48">
        <v>8933</v>
      </c>
      <c r="BD48">
        <v>7803</v>
      </c>
      <c r="BE48">
        <v>5637</v>
      </c>
      <c r="BF48">
        <v>5034</v>
      </c>
      <c r="BG48">
        <v>83292</v>
      </c>
      <c r="BH48">
        <v>12373</v>
      </c>
      <c r="BI48">
        <v>0</v>
      </c>
      <c r="BJ48">
        <v>3020</v>
      </c>
    </row>
    <row r="49" spans="1:62" x14ac:dyDescent="0.3">
      <c r="A49">
        <v>23500</v>
      </c>
      <c r="B49">
        <v>0.156</v>
      </c>
      <c r="C49">
        <v>3.7069999999999999</v>
      </c>
      <c r="D49">
        <v>0.129</v>
      </c>
      <c r="E49">
        <v>1.2390000000000001</v>
      </c>
      <c r="F49">
        <v>2.57</v>
      </c>
      <c r="G49">
        <v>23021</v>
      </c>
      <c r="H49">
        <v>146038</v>
      </c>
      <c r="I49">
        <v>203034</v>
      </c>
      <c r="J49">
        <v>1865</v>
      </c>
      <c r="K49">
        <v>2152</v>
      </c>
      <c r="L49">
        <v>0</v>
      </c>
      <c r="M49">
        <v>5494</v>
      </c>
      <c r="N49">
        <v>11110</v>
      </c>
      <c r="O49">
        <v>97901</v>
      </c>
      <c r="P49">
        <v>3830</v>
      </c>
      <c r="Q49">
        <v>0</v>
      </c>
      <c r="R49">
        <v>0</v>
      </c>
      <c r="S49">
        <v>0</v>
      </c>
      <c r="T49">
        <v>17792</v>
      </c>
      <c r="U49">
        <v>699</v>
      </c>
      <c r="V49">
        <v>15367</v>
      </c>
      <c r="W49">
        <v>5368</v>
      </c>
      <c r="X49">
        <v>105</v>
      </c>
      <c r="Y49">
        <v>1356</v>
      </c>
      <c r="Z49">
        <v>24630</v>
      </c>
      <c r="AA49">
        <v>11355</v>
      </c>
      <c r="AB49">
        <v>1</v>
      </c>
      <c r="AC49">
        <v>0</v>
      </c>
      <c r="AD49">
        <v>24630</v>
      </c>
      <c r="AE49">
        <v>13043</v>
      </c>
      <c r="AF49">
        <v>3830</v>
      </c>
      <c r="AG49">
        <v>0</v>
      </c>
      <c r="AH49">
        <v>0</v>
      </c>
      <c r="AI49">
        <v>0</v>
      </c>
      <c r="AJ49">
        <v>2416</v>
      </c>
      <c r="AK49">
        <v>699</v>
      </c>
      <c r="AL49">
        <v>7599</v>
      </c>
      <c r="AM49">
        <v>6649</v>
      </c>
      <c r="AN49">
        <v>0</v>
      </c>
      <c r="AO49">
        <v>2684</v>
      </c>
      <c r="AP49">
        <v>11355</v>
      </c>
      <c r="AQ49">
        <v>11355</v>
      </c>
      <c r="AR49">
        <v>0</v>
      </c>
      <c r="AS49">
        <v>0</v>
      </c>
      <c r="AT49">
        <v>1342</v>
      </c>
      <c r="AU49">
        <v>9562</v>
      </c>
      <c r="AV49">
        <v>2297</v>
      </c>
      <c r="AW49">
        <v>0</v>
      </c>
      <c r="AX49">
        <v>0</v>
      </c>
      <c r="AY49">
        <v>0</v>
      </c>
      <c r="AZ49">
        <v>3927</v>
      </c>
      <c r="BA49">
        <v>2180</v>
      </c>
      <c r="BB49">
        <v>6963</v>
      </c>
      <c r="BC49">
        <v>7260</v>
      </c>
      <c r="BD49">
        <v>6241</v>
      </c>
      <c r="BE49">
        <v>4621</v>
      </c>
      <c r="BF49">
        <v>4333</v>
      </c>
      <c r="BG49">
        <v>70435</v>
      </c>
      <c r="BH49">
        <v>8533</v>
      </c>
      <c r="BI49">
        <v>0</v>
      </c>
      <c r="BJ49">
        <v>2555</v>
      </c>
    </row>
    <row r="50" spans="1:62" x14ac:dyDescent="0.3">
      <c r="A50">
        <v>24000</v>
      </c>
      <c r="B50">
        <v>0.16900000000000001</v>
      </c>
      <c r="C50">
        <v>4.6779999999999999</v>
      </c>
      <c r="D50">
        <v>0.115</v>
      </c>
      <c r="E50">
        <v>1.052</v>
      </c>
      <c r="F50">
        <v>2.4540000000000002</v>
      </c>
      <c r="G50">
        <v>23409</v>
      </c>
      <c r="H50">
        <v>149261</v>
      </c>
      <c r="I50">
        <v>206944</v>
      </c>
      <c r="J50">
        <v>2104</v>
      </c>
      <c r="K50">
        <v>2465</v>
      </c>
      <c r="L50">
        <v>0</v>
      </c>
      <c r="M50">
        <v>5995</v>
      </c>
      <c r="N50">
        <v>12099</v>
      </c>
      <c r="O50">
        <v>99698</v>
      </c>
      <c r="P50">
        <v>3887</v>
      </c>
      <c r="Q50">
        <v>0</v>
      </c>
      <c r="R50">
        <v>0</v>
      </c>
      <c r="S50">
        <v>0</v>
      </c>
      <c r="T50">
        <v>18410</v>
      </c>
      <c r="U50">
        <v>645</v>
      </c>
      <c r="V50">
        <v>15737</v>
      </c>
      <c r="W50">
        <v>5488</v>
      </c>
      <c r="X50">
        <v>119</v>
      </c>
      <c r="Y50">
        <v>1316</v>
      </c>
      <c r="Z50">
        <v>25039</v>
      </c>
      <c r="AA50">
        <v>11565</v>
      </c>
      <c r="AB50">
        <v>1</v>
      </c>
      <c r="AC50">
        <v>0</v>
      </c>
      <c r="AD50">
        <v>25039</v>
      </c>
      <c r="AE50">
        <v>13101</v>
      </c>
      <c r="AF50">
        <v>3887</v>
      </c>
      <c r="AG50">
        <v>0</v>
      </c>
      <c r="AH50">
        <v>0</v>
      </c>
      <c r="AI50">
        <v>0</v>
      </c>
      <c r="AJ50">
        <v>2503</v>
      </c>
      <c r="AK50">
        <v>645</v>
      </c>
      <c r="AL50">
        <v>7791</v>
      </c>
      <c r="AM50">
        <v>6838</v>
      </c>
      <c r="AN50">
        <v>6</v>
      </c>
      <c r="AO50">
        <v>2578</v>
      </c>
      <c r="AP50">
        <v>11565</v>
      </c>
      <c r="AQ50">
        <v>11565</v>
      </c>
      <c r="AR50">
        <v>0</v>
      </c>
      <c r="AS50">
        <v>0</v>
      </c>
      <c r="AT50">
        <v>1289</v>
      </c>
      <c r="AU50">
        <v>4102</v>
      </c>
      <c r="AV50">
        <v>2895</v>
      </c>
      <c r="AW50">
        <v>0</v>
      </c>
      <c r="AX50">
        <v>0</v>
      </c>
      <c r="AY50">
        <v>0</v>
      </c>
      <c r="AZ50">
        <v>4680</v>
      </c>
      <c r="BA50">
        <v>2680</v>
      </c>
      <c r="BB50">
        <v>8339</v>
      </c>
      <c r="BC50">
        <v>9302</v>
      </c>
      <c r="BD50">
        <v>7668</v>
      </c>
      <c r="BE50">
        <v>5643</v>
      </c>
      <c r="BF50">
        <v>5095</v>
      </c>
      <c r="BG50">
        <v>86533</v>
      </c>
      <c r="BH50">
        <v>7679</v>
      </c>
      <c r="BI50">
        <v>0</v>
      </c>
      <c r="BJ50">
        <v>2996</v>
      </c>
    </row>
    <row r="51" spans="1:62" x14ac:dyDescent="0.3">
      <c r="A51">
        <v>24500</v>
      </c>
      <c r="B51">
        <v>0.14699999999999999</v>
      </c>
      <c r="C51">
        <v>4.6840000000000002</v>
      </c>
      <c r="D51">
        <v>9.8000000000000004E-2</v>
      </c>
      <c r="E51">
        <v>1.099</v>
      </c>
      <c r="F51">
        <v>2.956</v>
      </c>
      <c r="G51">
        <v>22732</v>
      </c>
      <c r="H51">
        <v>144157</v>
      </c>
      <c r="I51">
        <v>213438</v>
      </c>
      <c r="J51">
        <v>2222</v>
      </c>
      <c r="K51">
        <v>2540</v>
      </c>
      <c r="L51">
        <v>0</v>
      </c>
      <c r="M51">
        <v>6857</v>
      </c>
      <c r="N51">
        <v>12601</v>
      </c>
      <c r="O51">
        <v>101886</v>
      </c>
      <c r="P51">
        <v>3961</v>
      </c>
      <c r="Q51">
        <v>0</v>
      </c>
      <c r="R51">
        <v>0</v>
      </c>
      <c r="S51">
        <v>0</v>
      </c>
      <c r="T51">
        <v>18485</v>
      </c>
      <c r="U51">
        <v>672</v>
      </c>
      <c r="V51">
        <v>15924</v>
      </c>
      <c r="W51">
        <v>6738</v>
      </c>
      <c r="X51">
        <v>133</v>
      </c>
      <c r="Y51">
        <v>2600</v>
      </c>
      <c r="Z51">
        <v>25626</v>
      </c>
      <c r="AA51">
        <v>11786</v>
      </c>
      <c r="AB51">
        <v>1</v>
      </c>
      <c r="AC51">
        <v>0</v>
      </c>
      <c r="AD51">
        <v>25626</v>
      </c>
      <c r="AE51">
        <v>17494</v>
      </c>
      <c r="AF51">
        <v>3961</v>
      </c>
      <c r="AG51">
        <v>0</v>
      </c>
      <c r="AH51">
        <v>0</v>
      </c>
      <c r="AI51">
        <v>0</v>
      </c>
      <c r="AJ51">
        <v>4418</v>
      </c>
      <c r="AK51">
        <v>672</v>
      </c>
      <c r="AL51">
        <v>10215</v>
      </c>
      <c r="AM51">
        <v>9277</v>
      </c>
      <c r="AN51">
        <v>10</v>
      </c>
      <c r="AO51">
        <v>4900</v>
      </c>
      <c r="AP51">
        <v>11786</v>
      </c>
      <c r="AQ51">
        <v>11786</v>
      </c>
      <c r="AR51">
        <v>0</v>
      </c>
      <c r="AS51">
        <v>0</v>
      </c>
      <c r="AT51">
        <v>2450</v>
      </c>
      <c r="AU51">
        <v>11936</v>
      </c>
      <c r="AV51">
        <v>2338</v>
      </c>
      <c r="AW51">
        <v>0</v>
      </c>
      <c r="AX51">
        <v>0</v>
      </c>
      <c r="AY51">
        <v>0</v>
      </c>
      <c r="AZ51">
        <v>3987</v>
      </c>
      <c r="BA51">
        <v>2123</v>
      </c>
      <c r="BB51">
        <v>6960</v>
      </c>
      <c r="BC51">
        <v>6858</v>
      </c>
      <c r="BD51">
        <v>6005</v>
      </c>
      <c r="BE51">
        <v>3971</v>
      </c>
      <c r="BF51">
        <v>4348</v>
      </c>
      <c r="BG51">
        <v>72324</v>
      </c>
      <c r="BH51">
        <v>7680</v>
      </c>
      <c r="BI51">
        <v>0</v>
      </c>
      <c r="BJ51">
        <v>2510</v>
      </c>
    </row>
    <row r="52" spans="1:62" x14ac:dyDescent="0.3">
      <c r="A52">
        <v>25000</v>
      </c>
      <c r="B52">
        <v>0.19</v>
      </c>
      <c r="C52">
        <v>3.8730000000000002</v>
      </c>
      <c r="D52">
        <v>0.125</v>
      </c>
      <c r="E52">
        <v>1.1080000000000001</v>
      </c>
      <c r="F52">
        <v>2.5670000000000002</v>
      </c>
      <c r="G52">
        <v>23929</v>
      </c>
      <c r="H52">
        <v>151636</v>
      </c>
      <c r="I52">
        <v>216238</v>
      </c>
      <c r="J52">
        <v>1917</v>
      </c>
      <c r="K52">
        <v>2665</v>
      </c>
      <c r="L52">
        <v>0</v>
      </c>
      <c r="M52">
        <v>5218</v>
      </c>
      <c r="N52">
        <v>9938</v>
      </c>
      <c r="O52">
        <v>104024</v>
      </c>
      <c r="P52">
        <v>3948</v>
      </c>
      <c r="Q52">
        <v>0</v>
      </c>
      <c r="R52">
        <v>0</v>
      </c>
      <c r="S52">
        <v>0</v>
      </c>
      <c r="T52">
        <v>18764</v>
      </c>
      <c r="U52">
        <v>634</v>
      </c>
      <c r="V52">
        <v>16265</v>
      </c>
      <c r="W52">
        <v>6279</v>
      </c>
      <c r="X52">
        <v>135</v>
      </c>
      <c r="Y52">
        <v>1964</v>
      </c>
      <c r="Z52">
        <v>26137</v>
      </c>
      <c r="AA52">
        <v>11950</v>
      </c>
      <c r="AB52">
        <v>1</v>
      </c>
      <c r="AC52">
        <v>0</v>
      </c>
      <c r="AD52">
        <v>26137</v>
      </c>
      <c r="AE52">
        <v>15551</v>
      </c>
      <c r="AF52">
        <v>3948</v>
      </c>
      <c r="AG52">
        <v>0</v>
      </c>
      <c r="AH52">
        <v>0</v>
      </c>
      <c r="AI52">
        <v>0</v>
      </c>
      <c r="AJ52">
        <v>3443</v>
      </c>
      <c r="AK52">
        <v>634</v>
      </c>
      <c r="AL52">
        <v>9166</v>
      </c>
      <c r="AM52">
        <v>8308</v>
      </c>
      <c r="AN52">
        <v>10</v>
      </c>
      <c r="AO52">
        <v>3820</v>
      </c>
      <c r="AP52">
        <v>11950</v>
      </c>
      <c r="AQ52">
        <v>11950</v>
      </c>
      <c r="AR52">
        <v>0</v>
      </c>
      <c r="AS52">
        <v>0</v>
      </c>
      <c r="AT52">
        <v>1910</v>
      </c>
      <c r="AU52">
        <v>7590</v>
      </c>
      <c r="AV52">
        <v>2414</v>
      </c>
      <c r="AW52">
        <v>0</v>
      </c>
      <c r="AX52">
        <v>0</v>
      </c>
      <c r="AY52">
        <v>0</v>
      </c>
      <c r="AZ52">
        <v>4017</v>
      </c>
      <c r="BA52">
        <v>2377</v>
      </c>
      <c r="BB52">
        <v>7001</v>
      </c>
      <c r="BC52">
        <v>7135</v>
      </c>
      <c r="BD52">
        <v>7161</v>
      </c>
      <c r="BE52">
        <v>4593</v>
      </c>
      <c r="BF52">
        <v>4389</v>
      </c>
      <c r="BG52">
        <v>73377</v>
      </c>
      <c r="BH52">
        <v>7680</v>
      </c>
      <c r="BI52">
        <v>0</v>
      </c>
      <c r="BJ52">
        <v>2410</v>
      </c>
    </row>
    <row r="53" spans="1:62" x14ac:dyDescent="0.3">
      <c r="A53">
        <v>25500</v>
      </c>
      <c r="B53">
        <v>0.16900000000000001</v>
      </c>
      <c r="C53">
        <v>3.9670000000000001</v>
      </c>
      <c r="D53">
        <v>0.111</v>
      </c>
      <c r="E53">
        <v>1.115</v>
      </c>
      <c r="F53">
        <v>3.01</v>
      </c>
      <c r="G53">
        <v>24976</v>
      </c>
      <c r="H53">
        <v>158905</v>
      </c>
      <c r="I53">
        <v>219662</v>
      </c>
      <c r="J53">
        <v>1923</v>
      </c>
      <c r="K53">
        <v>2077</v>
      </c>
      <c r="L53">
        <v>0</v>
      </c>
      <c r="M53">
        <v>5245</v>
      </c>
      <c r="N53">
        <v>11484</v>
      </c>
      <c r="O53">
        <v>106191</v>
      </c>
      <c r="P53">
        <v>4121</v>
      </c>
      <c r="Q53">
        <v>0</v>
      </c>
      <c r="R53">
        <v>0</v>
      </c>
      <c r="S53">
        <v>0</v>
      </c>
      <c r="T53">
        <v>19192</v>
      </c>
      <c r="U53">
        <v>691</v>
      </c>
      <c r="V53">
        <v>16549</v>
      </c>
      <c r="W53">
        <v>5694</v>
      </c>
      <c r="X53">
        <v>144</v>
      </c>
      <c r="Y53">
        <v>1391</v>
      </c>
      <c r="Z53">
        <v>26721</v>
      </c>
      <c r="AA53">
        <v>12246</v>
      </c>
      <c r="AB53">
        <v>1</v>
      </c>
      <c r="AC53">
        <v>0</v>
      </c>
      <c r="AD53">
        <v>26721</v>
      </c>
      <c r="AE53">
        <v>13782</v>
      </c>
      <c r="AF53">
        <v>4121</v>
      </c>
      <c r="AG53">
        <v>0</v>
      </c>
      <c r="AH53">
        <v>0</v>
      </c>
      <c r="AI53">
        <v>0</v>
      </c>
      <c r="AJ53">
        <v>2557</v>
      </c>
      <c r="AK53">
        <v>691</v>
      </c>
      <c r="AL53">
        <v>8023</v>
      </c>
      <c r="AM53">
        <v>6978</v>
      </c>
      <c r="AN53">
        <v>1</v>
      </c>
      <c r="AO53">
        <v>2758</v>
      </c>
      <c r="AP53">
        <v>12246</v>
      </c>
      <c r="AQ53">
        <v>12246</v>
      </c>
      <c r="AR53">
        <v>0</v>
      </c>
      <c r="AS53">
        <v>0</v>
      </c>
      <c r="AT53">
        <v>1379</v>
      </c>
      <c r="AU53">
        <v>10984</v>
      </c>
      <c r="AV53">
        <v>2385</v>
      </c>
      <c r="AW53">
        <v>0</v>
      </c>
      <c r="AX53">
        <v>0</v>
      </c>
      <c r="AY53">
        <v>0</v>
      </c>
      <c r="AZ53">
        <v>4043</v>
      </c>
      <c r="BA53">
        <v>2138</v>
      </c>
      <c r="BB53">
        <v>7062</v>
      </c>
      <c r="BC53">
        <v>7394</v>
      </c>
      <c r="BD53">
        <v>9691</v>
      </c>
      <c r="BE53">
        <v>4767</v>
      </c>
      <c r="BF53">
        <v>4449</v>
      </c>
      <c r="BG53">
        <v>75540</v>
      </c>
      <c r="BH53">
        <v>8106</v>
      </c>
      <c r="BI53">
        <v>0</v>
      </c>
      <c r="BJ53">
        <v>2482</v>
      </c>
    </row>
    <row r="54" spans="1:62" x14ac:dyDescent="0.3">
      <c r="A54">
        <v>26000</v>
      </c>
      <c r="B54">
        <v>0.17199999999999999</v>
      </c>
      <c r="C54">
        <v>5.2789999999999999</v>
      </c>
      <c r="D54">
        <v>0.113</v>
      </c>
      <c r="E54">
        <v>1.5489999999999999</v>
      </c>
      <c r="F54">
        <v>2.5310000000000001</v>
      </c>
      <c r="G54">
        <v>25343</v>
      </c>
      <c r="H54">
        <v>161330</v>
      </c>
      <c r="I54">
        <v>224259</v>
      </c>
      <c r="J54">
        <v>2285</v>
      </c>
      <c r="K54">
        <v>2583</v>
      </c>
      <c r="L54">
        <v>0</v>
      </c>
      <c r="M54">
        <v>6858</v>
      </c>
      <c r="N54">
        <v>15029</v>
      </c>
      <c r="O54">
        <v>108103</v>
      </c>
      <c r="P54">
        <v>4182</v>
      </c>
      <c r="Q54">
        <v>0</v>
      </c>
      <c r="R54">
        <v>0</v>
      </c>
      <c r="S54">
        <v>0</v>
      </c>
      <c r="T54">
        <v>19721</v>
      </c>
      <c r="U54">
        <v>724</v>
      </c>
      <c r="V54">
        <v>16991</v>
      </c>
      <c r="W54">
        <v>5948</v>
      </c>
      <c r="X54">
        <v>160</v>
      </c>
      <c r="Y54">
        <v>1521</v>
      </c>
      <c r="Z54">
        <v>27172</v>
      </c>
      <c r="AA54">
        <v>12564</v>
      </c>
      <c r="AB54">
        <v>1</v>
      </c>
      <c r="AC54">
        <v>0</v>
      </c>
      <c r="AD54">
        <v>27172</v>
      </c>
      <c r="AE54">
        <v>14479</v>
      </c>
      <c r="AF54">
        <v>4182</v>
      </c>
      <c r="AG54">
        <v>0</v>
      </c>
      <c r="AH54">
        <v>0</v>
      </c>
      <c r="AI54">
        <v>0</v>
      </c>
      <c r="AJ54">
        <v>2662</v>
      </c>
      <c r="AK54">
        <v>724</v>
      </c>
      <c r="AL54">
        <v>8502</v>
      </c>
      <c r="AM54">
        <v>7481</v>
      </c>
      <c r="AN54">
        <v>5</v>
      </c>
      <c r="AO54">
        <v>2948</v>
      </c>
      <c r="AP54">
        <v>12564</v>
      </c>
      <c r="AQ54">
        <v>12564</v>
      </c>
      <c r="AR54">
        <v>0</v>
      </c>
      <c r="AS54">
        <v>0</v>
      </c>
      <c r="AT54">
        <v>1474</v>
      </c>
      <c r="AU54">
        <v>3873</v>
      </c>
      <c r="AV54">
        <v>2523</v>
      </c>
      <c r="AW54">
        <v>0</v>
      </c>
      <c r="AX54">
        <v>0</v>
      </c>
      <c r="AY54">
        <v>0</v>
      </c>
      <c r="AZ54">
        <v>4369</v>
      </c>
      <c r="BA54">
        <v>2179</v>
      </c>
      <c r="BB54">
        <v>7712</v>
      </c>
      <c r="BC54">
        <v>7410</v>
      </c>
      <c r="BD54">
        <v>8004</v>
      </c>
      <c r="BE54">
        <v>5199</v>
      </c>
      <c r="BF54">
        <v>4796</v>
      </c>
      <c r="BG54">
        <v>83690</v>
      </c>
      <c r="BH54">
        <v>12373</v>
      </c>
      <c r="BI54">
        <v>0</v>
      </c>
      <c r="BJ54">
        <v>2688</v>
      </c>
    </row>
    <row r="55" spans="1:62" x14ac:dyDescent="0.3">
      <c r="A55">
        <v>26500</v>
      </c>
      <c r="B55">
        <v>0.24</v>
      </c>
      <c r="C55">
        <v>4.6029999999999998</v>
      </c>
      <c r="D55">
        <v>0.126</v>
      </c>
      <c r="E55">
        <v>1.159</v>
      </c>
      <c r="F55">
        <v>2.641</v>
      </c>
      <c r="G55">
        <v>25465</v>
      </c>
      <c r="H55">
        <v>161938</v>
      </c>
      <c r="I55">
        <v>229876</v>
      </c>
      <c r="J55">
        <v>1844</v>
      </c>
      <c r="K55">
        <v>2114</v>
      </c>
      <c r="L55">
        <v>0</v>
      </c>
      <c r="M55">
        <v>5295</v>
      </c>
      <c r="N55">
        <v>11875</v>
      </c>
      <c r="O55">
        <v>110321</v>
      </c>
      <c r="P55">
        <v>4260</v>
      </c>
      <c r="Q55">
        <v>0</v>
      </c>
      <c r="R55">
        <v>0</v>
      </c>
      <c r="S55">
        <v>0</v>
      </c>
      <c r="T55">
        <v>20209</v>
      </c>
      <c r="U55">
        <v>709</v>
      </c>
      <c r="V55">
        <v>17394</v>
      </c>
      <c r="W55">
        <v>6493</v>
      </c>
      <c r="X55">
        <v>176</v>
      </c>
      <c r="Y55">
        <v>1969</v>
      </c>
      <c r="Z55">
        <v>27737</v>
      </c>
      <c r="AA55">
        <v>12870</v>
      </c>
      <c r="AB55">
        <v>1</v>
      </c>
      <c r="AC55">
        <v>0</v>
      </c>
      <c r="AD55">
        <v>27737</v>
      </c>
      <c r="AE55">
        <v>16163</v>
      </c>
      <c r="AF55">
        <v>4260</v>
      </c>
      <c r="AG55">
        <v>0</v>
      </c>
      <c r="AH55">
        <v>0</v>
      </c>
      <c r="AI55">
        <v>0</v>
      </c>
      <c r="AJ55">
        <v>3337</v>
      </c>
      <c r="AK55">
        <v>709</v>
      </c>
      <c r="AL55">
        <v>9483</v>
      </c>
      <c r="AM55">
        <v>8483</v>
      </c>
      <c r="AN55">
        <v>7</v>
      </c>
      <c r="AO55">
        <v>3872</v>
      </c>
      <c r="AP55">
        <v>12870</v>
      </c>
      <c r="AQ55">
        <v>12870</v>
      </c>
      <c r="AR55">
        <v>0</v>
      </c>
      <c r="AS55">
        <v>0</v>
      </c>
      <c r="AT55">
        <v>1936</v>
      </c>
      <c r="AU55">
        <v>3963</v>
      </c>
      <c r="AV55">
        <v>2607</v>
      </c>
      <c r="AW55">
        <v>0</v>
      </c>
      <c r="AX55">
        <v>0</v>
      </c>
      <c r="AY55">
        <v>0</v>
      </c>
      <c r="AZ55">
        <v>4537</v>
      </c>
      <c r="BA55">
        <v>2405</v>
      </c>
      <c r="BB55">
        <v>7919</v>
      </c>
      <c r="BC55">
        <v>8031</v>
      </c>
      <c r="BD55">
        <v>7519</v>
      </c>
      <c r="BE55">
        <v>4495</v>
      </c>
      <c r="BF55">
        <v>5057</v>
      </c>
      <c r="BG55">
        <v>82118</v>
      </c>
      <c r="BH55">
        <v>7679</v>
      </c>
      <c r="BI55">
        <v>0</v>
      </c>
      <c r="BJ55">
        <v>2706</v>
      </c>
    </row>
    <row r="56" spans="1:62" x14ac:dyDescent="0.3">
      <c r="A56">
        <v>27000</v>
      </c>
      <c r="B56">
        <v>0.21099999999999999</v>
      </c>
      <c r="C56">
        <v>6.12</v>
      </c>
      <c r="D56">
        <v>0.13800000000000001</v>
      </c>
      <c r="E56">
        <v>1.23</v>
      </c>
      <c r="F56">
        <v>2.8929999999999998</v>
      </c>
      <c r="G56">
        <v>25758</v>
      </c>
      <c r="H56">
        <v>163537</v>
      </c>
      <c r="I56">
        <v>234836</v>
      </c>
      <c r="J56">
        <v>2452</v>
      </c>
      <c r="K56">
        <v>2758</v>
      </c>
      <c r="L56">
        <v>0</v>
      </c>
      <c r="M56">
        <v>7689</v>
      </c>
      <c r="N56">
        <v>14577</v>
      </c>
      <c r="O56">
        <v>112611</v>
      </c>
      <c r="P56">
        <v>4365</v>
      </c>
      <c r="Q56">
        <v>0</v>
      </c>
      <c r="R56">
        <v>0</v>
      </c>
      <c r="S56">
        <v>0</v>
      </c>
      <c r="T56">
        <v>20688</v>
      </c>
      <c r="U56">
        <v>743</v>
      </c>
      <c r="V56">
        <v>17680</v>
      </c>
      <c r="W56">
        <v>6753</v>
      </c>
      <c r="X56">
        <v>134</v>
      </c>
      <c r="Y56">
        <v>2201</v>
      </c>
      <c r="Z56">
        <v>28266</v>
      </c>
      <c r="AA56">
        <v>13128</v>
      </c>
      <c r="AB56">
        <v>1</v>
      </c>
      <c r="AC56">
        <v>0</v>
      </c>
      <c r="AD56">
        <v>28266</v>
      </c>
      <c r="AE56">
        <v>17377</v>
      </c>
      <c r="AF56">
        <v>4365</v>
      </c>
      <c r="AG56">
        <v>0</v>
      </c>
      <c r="AH56">
        <v>0</v>
      </c>
      <c r="AI56">
        <v>0</v>
      </c>
      <c r="AJ56">
        <v>3916</v>
      </c>
      <c r="AK56">
        <v>743</v>
      </c>
      <c r="AL56">
        <v>9981</v>
      </c>
      <c r="AM56">
        <v>8937</v>
      </c>
      <c r="AN56">
        <v>4</v>
      </c>
      <c r="AO56">
        <v>4332</v>
      </c>
      <c r="AP56">
        <v>13128</v>
      </c>
      <c r="AQ56">
        <v>13128</v>
      </c>
      <c r="AR56">
        <v>0</v>
      </c>
      <c r="AS56">
        <v>0</v>
      </c>
      <c r="AT56">
        <v>2166</v>
      </c>
      <c r="AU56">
        <v>4045</v>
      </c>
      <c r="AV56">
        <v>2974</v>
      </c>
      <c r="AW56">
        <v>0</v>
      </c>
      <c r="AX56">
        <v>0</v>
      </c>
      <c r="AY56">
        <v>0</v>
      </c>
      <c r="AZ56">
        <v>4550</v>
      </c>
      <c r="BA56">
        <v>2661</v>
      </c>
      <c r="BB56">
        <v>8298</v>
      </c>
      <c r="BC56">
        <v>8693</v>
      </c>
      <c r="BD56">
        <v>9809</v>
      </c>
      <c r="BE56">
        <v>5447</v>
      </c>
      <c r="BF56">
        <v>5094</v>
      </c>
      <c r="BG56">
        <v>91276</v>
      </c>
      <c r="BH56">
        <v>12800</v>
      </c>
      <c r="BI56">
        <v>0</v>
      </c>
      <c r="BJ56">
        <v>2784</v>
      </c>
    </row>
    <row r="57" spans="1:62" x14ac:dyDescent="0.3">
      <c r="A57">
        <v>27500</v>
      </c>
      <c r="B57">
        <v>0.185</v>
      </c>
      <c r="C57">
        <v>5.7140000000000004</v>
      </c>
      <c r="D57">
        <v>0.154</v>
      </c>
      <c r="E57">
        <v>1.244</v>
      </c>
      <c r="F57">
        <v>2.649</v>
      </c>
      <c r="G57">
        <v>26915</v>
      </c>
      <c r="H57">
        <v>171755</v>
      </c>
      <c r="I57">
        <v>238248</v>
      </c>
      <c r="J57">
        <v>2342</v>
      </c>
      <c r="K57">
        <v>2623</v>
      </c>
      <c r="L57">
        <v>0</v>
      </c>
      <c r="M57">
        <v>6578</v>
      </c>
      <c r="N57">
        <v>13418</v>
      </c>
      <c r="O57">
        <v>114581</v>
      </c>
      <c r="P57">
        <v>4456</v>
      </c>
      <c r="Q57">
        <v>0</v>
      </c>
      <c r="R57">
        <v>0</v>
      </c>
      <c r="S57">
        <v>0</v>
      </c>
      <c r="T57">
        <v>21296</v>
      </c>
      <c r="U57">
        <v>780</v>
      </c>
      <c r="V57">
        <v>18200</v>
      </c>
      <c r="W57">
        <v>6294</v>
      </c>
      <c r="X57">
        <v>156</v>
      </c>
      <c r="Y57">
        <v>1534</v>
      </c>
      <c r="Z57">
        <v>28755</v>
      </c>
      <c r="AA57">
        <v>13440</v>
      </c>
      <c r="AB57">
        <v>1</v>
      </c>
      <c r="AC57">
        <v>0</v>
      </c>
      <c r="AD57">
        <v>28755</v>
      </c>
      <c r="AE57">
        <v>15096</v>
      </c>
      <c r="AF57">
        <v>4456</v>
      </c>
      <c r="AG57">
        <v>0</v>
      </c>
      <c r="AH57">
        <v>0</v>
      </c>
      <c r="AI57">
        <v>0</v>
      </c>
      <c r="AJ57">
        <v>2794</v>
      </c>
      <c r="AK57">
        <v>780</v>
      </c>
      <c r="AL57">
        <v>8840</v>
      </c>
      <c r="AM57">
        <v>7764</v>
      </c>
      <c r="AN57">
        <v>7</v>
      </c>
      <c r="AO57">
        <v>2962</v>
      </c>
      <c r="AP57">
        <v>13440</v>
      </c>
      <c r="AQ57">
        <v>13440</v>
      </c>
      <c r="AR57">
        <v>0</v>
      </c>
      <c r="AS57">
        <v>0</v>
      </c>
      <c r="AT57">
        <v>1481</v>
      </c>
      <c r="AU57">
        <v>3739</v>
      </c>
      <c r="AV57">
        <v>2374</v>
      </c>
      <c r="AW57">
        <v>0</v>
      </c>
      <c r="AX57">
        <v>0</v>
      </c>
      <c r="AY57">
        <v>0</v>
      </c>
      <c r="AZ57">
        <v>5931</v>
      </c>
      <c r="BA57">
        <v>2142</v>
      </c>
      <c r="BB57">
        <v>9415</v>
      </c>
      <c r="BC57">
        <v>7235</v>
      </c>
      <c r="BD57">
        <v>8098</v>
      </c>
      <c r="BE57">
        <v>5024</v>
      </c>
      <c r="BF57">
        <v>4718</v>
      </c>
      <c r="BG57">
        <v>81551</v>
      </c>
      <c r="BH57">
        <v>8533</v>
      </c>
      <c r="BI57">
        <v>0</v>
      </c>
      <c r="BJ57">
        <v>2578</v>
      </c>
    </row>
    <row r="58" spans="1:62" x14ac:dyDescent="0.3">
      <c r="A58">
        <v>28000</v>
      </c>
      <c r="B58">
        <v>0.18099999999999999</v>
      </c>
      <c r="C58">
        <v>5.016</v>
      </c>
      <c r="D58">
        <v>0.11799999999999999</v>
      </c>
      <c r="E58">
        <v>1.302</v>
      </c>
      <c r="F58">
        <v>2.59</v>
      </c>
      <c r="G58">
        <v>27420</v>
      </c>
      <c r="H58">
        <v>173937</v>
      </c>
      <c r="I58">
        <v>241119</v>
      </c>
      <c r="J58">
        <v>2047</v>
      </c>
      <c r="K58">
        <v>2192</v>
      </c>
      <c r="L58">
        <v>0</v>
      </c>
      <c r="M58">
        <v>5410</v>
      </c>
      <c r="N58">
        <v>12879</v>
      </c>
      <c r="O58">
        <v>116356</v>
      </c>
      <c r="P58">
        <v>4553</v>
      </c>
      <c r="Q58">
        <v>0</v>
      </c>
      <c r="R58">
        <v>0</v>
      </c>
      <c r="S58">
        <v>0</v>
      </c>
      <c r="T58">
        <v>21205</v>
      </c>
      <c r="U58">
        <v>739</v>
      </c>
      <c r="V58">
        <v>18226</v>
      </c>
      <c r="W58">
        <v>6361</v>
      </c>
      <c r="X58">
        <v>169</v>
      </c>
      <c r="Y58">
        <v>1564</v>
      </c>
      <c r="Z58">
        <v>29258</v>
      </c>
      <c r="AA58">
        <v>13429</v>
      </c>
      <c r="AB58">
        <v>1</v>
      </c>
      <c r="AC58">
        <v>0</v>
      </c>
      <c r="AD58">
        <v>29258</v>
      </c>
      <c r="AE58">
        <v>15436</v>
      </c>
      <c r="AF58">
        <v>4553</v>
      </c>
      <c r="AG58">
        <v>0</v>
      </c>
      <c r="AH58">
        <v>0</v>
      </c>
      <c r="AI58">
        <v>0</v>
      </c>
      <c r="AJ58">
        <v>3011</v>
      </c>
      <c r="AK58">
        <v>739</v>
      </c>
      <c r="AL58">
        <v>8836</v>
      </c>
      <c r="AM58">
        <v>7859</v>
      </c>
      <c r="AN58">
        <v>2</v>
      </c>
      <c r="AO58">
        <v>3082</v>
      </c>
      <c r="AP58">
        <v>13429</v>
      </c>
      <c r="AQ58">
        <v>13429</v>
      </c>
      <c r="AR58">
        <v>0</v>
      </c>
      <c r="AS58">
        <v>0</v>
      </c>
      <c r="AT58">
        <v>1541</v>
      </c>
      <c r="AU58">
        <v>3836</v>
      </c>
      <c r="AV58">
        <v>2335</v>
      </c>
      <c r="AW58">
        <v>0</v>
      </c>
      <c r="AX58">
        <v>0</v>
      </c>
      <c r="AY58">
        <v>0</v>
      </c>
      <c r="AZ58">
        <v>3971</v>
      </c>
      <c r="BA58">
        <v>2253</v>
      </c>
      <c r="BB58">
        <v>7141</v>
      </c>
      <c r="BC58">
        <v>6922</v>
      </c>
      <c r="BD58">
        <v>7906</v>
      </c>
      <c r="BE58">
        <v>4685</v>
      </c>
      <c r="BF58">
        <v>4456</v>
      </c>
      <c r="BG58">
        <v>82089</v>
      </c>
      <c r="BH58">
        <v>7679</v>
      </c>
      <c r="BI58">
        <v>0</v>
      </c>
      <c r="BJ58">
        <v>2444</v>
      </c>
    </row>
    <row r="59" spans="1:62" x14ac:dyDescent="0.3">
      <c r="A59">
        <v>28500</v>
      </c>
      <c r="B59">
        <v>0.187</v>
      </c>
      <c r="C59">
        <v>4.9119999999999999</v>
      </c>
      <c r="D59">
        <v>0.122</v>
      </c>
      <c r="E59">
        <v>1.258</v>
      </c>
      <c r="F59">
        <v>2.6480000000000001</v>
      </c>
      <c r="G59">
        <v>27942</v>
      </c>
      <c r="H59">
        <v>178243</v>
      </c>
      <c r="I59">
        <v>246013</v>
      </c>
      <c r="J59">
        <v>1826</v>
      </c>
      <c r="K59">
        <v>2091</v>
      </c>
      <c r="L59">
        <v>0</v>
      </c>
      <c r="M59">
        <v>5277</v>
      </c>
      <c r="N59">
        <v>12018</v>
      </c>
      <c r="O59">
        <v>118515</v>
      </c>
      <c r="P59">
        <v>4657</v>
      </c>
      <c r="Q59">
        <v>0</v>
      </c>
      <c r="R59">
        <v>0</v>
      </c>
      <c r="S59">
        <v>0</v>
      </c>
      <c r="T59">
        <v>21911</v>
      </c>
      <c r="U59">
        <v>792</v>
      </c>
      <c r="V59">
        <v>18632</v>
      </c>
      <c r="W59">
        <v>6338</v>
      </c>
      <c r="X59">
        <v>163</v>
      </c>
      <c r="Y59">
        <v>1542</v>
      </c>
      <c r="Z59">
        <v>29813</v>
      </c>
      <c r="AA59">
        <v>13836</v>
      </c>
      <c r="AB59">
        <v>1</v>
      </c>
      <c r="AC59">
        <v>0</v>
      </c>
      <c r="AD59">
        <v>29813</v>
      </c>
      <c r="AE59">
        <v>15276</v>
      </c>
      <c r="AF59">
        <v>4657</v>
      </c>
      <c r="AG59">
        <v>0</v>
      </c>
      <c r="AH59">
        <v>0</v>
      </c>
      <c r="AI59">
        <v>0</v>
      </c>
      <c r="AJ59">
        <v>2871</v>
      </c>
      <c r="AK59">
        <v>792</v>
      </c>
      <c r="AL59">
        <v>8816</v>
      </c>
      <c r="AM59">
        <v>7734</v>
      </c>
      <c r="AN59">
        <v>4</v>
      </c>
      <c r="AO59">
        <v>2958</v>
      </c>
      <c r="AP59">
        <v>13836</v>
      </c>
      <c r="AQ59">
        <v>13836</v>
      </c>
      <c r="AR59">
        <v>0</v>
      </c>
      <c r="AS59">
        <v>0</v>
      </c>
      <c r="AT59">
        <v>1479</v>
      </c>
      <c r="AU59">
        <v>3827</v>
      </c>
      <c r="AV59">
        <v>2347</v>
      </c>
      <c r="AW59">
        <v>0</v>
      </c>
      <c r="AX59">
        <v>0</v>
      </c>
      <c r="AY59">
        <v>0</v>
      </c>
      <c r="AZ59">
        <v>3974</v>
      </c>
      <c r="BA59">
        <v>2089</v>
      </c>
      <c r="BB59">
        <v>7154</v>
      </c>
      <c r="BC59">
        <v>7241</v>
      </c>
      <c r="BD59">
        <v>8768</v>
      </c>
      <c r="BE59">
        <v>4644</v>
      </c>
      <c r="BF59">
        <v>4404</v>
      </c>
      <c r="BG59">
        <v>82185</v>
      </c>
      <c r="BH59">
        <v>8107</v>
      </c>
      <c r="BI59">
        <v>0</v>
      </c>
      <c r="BJ59">
        <v>2497</v>
      </c>
    </row>
    <row r="60" spans="1:62" x14ac:dyDescent="0.3">
      <c r="A60">
        <v>29000</v>
      </c>
      <c r="B60">
        <v>0.19600000000000001</v>
      </c>
      <c r="C60">
        <v>5.8380000000000001</v>
      </c>
      <c r="D60">
        <v>0.124</v>
      </c>
      <c r="E60">
        <v>1.5109999999999999</v>
      </c>
      <c r="F60">
        <v>3.08</v>
      </c>
      <c r="G60">
        <v>28385</v>
      </c>
      <c r="H60">
        <v>180652</v>
      </c>
      <c r="I60">
        <v>249862</v>
      </c>
      <c r="J60">
        <v>2329</v>
      </c>
      <c r="K60">
        <v>2542</v>
      </c>
      <c r="L60">
        <v>0</v>
      </c>
      <c r="M60">
        <v>6685</v>
      </c>
      <c r="N60">
        <v>14659</v>
      </c>
      <c r="O60">
        <v>120571</v>
      </c>
      <c r="P60">
        <v>4771</v>
      </c>
      <c r="Q60">
        <v>0</v>
      </c>
      <c r="R60">
        <v>0</v>
      </c>
      <c r="S60">
        <v>0</v>
      </c>
      <c r="T60">
        <v>22065</v>
      </c>
      <c r="U60">
        <v>717</v>
      </c>
      <c r="V60">
        <v>18921</v>
      </c>
      <c r="W60">
        <v>6542</v>
      </c>
      <c r="X60">
        <v>147</v>
      </c>
      <c r="Y60">
        <v>1573</v>
      </c>
      <c r="Z60">
        <v>30301</v>
      </c>
      <c r="AA60">
        <v>13952</v>
      </c>
      <c r="AB60">
        <v>1</v>
      </c>
      <c r="AC60">
        <v>0</v>
      </c>
      <c r="AD60">
        <v>30301</v>
      </c>
      <c r="AE60">
        <v>15775</v>
      </c>
      <c r="AF60">
        <v>4771</v>
      </c>
      <c r="AG60">
        <v>0</v>
      </c>
      <c r="AH60">
        <v>0</v>
      </c>
      <c r="AI60">
        <v>0</v>
      </c>
      <c r="AJ60">
        <v>2949</v>
      </c>
      <c r="AK60">
        <v>717</v>
      </c>
      <c r="AL60">
        <v>9062</v>
      </c>
      <c r="AM60">
        <v>8007</v>
      </c>
      <c r="AN60">
        <v>5</v>
      </c>
      <c r="AO60">
        <v>3096</v>
      </c>
      <c r="AP60">
        <v>13952</v>
      </c>
      <c r="AQ60">
        <v>13952</v>
      </c>
      <c r="AR60">
        <v>0</v>
      </c>
      <c r="AS60">
        <v>0</v>
      </c>
      <c r="AT60">
        <v>1548</v>
      </c>
      <c r="AU60">
        <v>4361</v>
      </c>
      <c r="AV60">
        <v>2537</v>
      </c>
      <c r="AW60">
        <v>0</v>
      </c>
      <c r="AX60">
        <v>0</v>
      </c>
      <c r="AY60">
        <v>0</v>
      </c>
      <c r="AZ60">
        <v>4584</v>
      </c>
      <c r="BA60">
        <v>2301</v>
      </c>
      <c r="BB60">
        <v>7974</v>
      </c>
      <c r="BC60">
        <v>7585</v>
      </c>
      <c r="BD60">
        <v>9406</v>
      </c>
      <c r="BE60">
        <v>5341</v>
      </c>
      <c r="BF60">
        <v>5101</v>
      </c>
      <c r="BG60">
        <v>94025</v>
      </c>
      <c r="BH60">
        <v>9386</v>
      </c>
      <c r="BI60">
        <v>0</v>
      </c>
      <c r="BJ60">
        <v>2748</v>
      </c>
    </row>
    <row r="61" spans="1:62" x14ac:dyDescent="0.3">
      <c r="A61">
        <v>29500</v>
      </c>
      <c r="B61">
        <v>0.193</v>
      </c>
      <c r="C61">
        <v>6.3949999999999996</v>
      </c>
      <c r="D61">
        <v>0.123</v>
      </c>
      <c r="E61">
        <v>1.4670000000000001</v>
      </c>
      <c r="F61">
        <v>3.2210000000000001</v>
      </c>
      <c r="G61">
        <v>28719</v>
      </c>
      <c r="H61">
        <v>182691</v>
      </c>
      <c r="I61">
        <v>254530</v>
      </c>
      <c r="J61">
        <v>2540</v>
      </c>
      <c r="K61">
        <v>2724</v>
      </c>
      <c r="L61">
        <v>0</v>
      </c>
      <c r="M61">
        <v>7236</v>
      </c>
      <c r="N61">
        <v>13177</v>
      </c>
      <c r="O61">
        <v>123000</v>
      </c>
      <c r="P61">
        <v>4776</v>
      </c>
      <c r="Q61">
        <v>0</v>
      </c>
      <c r="R61">
        <v>0</v>
      </c>
      <c r="S61">
        <v>0</v>
      </c>
      <c r="T61">
        <v>22273</v>
      </c>
      <c r="U61">
        <v>670</v>
      </c>
      <c r="V61">
        <v>19059</v>
      </c>
      <c r="W61">
        <v>6805</v>
      </c>
      <c r="X61">
        <v>140</v>
      </c>
      <c r="Y61">
        <v>1875</v>
      </c>
      <c r="Z61">
        <v>30901</v>
      </c>
      <c r="AA61">
        <v>14129</v>
      </c>
      <c r="AB61">
        <v>1</v>
      </c>
      <c r="AC61">
        <v>0</v>
      </c>
      <c r="AD61">
        <v>30901</v>
      </c>
      <c r="AE61">
        <v>16767</v>
      </c>
      <c r="AF61">
        <v>4776</v>
      </c>
      <c r="AG61">
        <v>0</v>
      </c>
      <c r="AH61">
        <v>0</v>
      </c>
      <c r="AI61">
        <v>0</v>
      </c>
      <c r="AJ61">
        <v>3397</v>
      </c>
      <c r="AK61">
        <v>670</v>
      </c>
      <c r="AL61">
        <v>9503</v>
      </c>
      <c r="AM61">
        <v>8539</v>
      </c>
      <c r="AN61">
        <v>7</v>
      </c>
      <c r="AO61">
        <v>3552</v>
      </c>
      <c r="AP61">
        <v>14129</v>
      </c>
      <c r="AQ61">
        <v>14129</v>
      </c>
      <c r="AR61">
        <v>0</v>
      </c>
      <c r="AS61">
        <v>0</v>
      </c>
      <c r="AT61">
        <v>1776</v>
      </c>
      <c r="AU61">
        <v>4195</v>
      </c>
      <c r="AV61">
        <v>2491</v>
      </c>
      <c r="AW61">
        <v>0</v>
      </c>
      <c r="AX61">
        <v>0</v>
      </c>
      <c r="AY61">
        <v>0</v>
      </c>
      <c r="AZ61">
        <v>4775</v>
      </c>
      <c r="BA61">
        <v>2224</v>
      </c>
      <c r="BB61">
        <v>8250</v>
      </c>
      <c r="BC61">
        <v>7291</v>
      </c>
      <c r="BD61">
        <v>7240</v>
      </c>
      <c r="BE61">
        <v>4940</v>
      </c>
      <c r="BF61">
        <v>5367</v>
      </c>
      <c r="BG61">
        <v>96441</v>
      </c>
      <c r="BH61">
        <v>13226</v>
      </c>
      <c r="BI61">
        <v>0</v>
      </c>
      <c r="BJ61">
        <v>3053</v>
      </c>
    </row>
    <row r="62" spans="1:62" x14ac:dyDescent="0.3">
      <c r="A62">
        <v>30000</v>
      </c>
      <c r="B62">
        <v>0.22</v>
      </c>
      <c r="C62">
        <v>5.1710000000000003</v>
      </c>
      <c r="D62">
        <v>0.14799999999999999</v>
      </c>
      <c r="E62">
        <v>1.347</v>
      </c>
      <c r="F62">
        <v>3.1970000000000001</v>
      </c>
      <c r="G62">
        <v>29573</v>
      </c>
      <c r="H62">
        <v>188541</v>
      </c>
      <c r="I62">
        <v>260487</v>
      </c>
      <c r="J62">
        <v>1853</v>
      </c>
      <c r="K62">
        <v>2142</v>
      </c>
      <c r="L62">
        <v>0</v>
      </c>
      <c r="M62">
        <v>5235</v>
      </c>
      <c r="N62">
        <v>10925</v>
      </c>
      <c r="O62">
        <v>125227</v>
      </c>
      <c r="P62">
        <v>4828</v>
      </c>
      <c r="Q62">
        <v>0</v>
      </c>
      <c r="R62">
        <v>0</v>
      </c>
      <c r="S62">
        <v>0</v>
      </c>
      <c r="T62">
        <v>23322</v>
      </c>
      <c r="U62">
        <v>797</v>
      </c>
      <c r="V62">
        <v>19939</v>
      </c>
      <c r="W62">
        <v>6766</v>
      </c>
      <c r="X62">
        <v>194</v>
      </c>
      <c r="Y62">
        <v>1623</v>
      </c>
      <c r="Z62">
        <v>31497</v>
      </c>
      <c r="AA62">
        <v>14796</v>
      </c>
      <c r="AB62">
        <v>1</v>
      </c>
      <c r="AC62">
        <v>0</v>
      </c>
      <c r="AD62">
        <v>31497</v>
      </c>
      <c r="AE62">
        <v>16084</v>
      </c>
      <c r="AF62">
        <v>4828</v>
      </c>
      <c r="AG62">
        <v>0</v>
      </c>
      <c r="AH62">
        <v>0</v>
      </c>
      <c r="AI62">
        <v>0</v>
      </c>
      <c r="AJ62">
        <v>3043</v>
      </c>
      <c r="AK62">
        <v>797</v>
      </c>
      <c r="AL62">
        <v>9387</v>
      </c>
      <c r="AM62">
        <v>8301</v>
      </c>
      <c r="AN62">
        <v>8</v>
      </c>
      <c r="AO62">
        <v>3148</v>
      </c>
      <c r="AP62">
        <v>14796</v>
      </c>
      <c r="AQ62">
        <v>14796</v>
      </c>
      <c r="AR62">
        <v>0</v>
      </c>
      <c r="AS62">
        <v>0</v>
      </c>
      <c r="AT62">
        <v>1574</v>
      </c>
      <c r="AU62">
        <v>4055</v>
      </c>
      <c r="AV62">
        <v>3344</v>
      </c>
      <c r="AW62">
        <v>0</v>
      </c>
      <c r="AX62">
        <v>0</v>
      </c>
      <c r="AY62">
        <v>0</v>
      </c>
      <c r="AZ62">
        <v>4364</v>
      </c>
      <c r="BA62">
        <v>2939</v>
      </c>
      <c r="BB62">
        <v>8315</v>
      </c>
      <c r="BC62">
        <v>9632</v>
      </c>
      <c r="BD62">
        <v>9881</v>
      </c>
      <c r="BE62">
        <v>6204</v>
      </c>
      <c r="BF62">
        <v>4661</v>
      </c>
      <c r="BG62">
        <v>98388</v>
      </c>
      <c r="BH62">
        <v>8106</v>
      </c>
      <c r="BI62">
        <v>0</v>
      </c>
      <c r="BJ62">
        <v>2578</v>
      </c>
    </row>
    <row r="63" spans="1:62" x14ac:dyDescent="0.3">
      <c r="A63">
        <v>30500</v>
      </c>
      <c r="B63">
        <v>0.20899999999999999</v>
      </c>
      <c r="C63">
        <v>5.9390000000000001</v>
      </c>
      <c r="D63">
        <v>0.13100000000000001</v>
      </c>
      <c r="E63">
        <v>1.5609999999999999</v>
      </c>
      <c r="F63">
        <v>3.153</v>
      </c>
      <c r="G63">
        <v>30109</v>
      </c>
      <c r="H63">
        <v>191683</v>
      </c>
      <c r="I63">
        <v>263507</v>
      </c>
      <c r="J63">
        <v>2034</v>
      </c>
      <c r="K63">
        <v>2286</v>
      </c>
      <c r="L63">
        <v>0</v>
      </c>
      <c r="M63">
        <v>6785</v>
      </c>
      <c r="N63">
        <v>10868</v>
      </c>
      <c r="O63">
        <v>126916</v>
      </c>
      <c r="P63">
        <v>4943</v>
      </c>
      <c r="Q63">
        <v>0</v>
      </c>
      <c r="R63">
        <v>0</v>
      </c>
      <c r="S63">
        <v>0</v>
      </c>
      <c r="T63">
        <v>23479</v>
      </c>
      <c r="U63">
        <v>908</v>
      </c>
      <c r="V63">
        <v>20103</v>
      </c>
      <c r="W63">
        <v>6701</v>
      </c>
      <c r="X63">
        <v>166</v>
      </c>
      <c r="Y63">
        <v>1496</v>
      </c>
      <c r="Z63">
        <v>31948</v>
      </c>
      <c r="AA63">
        <v>14898</v>
      </c>
      <c r="AB63">
        <v>1</v>
      </c>
      <c r="AC63">
        <v>0</v>
      </c>
      <c r="AD63">
        <v>31948</v>
      </c>
      <c r="AE63">
        <v>15927</v>
      </c>
      <c r="AF63">
        <v>4943</v>
      </c>
      <c r="AG63">
        <v>0</v>
      </c>
      <c r="AH63">
        <v>0</v>
      </c>
      <c r="AI63">
        <v>0</v>
      </c>
      <c r="AJ63">
        <v>2783</v>
      </c>
      <c r="AK63">
        <v>908</v>
      </c>
      <c r="AL63">
        <v>9340</v>
      </c>
      <c r="AM63">
        <v>8097</v>
      </c>
      <c r="AN63">
        <v>6</v>
      </c>
      <c r="AO63">
        <v>2932</v>
      </c>
      <c r="AP63">
        <v>14898</v>
      </c>
      <c r="AQ63">
        <v>14898</v>
      </c>
      <c r="AR63">
        <v>0</v>
      </c>
      <c r="AS63">
        <v>0</v>
      </c>
      <c r="AT63">
        <v>1466</v>
      </c>
      <c r="AU63">
        <v>4228</v>
      </c>
      <c r="AV63">
        <v>2521</v>
      </c>
      <c r="AW63">
        <v>0</v>
      </c>
      <c r="AX63">
        <v>0</v>
      </c>
      <c r="AY63">
        <v>0</v>
      </c>
      <c r="AZ63">
        <v>4290</v>
      </c>
      <c r="BA63">
        <v>2211</v>
      </c>
      <c r="BB63">
        <v>7743</v>
      </c>
      <c r="BC63">
        <v>7617</v>
      </c>
      <c r="BD63">
        <v>8029</v>
      </c>
      <c r="BE63">
        <v>4980</v>
      </c>
      <c r="BF63">
        <v>4779</v>
      </c>
      <c r="BG63">
        <v>93534</v>
      </c>
      <c r="BH63">
        <v>8533</v>
      </c>
      <c r="BI63">
        <v>0</v>
      </c>
      <c r="BJ63">
        <v>2697</v>
      </c>
    </row>
    <row r="64" spans="1:62" x14ac:dyDescent="0.3">
      <c r="A64">
        <v>31000</v>
      </c>
      <c r="B64">
        <v>0.23499999999999999</v>
      </c>
      <c r="C64">
        <v>6.3979999999999997</v>
      </c>
      <c r="D64">
        <v>0.13600000000000001</v>
      </c>
      <c r="E64">
        <v>1.5469999999999999</v>
      </c>
      <c r="F64">
        <v>3.4940000000000002</v>
      </c>
      <c r="G64">
        <v>30421</v>
      </c>
      <c r="H64">
        <v>193161</v>
      </c>
      <c r="I64">
        <v>267558</v>
      </c>
      <c r="J64">
        <v>2189</v>
      </c>
      <c r="K64">
        <v>2553</v>
      </c>
      <c r="L64">
        <v>0</v>
      </c>
      <c r="M64">
        <v>6438</v>
      </c>
      <c r="N64">
        <v>13441</v>
      </c>
      <c r="O64">
        <v>128675</v>
      </c>
      <c r="P64">
        <v>5040</v>
      </c>
      <c r="Q64">
        <v>0</v>
      </c>
      <c r="R64">
        <v>0</v>
      </c>
      <c r="S64">
        <v>0</v>
      </c>
      <c r="T64">
        <v>23737</v>
      </c>
      <c r="U64">
        <v>940</v>
      </c>
      <c r="V64">
        <v>20458</v>
      </c>
      <c r="W64">
        <v>6981</v>
      </c>
      <c r="X64">
        <v>157</v>
      </c>
      <c r="Y64">
        <v>1659</v>
      </c>
      <c r="Z64">
        <v>32387</v>
      </c>
      <c r="AA64">
        <v>15136</v>
      </c>
      <c r="AB64">
        <v>1</v>
      </c>
      <c r="AC64">
        <v>0</v>
      </c>
      <c r="AD64">
        <v>32387</v>
      </c>
      <c r="AE64">
        <v>16784</v>
      </c>
      <c r="AF64">
        <v>5040</v>
      </c>
      <c r="AG64">
        <v>0</v>
      </c>
      <c r="AH64">
        <v>0</v>
      </c>
      <c r="AI64">
        <v>0</v>
      </c>
      <c r="AJ64">
        <v>2970</v>
      </c>
      <c r="AK64">
        <v>940</v>
      </c>
      <c r="AL64">
        <v>9786</v>
      </c>
      <c r="AM64">
        <v>8560</v>
      </c>
      <c r="AN64">
        <v>1</v>
      </c>
      <c r="AO64">
        <v>3284</v>
      </c>
      <c r="AP64">
        <v>15136</v>
      </c>
      <c r="AQ64">
        <v>15136</v>
      </c>
      <c r="AR64">
        <v>0</v>
      </c>
      <c r="AS64">
        <v>0</v>
      </c>
      <c r="AT64">
        <v>1642</v>
      </c>
      <c r="AU64">
        <v>4574</v>
      </c>
      <c r="AV64">
        <v>2416</v>
      </c>
      <c r="AW64">
        <v>0</v>
      </c>
      <c r="AX64">
        <v>0</v>
      </c>
      <c r="AY64">
        <v>0</v>
      </c>
      <c r="AZ64">
        <v>4483</v>
      </c>
      <c r="BA64">
        <v>2267</v>
      </c>
      <c r="BB64">
        <v>7715</v>
      </c>
      <c r="BC64">
        <v>7387</v>
      </c>
      <c r="BD64">
        <v>7174</v>
      </c>
      <c r="BE64">
        <v>4972</v>
      </c>
      <c r="BF64">
        <v>5020</v>
      </c>
      <c r="BG64">
        <v>100347</v>
      </c>
      <c r="BH64">
        <v>8533</v>
      </c>
      <c r="BI64">
        <v>0</v>
      </c>
      <c r="BJ64">
        <v>2723</v>
      </c>
    </row>
    <row r="65" spans="1:62" x14ac:dyDescent="0.3">
      <c r="A65">
        <v>31500</v>
      </c>
      <c r="B65">
        <v>0.22700000000000001</v>
      </c>
      <c r="C65">
        <v>6.2149999999999999</v>
      </c>
      <c r="D65">
        <v>0.14299999999999999</v>
      </c>
      <c r="E65">
        <v>1.629</v>
      </c>
      <c r="F65">
        <v>3.3620000000000001</v>
      </c>
      <c r="G65">
        <v>29515</v>
      </c>
      <c r="H65">
        <v>187504</v>
      </c>
      <c r="I65">
        <v>274333</v>
      </c>
      <c r="J65">
        <v>2046</v>
      </c>
      <c r="K65">
        <v>2313</v>
      </c>
      <c r="L65">
        <v>0</v>
      </c>
      <c r="M65">
        <v>5976</v>
      </c>
      <c r="N65">
        <v>12148</v>
      </c>
      <c r="O65">
        <v>131176</v>
      </c>
      <c r="P65">
        <v>5035</v>
      </c>
      <c r="Q65">
        <v>0</v>
      </c>
      <c r="R65">
        <v>0</v>
      </c>
      <c r="S65">
        <v>0</v>
      </c>
      <c r="T65">
        <v>24033</v>
      </c>
      <c r="U65">
        <v>879</v>
      </c>
      <c r="V65">
        <v>20618</v>
      </c>
      <c r="W65">
        <v>8260</v>
      </c>
      <c r="X65">
        <v>177</v>
      </c>
      <c r="Y65">
        <v>2979</v>
      </c>
      <c r="Z65">
        <v>32919</v>
      </c>
      <c r="AA65">
        <v>15337</v>
      </c>
      <c r="AB65">
        <v>1</v>
      </c>
      <c r="AC65">
        <v>0</v>
      </c>
      <c r="AD65">
        <v>32919</v>
      </c>
      <c r="AE65">
        <v>21648</v>
      </c>
      <c r="AF65">
        <v>5035</v>
      </c>
      <c r="AG65">
        <v>0</v>
      </c>
      <c r="AH65">
        <v>0</v>
      </c>
      <c r="AI65">
        <v>0</v>
      </c>
      <c r="AJ65">
        <v>5074</v>
      </c>
      <c r="AK65">
        <v>879</v>
      </c>
      <c r="AL65">
        <v>12670</v>
      </c>
      <c r="AM65">
        <v>11371</v>
      </c>
      <c r="AN65">
        <v>12</v>
      </c>
      <c r="AO65">
        <v>5826</v>
      </c>
      <c r="AP65">
        <v>15337</v>
      </c>
      <c r="AQ65">
        <v>15337</v>
      </c>
      <c r="AR65">
        <v>0</v>
      </c>
      <c r="AS65">
        <v>0</v>
      </c>
      <c r="AT65">
        <v>2913</v>
      </c>
      <c r="AU65">
        <v>4134</v>
      </c>
      <c r="AV65">
        <v>2452</v>
      </c>
      <c r="AW65">
        <v>0</v>
      </c>
      <c r="AX65">
        <v>0</v>
      </c>
      <c r="AY65">
        <v>0</v>
      </c>
      <c r="AZ65">
        <v>4270</v>
      </c>
      <c r="BA65">
        <v>2173</v>
      </c>
      <c r="BB65">
        <v>7459</v>
      </c>
      <c r="BC65">
        <v>7119</v>
      </c>
      <c r="BD65">
        <v>7069</v>
      </c>
      <c r="BE65">
        <v>4377</v>
      </c>
      <c r="BF65">
        <v>4811</v>
      </c>
      <c r="BG65">
        <v>97282</v>
      </c>
      <c r="BH65">
        <v>9386</v>
      </c>
      <c r="BI65">
        <v>0</v>
      </c>
      <c r="BJ65">
        <v>2611</v>
      </c>
    </row>
    <row r="66" spans="1:62" x14ac:dyDescent="0.3">
      <c r="A66">
        <v>32000</v>
      </c>
      <c r="B66">
        <v>0.23200000000000001</v>
      </c>
      <c r="C66">
        <v>5.601</v>
      </c>
      <c r="D66">
        <v>0.14199999999999999</v>
      </c>
      <c r="E66">
        <v>1.5609999999999999</v>
      </c>
      <c r="F66">
        <v>3.2050000000000001</v>
      </c>
      <c r="G66">
        <v>31216</v>
      </c>
      <c r="H66">
        <v>198526</v>
      </c>
      <c r="I66">
        <v>275515</v>
      </c>
      <c r="J66">
        <v>1823</v>
      </c>
      <c r="K66">
        <v>2110</v>
      </c>
      <c r="L66">
        <v>0</v>
      </c>
      <c r="M66">
        <v>6954</v>
      </c>
      <c r="N66">
        <v>10913</v>
      </c>
      <c r="O66">
        <v>132849</v>
      </c>
      <c r="P66">
        <v>5248</v>
      </c>
      <c r="Q66">
        <v>0</v>
      </c>
      <c r="R66">
        <v>0</v>
      </c>
      <c r="S66">
        <v>0</v>
      </c>
      <c r="T66">
        <v>24332</v>
      </c>
      <c r="U66">
        <v>923</v>
      </c>
      <c r="V66">
        <v>20833</v>
      </c>
      <c r="W66">
        <v>7229</v>
      </c>
      <c r="X66">
        <v>178</v>
      </c>
      <c r="Y66">
        <v>1786</v>
      </c>
      <c r="Z66">
        <v>33373</v>
      </c>
      <c r="AA66">
        <v>15390</v>
      </c>
      <c r="AB66">
        <v>1</v>
      </c>
      <c r="AC66">
        <v>0</v>
      </c>
      <c r="AD66">
        <v>33373</v>
      </c>
      <c r="AE66">
        <v>17635</v>
      </c>
      <c r="AF66">
        <v>5248</v>
      </c>
      <c r="AG66">
        <v>0</v>
      </c>
      <c r="AH66">
        <v>0</v>
      </c>
      <c r="AI66">
        <v>0</v>
      </c>
      <c r="AJ66">
        <v>3318</v>
      </c>
      <c r="AK66">
        <v>923</v>
      </c>
      <c r="AL66">
        <v>10222</v>
      </c>
      <c r="AM66">
        <v>8955</v>
      </c>
      <c r="AN66">
        <v>6</v>
      </c>
      <c r="AO66">
        <v>3506</v>
      </c>
      <c r="AP66">
        <v>15390</v>
      </c>
      <c r="AQ66">
        <v>15390</v>
      </c>
      <c r="AR66">
        <v>0</v>
      </c>
      <c r="AS66">
        <v>0</v>
      </c>
      <c r="AT66">
        <v>1753</v>
      </c>
      <c r="AU66">
        <v>3890</v>
      </c>
      <c r="AV66">
        <v>2372</v>
      </c>
      <c r="AW66">
        <v>0</v>
      </c>
      <c r="AX66">
        <v>0</v>
      </c>
      <c r="AY66">
        <v>0</v>
      </c>
      <c r="AZ66">
        <v>3962</v>
      </c>
      <c r="BA66">
        <v>2122</v>
      </c>
      <c r="BB66">
        <v>7044</v>
      </c>
      <c r="BC66">
        <v>7105</v>
      </c>
      <c r="BD66">
        <v>7049</v>
      </c>
      <c r="BE66">
        <v>4789</v>
      </c>
      <c r="BF66">
        <v>5752</v>
      </c>
      <c r="BG66">
        <v>91563</v>
      </c>
      <c r="BH66">
        <v>8107</v>
      </c>
      <c r="BI66">
        <v>0</v>
      </c>
      <c r="BJ66">
        <v>2415</v>
      </c>
    </row>
    <row r="67" spans="1:62" x14ac:dyDescent="0.3">
      <c r="A67">
        <v>32500</v>
      </c>
      <c r="B67">
        <v>0.222</v>
      </c>
      <c r="C67">
        <v>5.681</v>
      </c>
      <c r="D67">
        <v>0.13900000000000001</v>
      </c>
      <c r="E67">
        <v>1.5389999999999999</v>
      </c>
      <c r="F67">
        <v>3.613</v>
      </c>
      <c r="G67">
        <v>31594</v>
      </c>
      <c r="H67">
        <v>200824</v>
      </c>
      <c r="I67">
        <v>281968</v>
      </c>
      <c r="J67">
        <v>1831</v>
      </c>
      <c r="K67">
        <v>2109</v>
      </c>
      <c r="L67">
        <v>0</v>
      </c>
      <c r="M67">
        <v>5440</v>
      </c>
      <c r="N67">
        <v>10977</v>
      </c>
      <c r="O67">
        <v>135226</v>
      </c>
      <c r="P67">
        <v>5260</v>
      </c>
      <c r="Q67">
        <v>0</v>
      </c>
      <c r="R67">
        <v>0</v>
      </c>
      <c r="S67">
        <v>0</v>
      </c>
      <c r="T67">
        <v>25061</v>
      </c>
      <c r="U67">
        <v>1375</v>
      </c>
      <c r="V67">
        <v>21418</v>
      </c>
      <c r="W67">
        <v>7598</v>
      </c>
      <c r="X67">
        <v>183</v>
      </c>
      <c r="Y67">
        <v>2017</v>
      </c>
      <c r="Z67">
        <v>33996</v>
      </c>
      <c r="AA67">
        <v>15837</v>
      </c>
      <c r="AB67">
        <v>1</v>
      </c>
      <c r="AC67">
        <v>0</v>
      </c>
      <c r="AD67">
        <v>33996</v>
      </c>
      <c r="AE67">
        <v>18421</v>
      </c>
      <c r="AF67">
        <v>5260</v>
      </c>
      <c r="AG67">
        <v>0</v>
      </c>
      <c r="AH67">
        <v>0</v>
      </c>
      <c r="AI67">
        <v>0</v>
      </c>
      <c r="AJ67">
        <v>3696</v>
      </c>
      <c r="AK67">
        <v>1375</v>
      </c>
      <c r="AL67">
        <v>11311</v>
      </c>
      <c r="AM67">
        <v>9556</v>
      </c>
      <c r="AN67">
        <v>11</v>
      </c>
      <c r="AO67">
        <v>3936</v>
      </c>
      <c r="AP67">
        <v>15837</v>
      </c>
      <c r="AQ67">
        <v>15837</v>
      </c>
      <c r="AR67">
        <v>0</v>
      </c>
      <c r="AS67">
        <v>0</v>
      </c>
      <c r="AT67">
        <v>1968</v>
      </c>
      <c r="AU67">
        <v>4284</v>
      </c>
      <c r="AV67">
        <v>2532</v>
      </c>
      <c r="AW67">
        <v>0</v>
      </c>
      <c r="AX67">
        <v>0</v>
      </c>
      <c r="AY67">
        <v>0</v>
      </c>
      <c r="AZ67">
        <v>4385</v>
      </c>
      <c r="BA67">
        <v>2207</v>
      </c>
      <c r="BB67">
        <v>10125</v>
      </c>
      <c r="BC67">
        <v>7458</v>
      </c>
      <c r="BD67">
        <v>7502</v>
      </c>
      <c r="BE67">
        <v>4878</v>
      </c>
      <c r="BF67">
        <v>4857</v>
      </c>
      <c r="BG67">
        <v>101950</v>
      </c>
      <c r="BH67">
        <v>8106</v>
      </c>
      <c r="BI67">
        <v>0</v>
      </c>
      <c r="BJ67">
        <v>2744</v>
      </c>
    </row>
    <row r="68" spans="1:62" x14ac:dyDescent="0.3">
      <c r="A68">
        <v>33000</v>
      </c>
      <c r="B68">
        <v>0.246</v>
      </c>
      <c r="C68">
        <v>5.7530000000000001</v>
      </c>
      <c r="D68">
        <v>0.14099999999999999</v>
      </c>
      <c r="E68">
        <v>1.9510000000000001</v>
      </c>
      <c r="F68">
        <v>3.617</v>
      </c>
      <c r="G68">
        <v>31966</v>
      </c>
      <c r="H68">
        <v>203361</v>
      </c>
      <c r="I68">
        <v>286041</v>
      </c>
      <c r="J68">
        <v>1782</v>
      </c>
      <c r="K68">
        <v>2019</v>
      </c>
      <c r="L68">
        <v>0</v>
      </c>
      <c r="M68">
        <v>5079</v>
      </c>
      <c r="N68">
        <v>9891</v>
      </c>
      <c r="O68">
        <v>137534</v>
      </c>
      <c r="P68">
        <v>5363</v>
      </c>
      <c r="Q68">
        <v>0</v>
      </c>
      <c r="R68">
        <v>0</v>
      </c>
      <c r="S68">
        <v>0</v>
      </c>
      <c r="T68">
        <v>25226</v>
      </c>
      <c r="U68">
        <v>815</v>
      </c>
      <c r="V68">
        <v>21658</v>
      </c>
      <c r="W68">
        <v>7823</v>
      </c>
      <c r="X68">
        <v>192</v>
      </c>
      <c r="Y68">
        <v>2211</v>
      </c>
      <c r="Z68">
        <v>34586</v>
      </c>
      <c r="AA68">
        <v>16046</v>
      </c>
      <c r="AB68">
        <v>1</v>
      </c>
      <c r="AC68">
        <v>0</v>
      </c>
      <c r="AD68">
        <v>34586</v>
      </c>
      <c r="AE68">
        <v>19388</v>
      </c>
      <c r="AF68">
        <v>5363</v>
      </c>
      <c r="AG68">
        <v>0</v>
      </c>
      <c r="AH68">
        <v>0</v>
      </c>
      <c r="AI68">
        <v>0</v>
      </c>
      <c r="AJ68">
        <v>3970</v>
      </c>
      <c r="AK68">
        <v>815</v>
      </c>
      <c r="AL68">
        <v>11097</v>
      </c>
      <c r="AM68">
        <v>9877</v>
      </c>
      <c r="AN68">
        <v>11</v>
      </c>
      <c r="AO68">
        <v>4330</v>
      </c>
      <c r="AP68">
        <v>16046</v>
      </c>
      <c r="AQ68">
        <v>16046</v>
      </c>
      <c r="AR68">
        <v>0</v>
      </c>
      <c r="AS68">
        <v>0</v>
      </c>
      <c r="AT68">
        <v>2165</v>
      </c>
      <c r="AU68">
        <v>4277</v>
      </c>
      <c r="AV68">
        <v>2649</v>
      </c>
      <c r="AW68">
        <v>0</v>
      </c>
      <c r="AX68">
        <v>0</v>
      </c>
      <c r="AY68">
        <v>0</v>
      </c>
      <c r="AZ68">
        <v>4206</v>
      </c>
      <c r="BA68">
        <v>2431</v>
      </c>
      <c r="BB68">
        <v>10162</v>
      </c>
      <c r="BC68">
        <v>8650</v>
      </c>
      <c r="BD68">
        <v>8092</v>
      </c>
      <c r="BE68">
        <v>5206</v>
      </c>
      <c r="BF68">
        <v>4616</v>
      </c>
      <c r="BG68">
        <v>101498</v>
      </c>
      <c r="BH68">
        <v>7679</v>
      </c>
      <c r="BI68">
        <v>0</v>
      </c>
      <c r="BJ68">
        <v>3721</v>
      </c>
    </row>
    <row r="69" spans="1:62" x14ac:dyDescent="0.3">
      <c r="A69">
        <v>33500</v>
      </c>
      <c r="B69">
        <v>0.247</v>
      </c>
      <c r="C69">
        <v>6.8449999999999998</v>
      </c>
      <c r="D69">
        <v>0.183</v>
      </c>
      <c r="E69">
        <v>1.8959999999999999</v>
      </c>
      <c r="F69">
        <v>3.976</v>
      </c>
      <c r="G69">
        <v>33000</v>
      </c>
      <c r="H69">
        <v>210062</v>
      </c>
      <c r="I69">
        <v>289214</v>
      </c>
      <c r="J69">
        <v>2202</v>
      </c>
      <c r="K69">
        <v>2490</v>
      </c>
      <c r="L69">
        <v>0</v>
      </c>
      <c r="M69">
        <v>7507</v>
      </c>
      <c r="N69">
        <v>12403</v>
      </c>
      <c r="O69">
        <v>139378</v>
      </c>
      <c r="P69">
        <v>5470</v>
      </c>
      <c r="Q69">
        <v>0</v>
      </c>
      <c r="R69">
        <v>0</v>
      </c>
      <c r="S69">
        <v>0</v>
      </c>
      <c r="T69">
        <v>25690</v>
      </c>
      <c r="U69">
        <v>898</v>
      </c>
      <c r="V69">
        <v>22063</v>
      </c>
      <c r="W69">
        <v>7540</v>
      </c>
      <c r="X69">
        <v>189</v>
      </c>
      <c r="Y69">
        <v>1700</v>
      </c>
      <c r="Z69">
        <v>35031</v>
      </c>
      <c r="AA69">
        <v>16223</v>
      </c>
      <c r="AB69">
        <v>1</v>
      </c>
      <c r="AC69">
        <v>0</v>
      </c>
      <c r="AD69">
        <v>35031</v>
      </c>
      <c r="AE69">
        <v>17703</v>
      </c>
      <c r="AF69">
        <v>5470</v>
      </c>
      <c r="AG69">
        <v>0</v>
      </c>
      <c r="AH69">
        <v>0</v>
      </c>
      <c r="AI69">
        <v>0</v>
      </c>
      <c r="AJ69">
        <v>3235</v>
      </c>
      <c r="AK69">
        <v>898</v>
      </c>
      <c r="AL69">
        <v>10314</v>
      </c>
      <c r="AM69">
        <v>9121</v>
      </c>
      <c r="AN69">
        <v>9</v>
      </c>
      <c r="AO69">
        <v>3304</v>
      </c>
      <c r="AP69">
        <v>16223</v>
      </c>
      <c r="AQ69">
        <v>16223</v>
      </c>
      <c r="AR69">
        <v>0</v>
      </c>
      <c r="AS69">
        <v>0</v>
      </c>
      <c r="AT69">
        <v>1652</v>
      </c>
      <c r="AU69">
        <v>4686</v>
      </c>
      <c r="AV69">
        <v>3292</v>
      </c>
      <c r="AW69">
        <v>0</v>
      </c>
      <c r="AX69">
        <v>0</v>
      </c>
      <c r="AY69">
        <v>0</v>
      </c>
      <c r="AZ69">
        <v>4429</v>
      </c>
      <c r="BA69">
        <v>2664</v>
      </c>
      <c r="BB69">
        <v>8204</v>
      </c>
      <c r="BC69">
        <v>8716</v>
      </c>
      <c r="BD69">
        <v>8896</v>
      </c>
      <c r="BE69">
        <v>6103</v>
      </c>
      <c r="BF69">
        <v>7292</v>
      </c>
      <c r="BG69">
        <v>114971</v>
      </c>
      <c r="BH69">
        <v>8106</v>
      </c>
      <c r="BI69">
        <v>0</v>
      </c>
      <c r="BJ69">
        <v>2830</v>
      </c>
    </row>
    <row r="70" spans="1:62" x14ac:dyDescent="0.3">
      <c r="A70">
        <v>34000</v>
      </c>
      <c r="B70">
        <v>0.23</v>
      </c>
      <c r="C70">
        <v>5.7370000000000001</v>
      </c>
      <c r="D70">
        <v>0.14099999999999999</v>
      </c>
      <c r="E70">
        <v>2.0339999999999998</v>
      </c>
      <c r="F70">
        <v>3.66</v>
      </c>
      <c r="G70">
        <v>32746</v>
      </c>
      <c r="H70">
        <v>207666</v>
      </c>
      <c r="I70">
        <v>294300</v>
      </c>
      <c r="J70">
        <v>2032</v>
      </c>
      <c r="K70">
        <v>1994</v>
      </c>
      <c r="L70">
        <v>0</v>
      </c>
      <c r="M70">
        <v>6198</v>
      </c>
      <c r="N70">
        <v>10418</v>
      </c>
      <c r="O70">
        <v>141690</v>
      </c>
      <c r="P70">
        <v>5444</v>
      </c>
      <c r="Q70">
        <v>0</v>
      </c>
      <c r="R70">
        <v>0</v>
      </c>
      <c r="S70">
        <v>0</v>
      </c>
      <c r="T70">
        <v>25623</v>
      </c>
      <c r="U70">
        <v>933</v>
      </c>
      <c r="V70">
        <v>22121</v>
      </c>
      <c r="W70">
        <v>8310</v>
      </c>
      <c r="X70">
        <v>165</v>
      </c>
      <c r="Y70">
        <v>2534</v>
      </c>
      <c r="Z70">
        <v>35567</v>
      </c>
      <c r="AA70">
        <v>16345</v>
      </c>
      <c r="AB70">
        <v>1</v>
      </c>
      <c r="AC70">
        <v>0</v>
      </c>
      <c r="AD70">
        <v>35567</v>
      </c>
      <c r="AE70">
        <v>20726</v>
      </c>
      <c r="AF70">
        <v>5444</v>
      </c>
      <c r="AG70">
        <v>0</v>
      </c>
      <c r="AH70">
        <v>0</v>
      </c>
      <c r="AI70">
        <v>0</v>
      </c>
      <c r="AJ70">
        <v>4433</v>
      </c>
      <c r="AK70">
        <v>933</v>
      </c>
      <c r="AL70">
        <v>11895</v>
      </c>
      <c r="AM70">
        <v>10699</v>
      </c>
      <c r="AN70">
        <v>8</v>
      </c>
      <c r="AO70">
        <v>4884</v>
      </c>
      <c r="AP70">
        <v>16345</v>
      </c>
      <c r="AQ70">
        <v>16345</v>
      </c>
      <c r="AR70">
        <v>0</v>
      </c>
      <c r="AS70">
        <v>0</v>
      </c>
      <c r="AT70">
        <v>2442</v>
      </c>
      <c r="AU70">
        <v>4331</v>
      </c>
      <c r="AV70">
        <v>2317</v>
      </c>
      <c r="AW70">
        <v>0</v>
      </c>
      <c r="AX70">
        <v>0</v>
      </c>
      <c r="AY70">
        <v>0</v>
      </c>
      <c r="AZ70">
        <v>4099</v>
      </c>
      <c r="BA70">
        <v>2136</v>
      </c>
      <c r="BB70">
        <v>9320</v>
      </c>
      <c r="BC70">
        <v>12255</v>
      </c>
      <c r="BD70">
        <v>6229</v>
      </c>
      <c r="BE70">
        <v>4357</v>
      </c>
      <c r="BF70">
        <v>4550</v>
      </c>
      <c r="BG70">
        <v>103726</v>
      </c>
      <c r="BH70">
        <v>8106</v>
      </c>
      <c r="BI70">
        <v>0</v>
      </c>
      <c r="BJ70">
        <v>2602</v>
      </c>
    </row>
    <row r="71" spans="1:62" x14ac:dyDescent="0.3">
      <c r="A71">
        <v>34500</v>
      </c>
      <c r="B71">
        <v>0.3</v>
      </c>
      <c r="C71">
        <v>7.8419999999999996</v>
      </c>
      <c r="D71">
        <v>0.17100000000000001</v>
      </c>
      <c r="E71">
        <v>1.593</v>
      </c>
      <c r="F71">
        <v>5.0750000000000002</v>
      </c>
      <c r="G71">
        <v>33825</v>
      </c>
      <c r="H71">
        <v>214666</v>
      </c>
      <c r="I71">
        <v>297472</v>
      </c>
      <c r="J71">
        <v>2535</v>
      </c>
      <c r="K71">
        <v>2762</v>
      </c>
      <c r="L71">
        <v>0</v>
      </c>
      <c r="M71">
        <v>7822</v>
      </c>
      <c r="N71">
        <v>14799</v>
      </c>
      <c r="O71">
        <v>143429</v>
      </c>
      <c r="P71">
        <v>5635</v>
      </c>
      <c r="Q71">
        <v>0</v>
      </c>
      <c r="R71">
        <v>0</v>
      </c>
      <c r="S71">
        <v>0</v>
      </c>
      <c r="T71">
        <v>26324</v>
      </c>
      <c r="U71">
        <v>962</v>
      </c>
      <c r="V71">
        <v>22512</v>
      </c>
      <c r="W71">
        <v>7816</v>
      </c>
      <c r="X71">
        <v>211</v>
      </c>
      <c r="Y71">
        <v>1925</v>
      </c>
      <c r="Z71">
        <v>36018</v>
      </c>
      <c r="AA71">
        <v>16621</v>
      </c>
      <c r="AB71">
        <v>1</v>
      </c>
      <c r="AC71">
        <v>0</v>
      </c>
      <c r="AD71">
        <v>36018</v>
      </c>
      <c r="AE71">
        <v>19009</v>
      </c>
      <c r="AF71">
        <v>5635</v>
      </c>
      <c r="AG71">
        <v>0</v>
      </c>
      <c r="AH71">
        <v>0</v>
      </c>
      <c r="AI71">
        <v>0</v>
      </c>
      <c r="AJ71">
        <v>3584</v>
      </c>
      <c r="AK71">
        <v>962</v>
      </c>
      <c r="AL71">
        <v>10772</v>
      </c>
      <c r="AM71">
        <v>9559</v>
      </c>
      <c r="AN71">
        <v>5</v>
      </c>
      <c r="AO71">
        <v>3782</v>
      </c>
      <c r="AP71">
        <v>16621</v>
      </c>
      <c r="AQ71">
        <v>16621</v>
      </c>
      <c r="AR71">
        <v>0</v>
      </c>
      <c r="AS71">
        <v>0</v>
      </c>
      <c r="AT71">
        <v>1891</v>
      </c>
      <c r="AU71">
        <v>5864</v>
      </c>
      <c r="AV71">
        <v>3356</v>
      </c>
      <c r="AW71">
        <v>0</v>
      </c>
      <c r="AX71">
        <v>0</v>
      </c>
      <c r="AY71">
        <v>0</v>
      </c>
      <c r="AZ71">
        <v>7905</v>
      </c>
      <c r="BA71">
        <v>2679</v>
      </c>
      <c r="BB71">
        <v>12217</v>
      </c>
      <c r="BC71">
        <v>9209</v>
      </c>
      <c r="BD71">
        <v>8047</v>
      </c>
      <c r="BE71">
        <v>6418</v>
      </c>
      <c r="BF71">
        <v>6319</v>
      </c>
      <c r="BG71">
        <v>138066</v>
      </c>
      <c r="BH71">
        <v>14080</v>
      </c>
      <c r="BI71">
        <v>0</v>
      </c>
      <c r="BJ71">
        <v>3749</v>
      </c>
    </row>
    <row r="72" spans="1:62" x14ac:dyDescent="0.3">
      <c r="A72">
        <v>35000</v>
      </c>
      <c r="B72">
        <v>0.28299999999999997</v>
      </c>
      <c r="C72">
        <v>8.1639999999999997</v>
      </c>
      <c r="D72">
        <v>0.161</v>
      </c>
      <c r="E72">
        <v>1.9279999999999999</v>
      </c>
      <c r="F72">
        <v>4.63</v>
      </c>
      <c r="G72">
        <v>33869</v>
      </c>
      <c r="H72">
        <v>215193</v>
      </c>
      <c r="I72">
        <v>303089</v>
      </c>
      <c r="J72">
        <v>2545</v>
      </c>
      <c r="K72">
        <v>2870</v>
      </c>
      <c r="L72">
        <v>0</v>
      </c>
      <c r="M72">
        <v>7444</v>
      </c>
      <c r="N72">
        <v>14828</v>
      </c>
      <c r="O72">
        <v>145576</v>
      </c>
      <c r="P72">
        <v>5785</v>
      </c>
      <c r="Q72">
        <v>0</v>
      </c>
      <c r="R72">
        <v>0</v>
      </c>
      <c r="S72">
        <v>0</v>
      </c>
      <c r="T72">
        <v>26766</v>
      </c>
      <c r="U72">
        <v>952</v>
      </c>
      <c r="V72">
        <v>23021</v>
      </c>
      <c r="W72">
        <v>8336</v>
      </c>
      <c r="X72">
        <v>201</v>
      </c>
      <c r="Y72">
        <v>2301</v>
      </c>
      <c r="Z72">
        <v>36582</v>
      </c>
      <c r="AA72">
        <v>16986</v>
      </c>
      <c r="AB72">
        <v>1</v>
      </c>
      <c r="AC72">
        <v>0</v>
      </c>
      <c r="AD72">
        <v>36582</v>
      </c>
      <c r="AE72">
        <v>20613</v>
      </c>
      <c r="AF72">
        <v>5785</v>
      </c>
      <c r="AG72">
        <v>0</v>
      </c>
      <c r="AH72">
        <v>0</v>
      </c>
      <c r="AI72">
        <v>0</v>
      </c>
      <c r="AJ72">
        <v>4264</v>
      </c>
      <c r="AK72">
        <v>952</v>
      </c>
      <c r="AL72">
        <v>11911</v>
      </c>
      <c r="AM72">
        <v>10558</v>
      </c>
      <c r="AN72">
        <v>3</v>
      </c>
      <c r="AO72">
        <v>4516</v>
      </c>
      <c r="AP72">
        <v>16986</v>
      </c>
      <c r="AQ72">
        <v>16986</v>
      </c>
      <c r="AR72">
        <v>0</v>
      </c>
      <c r="AS72">
        <v>0</v>
      </c>
      <c r="AT72">
        <v>2258</v>
      </c>
      <c r="AU72">
        <v>5073</v>
      </c>
      <c r="AV72">
        <v>3038</v>
      </c>
      <c r="AW72">
        <v>0</v>
      </c>
      <c r="AX72">
        <v>0</v>
      </c>
      <c r="AY72">
        <v>0</v>
      </c>
      <c r="AZ72">
        <v>9545</v>
      </c>
      <c r="BA72">
        <v>2509</v>
      </c>
      <c r="BB72">
        <v>9755</v>
      </c>
      <c r="BC72">
        <v>8402</v>
      </c>
      <c r="BD72">
        <v>7295</v>
      </c>
      <c r="BE72">
        <v>5433</v>
      </c>
      <c r="BF72">
        <v>6009</v>
      </c>
      <c r="BG72">
        <v>120827</v>
      </c>
      <c r="BH72">
        <v>9813</v>
      </c>
      <c r="BI72">
        <v>0</v>
      </c>
      <c r="BJ72">
        <v>3558</v>
      </c>
    </row>
    <row r="73" spans="1:62" x14ac:dyDescent="0.3">
      <c r="A73">
        <v>35500</v>
      </c>
      <c r="B73">
        <v>0.36499999999999999</v>
      </c>
      <c r="C73">
        <v>8.9559999999999995</v>
      </c>
      <c r="D73">
        <v>0.20300000000000001</v>
      </c>
      <c r="E73">
        <v>3.0150000000000001</v>
      </c>
      <c r="F73">
        <v>6.0309999999999997</v>
      </c>
      <c r="G73">
        <v>34089</v>
      </c>
      <c r="H73">
        <v>216808</v>
      </c>
      <c r="I73">
        <v>307215</v>
      </c>
      <c r="J73">
        <v>2788</v>
      </c>
      <c r="K73">
        <v>3209</v>
      </c>
      <c r="L73">
        <v>0</v>
      </c>
      <c r="M73">
        <v>7955</v>
      </c>
      <c r="N73">
        <v>15209</v>
      </c>
      <c r="O73">
        <v>147452</v>
      </c>
      <c r="P73">
        <v>5780</v>
      </c>
      <c r="Q73">
        <v>0</v>
      </c>
      <c r="R73">
        <v>0</v>
      </c>
      <c r="S73">
        <v>0</v>
      </c>
      <c r="T73">
        <v>26933</v>
      </c>
      <c r="U73">
        <v>1022</v>
      </c>
      <c r="V73">
        <v>23260</v>
      </c>
      <c r="W73">
        <v>8611</v>
      </c>
      <c r="X73">
        <v>221</v>
      </c>
      <c r="Y73">
        <v>2574</v>
      </c>
      <c r="Z73">
        <v>37069</v>
      </c>
      <c r="AA73">
        <v>17223</v>
      </c>
      <c r="AB73">
        <v>1</v>
      </c>
      <c r="AC73">
        <v>0</v>
      </c>
      <c r="AD73">
        <v>37069</v>
      </c>
      <c r="AE73">
        <v>21438</v>
      </c>
      <c r="AF73">
        <v>5780</v>
      </c>
      <c r="AG73">
        <v>0</v>
      </c>
      <c r="AH73">
        <v>0</v>
      </c>
      <c r="AI73">
        <v>0</v>
      </c>
      <c r="AJ73">
        <v>4410</v>
      </c>
      <c r="AK73">
        <v>1022</v>
      </c>
      <c r="AL73">
        <v>12416</v>
      </c>
      <c r="AM73">
        <v>11032</v>
      </c>
      <c r="AN73">
        <v>17</v>
      </c>
      <c r="AO73">
        <v>4964</v>
      </c>
      <c r="AP73">
        <v>17223</v>
      </c>
      <c r="AQ73">
        <v>17223</v>
      </c>
      <c r="AR73">
        <v>0</v>
      </c>
      <c r="AS73">
        <v>0</v>
      </c>
      <c r="AT73">
        <v>2482</v>
      </c>
      <c r="AU73">
        <v>6549</v>
      </c>
      <c r="AV73">
        <v>3857</v>
      </c>
      <c r="AW73">
        <v>0</v>
      </c>
      <c r="AX73">
        <v>0</v>
      </c>
      <c r="AY73">
        <v>0</v>
      </c>
      <c r="AZ73">
        <v>6460</v>
      </c>
      <c r="BA73">
        <v>3593</v>
      </c>
      <c r="BB73">
        <v>14090</v>
      </c>
      <c r="BC73">
        <v>12508</v>
      </c>
      <c r="BD73">
        <v>10156</v>
      </c>
      <c r="BE73">
        <v>7295</v>
      </c>
      <c r="BF73">
        <v>7173</v>
      </c>
      <c r="BG73">
        <v>161931</v>
      </c>
      <c r="BH73">
        <v>13652</v>
      </c>
      <c r="BI73">
        <v>0</v>
      </c>
      <c r="BJ73">
        <v>4104</v>
      </c>
    </row>
    <row r="74" spans="1:62" x14ac:dyDescent="0.3">
      <c r="A74">
        <v>36000</v>
      </c>
      <c r="B74">
        <v>0.4</v>
      </c>
      <c r="C74">
        <v>9.1530000000000005</v>
      </c>
      <c r="D74">
        <v>0.24</v>
      </c>
      <c r="E74">
        <v>2.9169999999999998</v>
      </c>
      <c r="F74">
        <v>5.9560000000000004</v>
      </c>
      <c r="G74">
        <v>34793</v>
      </c>
      <c r="H74">
        <v>220754</v>
      </c>
      <c r="I74">
        <v>310907</v>
      </c>
      <c r="J74">
        <v>2776</v>
      </c>
      <c r="K74">
        <v>3193</v>
      </c>
      <c r="L74">
        <v>0</v>
      </c>
      <c r="M74">
        <v>8069</v>
      </c>
      <c r="N74">
        <v>15922</v>
      </c>
      <c r="O74">
        <v>149735</v>
      </c>
      <c r="P74">
        <v>5884</v>
      </c>
      <c r="Q74">
        <v>0</v>
      </c>
      <c r="R74">
        <v>0</v>
      </c>
      <c r="S74">
        <v>0</v>
      </c>
      <c r="T74">
        <v>27036</v>
      </c>
      <c r="U74">
        <v>977</v>
      </c>
      <c r="V74">
        <v>23425</v>
      </c>
      <c r="W74">
        <v>8668</v>
      </c>
      <c r="X74">
        <v>204</v>
      </c>
      <c r="Y74">
        <v>2471</v>
      </c>
      <c r="Z74">
        <v>37639</v>
      </c>
      <c r="AA74">
        <v>17228</v>
      </c>
      <c r="AB74">
        <v>1</v>
      </c>
      <c r="AC74">
        <v>0</v>
      </c>
      <c r="AD74">
        <v>37639</v>
      </c>
      <c r="AE74">
        <v>21245</v>
      </c>
      <c r="AF74">
        <v>5884</v>
      </c>
      <c r="AG74">
        <v>0</v>
      </c>
      <c r="AH74">
        <v>0</v>
      </c>
      <c r="AI74">
        <v>0</v>
      </c>
      <c r="AJ74">
        <v>4319</v>
      </c>
      <c r="AK74">
        <v>977</v>
      </c>
      <c r="AL74">
        <v>12442</v>
      </c>
      <c r="AM74">
        <v>11106</v>
      </c>
      <c r="AN74">
        <v>18</v>
      </c>
      <c r="AO74">
        <v>4796</v>
      </c>
      <c r="AP74">
        <v>17228</v>
      </c>
      <c r="AQ74">
        <v>17228</v>
      </c>
      <c r="AR74">
        <v>0</v>
      </c>
      <c r="AS74">
        <v>0</v>
      </c>
      <c r="AT74">
        <v>2398</v>
      </c>
      <c r="AU74">
        <v>6195</v>
      </c>
      <c r="AV74">
        <v>3708</v>
      </c>
      <c r="AW74">
        <v>0</v>
      </c>
      <c r="AX74">
        <v>0</v>
      </c>
      <c r="AY74">
        <v>0</v>
      </c>
      <c r="AZ74">
        <v>6389</v>
      </c>
      <c r="BA74">
        <v>3726</v>
      </c>
      <c r="BB74">
        <v>11572</v>
      </c>
      <c r="BC74">
        <v>10716</v>
      </c>
      <c r="BD74">
        <v>11724</v>
      </c>
      <c r="BE74">
        <v>7015</v>
      </c>
      <c r="BF74">
        <v>7069</v>
      </c>
      <c r="BG74">
        <v>161690</v>
      </c>
      <c r="BH74">
        <v>13653</v>
      </c>
      <c r="BI74">
        <v>0</v>
      </c>
      <c r="BJ74">
        <v>4068</v>
      </c>
    </row>
    <row r="75" spans="1:62" x14ac:dyDescent="0.3">
      <c r="A75">
        <v>36500</v>
      </c>
      <c r="B75">
        <v>0.40300000000000002</v>
      </c>
      <c r="C75">
        <v>9.1159999999999997</v>
      </c>
      <c r="D75">
        <v>0.254</v>
      </c>
      <c r="E75">
        <v>2.75</v>
      </c>
      <c r="F75">
        <v>5.9939999999999998</v>
      </c>
      <c r="G75">
        <v>35697</v>
      </c>
      <c r="H75">
        <v>227246</v>
      </c>
      <c r="I75">
        <v>314606</v>
      </c>
      <c r="J75">
        <v>2796</v>
      </c>
      <c r="K75">
        <v>3202</v>
      </c>
      <c r="L75">
        <v>0</v>
      </c>
      <c r="M75">
        <v>8136</v>
      </c>
      <c r="N75">
        <v>16277</v>
      </c>
      <c r="O75">
        <v>151713</v>
      </c>
      <c r="P75">
        <v>5878</v>
      </c>
      <c r="Q75">
        <v>0</v>
      </c>
      <c r="R75">
        <v>0</v>
      </c>
      <c r="S75">
        <v>0</v>
      </c>
      <c r="T75">
        <v>27871</v>
      </c>
      <c r="U75">
        <v>1015</v>
      </c>
      <c r="V75">
        <v>23780</v>
      </c>
      <c r="W75">
        <v>8202</v>
      </c>
      <c r="X75">
        <v>200</v>
      </c>
      <c r="Y75">
        <v>2040</v>
      </c>
      <c r="Z75">
        <v>38144</v>
      </c>
      <c r="AA75">
        <v>17618</v>
      </c>
      <c r="AB75">
        <v>1</v>
      </c>
      <c r="AC75">
        <v>0</v>
      </c>
      <c r="AD75">
        <v>38144</v>
      </c>
      <c r="AE75">
        <v>19939</v>
      </c>
      <c r="AF75">
        <v>5878</v>
      </c>
      <c r="AG75">
        <v>0</v>
      </c>
      <c r="AH75">
        <v>0</v>
      </c>
      <c r="AI75">
        <v>0</v>
      </c>
      <c r="AJ75">
        <v>3860</v>
      </c>
      <c r="AK75">
        <v>1015</v>
      </c>
      <c r="AL75">
        <v>11296</v>
      </c>
      <c r="AM75">
        <v>9949</v>
      </c>
      <c r="AN75">
        <v>7</v>
      </c>
      <c r="AO75">
        <v>3938</v>
      </c>
      <c r="AP75">
        <v>17618</v>
      </c>
      <c r="AQ75">
        <v>17618</v>
      </c>
      <c r="AR75">
        <v>0</v>
      </c>
      <c r="AS75">
        <v>0</v>
      </c>
      <c r="AT75">
        <v>1969</v>
      </c>
      <c r="AU75">
        <v>6182</v>
      </c>
      <c r="AV75">
        <v>4089</v>
      </c>
      <c r="AW75">
        <v>0</v>
      </c>
      <c r="AX75">
        <v>0</v>
      </c>
      <c r="AY75">
        <v>0</v>
      </c>
      <c r="AZ75">
        <v>7614</v>
      </c>
      <c r="BA75">
        <v>3982</v>
      </c>
      <c r="BB75">
        <v>14206</v>
      </c>
      <c r="BC75">
        <v>11967</v>
      </c>
      <c r="BD75">
        <v>10845</v>
      </c>
      <c r="BE75">
        <v>8051</v>
      </c>
      <c r="BF75">
        <v>6893</v>
      </c>
      <c r="BG75">
        <v>159924</v>
      </c>
      <c r="BH75">
        <v>16213</v>
      </c>
      <c r="BI75">
        <v>0</v>
      </c>
      <c r="BJ75">
        <v>5218</v>
      </c>
    </row>
    <row r="76" spans="1:62" x14ac:dyDescent="0.3">
      <c r="A76">
        <v>37000</v>
      </c>
      <c r="B76">
        <v>0.45700000000000002</v>
      </c>
      <c r="C76">
        <v>9.36</v>
      </c>
      <c r="D76">
        <v>0.28199999999999997</v>
      </c>
      <c r="E76">
        <v>3.1150000000000002</v>
      </c>
      <c r="F76">
        <v>6.4470000000000001</v>
      </c>
      <c r="G76">
        <v>35984</v>
      </c>
      <c r="H76">
        <v>228936</v>
      </c>
      <c r="I76">
        <v>320228</v>
      </c>
      <c r="J76">
        <v>2806</v>
      </c>
      <c r="K76">
        <v>3221</v>
      </c>
      <c r="L76">
        <v>0</v>
      </c>
      <c r="M76">
        <v>8137</v>
      </c>
      <c r="N76">
        <v>16921</v>
      </c>
      <c r="O76">
        <v>153856</v>
      </c>
      <c r="P76">
        <v>6062</v>
      </c>
      <c r="Q76">
        <v>0</v>
      </c>
      <c r="R76">
        <v>0</v>
      </c>
      <c r="S76">
        <v>0</v>
      </c>
      <c r="T76">
        <v>28322</v>
      </c>
      <c r="U76">
        <v>1014</v>
      </c>
      <c r="V76">
        <v>24345</v>
      </c>
      <c r="W76">
        <v>8670</v>
      </c>
      <c r="X76">
        <v>199</v>
      </c>
      <c r="Y76">
        <v>2343</v>
      </c>
      <c r="Z76">
        <v>38699</v>
      </c>
      <c r="AA76">
        <v>18018</v>
      </c>
      <c r="AB76">
        <v>1</v>
      </c>
      <c r="AC76">
        <v>0</v>
      </c>
      <c r="AD76">
        <v>38699</v>
      </c>
      <c r="AE76">
        <v>21134</v>
      </c>
      <c r="AF76">
        <v>6062</v>
      </c>
      <c r="AG76">
        <v>0</v>
      </c>
      <c r="AH76">
        <v>0</v>
      </c>
      <c r="AI76">
        <v>0</v>
      </c>
      <c r="AJ76">
        <v>4140</v>
      </c>
      <c r="AK76">
        <v>1014</v>
      </c>
      <c r="AL76">
        <v>12200</v>
      </c>
      <c r="AM76">
        <v>10887</v>
      </c>
      <c r="AN76">
        <v>10</v>
      </c>
      <c r="AO76">
        <v>4544</v>
      </c>
      <c r="AP76">
        <v>18018</v>
      </c>
      <c r="AQ76">
        <v>18018</v>
      </c>
      <c r="AR76">
        <v>0</v>
      </c>
      <c r="AS76">
        <v>0</v>
      </c>
      <c r="AT76">
        <v>2272</v>
      </c>
      <c r="AU76">
        <v>6400</v>
      </c>
      <c r="AV76">
        <v>3992</v>
      </c>
      <c r="AW76">
        <v>0</v>
      </c>
      <c r="AX76">
        <v>0</v>
      </c>
      <c r="AY76">
        <v>0</v>
      </c>
      <c r="AZ76">
        <v>6421</v>
      </c>
      <c r="BA76">
        <v>3905</v>
      </c>
      <c r="BB76">
        <v>12138</v>
      </c>
      <c r="BC76">
        <v>12588</v>
      </c>
      <c r="BD76">
        <v>9787</v>
      </c>
      <c r="BE76">
        <v>7884</v>
      </c>
      <c r="BF76">
        <v>7164</v>
      </c>
      <c r="BG76">
        <v>170325</v>
      </c>
      <c r="BH76">
        <v>9813</v>
      </c>
      <c r="BI76">
        <v>0</v>
      </c>
      <c r="BJ76">
        <v>3981</v>
      </c>
    </row>
    <row r="77" spans="1:62" x14ac:dyDescent="0.3">
      <c r="A77">
        <v>37500</v>
      </c>
      <c r="B77">
        <v>0.41599999999999998</v>
      </c>
      <c r="C77">
        <v>9.5470000000000006</v>
      </c>
      <c r="D77">
        <v>0.25800000000000001</v>
      </c>
      <c r="E77">
        <v>3.052</v>
      </c>
      <c r="F77">
        <v>6.3890000000000002</v>
      </c>
      <c r="G77">
        <v>36493</v>
      </c>
      <c r="H77">
        <v>231479</v>
      </c>
      <c r="I77">
        <v>324078</v>
      </c>
      <c r="J77">
        <v>2780</v>
      </c>
      <c r="K77">
        <v>3184</v>
      </c>
      <c r="L77">
        <v>0</v>
      </c>
      <c r="M77">
        <v>8155</v>
      </c>
      <c r="N77">
        <v>17601</v>
      </c>
      <c r="O77">
        <v>155753</v>
      </c>
      <c r="P77">
        <v>6177</v>
      </c>
      <c r="Q77">
        <v>0</v>
      </c>
      <c r="R77">
        <v>0</v>
      </c>
      <c r="S77">
        <v>0</v>
      </c>
      <c r="T77">
        <v>28575</v>
      </c>
      <c r="U77">
        <v>1393</v>
      </c>
      <c r="V77">
        <v>24549</v>
      </c>
      <c r="W77">
        <v>8699</v>
      </c>
      <c r="X77">
        <v>211</v>
      </c>
      <c r="Y77">
        <v>2280</v>
      </c>
      <c r="Z77">
        <v>39155</v>
      </c>
      <c r="AA77">
        <v>18130</v>
      </c>
      <c r="AB77">
        <v>1</v>
      </c>
      <c r="AC77">
        <v>0</v>
      </c>
      <c r="AD77">
        <v>39155</v>
      </c>
      <c r="AE77">
        <v>21348</v>
      </c>
      <c r="AF77">
        <v>6177</v>
      </c>
      <c r="AG77">
        <v>0</v>
      </c>
      <c r="AH77">
        <v>0</v>
      </c>
      <c r="AI77">
        <v>0</v>
      </c>
      <c r="AJ77">
        <v>4070</v>
      </c>
      <c r="AK77">
        <v>1393</v>
      </c>
      <c r="AL77">
        <v>12703</v>
      </c>
      <c r="AM77">
        <v>10974</v>
      </c>
      <c r="AN77">
        <v>6</v>
      </c>
      <c r="AO77">
        <v>4462</v>
      </c>
      <c r="AP77">
        <v>18130</v>
      </c>
      <c r="AQ77">
        <v>18130</v>
      </c>
      <c r="AR77">
        <v>0</v>
      </c>
      <c r="AS77">
        <v>0</v>
      </c>
      <c r="AT77">
        <v>2231</v>
      </c>
      <c r="AU77">
        <v>5895</v>
      </c>
      <c r="AV77">
        <v>3824</v>
      </c>
      <c r="AW77">
        <v>0</v>
      </c>
      <c r="AX77">
        <v>0</v>
      </c>
      <c r="AY77">
        <v>0</v>
      </c>
      <c r="AZ77">
        <v>10303</v>
      </c>
      <c r="BA77">
        <v>3079</v>
      </c>
      <c r="BB77">
        <v>14118</v>
      </c>
      <c r="BC77">
        <v>11466</v>
      </c>
      <c r="BD77">
        <v>9034</v>
      </c>
      <c r="BE77">
        <v>7324</v>
      </c>
      <c r="BF77">
        <v>6994</v>
      </c>
      <c r="BG77">
        <v>168759</v>
      </c>
      <c r="BH77">
        <v>13653</v>
      </c>
      <c r="BI77">
        <v>0</v>
      </c>
      <c r="BJ77">
        <v>3960</v>
      </c>
    </row>
    <row r="78" spans="1:62" x14ac:dyDescent="0.3">
      <c r="A78">
        <v>38000</v>
      </c>
      <c r="B78">
        <v>0.442</v>
      </c>
      <c r="C78">
        <v>9.5589999999999993</v>
      </c>
      <c r="D78">
        <v>0.42099999999999999</v>
      </c>
      <c r="E78">
        <v>2.7989999999999999</v>
      </c>
      <c r="F78">
        <v>6.8019999999999996</v>
      </c>
      <c r="G78">
        <v>37109</v>
      </c>
      <c r="H78">
        <v>235033</v>
      </c>
      <c r="I78">
        <v>328408</v>
      </c>
      <c r="J78">
        <v>2919</v>
      </c>
      <c r="K78">
        <v>3242</v>
      </c>
      <c r="L78">
        <v>0</v>
      </c>
      <c r="M78">
        <v>8026</v>
      </c>
      <c r="N78">
        <v>16944</v>
      </c>
      <c r="O78">
        <v>158103</v>
      </c>
      <c r="P78">
        <v>6234</v>
      </c>
      <c r="Q78">
        <v>0</v>
      </c>
      <c r="R78">
        <v>0</v>
      </c>
      <c r="S78">
        <v>0</v>
      </c>
      <c r="T78">
        <v>28949</v>
      </c>
      <c r="U78">
        <v>1088</v>
      </c>
      <c r="V78">
        <v>24829</v>
      </c>
      <c r="W78">
        <v>8750</v>
      </c>
      <c r="X78">
        <v>207</v>
      </c>
      <c r="Y78">
        <v>2338</v>
      </c>
      <c r="Z78">
        <v>39746</v>
      </c>
      <c r="AA78">
        <v>18417</v>
      </c>
      <c r="AB78">
        <v>1</v>
      </c>
      <c r="AC78">
        <v>0</v>
      </c>
      <c r="AD78">
        <v>39746</v>
      </c>
      <c r="AE78">
        <v>21766</v>
      </c>
      <c r="AF78">
        <v>6234</v>
      </c>
      <c r="AG78">
        <v>0</v>
      </c>
      <c r="AH78">
        <v>0</v>
      </c>
      <c r="AI78">
        <v>0</v>
      </c>
      <c r="AJ78">
        <v>4291</v>
      </c>
      <c r="AK78">
        <v>1088</v>
      </c>
      <c r="AL78">
        <v>12276</v>
      </c>
      <c r="AM78">
        <v>10897</v>
      </c>
      <c r="AN78">
        <v>3</v>
      </c>
      <c r="AO78">
        <v>4594</v>
      </c>
      <c r="AP78">
        <v>18417</v>
      </c>
      <c r="AQ78">
        <v>18417</v>
      </c>
      <c r="AR78">
        <v>0</v>
      </c>
      <c r="AS78">
        <v>0</v>
      </c>
      <c r="AT78">
        <v>2297</v>
      </c>
      <c r="AU78">
        <v>5635</v>
      </c>
      <c r="AV78">
        <v>3844</v>
      </c>
      <c r="AW78">
        <v>0</v>
      </c>
      <c r="AX78">
        <v>0</v>
      </c>
      <c r="AY78">
        <v>0</v>
      </c>
      <c r="AZ78">
        <v>6372</v>
      </c>
      <c r="BA78">
        <v>3497</v>
      </c>
      <c r="BB78">
        <v>11985</v>
      </c>
      <c r="BC78">
        <v>14608</v>
      </c>
      <c r="BD78">
        <v>10740</v>
      </c>
      <c r="BE78">
        <v>7383</v>
      </c>
      <c r="BF78">
        <v>8668</v>
      </c>
      <c r="BG78">
        <v>170877</v>
      </c>
      <c r="BH78">
        <v>13226</v>
      </c>
      <c r="BI78">
        <v>0</v>
      </c>
      <c r="BJ78">
        <v>4016</v>
      </c>
    </row>
    <row r="79" spans="1:62" x14ac:dyDescent="0.3">
      <c r="A79">
        <v>38500</v>
      </c>
      <c r="B79">
        <v>0.38</v>
      </c>
      <c r="C79">
        <v>9.5779999999999994</v>
      </c>
      <c r="D79">
        <v>0.27100000000000002</v>
      </c>
      <c r="E79">
        <v>2.984</v>
      </c>
      <c r="F79">
        <v>6.7949999999999999</v>
      </c>
      <c r="G79">
        <v>37460</v>
      </c>
      <c r="H79">
        <v>238436</v>
      </c>
      <c r="I79">
        <v>332638</v>
      </c>
      <c r="J79">
        <v>2778</v>
      </c>
      <c r="K79">
        <v>3115</v>
      </c>
      <c r="L79">
        <v>0</v>
      </c>
      <c r="M79">
        <v>8007</v>
      </c>
      <c r="N79">
        <v>16521</v>
      </c>
      <c r="O79">
        <v>159972</v>
      </c>
      <c r="P79">
        <v>6274</v>
      </c>
      <c r="Q79">
        <v>0</v>
      </c>
      <c r="R79">
        <v>0</v>
      </c>
      <c r="S79">
        <v>0</v>
      </c>
      <c r="T79">
        <v>29478</v>
      </c>
      <c r="U79">
        <v>990</v>
      </c>
      <c r="V79">
        <v>25265</v>
      </c>
      <c r="W79">
        <v>8924</v>
      </c>
      <c r="X79">
        <v>223</v>
      </c>
      <c r="Y79">
        <v>2343</v>
      </c>
      <c r="Z79">
        <v>40242</v>
      </c>
      <c r="AA79">
        <v>18684</v>
      </c>
      <c r="AB79">
        <v>1</v>
      </c>
      <c r="AC79">
        <v>0</v>
      </c>
      <c r="AD79">
        <v>40242</v>
      </c>
      <c r="AE79">
        <v>21705</v>
      </c>
      <c r="AF79">
        <v>6274</v>
      </c>
      <c r="AG79">
        <v>0</v>
      </c>
      <c r="AH79">
        <v>0</v>
      </c>
      <c r="AI79">
        <v>0</v>
      </c>
      <c r="AJ79">
        <v>4308</v>
      </c>
      <c r="AK79">
        <v>990</v>
      </c>
      <c r="AL79">
        <v>12639</v>
      </c>
      <c r="AM79">
        <v>11235</v>
      </c>
      <c r="AN79">
        <v>7</v>
      </c>
      <c r="AO79">
        <v>4590</v>
      </c>
      <c r="AP79">
        <v>18684</v>
      </c>
      <c r="AQ79">
        <v>18684</v>
      </c>
      <c r="AR79">
        <v>0</v>
      </c>
      <c r="AS79">
        <v>0</v>
      </c>
      <c r="AT79">
        <v>2295</v>
      </c>
      <c r="AU79">
        <v>6160</v>
      </c>
      <c r="AV79">
        <v>3809</v>
      </c>
      <c r="AW79">
        <v>0</v>
      </c>
      <c r="AX79">
        <v>0</v>
      </c>
      <c r="AY79">
        <v>0</v>
      </c>
      <c r="AZ79">
        <v>6626</v>
      </c>
      <c r="BA79">
        <v>3454</v>
      </c>
      <c r="BB79">
        <v>11986</v>
      </c>
      <c r="BC79">
        <v>18622</v>
      </c>
      <c r="BD79">
        <v>9587</v>
      </c>
      <c r="BE79">
        <v>7695</v>
      </c>
      <c r="BF79">
        <v>7292</v>
      </c>
      <c r="BG79">
        <v>177987</v>
      </c>
      <c r="BH79">
        <v>23039</v>
      </c>
      <c r="BI79">
        <v>0</v>
      </c>
      <c r="BJ79">
        <v>4198</v>
      </c>
    </row>
    <row r="80" spans="1:62" x14ac:dyDescent="0.3">
      <c r="A80">
        <v>39000</v>
      </c>
      <c r="B80">
        <v>0.34799999999999998</v>
      </c>
      <c r="C80">
        <v>9.6890000000000001</v>
      </c>
      <c r="D80">
        <v>0.26400000000000001</v>
      </c>
      <c r="E80">
        <v>2.9929999999999999</v>
      </c>
      <c r="F80">
        <v>6.85</v>
      </c>
      <c r="G80">
        <v>38204</v>
      </c>
      <c r="H80">
        <v>242762</v>
      </c>
      <c r="I80">
        <v>337140</v>
      </c>
      <c r="J80">
        <v>3088</v>
      </c>
      <c r="K80">
        <v>3147</v>
      </c>
      <c r="L80">
        <v>0</v>
      </c>
      <c r="M80">
        <v>8069</v>
      </c>
      <c r="N80">
        <v>31328</v>
      </c>
      <c r="O80">
        <v>161907</v>
      </c>
      <c r="P80">
        <v>6272</v>
      </c>
      <c r="Q80">
        <v>0</v>
      </c>
      <c r="R80">
        <v>0</v>
      </c>
      <c r="S80">
        <v>0</v>
      </c>
      <c r="T80">
        <v>30050</v>
      </c>
      <c r="U80">
        <v>1150</v>
      </c>
      <c r="V80">
        <v>25882</v>
      </c>
      <c r="W80">
        <v>9043</v>
      </c>
      <c r="X80">
        <v>218</v>
      </c>
      <c r="Y80">
        <v>2163</v>
      </c>
      <c r="Z80">
        <v>40726</v>
      </c>
      <c r="AA80">
        <v>19002</v>
      </c>
      <c r="AB80">
        <v>1</v>
      </c>
      <c r="AC80">
        <v>0</v>
      </c>
      <c r="AD80">
        <v>40726</v>
      </c>
      <c r="AE80">
        <v>21275</v>
      </c>
      <c r="AF80">
        <v>6272</v>
      </c>
      <c r="AG80">
        <v>0</v>
      </c>
      <c r="AH80">
        <v>0</v>
      </c>
      <c r="AI80">
        <v>0</v>
      </c>
      <c r="AJ80">
        <v>4068</v>
      </c>
      <c r="AK80">
        <v>1150</v>
      </c>
      <c r="AL80">
        <v>12627</v>
      </c>
      <c r="AM80">
        <v>11142</v>
      </c>
      <c r="AN80">
        <v>2</v>
      </c>
      <c r="AO80">
        <v>4258</v>
      </c>
      <c r="AP80">
        <v>19002</v>
      </c>
      <c r="AQ80">
        <v>19002</v>
      </c>
      <c r="AR80">
        <v>0</v>
      </c>
      <c r="AS80">
        <v>0</v>
      </c>
      <c r="AT80">
        <v>2129</v>
      </c>
      <c r="AU80">
        <v>5648</v>
      </c>
      <c r="AV80">
        <v>3478</v>
      </c>
      <c r="AW80">
        <v>0</v>
      </c>
      <c r="AX80">
        <v>0</v>
      </c>
      <c r="AY80">
        <v>0</v>
      </c>
      <c r="AZ80">
        <v>6344</v>
      </c>
      <c r="BA80">
        <v>3018</v>
      </c>
      <c r="BB80">
        <v>11468</v>
      </c>
      <c r="BC80">
        <v>10725</v>
      </c>
      <c r="BD80">
        <v>11525</v>
      </c>
      <c r="BE80">
        <v>7239</v>
      </c>
      <c r="BF80">
        <v>9015</v>
      </c>
      <c r="BG80">
        <v>170470</v>
      </c>
      <c r="BH80">
        <v>9813</v>
      </c>
      <c r="BI80">
        <v>0</v>
      </c>
      <c r="BJ80">
        <v>3990</v>
      </c>
    </row>
    <row r="81" spans="1:62" x14ac:dyDescent="0.3">
      <c r="A81">
        <v>39500</v>
      </c>
      <c r="B81">
        <v>0.46300000000000002</v>
      </c>
      <c r="C81">
        <v>9.8680000000000003</v>
      </c>
      <c r="D81">
        <v>0.27100000000000002</v>
      </c>
      <c r="E81">
        <v>2.7160000000000002</v>
      </c>
      <c r="F81">
        <v>7.1840000000000002</v>
      </c>
      <c r="G81">
        <v>38427</v>
      </c>
      <c r="H81">
        <v>244336</v>
      </c>
      <c r="I81">
        <v>341783</v>
      </c>
      <c r="J81">
        <v>2776</v>
      </c>
      <c r="K81">
        <v>3136</v>
      </c>
      <c r="L81">
        <v>0</v>
      </c>
      <c r="M81">
        <v>8359</v>
      </c>
      <c r="N81">
        <v>16296</v>
      </c>
      <c r="O81">
        <v>164718</v>
      </c>
      <c r="P81">
        <v>6272</v>
      </c>
      <c r="Q81">
        <v>0</v>
      </c>
      <c r="R81">
        <v>0</v>
      </c>
      <c r="S81">
        <v>0</v>
      </c>
      <c r="T81">
        <v>29989</v>
      </c>
      <c r="U81">
        <v>1177</v>
      </c>
      <c r="V81">
        <v>25817</v>
      </c>
      <c r="W81">
        <v>9139</v>
      </c>
      <c r="X81">
        <v>220</v>
      </c>
      <c r="Y81">
        <v>2504</v>
      </c>
      <c r="Z81">
        <v>41382</v>
      </c>
      <c r="AA81">
        <v>19182</v>
      </c>
      <c r="AB81">
        <v>1</v>
      </c>
      <c r="AC81">
        <v>0</v>
      </c>
      <c r="AD81">
        <v>41382</v>
      </c>
      <c r="AE81">
        <v>22775</v>
      </c>
      <c r="AF81">
        <v>6272</v>
      </c>
      <c r="AG81">
        <v>0</v>
      </c>
      <c r="AH81">
        <v>0</v>
      </c>
      <c r="AI81">
        <v>0</v>
      </c>
      <c r="AJ81">
        <v>4413</v>
      </c>
      <c r="AK81">
        <v>1177</v>
      </c>
      <c r="AL81">
        <v>13101</v>
      </c>
      <c r="AM81">
        <v>11499</v>
      </c>
      <c r="AN81">
        <v>4</v>
      </c>
      <c r="AO81">
        <v>4914</v>
      </c>
      <c r="AP81">
        <v>19182</v>
      </c>
      <c r="AQ81">
        <v>19182</v>
      </c>
      <c r="AR81">
        <v>0</v>
      </c>
      <c r="AS81">
        <v>0</v>
      </c>
      <c r="AT81">
        <v>2457</v>
      </c>
      <c r="AU81">
        <v>5621</v>
      </c>
      <c r="AV81">
        <v>3913</v>
      </c>
      <c r="AW81">
        <v>0</v>
      </c>
      <c r="AX81">
        <v>0</v>
      </c>
      <c r="AY81">
        <v>0</v>
      </c>
      <c r="AZ81">
        <v>8389</v>
      </c>
      <c r="BA81">
        <v>3894</v>
      </c>
      <c r="BB81">
        <v>13281</v>
      </c>
      <c r="BC81">
        <v>12347</v>
      </c>
      <c r="BD81">
        <v>12646</v>
      </c>
      <c r="BE81">
        <v>8022</v>
      </c>
      <c r="BF81">
        <v>7016</v>
      </c>
      <c r="BG81">
        <v>180487</v>
      </c>
      <c r="BH81">
        <v>13652</v>
      </c>
      <c r="BI81">
        <v>0</v>
      </c>
      <c r="BJ81">
        <v>4084</v>
      </c>
    </row>
    <row r="82" spans="1:62" x14ac:dyDescent="0.3">
      <c r="A82">
        <v>40000</v>
      </c>
      <c r="B82">
        <v>0.47599999999999998</v>
      </c>
      <c r="C82">
        <v>10.323</v>
      </c>
      <c r="D82">
        <v>0.27500000000000002</v>
      </c>
      <c r="E82">
        <v>2.94</v>
      </c>
      <c r="F82">
        <v>7.3869999999999996</v>
      </c>
      <c r="G82">
        <v>39094</v>
      </c>
      <c r="H82">
        <v>249042</v>
      </c>
      <c r="I82">
        <v>346111</v>
      </c>
      <c r="J82">
        <v>2811</v>
      </c>
      <c r="K82">
        <v>4689</v>
      </c>
      <c r="L82">
        <v>0</v>
      </c>
      <c r="M82">
        <v>7193</v>
      </c>
      <c r="N82">
        <v>16109</v>
      </c>
      <c r="O82">
        <v>166331</v>
      </c>
      <c r="P82">
        <v>6492</v>
      </c>
      <c r="Q82">
        <v>0</v>
      </c>
      <c r="R82">
        <v>0</v>
      </c>
      <c r="S82">
        <v>0</v>
      </c>
      <c r="T82">
        <v>30780</v>
      </c>
      <c r="U82">
        <v>1088</v>
      </c>
      <c r="V82">
        <v>26509</v>
      </c>
      <c r="W82">
        <v>9205</v>
      </c>
      <c r="X82">
        <v>219</v>
      </c>
      <c r="Y82">
        <v>2265</v>
      </c>
      <c r="Z82">
        <v>41826</v>
      </c>
      <c r="AA82">
        <v>19569</v>
      </c>
      <c r="AB82">
        <v>1</v>
      </c>
      <c r="AC82">
        <v>0</v>
      </c>
      <c r="AD82">
        <v>41826</v>
      </c>
      <c r="AE82">
        <v>22048</v>
      </c>
      <c r="AF82">
        <v>6492</v>
      </c>
      <c r="AG82">
        <v>0</v>
      </c>
      <c r="AH82">
        <v>0</v>
      </c>
      <c r="AI82">
        <v>0</v>
      </c>
      <c r="AJ82">
        <v>4073</v>
      </c>
      <c r="AK82">
        <v>1088</v>
      </c>
      <c r="AL82">
        <v>12985</v>
      </c>
      <c r="AM82">
        <v>11443</v>
      </c>
      <c r="AN82">
        <v>6</v>
      </c>
      <c r="AO82">
        <v>4454</v>
      </c>
      <c r="AP82">
        <v>19569</v>
      </c>
      <c r="AQ82">
        <v>19569</v>
      </c>
      <c r="AR82">
        <v>0</v>
      </c>
      <c r="AS82">
        <v>0</v>
      </c>
      <c r="AT82">
        <v>2227</v>
      </c>
      <c r="AU82">
        <v>5547</v>
      </c>
      <c r="AV82">
        <v>3684</v>
      </c>
      <c r="AW82">
        <v>0</v>
      </c>
      <c r="AX82">
        <v>0</v>
      </c>
      <c r="AY82">
        <v>0</v>
      </c>
      <c r="AZ82">
        <v>8241</v>
      </c>
      <c r="BA82">
        <v>3635</v>
      </c>
      <c r="BB82">
        <v>12863</v>
      </c>
      <c r="BC82">
        <v>10774</v>
      </c>
      <c r="BD82">
        <v>9166</v>
      </c>
      <c r="BE82">
        <v>7745</v>
      </c>
      <c r="BF82">
        <v>7112</v>
      </c>
      <c r="BG82">
        <v>174566</v>
      </c>
      <c r="BH82">
        <v>13226</v>
      </c>
      <c r="BI82">
        <v>0</v>
      </c>
      <c r="BJ82">
        <v>4080</v>
      </c>
    </row>
    <row r="83" spans="1:62" x14ac:dyDescent="0.3">
      <c r="A83">
        <v>40500</v>
      </c>
      <c r="B83">
        <v>0.48599999999999999</v>
      </c>
      <c r="C83">
        <v>10.43</v>
      </c>
      <c r="D83">
        <v>0.27200000000000002</v>
      </c>
      <c r="E83">
        <v>3.1190000000000002</v>
      </c>
      <c r="F83">
        <v>7.6680000000000001</v>
      </c>
      <c r="G83">
        <v>38991</v>
      </c>
      <c r="H83">
        <v>248050</v>
      </c>
      <c r="I83">
        <v>351741</v>
      </c>
      <c r="J83">
        <v>3083</v>
      </c>
      <c r="K83">
        <v>3099</v>
      </c>
      <c r="L83">
        <v>0</v>
      </c>
      <c r="M83">
        <v>8054</v>
      </c>
      <c r="N83">
        <v>15732</v>
      </c>
      <c r="O83">
        <v>168666</v>
      </c>
      <c r="P83">
        <v>6393</v>
      </c>
      <c r="Q83">
        <v>0</v>
      </c>
      <c r="R83">
        <v>0</v>
      </c>
      <c r="S83">
        <v>0</v>
      </c>
      <c r="T83">
        <v>31129</v>
      </c>
      <c r="U83">
        <v>955</v>
      </c>
      <c r="V83">
        <v>26824</v>
      </c>
      <c r="W83">
        <v>10033</v>
      </c>
      <c r="X83">
        <v>247</v>
      </c>
      <c r="Y83">
        <v>2976</v>
      </c>
      <c r="Z83">
        <v>42375</v>
      </c>
      <c r="AA83">
        <v>19767</v>
      </c>
      <c r="AB83">
        <v>1</v>
      </c>
      <c r="AC83">
        <v>0</v>
      </c>
      <c r="AD83">
        <v>42375</v>
      </c>
      <c r="AE83">
        <v>24595</v>
      </c>
      <c r="AF83">
        <v>6393</v>
      </c>
      <c r="AG83">
        <v>0</v>
      </c>
      <c r="AH83">
        <v>0</v>
      </c>
      <c r="AI83">
        <v>0</v>
      </c>
      <c r="AJ83">
        <v>5311</v>
      </c>
      <c r="AK83">
        <v>955</v>
      </c>
      <c r="AL83">
        <v>14317</v>
      </c>
      <c r="AM83">
        <v>13018</v>
      </c>
      <c r="AN83">
        <v>14</v>
      </c>
      <c r="AO83">
        <v>5768</v>
      </c>
      <c r="AP83">
        <v>19767</v>
      </c>
      <c r="AQ83">
        <v>19767</v>
      </c>
      <c r="AR83">
        <v>0</v>
      </c>
      <c r="AS83">
        <v>0</v>
      </c>
      <c r="AT83">
        <v>2884</v>
      </c>
      <c r="AU83">
        <v>5700</v>
      </c>
      <c r="AV83">
        <v>3776</v>
      </c>
      <c r="AW83">
        <v>0</v>
      </c>
      <c r="AX83">
        <v>0</v>
      </c>
      <c r="AY83">
        <v>0</v>
      </c>
      <c r="AZ83">
        <v>6397</v>
      </c>
      <c r="BA83">
        <v>3388</v>
      </c>
      <c r="BB83">
        <v>11981</v>
      </c>
      <c r="BC83">
        <v>15739</v>
      </c>
      <c r="BD83">
        <v>9944</v>
      </c>
      <c r="BE83">
        <v>7089</v>
      </c>
      <c r="BF83">
        <v>18199</v>
      </c>
      <c r="BG83">
        <v>182905</v>
      </c>
      <c r="BH83">
        <v>9386</v>
      </c>
      <c r="BI83">
        <v>0</v>
      </c>
      <c r="BJ83">
        <v>4015</v>
      </c>
    </row>
    <row r="84" spans="1:62" x14ac:dyDescent="0.3">
      <c r="A84">
        <v>41000</v>
      </c>
      <c r="B84">
        <v>0.47199999999999998</v>
      </c>
      <c r="C84">
        <v>10.606999999999999</v>
      </c>
      <c r="D84">
        <v>0.27100000000000002</v>
      </c>
      <c r="E84">
        <v>3.0459999999999998</v>
      </c>
      <c r="F84">
        <v>7.5640000000000001</v>
      </c>
      <c r="G84">
        <v>40014</v>
      </c>
      <c r="H84">
        <v>254838</v>
      </c>
      <c r="I84">
        <v>354383</v>
      </c>
      <c r="J84">
        <v>2805</v>
      </c>
      <c r="K84">
        <v>3173</v>
      </c>
      <c r="L84">
        <v>0</v>
      </c>
      <c r="M84">
        <v>8104</v>
      </c>
      <c r="N84">
        <v>16196</v>
      </c>
      <c r="O84">
        <v>170363</v>
      </c>
      <c r="P84">
        <v>6611</v>
      </c>
      <c r="Q84">
        <v>0</v>
      </c>
      <c r="R84">
        <v>0</v>
      </c>
      <c r="S84">
        <v>0</v>
      </c>
      <c r="T84">
        <v>31425</v>
      </c>
      <c r="U84">
        <v>1024</v>
      </c>
      <c r="V84">
        <v>27106</v>
      </c>
      <c r="W84">
        <v>9584</v>
      </c>
      <c r="X84">
        <v>251</v>
      </c>
      <c r="Y84">
        <v>2411</v>
      </c>
      <c r="Z84">
        <v>42837</v>
      </c>
      <c r="AA84">
        <v>19933</v>
      </c>
      <c r="AB84">
        <v>1</v>
      </c>
      <c r="AC84">
        <v>0</v>
      </c>
      <c r="AD84">
        <v>42837</v>
      </c>
      <c r="AE84">
        <v>22766</v>
      </c>
      <c r="AF84">
        <v>6611</v>
      </c>
      <c r="AG84">
        <v>0</v>
      </c>
      <c r="AH84">
        <v>0</v>
      </c>
      <c r="AI84">
        <v>0</v>
      </c>
      <c r="AJ84">
        <v>4357</v>
      </c>
      <c r="AK84">
        <v>1024</v>
      </c>
      <c r="AL84">
        <v>13171</v>
      </c>
      <c r="AM84">
        <v>11791</v>
      </c>
      <c r="AN84">
        <v>1</v>
      </c>
      <c r="AO84">
        <v>4720</v>
      </c>
      <c r="AP84">
        <v>19933</v>
      </c>
      <c r="AQ84">
        <v>19933</v>
      </c>
      <c r="AR84">
        <v>0</v>
      </c>
      <c r="AS84">
        <v>0</v>
      </c>
      <c r="AT84">
        <v>2360</v>
      </c>
      <c r="AU84">
        <v>6327</v>
      </c>
      <c r="AV84">
        <v>3931</v>
      </c>
      <c r="AW84">
        <v>0</v>
      </c>
      <c r="AX84">
        <v>0</v>
      </c>
      <c r="AY84">
        <v>0</v>
      </c>
      <c r="AZ84">
        <v>6326</v>
      </c>
      <c r="BA84">
        <v>3580</v>
      </c>
      <c r="BB84">
        <v>12606</v>
      </c>
      <c r="BC84">
        <v>11610</v>
      </c>
      <c r="BD84">
        <v>9291</v>
      </c>
      <c r="BE84">
        <v>7263</v>
      </c>
      <c r="BF84">
        <v>15631</v>
      </c>
      <c r="BG84">
        <v>183680</v>
      </c>
      <c r="BH84">
        <v>13653</v>
      </c>
      <c r="BI84">
        <v>0</v>
      </c>
      <c r="BJ84">
        <v>4076</v>
      </c>
    </row>
    <row r="85" spans="1:62" x14ac:dyDescent="0.3">
      <c r="A85">
        <v>41500</v>
      </c>
      <c r="B85">
        <v>0.43099999999999999</v>
      </c>
      <c r="C85">
        <v>11.445</v>
      </c>
      <c r="D85">
        <v>0.41199999999999998</v>
      </c>
      <c r="E85">
        <v>3.2080000000000002</v>
      </c>
      <c r="F85">
        <v>6.7069999999999999</v>
      </c>
      <c r="G85">
        <v>40250</v>
      </c>
      <c r="H85">
        <v>256673</v>
      </c>
      <c r="I85">
        <v>359770</v>
      </c>
      <c r="J85">
        <v>3098</v>
      </c>
      <c r="K85">
        <v>4664</v>
      </c>
      <c r="L85">
        <v>0</v>
      </c>
      <c r="M85">
        <v>9204</v>
      </c>
      <c r="N85">
        <v>17750</v>
      </c>
      <c r="O85">
        <v>172779</v>
      </c>
      <c r="P85">
        <v>6678</v>
      </c>
      <c r="Q85">
        <v>0</v>
      </c>
      <c r="R85">
        <v>0</v>
      </c>
      <c r="S85">
        <v>0</v>
      </c>
      <c r="T85">
        <v>32030</v>
      </c>
      <c r="U85">
        <v>1165</v>
      </c>
      <c r="V85">
        <v>27395</v>
      </c>
      <c r="W85">
        <v>9805</v>
      </c>
      <c r="X85">
        <v>219</v>
      </c>
      <c r="Y85">
        <v>2658</v>
      </c>
      <c r="Z85">
        <v>43396</v>
      </c>
      <c r="AA85">
        <v>20248</v>
      </c>
      <c r="AB85">
        <v>1</v>
      </c>
      <c r="AC85">
        <v>0</v>
      </c>
      <c r="AD85">
        <v>43396</v>
      </c>
      <c r="AE85">
        <v>23844</v>
      </c>
      <c r="AF85">
        <v>6678</v>
      </c>
      <c r="AG85">
        <v>0</v>
      </c>
      <c r="AH85">
        <v>0</v>
      </c>
      <c r="AI85">
        <v>0</v>
      </c>
      <c r="AJ85">
        <v>4709</v>
      </c>
      <c r="AK85">
        <v>1165</v>
      </c>
      <c r="AL85">
        <v>13963</v>
      </c>
      <c r="AM85">
        <v>12328</v>
      </c>
      <c r="AN85">
        <v>8</v>
      </c>
      <c r="AO85">
        <v>5202</v>
      </c>
      <c r="AP85">
        <v>20248</v>
      </c>
      <c r="AQ85">
        <v>20248</v>
      </c>
      <c r="AR85">
        <v>0</v>
      </c>
      <c r="AS85">
        <v>0</v>
      </c>
      <c r="AT85">
        <v>2601</v>
      </c>
      <c r="AU85">
        <v>5391</v>
      </c>
      <c r="AV85">
        <v>3553</v>
      </c>
      <c r="AW85">
        <v>0</v>
      </c>
      <c r="AX85">
        <v>0</v>
      </c>
      <c r="AY85">
        <v>0</v>
      </c>
      <c r="AZ85">
        <v>5728</v>
      </c>
      <c r="BA85">
        <v>3613</v>
      </c>
      <c r="BB85">
        <v>10648</v>
      </c>
      <c r="BC85">
        <v>16282</v>
      </c>
      <c r="BD85">
        <v>8396</v>
      </c>
      <c r="BE85">
        <v>6488</v>
      </c>
      <c r="BF85">
        <v>6213</v>
      </c>
      <c r="BG85">
        <v>169588</v>
      </c>
      <c r="BH85">
        <v>13653</v>
      </c>
      <c r="BI85">
        <v>0</v>
      </c>
      <c r="BJ85">
        <v>3643</v>
      </c>
    </row>
    <row r="86" spans="1:62" x14ac:dyDescent="0.3">
      <c r="A86">
        <v>42000</v>
      </c>
      <c r="B86">
        <v>0.51100000000000001</v>
      </c>
      <c r="C86">
        <v>9.3970000000000002</v>
      </c>
      <c r="D86">
        <v>0.215</v>
      </c>
      <c r="E86">
        <v>2.5640000000000001</v>
      </c>
      <c r="F86">
        <v>6.3860000000000001</v>
      </c>
      <c r="G86">
        <v>40845</v>
      </c>
      <c r="H86">
        <v>259413</v>
      </c>
      <c r="I86">
        <v>362445</v>
      </c>
      <c r="J86">
        <v>2250</v>
      </c>
      <c r="K86">
        <v>2682</v>
      </c>
      <c r="L86">
        <v>0</v>
      </c>
      <c r="M86">
        <v>7007</v>
      </c>
      <c r="N86">
        <v>17592</v>
      </c>
      <c r="O86">
        <v>174369</v>
      </c>
      <c r="P86">
        <v>6877</v>
      </c>
      <c r="Q86">
        <v>0</v>
      </c>
      <c r="R86">
        <v>0</v>
      </c>
      <c r="S86">
        <v>0</v>
      </c>
      <c r="T86">
        <v>31979</v>
      </c>
      <c r="U86">
        <v>1186</v>
      </c>
      <c r="V86">
        <v>27469</v>
      </c>
      <c r="W86">
        <v>9724</v>
      </c>
      <c r="X86">
        <v>251</v>
      </c>
      <c r="Y86">
        <v>2562</v>
      </c>
      <c r="Z86">
        <v>43860</v>
      </c>
      <c r="AA86">
        <v>20307</v>
      </c>
      <c r="AB86">
        <v>1</v>
      </c>
      <c r="AC86">
        <v>0</v>
      </c>
      <c r="AD86">
        <v>43860</v>
      </c>
      <c r="AE86">
        <v>23826</v>
      </c>
      <c r="AF86">
        <v>6877</v>
      </c>
      <c r="AG86">
        <v>0</v>
      </c>
      <c r="AH86">
        <v>0</v>
      </c>
      <c r="AI86">
        <v>0</v>
      </c>
      <c r="AJ86">
        <v>4682</v>
      </c>
      <c r="AK86">
        <v>1186</v>
      </c>
      <c r="AL86">
        <v>13832</v>
      </c>
      <c r="AM86">
        <v>12228</v>
      </c>
      <c r="AN86">
        <v>8</v>
      </c>
      <c r="AO86">
        <v>5050</v>
      </c>
      <c r="AP86">
        <v>20307</v>
      </c>
      <c r="AQ86">
        <v>20307</v>
      </c>
      <c r="AR86">
        <v>0</v>
      </c>
      <c r="AS86">
        <v>0</v>
      </c>
      <c r="AT86">
        <v>2525</v>
      </c>
      <c r="AU86">
        <v>4907</v>
      </c>
      <c r="AV86">
        <v>3025</v>
      </c>
      <c r="AW86">
        <v>0</v>
      </c>
      <c r="AX86">
        <v>0</v>
      </c>
      <c r="AY86">
        <v>0</v>
      </c>
      <c r="AZ86">
        <v>7421</v>
      </c>
      <c r="BA86">
        <v>3168</v>
      </c>
      <c r="BB86">
        <v>9749</v>
      </c>
      <c r="BC86">
        <v>8790</v>
      </c>
      <c r="BD86">
        <v>10378</v>
      </c>
      <c r="BE86">
        <v>5585</v>
      </c>
      <c r="BF86">
        <v>16502</v>
      </c>
      <c r="BG86">
        <v>144463</v>
      </c>
      <c r="BH86">
        <v>40531</v>
      </c>
      <c r="BI86">
        <v>0</v>
      </c>
      <c r="BJ86">
        <v>3544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topLeftCell="A199" workbookViewId="0">
      <selection activeCell="C220" sqref="C220"/>
    </sheetView>
  </sheetViews>
  <sheetFormatPr defaultRowHeight="14.4" x14ac:dyDescent="0.3"/>
  <sheetData>
    <row r="1" spans="1:5" x14ac:dyDescent="0.3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5" x14ac:dyDescent="0.3">
      <c r="A2">
        <v>1</v>
      </c>
      <c r="B2">
        <v>7</v>
      </c>
      <c r="C2">
        <v>102.827519</v>
      </c>
      <c r="D2">
        <v>8.8537820000000007</v>
      </c>
      <c r="E2">
        <v>78.390022000000002</v>
      </c>
    </row>
    <row r="3" spans="1:5" x14ac:dyDescent="0.3">
      <c r="A3">
        <v>158</v>
      </c>
      <c r="B3">
        <v>100</v>
      </c>
      <c r="C3">
        <v>1.7752790000000001</v>
      </c>
      <c r="D3">
        <v>1.669897</v>
      </c>
      <c r="E3">
        <v>0.74364600000000003</v>
      </c>
    </row>
    <row r="4" spans="1:5" x14ac:dyDescent="0.3">
      <c r="A4">
        <v>340</v>
      </c>
      <c r="B4">
        <v>200</v>
      </c>
      <c r="C4">
        <v>1.4992380000000001</v>
      </c>
      <c r="D4">
        <v>1.673737</v>
      </c>
      <c r="E4">
        <v>1.18224</v>
      </c>
    </row>
    <row r="5" spans="1:5" x14ac:dyDescent="0.3">
      <c r="A5">
        <v>521</v>
      </c>
      <c r="B5">
        <v>300</v>
      </c>
      <c r="C5">
        <v>1.682696</v>
      </c>
      <c r="D5">
        <v>1.452307</v>
      </c>
      <c r="E5">
        <v>1.8401289999999999</v>
      </c>
    </row>
    <row r="6" spans="1:5" x14ac:dyDescent="0.3">
      <c r="A6">
        <v>706</v>
      </c>
      <c r="B6">
        <v>400</v>
      </c>
      <c r="C6">
        <v>1.3311390000000001</v>
      </c>
      <c r="D6">
        <v>1.2944469999999999</v>
      </c>
      <c r="E6">
        <v>1.5342229999999999</v>
      </c>
    </row>
    <row r="7" spans="1:5" x14ac:dyDescent="0.3">
      <c r="A7">
        <v>885</v>
      </c>
      <c r="B7">
        <v>500</v>
      </c>
      <c r="C7">
        <v>1.663071</v>
      </c>
      <c r="D7">
        <v>1.3473520000000001</v>
      </c>
      <c r="E7">
        <v>2.3265069999999999</v>
      </c>
    </row>
    <row r="8" spans="1:5" x14ac:dyDescent="0.3">
      <c r="A8">
        <v>1046</v>
      </c>
      <c r="B8">
        <v>600</v>
      </c>
      <c r="C8">
        <v>1.301701</v>
      </c>
      <c r="D8">
        <v>1.1178159999999999</v>
      </c>
      <c r="E8">
        <v>3.9836049999999998</v>
      </c>
    </row>
    <row r="9" spans="1:5" x14ac:dyDescent="0.3">
      <c r="A9">
        <v>1214</v>
      </c>
      <c r="B9">
        <v>700</v>
      </c>
      <c r="C9">
        <v>1.349059</v>
      </c>
      <c r="D9">
        <v>1.363138</v>
      </c>
      <c r="E9">
        <v>4.8586580000000001</v>
      </c>
    </row>
    <row r="10" spans="1:5" x14ac:dyDescent="0.3">
      <c r="A10">
        <v>1418</v>
      </c>
      <c r="B10">
        <v>800</v>
      </c>
      <c r="C10">
        <v>1.2317309999999999</v>
      </c>
      <c r="D10">
        <v>1.0354719999999999</v>
      </c>
      <c r="E10">
        <v>2.9186939999999999</v>
      </c>
    </row>
    <row r="11" spans="1:5" x14ac:dyDescent="0.3">
      <c r="A11">
        <v>1588</v>
      </c>
      <c r="B11">
        <v>900</v>
      </c>
      <c r="C11">
        <v>1.638752</v>
      </c>
      <c r="D11">
        <v>1.38191</v>
      </c>
      <c r="E11">
        <v>4.9917720000000001</v>
      </c>
    </row>
    <row r="12" spans="1:5" x14ac:dyDescent="0.3">
      <c r="A12">
        <v>1763</v>
      </c>
      <c r="B12">
        <v>1000</v>
      </c>
      <c r="C12">
        <v>1.3767910000000001</v>
      </c>
      <c r="D12">
        <v>1.3046869999999999</v>
      </c>
      <c r="E12">
        <v>4.902177</v>
      </c>
    </row>
    <row r="13" spans="1:5" x14ac:dyDescent="0.3">
      <c r="A13">
        <v>1932</v>
      </c>
      <c r="B13">
        <v>1100</v>
      </c>
      <c r="C13">
        <v>1.163041</v>
      </c>
      <c r="D13">
        <v>1.090937</v>
      </c>
      <c r="E13">
        <v>4.1832760000000002</v>
      </c>
    </row>
    <row r="14" spans="1:5" x14ac:dyDescent="0.3">
      <c r="A14">
        <v>2086</v>
      </c>
      <c r="B14">
        <v>1200</v>
      </c>
      <c r="C14">
        <v>1.3814839999999999</v>
      </c>
      <c r="D14">
        <v>1.314073</v>
      </c>
      <c r="E14">
        <v>5.2754919999999998</v>
      </c>
    </row>
    <row r="15" spans="1:5" x14ac:dyDescent="0.3">
      <c r="A15">
        <v>2269</v>
      </c>
      <c r="B15">
        <v>1300</v>
      </c>
      <c r="C15">
        <v>1.7424269999999999</v>
      </c>
      <c r="D15">
        <v>1.1690130000000001</v>
      </c>
      <c r="E15">
        <v>5.5323339999999996</v>
      </c>
    </row>
    <row r="16" spans="1:5" x14ac:dyDescent="0.3">
      <c r="A16">
        <v>2445</v>
      </c>
      <c r="B16">
        <v>1400</v>
      </c>
      <c r="C16">
        <v>1.373804</v>
      </c>
      <c r="D16">
        <v>1.381057</v>
      </c>
      <c r="E16">
        <v>5.2592800000000004</v>
      </c>
    </row>
    <row r="17" spans="1:5" x14ac:dyDescent="0.3">
      <c r="A17">
        <v>2637</v>
      </c>
      <c r="B17">
        <v>1500</v>
      </c>
      <c r="C17">
        <v>1.4510270000000001</v>
      </c>
      <c r="D17">
        <v>1.392577</v>
      </c>
      <c r="E17">
        <v>5.7857620000000001</v>
      </c>
    </row>
    <row r="18" spans="1:5" x14ac:dyDescent="0.3">
      <c r="A18">
        <v>2813</v>
      </c>
      <c r="B18">
        <v>1600</v>
      </c>
      <c r="C18">
        <v>1.3179129999999999</v>
      </c>
      <c r="D18">
        <v>1.0657639999999999</v>
      </c>
      <c r="E18">
        <v>5.9239959999999998</v>
      </c>
    </row>
    <row r="19" spans="1:5" x14ac:dyDescent="0.3">
      <c r="A19">
        <v>2992</v>
      </c>
      <c r="B19">
        <v>1700</v>
      </c>
      <c r="C19">
        <v>1.5679289999999999</v>
      </c>
      <c r="D19">
        <v>1.181813</v>
      </c>
      <c r="E19">
        <v>6.6834290000000003</v>
      </c>
    </row>
    <row r="20" spans="1:5" x14ac:dyDescent="0.3">
      <c r="A20">
        <v>3164</v>
      </c>
      <c r="B20">
        <v>1800</v>
      </c>
      <c r="C20">
        <v>1.2295970000000001</v>
      </c>
      <c r="D20">
        <v>1.036753</v>
      </c>
      <c r="E20">
        <v>7.5008840000000001</v>
      </c>
    </row>
    <row r="21" spans="1:5" x14ac:dyDescent="0.3">
      <c r="A21">
        <v>3349</v>
      </c>
      <c r="B21">
        <v>1900</v>
      </c>
      <c r="C21">
        <v>1.193759</v>
      </c>
      <c r="D21">
        <v>1.0585119999999999</v>
      </c>
      <c r="E21">
        <v>8.4322549999999996</v>
      </c>
    </row>
    <row r="22" spans="1:5" x14ac:dyDescent="0.3">
      <c r="A22">
        <v>3533</v>
      </c>
      <c r="B22">
        <v>2000</v>
      </c>
      <c r="C22">
        <v>1.6127260000000001</v>
      </c>
      <c r="D22">
        <v>1.026087</v>
      </c>
      <c r="E22">
        <v>7.5542150000000001</v>
      </c>
    </row>
    <row r="23" spans="1:5" x14ac:dyDescent="0.3">
      <c r="A23">
        <v>3689</v>
      </c>
      <c r="B23">
        <v>2100</v>
      </c>
      <c r="C23">
        <v>1.0653379999999999</v>
      </c>
      <c r="D23">
        <v>1.145975</v>
      </c>
      <c r="E23">
        <v>8.6425920000000005</v>
      </c>
    </row>
    <row r="24" spans="1:5" x14ac:dyDescent="0.3">
      <c r="A24">
        <v>3866</v>
      </c>
      <c r="B24">
        <v>2200</v>
      </c>
      <c r="C24">
        <v>1.2342900000000001</v>
      </c>
      <c r="D24">
        <v>1.0179800000000001</v>
      </c>
      <c r="E24">
        <v>7.8195889999999997</v>
      </c>
    </row>
    <row r="25" spans="1:5" x14ac:dyDescent="0.3">
      <c r="A25">
        <v>4064</v>
      </c>
      <c r="B25">
        <v>2300</v>
      </c>
      <c r="C25">
        <v>1.243676</v>
      </c>
      <c r="D25">
        <v>1.2035720000000001</v>
      </c>
      <c r="E25">
        <v>10.002743000000001</v>
      </c>
    </row>
    <row r="26" spans="1:5" x14ac:dyDescent="0.3">
      <c r="A26">
        <v>4233</v>
      </c>
      <c r="B26">
        <v>2400</v>
      </c>
      <c r="C26">
        <v>1.2210639999999999</v>
      </c>
      <c r="D26">
        <v>1.092217</v>
      </c>
      <c r="E26">
        <v>9.5607369999999996</v>
      </c>
    </row>
    <row r="27" spans="1:5" x14ac:dyDescent="0.3">
      <c r="A27">
        <v>4425</v>
      </c>
      <c r="B27">
        <v>2500</v>
      </c>
      <c r="C27">
        <v>1.2871950000000001</v>
      </c>
      <c r="D27">
        <v>1.1502410000000001</v>
      </c>
      <c r="E27">
        <v>10.243798999999999</v>
      </c>
    </row>
    <row r="28" spans="1:5" x14ac:dyDescent="0.3">
      <c r="A28">
        <v>4601</v>
      </c>
      <c r="B28">
        <v>2600</v>
      </c>
      <c r="C28">
        <v>1.188213</v>
      </c>
      <c r="D28">
        <v>1.327299</v>
      </c>
      <c r="E28">
        <v>9.8491499999999998</v>
      </c>
    </row>
    <row r="29" spans="1:5" x14ac:dyDescent="0.3">
      <c r="A29">
        <v>4799</v>
      </c>
      <c r="B29">
        <v>2700</v>
      </c>
      <c r="C29">
        <v>1.2044250000000001</v>
      </c>
      <c r="D29">
        <v>1.1545080000000001</v>
      </c>
      <c r="E29">
        <v>11.02243</v>
      </c>
    </row>
    <row r="30" spans="1:5" x14ac:dyDescent="0.3">
      <c r="A30">
        <v>4969</v>
      </c>
      <c r="B30">
        <v>2800</v>
      </c>
      <c r="C30">
        <v>1.4915579999999999</v>
      </c>
      <c r="D30">
        <v>0.96891499999999997</v>
      </c>
      <c r="E30">
        <v>14.900226</v>
      </c>
    </row>
    <row r="31" spans="1:5" x14ac:dyDescent="0.3">
      <c r="A31">
        <v>5135</v>
      </c>
      <c r="B31">
        <v>2900</v>
      </c>
      <c r="C31">
        <v>1.3298589999999999</v>
      </c>
      <c r="D31">
        <v>1.189492</v>
      </c>
      <c r="E31">
        <v>11.039923</v>
      </c>
    </row>
    <row r="32" spans="1:5" x14ac:dyDescent="0.3">
      <c r="A32">
        <v>5303</v>
      </c>
      <c r="B32">
        <v>3000</v>
      </c>
      <c r="C32">
        <v>1.1719999999999999</v>
      </c>
      <c r="D32">
        <v>1.1327480000000001</v>
      </c>
      <c r="E32">
        <v>12.982874000000001</v>
      </c>
    </row>
    <row r="33" spans="1:5" x14ac:dyDescent="0.3">
      <c r="A33">
        <v>5498</v>
      </c>
      <c r="B33">
        <v>3100</v>
      </c>
      <c r="C33">
        <v>1.090937</v>
      </c>
      <c r="D33">
        <v>1.1796789999999999</v>
      </c>
      <c r="E33">
        <v>11.156397</v>
      </c>
    </row>
    <row r="34" spans="1:5" x14ac:dyDescent="0.3">
      <c r="A34">
        <v>5677</v>
      </c>
      <c r="B34">
        <v>3200</v>
      </c>
      <c r="C34">
        <v>1.53209</v>
      </c>
      <c r="D34">
        <v>1.524837</v>
      </c>
      <c r="E34">
        <v>13.299447000000001</v>
      </c>
    </row>
    <row r="35" spans="1:5" x14ac:dyDescent="0.3">
      <c r="A35">
        <v>5863</v>
      </c>
      <c r="B35">
        <v>3300</v>
      </c>
      <c r="C35">
        <v>1.036753</v>
      </c>
      <c r="D35">
        <v>1.176693</v>
      </c>
      <c r="E35">
        <v>14.658744</v>
      </c>
    </row>
    <row r="36" spans="1:5" x14ac:dyDescent="0.3">
      <c r="A36">
        <v>6042</v>
      </c>
      <c r="B36">
        <v>3400</v>
      </c>
      <c r="C36">
        <v>1.426282</v>
      </c>
      <c r="D36">
        <v>1.0836840000000001</v>
      </c>
      <c r="E36">
        <v>12.897118000000001</v>
      </c>
    </row>
    <row r="37" spans="1:5" x14ac:dyDescent="0.3">
      <c r="A37">
        <v>6236</v>
      </c>
      <c r="B37">
        <v>3500</v>
      </c>
      <c r="C37">
        <v>1.1528</v>
      </c>
      <c r="D37">
        <v>1.1297619999999999</v>
      </c>
      <c r="E37">
        <v>13.686415</v>
      </c>
    </row>
    <row r="38" spans="1:5" x14ac:dyDescent="0.3">
      <c r="A38">
        <v>6412</v>
      </c>
      <c r="B38">
        <v>3600</v>
      </c>
      <c r="C38">
        <v>1.165173</v>
      </c>
      <c r="D38">
        <v>1.2227710000000001</v>
      </c>
      <c r="E38">
        <v>14.391237</v>
      </c>
    </row>
    <row r="39" spans="1:5" x14ac:dyDescent="0.3">
      <c r="A39">
        <v>6574</v>
      </c>
      <c r="B39">
        <v>3700</v>
      </c>
      <c r="C39">
        <v>1.217651</v>
      </c>
      <c r="D39">
        <v>1.0943499999999999</v>
      </c>
      <c r="E39">
        <v>14.899373000000001</v>
      </c>
    </row>
    <row r="40" spans="1:5" x14ac:dyDescent="0.3">
      <c r="A40">
        <v>6745</v>
      </c>
      <c r="B40">
        <v>3800</v>
      </c>
      <c r="C40">
        <v>1.336686</v>
      </c>
      <c r="D40">
        <v>1.0713109999999999</v>
      </c>
      <c r="E40">
        <v>23.823125999999998</v>
      </c>
    </row>
    <row r="41" spans="1:5" x14ac:dyDescent="0.3">
      <c r="A41">
        <v>6921</v>
      </c>
      <c r="B41">
        <v>3900</v>
      </c>
      <c r="C41">
        <v>1.122082</v>
      </c>
      <c r="D41">
        <v>1.0602180000000001</v>
      </c>
      <c r="E41">
        <v>14.920705999999999</v>
      </c>
    </row>
    <row r="42" spans="1:5" x14ac:dyDescent="0.3">
      <c r="A42">
        <v>7094</v>
      </c>
      <c r="B42">
        <v>4000</v>
      </c>
      <c r="C42">
        <v>1.0824039999999999</v>
      </c>
      <c r="D42">
        <v>1.0875239999999999</v>
      </c>
      <c r="E42">
        <v>15.874262</v>
      </c>
    </row>
    <row r="43" spans="1:5" x14ac:dyDescent="0.3">
      <c r="A43">
        <v>7264</v>
      </c>
      <c r="B43">
        <v>4100</v>
      </c>
      <c r="C43">
        <v>1.014994</v>
      </c>
      <c r="D43">
        <v>1.1438410000000001</v>
      </c>
      <c r="E43">
        <v>19.168405</v>
      </c>
    </row>
    <row r="44" spans="1:5" x14ac:dyDescent="0.3">
      <c r="A44">
        <v>7455</v>
      </c>
      <c r="B44">
        <v>4200</v>
      </c>
      <c r="C44">
        <v>1.2121040000000001</v>
      </c>
      <c r="D44">
        <v>1.1011770000000001</v>
      </c>
      <c r="E44">
        <v>16.643934000000002</v>
      </c>
    </row>
    <row r="45" spans="1:5" x14ac:dyDescent="0.3">
      <c r="A45">
        <v>7643</v>
      </c>
      <c r="B45">
        <v>4300</v>
      </c>
      <c r="C45">
        <v>1.0879509999999999</v>
      </c>
      <c r="D45">
        <v>1.1071489999999999</v>
      </c>
      <c r="E45">
        <v>16.612788999999999</v>
      </c>
    </row>
    <row r="46" spans="1:5" x14ac:dyDescent="0.3">
      <c r="A46">
        <v>7823</v>
      </c>
      <c r="B46">
        <v>4400</v>
      </c>
      <c r="C46">
        <v>1.1843729999999999</v>
      </c>
      <c r="D46">
        <v>1.505638</v>
      </c>
      <c r="E46">
        <v>18.048029</v>
      </c>
    </row>
    <row r="47" spans="1:5" x14ac:dyDescent="0.3">
      <c r="A47">
        <v>8008</v>
      </c>
      <c r="B47">
        <v>4500</v>
      </c>
      <c r="C47">
        <v>1.0845370000000001</v>
      </c>
      <c r="D47">
        <v>1.1148290000000001</v>
      </c>
      <c r="E47">
        <v>19.324558</v>
      </c>
    </row>
    <row r="48" spans="1:5" x14ac:dyDescent="0.3">
      <c r="A48">
        <v>8187</v>
      </c>
      <c r="B48">
        <v>4600</v>
      </c>
      <c r="C48">
        <v>1.1865060000000001</v>
      </c>
      <c r="D48">
        <v>1.1668799999999999</v>
      </c>
      <c r="E48">
        <v>18.388066999999999</v>
      </c>
    </row>
    <row r="49" spans="1:5" x14ac:dyDescent="0.3">
      <c r="A49">
        <v>8347</v>
      </c>
      <c r="B49">
        <v>4700</v>
      </c>
      <c r="C49">
        <v>1.1621859999999999</v>
      </c>
      <c r="D49">
        <v>1.1131219999999999</v>
      </c>
      <c r="E49">
        <v>19.298106000000001</v>
      </c>
    </row>
    <row r="50" spans="1:5" x14ac:dyDescent="0.3">
      <c r="A50">
        <v>8533</v>
      </c>
      <c r="B50">
        <v>4800</v>
      </c>
      <c r="C50">
        <v>1.2202109999999999</v>
      </c>
      <c r="D50">
        <v>0.96550199999999997</v>
      </c>
      <c r="E50">
        <v>21.050345</v>
      </c>
    </row>
    <row r="51" spans="1:5" x14ac:dyDescent="0.3">
      <c r="A51">
        <v>8703</v>
      </c>
      <c r="B51">
        <v>4900</v>
      </c>
      <c r="C51">
        <v>1.30426</v>
      </c>
      <c r="D51">
        <v>1.242397</v>
      </c>
      <c r="E51">
        <v>22.194613</v>
      </c>
    </row>
    <row r="52" spans="1:5" x14ac:dyDescent="0.3">
      <c r="A52">
        <v>8872</v>
      </c>
      <c r="B52">
        <v>5000</v>
      </c>
      <c r="C52">
        <v>1.1681600000000001</v>
      </c>
      <c r="D52">
        <v>1.1749860000000001</v>
      </c>
      <c r="E52">
        <v>30.270191000000001</v>
      </c>
    </row>
    <row r="53" spans="1:5" x14ac:dyDescent="0.3">
      <c r="A53">
        <v>9045</v>
      </c>
      <c r="B53">
        <v>5100</v>
      </c>
      <c r="C53">
        <v>1.031633</v>
      </c>
      <c r="D53">
        <v>1.062351</v>
      </c>
      <c r="E53">
        <v>22.006888</v>
      </c>
    </row>
    <row r="54" spans="1:5" x14ac:dyDescent="0.3">
      <c r="A54">
        <v>9249</v>
      </c>
      <c r="B54">
        <v>5200</v>
      </c>
      <c r="C54">
        <v>1.106722</v>
      </c>
      <c r="D54">
        <v>1.0324869999999999</v>
      </c>
      <c r="E54">
        <v>26.502896</v>
      </c>
    </row>
    <row r="55" spans="1:5" x14ac:dyDescent="0.3">
      <c r="A55">
        <v>9424</v>
      </c>
      <c r="B55">
        <v>5300</v>
      </c>
      <c r="C55">
        <v>1.1028830000000001</v>
      </c>
      <c r="D55">
        <v>1.342659</v>
      </c>
      <c r="E55">
        <v>29.094352000000001</v>
      </c>
    </row>
    <row r="56" spans="1:5" x14ac:dyDescent="0.3">
      <c r="A56">
        <v>9603</v>
      </c>
      <c r="B56">
        <v>5400</v>
      </c>
      <c r="C56">
        <v>1.295728</v>
      </c>
      <c r="D56">
        <v>1.048699</v>
      </c>
      <c r="E56">
        <v>24.342782</v>
      </c>
    </row>
    <row r="57" spans="1:5" x14ac:dyDescent="0.3">
      <c r="A57">
        <v>9771</v>
      </c>
      <c r="B57">
        <v>5500</v>
      </c>
      <c r="C57">
        <v>1.1118429999999999</v>
      </c>
      <c r="D57">
        <v>1.033766</v>
      </c>
      <c r="E57">
        <v>24.429818000000001</v>
      </c>
    </row>
    <row r="58" spans="1:5" x14ac:dyDescent="0.3">
      <c r="A58">
        <v>9940</v>
      </c>
      <c r="B58">
        <v>5600</v>
      </c>
      <c r="C58">
        <v>1.195039</v>
      </c>
      <c r="D58">
        <v>1.0538179999999999</v>
      </c>
      <c r="E58">
        <v>26.236668000000002</v>
      </c>
    </row>
    <row r="59" spans="1:5" x14ac:dyDescent="0.3">
      <c r="A59">
        <v>10120</v>
      </c>
      <c r="B59">
        <v>5700</v>
      </c>
      <c r="C59">
        <v>1.1190960000000001</v>
      </c>
      <c r="D59">
        <v>1.0836840000000001</v>
      </c>
      <c r="E59">
        <v>24.76559</v>
      </c>
    </row>
    <row r="60" spans="1:5" x14ac:dyDescent="0.3">
      <c r="A60">
        <v>10294</v>
      </c>
      <c r="B60">
        <v>5800</v>
      </c>
      <c r="C60">
        <v>1.201012</v>
      </c>
      <c r="D60">
        <v>1.126349</v>
      </c>
      <c r="E60">
        <v>27.093377</v>
      </c>
    </row>
    <row r="61" spans="1:5" x14ac:dyDescent="0.3">
      <c r="A61">
        <v>10469</v>
      </c>
      <c r="B61">
        <v>5900</v>
      </c>
      <c r="C61">
        <v>1.1621870000000001</v>
      </c>
      <c r="D61">
        <v>1.0644849999999999</v>
      </c>
      <c r="E61">
        <v>27.226489999999998</v>
      </c>
    </row>
    <row r="62" spans="1:5" x14ac:dyDescent="0.3">
      <c r="A62">
        <v>10627</v>
      </c>
      <c r="B62">
        <v>6000</v>
      </c>
      <c r="C62">
        <v>1.466386</v>
      </c>
      <c r="D62">
        <v>1.2193579999999999</v>
      </c>
      <c r="E62">
        <v>26.710246999999999</v>
      </c>
    </row>
    <row r="63" spans="1:5" x14ac:dyDescent="0.3">
      <c r="A63">
        <v>10816</v>
      </c>
      <c r="B63">
        <v>6100</v>
      </c>
      <c r="C63">
        <v>1.2163710000000001</v>
      </c>
      <c r="D63">
        <v>1.2347170000000001</v>
      </c>
      <c r="E63">
        <v>30.957947000000001</v>
      </c>
    </row>
    <row r="64" spans="1:5" x14ac:dyDescent="0.3">
      <c r="A64">
        <v>11000</v>
      </c>
      <c r="B64">
        <v>6200</v>
      </c>
      <c r="C64">
        <v>1.8354360000000001</v>
      </c>
      <c r="D64">
        <v>1.3887370000000001</v>
      </c>
      <c r="E64">
        <v>36.579450000000001</v>
      </c>
    </row>
    <row r="65" spans="1:5" x14ac:dyDescent="0.3">
      <c r="A65">
        <v>11168</v>
      </c>
      <c r="B65">
        <v>6300</v>
      </c>
      <c r="C65">
        <v>1.0734440000000001</v>
      </c>
      <c r="D65">
        <v>1.051258</v>
      </c>
      <c r="E65">
        <v>33.407328</v>
      </c>
    </row>
    <row r="66" spans="1:5" x14ac:dyDescent="0.3">
      <c r="A66">
        <v>11341</v>
      </c>
      <c r="B66">
        <v>6400</v>
      </c>
      <c r="C66">
        <v>1.361858</v>
      </c>
      <c r="D66">
        <v>1.240264</v>
      </c>
      <c r="E66">
        <v>34.221370999999998</v>
      </c>
    </row>
    <row r="67" spans="1:5" x14ac:dyDescent="0.3">
      <c r="A67">
        <v>11509</v>
      </c>
      <c r="B67">
        <v>6500</v>
      </c>
      <c r="C67">
        <v>1.1630400000000001</v>
      </c>
      <c r="D67">
        <v>1.459986</v>
      </c>
      <c r="E67">
        <v>31.281345000000002</v>
      </c>
    </row>
    <row r="68" spans="1:5" x14ac:dyDescent="0.3">
      <c r="A68">
        <v>11682</v>
      </c>
      <c r="B68">
        <v>6600</v>
      </c>
      <c r="C68">
        <v>1.4659599999999999</v>
      </c>
      <c r="D68">
        <v>1.0836840000000001</v>
      </c>
      <c r="E68">
        <v>31.456271000000001</v>
      </c>
    </row>
    <row r="69" spans="1:5" x14ac:dyDescent="0.3">
      <c r="A69">
        <v>11848</v>
      </c>
      <c r="B69">
        <v>6700</v>
      </c>
      <c r="C69">
        <v>1.2086920000000001</v>
      </c>
      <c r="D69">
        <v>1.3793500000000001</v>
      </c>
      <c r="E69">
        <v>28.966356999999999</v>
      </c>
    </row>
    <row r="70" spans="1:5" x14ac:dyDescent="0.3">
      <c r="A70">
        <v>12043</v>
      </c>
      <c r="B70">
        <v>6800</v>
      </c>
      <c r="C70">
        <v>1.1502410000000001</v>
      </c>
      <c r="D70">
        <v>1.110563</v>
      </c>
      <c r="E70">
        <v>29.366553</v>
      </c>
    </row>
    <row r="71" spans="1:5" x14ac:dyDescent="0.3">
      <c r="A71">
        <v>12203</v>
      </c>
      <c r="B71">
        <v>6900</v>
      </c>
      <c r="C71">
        <v>1.1609069999999999</v>
      </c>
      <c r="D71">
        <v>1.676723</v>
      </c>
      <c r="E71">
        <v>36.716403999999997</v>
      </c>
    </row>
    <row r="72" spans="1:5" x14ac:dyDescent="0.3">
      <c r="A72">
        <v>12388</v>
      </c>
      <c r="B72">
        <v>7000</v>
      </c>
      <c r="C72">
        <v>1.240264</v>
      </c>
      <c r="D72">
        <v>1.157494</v>
      </c>
      <c r="E72">
        <v>43.129337999999997</v>
      </c>
    </row>
    <row r="73" spans="1:5" x14ac:dyDescent="0.3">
      <c r="A73">
        <v>12555</v>
      </c>
      <c r="B73">
        <v>7100</v>
      </c>
      <c r="C73">
        <v>1.1199490000000001</v>
      </c>
      <c r="D73">
        <v>1.2458100000000001</v>
      </c>
      <c r="E73">
        <v>33.164566000000001</v>
      </c>
    </row>
    <row r="74" spans="1:5" x14ac:dyDescent="0.3">
      <c r="A74">
        <v>12753</v>
      </c>
      <c r="B74">
        <v>7200</v>
      </c>
      <c r="C74">
        <v>1.4523079999999999</v>
      </c>
      <c r="D74">
        <v>1.222345</v>
      </c>
      <c r="E74">
        <v>33.059610999999997</v>
      </c>
    </row>
    <row r="75" spans="1:5" x14ac:dyDescent="0.3">
      <c r="A75">
        <v>12921</v>
      </c>
      <c r="B75">
        <v>7300</v>
      </c>
      <c r="C75">
        <v>1.0478449999999999</v>
      </c>
      <c r="D75">
        <v>1.260742</v>
      </c>
      <c r="E75">
        <v>41.200465999999999</v>
      </c>
    </row>
    <row r="76" spans="1:5" x14ac:dyDescent="0.3">
      <c r="A76">
        <v>13095</v>
      </c>
      <c r="B76">
        <v>7400</v>
      </c>
      <c r="C76">
        <v>1.340525</v>
      </c>
      <c r="D76">
        <v>1.1805330000000001</v>
      </c>
      <c r="E76">
        <v>37.852566000000003</v>
      </c>
    </row>
    <row r="77" spans="1:5" x14ac:dyDescent="0.3">
      <c r="A77">
        <v>13278</v>
      </c>
      <c r="B77">
        <v>7500</v>
      </c>
      <c r="C77">
        <v>1.4365209999999999</v>
      </c>
      <c r="D77">
        <v>1.2167969999999999</v>
      </c>
      <c r="E77">
        <v>42.271777</v>
      </c>
    </row>
    <row r="78" spans="1:5" x14ac:dyDescent="0.3">
      <c r="A78">
        <v>13446</v>
      </c>
      <c r="B78">
        <v>7600</v>
      </c>
      <c r="C78">
        <v>1.1907730000000001</v>
      </c>
      <c r="D78">
        <v>1.0755779999999999</v>
      </c>
      <c r="E78">
        <v>38.905529999999999</v>
      </c>
    </row>
    <row r="79" spans="1:5" x14ac:dyDescent="0.3">
      <c r="A79">
        <v>13630</v>
      </c>
      <c r="B79">
        <v>7700</v>
      </c>
      <c r="C79">
        <v>1.2978609999999999</v>
      </c>
      <c r="D79">
        <v>1.23173</v>
      </c>
      <c r="E79">
        <v>36.712136999999998</v>
      </c>
    </row>
    <row r="80" spans="1:5" x14ac:dyDescent="0.3">
      <c r="A80">
        <v>13822</v>
      </c>
      <c r="B80">
        <v>7800</v>
      </c>
      <c r="C80">
        <v>1.323887</v>
      </c>
      <c r="D80">
        <v>1.3652709999999999</v>
      </c>
      <c r="E80">
        <v>42.950999000000003</v>
      </c>
    </row>
    <row r="81" spans="1:5" x14ac:dyDescent="0.3">
      <c r="A81">
        <v>14004</v>
      </c>
      <c r="B81">
        <v>7900</v>
      </c>
      <c r="C81">
        <v>1.183093</v>
      </c>
      <c r="D81">
        <v>1.1681600000000001</v>
      </c>
      <c r="E81">
        <v>42.892549000000002</v>
      </c>
    </row>
    <row r="82" spans="1:5" x14ac:dyDescent="0.3">
      <c r="A82">
        <v>14165</v>
      </c>
      <c r="B82">
        <v>8000</v>
      </c>
      <c r="C82">
        <v>1.3460719999999999</v>
      </c>
      <c r="D82">
        <v>1.172426</v>
      </c>
      <c r="E82">
        <v>43.297863</v>
      </c>
    </row>
    <row r="83" spans="1:5" x14ac:dyDescent="0.3">
      <c r="A83">
        <v>14327</v>
      </c>
      <c r="B83">
        <v>8100</v>
      </c>
      <c r="C83">
        <v>1.2748219999999999</v>
      </c>
      <c r="D83">
        <v>1.207838</v>
      </c>
      <c r="E83">
        <v>41.311819999999997</v>
      </c>
    </row>
    <row r="84" spans="1:5" x14ac:dyDescent="0.3">
      <c r="A84">
        <v>14502</v>
      </c>
      <c r="B84">
        <v>8200</v>
      </c>
      <c r="C84">
        <v>1.142134</v>
      </c>
      <c r="D84">
        <v>1.224904</v>
      </c>
      <c r="E84">
        <v>41.513624999999998</v>
      </c>
    </row>
    <row r="85" spans="1:5" x14ac:dyDescent="0.3">
      <c r="A85">
        <v>14670</v>
      </c>
      <c r="B85">
        <v>8300</v>
      </c>
      <c r="C85">
        <v>1.4843059999999999</v>
      </c>
      <c r="D85">
        <v>1.39215</v>
      </c>
      <c r="E85">
        <v>42.085332000000001</v>
      </c>
    </row>
    <row r="86" spans="1:5" x14ac:dyDescent="0.3">
      <c r="A86">
        <v>14842</v>
      </c>
      <c r="B86">
        <v>8400</v>
      </c>
      <c r="C86">
        <v>1.183092</v>
      </c>
      <c r="D86">
        <v>1.4437739999999999</v>
      </c>
      <c r="E86">
        <v>39.225088999999997</v>
      </c>
    </row>
    <row r="87" spans="1:5" x14ac:dyDescent="0.3">
      <c r="A87">
        <v>15028</v>
      </c>
      <c r="B87">
        <v>8500</v>
      </c>
      <c r="C87">
        <v>1.388736</v>
      </c>
      <c r="D87">
        <v>1.2103980000000001</v>
      </c>
      <c r="E87">
        <v>57.24624</v>
      </c>
    </row>
    <row r="88" spans="1:5" x14ac:dyDescent="0.3">
      <c r="A88">
        <v>15197</v>
      </c>
      <c r="B88">
        <v>8600</v>
      </c>
      <c r="C88">
        <v>1.230877</v>
      </c>
      <c r="D88">
        <v>1.1788259999999999</v>
      </c>
      <c r="E88">
        <v>40.137261000000002</v>
      </c>
    </row>
    <row r="89" spans="1:5" x14ac:dyDescent="0.3">
      <c r="A89">
        <v>15350</v>
      </c>
      <c r="B89">
        <v>8700</v>
      </c>
      <c r="C89">
        <v>1.3290059999999999</v>
      </c>
      <c r="D89">
        <v>1.2675689999999999</v>
      </c>
      <c r="E89">
        <v>41.426161999999998</v>
      </c>
    </row>
    <row r="90" spans="1:5" x14ac:dyDescent="0.3">
      <c r="A90">
        <v>15529</v>
      </c>
      <c r="B90">
        <v>8800</v>
      </c>
      <c r="C90">
        <v>1.2637290000000001</v>
      </c>
      <c r="D90">
        <v>1.237703</v>
      </c>
      <c r="E90">
        <v>55.549036999999998</v>
      </c>
    </row>
    <row r="91" spans="1:5" x14ac:dyDescent="0.3">
      <c r="A91">
        <v>15710</v>
      </c>
      <c r="B91">
        <v>8900</v>
      </c>
      <c r="C91">
        <v>1.4403600000000001</v>
      </c>
      <c r="D91">
        <v>1.4843059999999999</v>
      </c>
      <c r="E91">
        <v>58.759131000000004</v>
      </c>
    </row>
    <row r="92" spans="1:5" x14ac:dyDescent="0.3">
      <c r="A92">
        <v>15883</v>
      </c>
      <c r="B92">
        <v>9000</v>
      </c>
      <c r="C92">
        <v>1.4860120000000001</v>
      </c>
      <c r="D92">
        <v>1.1382950000000001</v>
      </c>
      <c r="E92">
        <v>43.665207000000002</v>
      </c>
    </row>
    <row r="93" spans="1:5" x14ac:dyDescent="0.3">
      <c r="A93">
        <v>16057</v>
      </c>
      <c r="B93">
        <v>9100</v>
      </c>
      <c r="C93">
        <v>1.278235</v>
      </c>
      <c r="D93">
        <v>1.291887</v>
      </c>
      <c r="E93">
        <v>42.367345999999998</v>
      </c>
    </row>
    <row r="94" spans="1:5" x14ac:dyDescent="0.3">
      <c r="A94">
        <v>16227</v>
      </c>
      <c r="B94">
        <v>9200</v>
      </c>
      <c r="C94">
        <v>1.3537509999999999</v>
      </c>
      <c r="D94">
        <v>1.4203079999999999</v>
      </c>
      <c r="E94">
        <v>49.546112000000001</v>
      </c>
    </row>
    <row r="95" spans="1:5" x14ac:dyDescent="0.3">
      <c r="A95">
        <v>16410</v>
      </c>
      <c r="B95">
        <v>9300</v>
      </c>
      <c r="C95">
        <v>1.2701290000000001</v>
      </c>
      <c r="D95">
        <v>1.6003529999999999</v>
      </c>
      <c r="E95">
        <v>46.132933999999999</v>
      </c>
    </row>
    <row r="96" spans="1:5" x14ac:dyDescent="0.3">
      <c r="A96">
        <v>16576</v>
      </c>
      <c r="B96">
        <v>9400</v>
      </c>
      <c r="C96">
        <v>1.643872</v>
      </c>
      <c r="D96">
        <v>1.5099050000000001</v>
      </c>
      <c r="E96">
        <v>42.369905000000003</v>
      </c>
    </row>
    <row r="97" spans="1:5" x14ac:dyDescent="0.3">
      <c r="A97">
        <v>16743</v>
      </c>
      <c r="B97">
        <v>9500</v>
      </c>
      <c r="C97">
        <v>1.596087</v>
      </c>
      <c r="D97">
        <v>1.531236</v>
      </c>
      <c r="E97">
        <v>67.414096000000001</v>
      </c>
    </row>
    <row r="98" spans="1:5" x14ac:dyDescent="0.3">
      <c r="A98">
        <v>16917</v>
      </c>
      <c r="B98">
        <v>9600</v>
      </c>
      <c r="C98">
        <v>1.627659</v>
      </c>
      <c r="D98">
        <v>1.5815809999999999</v>
      </c>
      <c r="E98">
        <v>71.934422999999995</v>
      </c>
    </row>
    <row r="99" spans="1:5" x14ac:dyDescent="0.3">
      <c r="A99">
        <v>17086</v>
      </c>
      <c r="B99">
        <v>9700</v>
      </c>
      <c r="C99">
        <v>1.343512</v>
      </c>
      <c r="D99">
        <v>1.3686849999999999</v>
      </c>
      <c r="E99">
        <v>54.499485</v>
      </c>
    </row>
    <row r="100" spans="1:5" x14ac:dyDescent="0.3">
      <c r="A100">
        <v>17266</v>
      </c>
      <c r="B100">
        <v>9800</v>
      </c>
      <c r="C100">
        <v>1.266715</v>
      </c>
      <c r="D100">
        <v>1.026087</v>
      </c>
      <c r="E100">
        <v>52.545867000000001</v>
      </c>
    </row>
    <row r="101" spans="1:5" x14ac:dyDescent="0.3">
      <c r="A101">
        <v>17441</v>
      </c>
      <c r="B101">
        <v>9900</v>
      </c>
      <c r="C101">
        <v>1.552996</v>
      </c>
      <c r="D101">
        <v>1.3400989999999999</v>
      </c>
      <c r="E101">
        <v>58.908031000000001</v>
      </c>
    </row>
    <row r="102" spans="1:5" x14ac:dyDescent="0.3">
      <c r="A102">
        <v>17617</v>
      </c>
      <c r="B102">
        <v>10000</v>
      </c>
      <c r="C102">
        <v>1.3473520000000001</v>
      </c>
      <c r="D102">
        <v>1.264583</v>
      </c>
      <c r="E102">
        <v>54.504604999999998</v>
      </c>
    </row>
    <row r="103" spans="1:5" x14ac:dyDescent="0.3">
      <c r="A103">
        <v>17761</v>
      </c>
      <c r="B103">
        <v>10100</v>
      </c>
      <c r="C103">
        <v>1.4420679999999999</v>
      </c>
      <c r="D103">
        <v>1.4501740000000001</v>
      </c>
      <c r="E103">
        <v>57.639181999999998</v>
      </c>
    </row>
    <row r="104" spans="1:5" x14ac:dyDescent="0.3">
      <c r="A104">
        <v>17926</v>
      </c>
      <c r="B104">
        <v>10200</v>
      </c>
      <c r="C104">
        <v>1.195892</v>
      </c>
      <c r="D104">
        <v>1.1067229999999999</v>
      </c>
      <c r="E104">
        <v>48.224784999999997</v>
      </c>
    </row>
    <row r="105" spans="1:5" x14ac:dyDescent="0.3">
      <c r="A105">
        <v>18110</v>
      </c>
      <c r="B105">
        <v>10300</v>
      </c>
      <c r="C105">
        <v>1.2871939999999999</v>
      </c>
      <c r="D105">
        <v>1.4186019999999999</v>
      </c>
      <c r="E105">
        <v>70.517527999999999</v>
      </c>
    </row>
    <row r="106" spans="1:5" x14ac:dyDescent="0.3">
      <c r="A106">
        <v>18297</v>
      </c>
      <c r="B106">
        <v>10400</v>
      </c>
      <c r="C106">
        <v>1.267568</v>
      </c>
      <c r="D106">
        <v>1.110563</v>
      </c>
      <c r="E106">
        <v>60.763945999999997</v>
      </c>
    </row>
    <row r="107" spans="1:5" x14ac:dyDescent="0.3">
      <c r="A107">
        <v>18462</v>
      </c>
      <c r="B107">
        <v>10500</v>
      </c>
      <c r="C107">
        <v>1.5337970000000001</v>
      </c>
      <c r="D107">
        <v>1.4796119999999999</v>
      </c>
      <c r="E107">
        <v>64.246667000000002</v>
      </c>
    </row>
    <row r="108" spans="1:5" x14ac:dyDescent="0.3">
      <c r="A108">
        <v>18635</v>
      </c>
      <c r="B108">
        <v>10600</v>
      </c>
      <c r="C108">
        <v>1.2714080000000001</v>
      </c>
      <c r="D108">
        <v>1.224478</v>
      </c>
      <c r="E108">
        <v>50.267145999999997</v>
      </c>
    </row>
    <row r="109" spans="1:5" x14ac:dyDescent="0.3">
      <c r="A109">
        <v>18826</v>
      </c>
      <c r="B109">
        <v>10700</v>
      </c>
      <c r="C109">
        <v>1.7018949999999999</v>
      </c>
      <c r="D109">
        <v>1.546597</v>
      </c>
      <c r="E109">
        <v>54.485405</v>
      </c>
    </row>
    <row r="110" spans="1:5" x14ac:dyDescent="0.3">
      <c r="A110">
        <v>19002</v>
      </c>
      <c r="B110">
        <v>10800</v>
      </c>
      <c r="C110">
        <v>1.2778080000000001</v>
      </c>
      <c r="D110">
        <v>1.0205409999999999</v>
      </c>
      <c r="E110">
        <v>216.63736299999999</v>
      </c>
    </row>
    <row r="111" spans="1:5" x14ac:dyDescent="0.3">
      <c r="A111">
        <v>19169</v>
      </c>
      <c r="B111">
        <v>10900</v>
      </c>
      <c r="C111">
        <v>1.1310420000000001</v>
      </c>
      <c r="D111">
        <v>1.296581</v>
      </c>
      <c r="E111">
        <v>54.674410999999999</v>
      </c>
    </row>
    <row r="112" spans="1:5" x14ac:dyDescent="0.3">
      <c r="A112">
        <v>19347</v>
      </c>
      <c r="B112">
        <v>11000</v>
      </c>
      <c r="C112">
        <v>1.4365209999999999</v>
      </c>
      <c r="D112">
        <v>1.333699</v>
      </c>
      <c r="E112">
        <v>59.083809000000002</v>
      </c>
    </row>
    <row r="113" spans="1:5" x14ac:dyDescent="0.3">
      <c r="A113">
        <v>19532</v>
      </c>
      <c r="B113">
        <v>11100</v>
      </c>
      <c r="C113">
        <v>1.2330110000000001</v>
      </c>
      <c r="D113">
        <v>1.2112510000000001</v>
      </c>
      <c r="E113">
        <v>54.719634999999997</v>
      </c>
    </row>
    <row r="114" spans="1:5" x14ac:dyDescent="0.3">
      <c r="A114">
        <v>19733</v>
      </c>
      <c r="B114">
        <v>11200</v>
      </c>
      <c r="C114">
        <v>1.6596569999999999</v>
      </c>
      <c r="D114">
        <v>1.3290059999999999</v>
      </c>
      <c r="E114">
        <v>59.954596000000002</v>
      </c>
    </row>
    <row r="115" spans="1:5" x14ac:dyDescent="0.3">
      <c r="A115">
        <v>19912</v>
      </c>
      <c r="B115">
        <v>11300</v>
      </c>
      <c r="C115">
        <v>1.3592979999999999</v>
      </c>
      <c r="D115">
        <v>1.3102339999999999</v>
      </c>
      <c r="E115">
        <v>61.962398</v>
      </c>
    </row>
    <row r="116" spans="1:5" x14ac:dyDescent="0.3">
      <c r="A116">
        <v>20084</v>
      </c>
      <c r="B116">
        <v>11400</v>
      </c>
      <c r="C116">
        <v>1.081977</v>
      </c>
      <c r="D116">
        <v>1.2402629999999999</v>
      </c>
      <c r="E116">
        <v>59.824896000000003</v>
      </c>
    </row>
    <row r="117" spans="1:5" x14ac:dyDescent="0.3">
      <c r="A117">
        <v>20246</v>
      </c>
      <c r="B117">
        <v>11500</v>
      </c>
      <c r="C117">
        <v>1.5756079999999999</v>
      </c>
      <c r="D117">
        <v>1.4096420000000001</v>
      </c>
      <c r="E117">
        <v>65.595725999999999</v>
      </c>
    </row>
    <row r="118" spans="1:5" x14ac:dyDescent="0.3">
      <c r="A118">
        <v>20419</v>
      </c>
      <c r="B118">
        <v>11600</v>
      </c>
      <c r="C118">
        <v>1.278235</v>
      </c>
      <c r="D118">
        <v>1.4075089999999999</v>
      </c>
      <c r="E118">
        <v>59.504057000000003</v>
      </c>
    </row>
    <row r="119" spans="1:5" x14ac:dyDescent="0.3">
      <c r="A119">
        <v>20591</v>
      </c>
      <c r="B119">
        <v>11700</v>
      </c>
      <c r="C119">
        <v>1.3575919999999999</v>
      </c>
      <c r="D119">
        <v>1.335405</v>
      </c>
      <c r="E119">
        <v>68.316880999999995</v>
      </c>
    </row>
    <row r="120" spans="1:5" x14ac:dyDescent="0.3">
      <c r="A120">
        <v>20756</v>
      </c>
      <c r="B120">
        <v>11800</v>
      </c>
      <c r="C120">
        <v>1.6110199999999999</v>
      </c>
      <c r="D120">
        <v>1.6724570000000001</v>
      </c>
      <c r="E120">
        <v>79.120441</v>
      </c>
    </row>
    <row r="121" spans="1:5" x14ac:dyDescent="0.3">
      <c r="A121">
        <v>20950</v>
      </c>
      <c r="B121">
        <v>11900</v>
      </c>
      <c r="C121">
        <v>1.2675689999999999</v>
      </c>
      <c r="D121">
        <v>1.133602</v>
      </c>
      <c r="E121">
        <v>63.314442999999997</v>
      </c>
    </row>
    <row r="122" spans="1:5" x14ac:dyDescent="0.3">
      <c r="A122">
        <v>21106</v>
      </c>
      <c r="B122">
        <v>12000</v>
      </c>
      <c r="C122">
        <v>1.3290059999999999</v>
      </c>
      <c r="D122">
        <v>1.3716699999999999</v>
      </c>
      <c r="E122">
        <v>68.013108000000003</v>
      </c>
    </row>
    <row r="123" spans="1:5" x14ac:dyDescent="0.3">
      <c r="A123">
        <v>21283</v>
      </c>
      <c r="B123">
        <v>12100</v>
      </c>
      <c r="C123">
        <v>1.428415</v>
      </c>
      <c r="D123">
        <v>1.38703</v>
      </c>
      <c r="E123">
        <v>74.596275000000006</v>
      </c>
    </row>
    <row r="124" spans="1:5" x14ac:dyDescent="0.3">
      <c r="A124">
        <v>21462</v>
      </c>
      <c r="B124">
        <v>12200</v>
      </c>
      <c r="C124">
        <v>1.2231970000000001</v>
      </c>
      <c r="D124">
        <v>1.2112510000000001</v>
      </c>
      <c r="E124">
        <v>63.991106000000002</v>
      </c>
    </row>
    <row r="125" spans="1:5" x14ac:dyDescent="0.3">
      <c r="A125">
        <v>21644</v>
      </c>
      <c r="B125">
        <v>12300</v>
      </c>
      <c r="C125">
        <v>1.218504</v>
      </c>
      <c r="D125">
        <v>1.200159</v>
      </c>
      <c r="E125">
        <v>63.734690000000001</v>
      </c>
    </row>
    <row r="126" spans="1:5" x14ac:dyDescent="0.3">
      <c r="A126">
        <v>21828</v>
      </c>
      <c r="B126">
        <v>12400</v>
      </c>
      <c r="C126">
        <v>1.6229659999999999</v>
      </c>
      <c r="D126">
        <v>1.4305479999999999</v>
      </c>
      <c r="E126">
        <v>88.570677000000003</v>
      </c>
    </row>
    <row r="127" spans="1:5" x14ac:dyDescent="0.3">
      <c r="A127">
        <v>22000</v>
      </c>
      <c r="B127">
        <v>12500</v>
      </c>
      <c r="C127">
        <v>1.386603</v>
      </c>
      <c r="D127">
        <v>1.3362590000000001</v>
      </c>
      <c r="E127">
        <v>73.041145</v>
      </c>
    </row>
    <row r="128" spans="1:5" x14ac:dyDescent="0.3">
      <c r="A128">
        <v>22174</v>
      </c>
      <c r="B128">
        <v>12600</v>
      </c>
      <c r="C128">
        <v>1.314073</v>
      </c>
      <c r="D128">
        <v>1.2876209999999999</v>
      </c>
      <c r="E128">
        <v>66.693489</v>
      </c>
    </row>
    <row r="129" spans="1:5" x14ac:dyDescent="0.3">
      <c r="A129">
        <v>22332</v>
      </c>
      <c r="B129">
        <v>12700</v>
      </c>
      <c r="C129">
        <v>1.517585</v>
      </c>
      <c r="D129">
        <v>1.333272</v>
      </c>
      <c r="E129">
        <v>68.008842000000001</v>
      </c>
    </row>
    <row r="130" spans="1:5" x14ac:dyDescent="0.3">
      <c r="A130">
        <v>22498</v>
      </c>
      <c r="B130">
        <v>12800</v>
      </c>
      <c r="C130">
        <v>1.363991</v>
      </c>
      <c r="D130">
        <v>1.261169</v>
      </c>
      <c r="E130">
        <v>74.690136999999993</v>
      </c>
    </row>
    <row r="131" spans="1:5" x14ac:dyDescent="0.3">
      <c r="A131">
        <v>22657</v>
      </c>
      <c r="B131">
        <v>12900</v>
      </c>
      <c r="C131">
        <v>1.2931680000000001</v>
      </c>
      <c r="D131">
        <v>1.315353</v>
      </c>
      <c r="E131">
        <v>77.995373000000001</v>
      </c>
    </row>
    <row r="132" spans="1:5" x14ac:dyDescent="0.3">
      <c r="A132">
        <v>22840</v>
      </c>
      <c r="B132">
        <v>13000</v>
      </c>
      <c r="C132">
        <v>1.4868650000000001</v>
      </c>
      <c r="D132">
        <v>1.308953</v>
      </c>
      <c r="E132">
        <v>82.278058000000001</v>
      </c>
    </row>
    <row r="133" spans="1:5" x14ac:dyDescent="0.3">
      <c r="A133">
        <v>23013</v>
      </c>
      <c r="B133">
        <v>13100</v>
      </c>
      <c r="C133">
        <v>1.367831</v>
      </c>
      <c r="D133">
        <v>1.3191930000000001</v>
      </c>
      <c r="E133">
        <v>79.948562999999993</v>
      </c>
    </row>
    <row r="134" spans="1:5" x14ac:dyDescent="0.3">
      <c r="A134">
        <v>23194</v>
      </c>
      <c r="B134">
        <v>13200</v>
      </c>
      <c r="C134">
        <v>1.2564759999999999</v>
      </c>
      <c r="D134">
        <v>1.336686</v>
      </c>
      <c r="E134">
        <v>81.027553999999995</v>
      </c>
    </row>
    <row r="135" spans="1:5" x14ac:dyDescent="0.3">
      <c r="A135">
        <v>23386</v>
      </c>
      <c r="B135">
        <v>13300</v>
      </c>
      <c r="C135">
        <v>1.3106599999999999</v>
      </c>
      <c r="D135">
        <v>1.1195219999999999</v>
      </c>
      <c r="E135">
        <v>80.368809999999996</v>
      </c>
    </row>
    <row r="136" spans="1:5" x14ac:dyDescent="0.3">
      <c r="A136">
        <v>23571</v>
      </c>
      <c r="B136">
        <v>13400</v>
      </c>
      <c r="C136">
        <v>1.6191260000000001</v>
      </c>
      <c r="D136">
        <v>1.509477</v>
      </c>
      <c r="E136">
        <v>96.199555000000004</v>
      </c>
    </row>
    <row r="137" spans="1:5" x14ac:dyDescent="0.3">
      <c r="A137">
        <v>23729</v>
      </c>
      <c r="B137">
        <v>13500</v>
      </c>
      <c r="C137">
        <v>1.2692749999999999</v>
      </c>
      <c r="D137">
        <v>1.2411160000000001</v>
      </c>
      <c r="E137">
        <v>68.440608999999995</v>
      </c>
    </row>
    <row r="138" spans="1:5" x14ac:dyDescent="0.3">
      <c r="A138">
        <v>23904</v>
      </c>
      <c r="B138">
        <v>13600</v>
      </c>
      <c r="C138">
        <v>1.3038339999999999</v>
      </c>
      <c r="D138">
        <v>1.3541780000000001</v>
      </c>
      <c r="E138">
        <v>80.117089000000007</v>
      </c>
    </row>
    <row r="139" spans="1:5" x14ac:dyDescent="0.3">
      <c r="A139">
        <v>24084</v>
      </c>
      <c r="B139">
        <v>13700</v>
      </c>
      <c r="C139">
        <v>1.529104</v>
      </c>
      <c r="D139">
        <v>1.1805330000000001</v>
      </c>
      <c r="E139">
        <v>85.876825999999994</v>
      </c>
    </row>
    <row r="140" spans="1:5" x14ac:dyDescent="0.3">
      <c r="A140">
        <v>24243</v>
      </c>
      <c r="B140">
        <v>13800</v>
      </c>
      <c r="C140">
        <v>1.4744919999999999</v>
      </c>
      <c r="D140">
        <v>1.53721</v>
      </c>
      <c r="E140">
        <v>82.907788999999994</v>
      </c>
    </row>
    <row r="141" spans="1:5" x14ac:dyDescent="0.3">
      <c r="A141">
        <v>24404</v>
      </c>
      <c r="B141">
        <v>13900</v>
      </c>
      <c r="C141">
        <v>1.280368</v>
      </c>
      <c r="D141">
        <v>1.246237</v>
      </c>
      <c r="E141">
        <v>131.57969900000001</v>
      </c>
    </row>
    <row r="142" spans="1:5" x14ac:dyDescent="0.3">
      <c r="A142">
        <v>24575</v>
      </c>
      <c r="B142">
        <v>14000</v>
      </c>
      <c r="C142">
        <v>1.5696349999999999</v>
      </c>
      <c r="D142">
        <v>1.417322</v>
      </c>
      <c r="E142">
        <v>84.262394</v>
      </c>
    </row>
    <row r="143" spans="1:5" x14ac:dyDescent="0.3">
      <c r="A143">
        <v>24731</v>
      </c>
      <c r="B143">
        <v>14100</v>
      </c>
      <c r="C143">
        <v>1.8414090000000001</v>
      </c>
      <c r="D143">
        <v>1.614433</v>
      </c>
      <c r="E143">
        <v>76.230333999999999</v>
      </c>
    </row>
    <row r="144" spans="1:5" x14ac:dyDescent="0.3">
      <c r="A144">
        <v>24901</v>
      </c>
      <c r="B144">
        <v>14200</v>
      </c>
      <c r="C144">
        <v>1.230451</v>
      </c>
      <c r="D144">
        <v>1.1630400000000001</v>
      </c>
      <c r="E144">
        <v>81.765653999999998</v>
      </c>
    </row>
    <row r="145" spans="1:5" x14ac:dyDescent="0.3">
      <c r="A145">
        <v>25081</v>
      </c>
      <c r="B145">
        <v>14300</v>
      </c>
      <c r="C145">
        <v>1.7906390000000001</v>
      </c>
      <c r="D145">
        <v>1.6118729999999999</v>
      </c>
      <c r="E145">
        <v>97.511921999999998</v>
      </c>
    </row>
    <row r="146" spans="1:5" x14ac:dyDescent="0.3">
      <c r="A146">
        <v>25254</v>
      </c>
      <c r="B146">
        <v>14400</v>
      </c>
      <c r="C146">
        <v>1.416042</v>
      </c>
      <c r="D146">
        <v>1.447187</v>
      </c>
      <c r="E146">
        <v>82.827151999999998</v>
      </c>
    </row>
    <row r="147" spans="1:5" x14ac:dyDescent="0.3">
      <c r="A147">
        <v>25433</v>
      </c>
      <c r="B147">
        <v>14500</v>
      </c>
      <c r="C147">
        <v>1.401537</v>
      </c>
      <c r="D147">
        <v>1.404949</v>
      </c>
      <c r="E147">
        <v>92.774857999999995</v>
      </c>
    </row>
    <row r="148" spans="1:5" x14ac:dyDescent="0.3">
      <c r="A148">
        <v>25601</v>
      </c>
      <c r="B148">
        <v>14600</v>
      </c>
      <c r="C148">
        <v>1.4791859999999999</v>
      </c>
      <c r="D148">
        <v>1.5346489999999999</v>
      </c>
      <c r="E148">
        <v>95.919674999999998</v>
      </c>
    </row>
    <row r="149" spans="1:5" x14ac:dyDescent="0.3">
      <c r="A149">
        <v>25785</v>
      </c>
      <c r="B149">
        <v>14700</v>
      </c>
      <c r="C149">
        <v>1.350339</v>
      </c>
      <c r="D149">
        <v>1.5316639999999999</v>
      </c>
      <c r="E149">
        <v>128.20236</v>
      </c>
    </row>
    <row r="150" spans="1:5" x14ac:dyDescent="0.3">
      <c r="A150">
        <v>25951</v>
      </c>
      <c r="B150">
        <v>14800</v>
      </c>
      <c r="C150">
        <v>1.422868</v>
      </c>
      <c r="D150">
        <v>1.1357349999999999</v>
      </c>
      <c r="E150">
        <v>128.764681</v>
      </c>
    </row>
    <row r="151" spans="1:5" x14ac:dyDescent="0.3">
      <c r="A151">
        <v>26112</v>
      </c>
      <c r="B151">
        <v>14900</v>
      </c>
      <c r="C151">
        <v>1.3533249999999999</v>
      </c>
      <c r="D151">
        <v>1.17584</v>
      </c>
      <c r="E151">
        <v>95.104352000000006</v>
      </c>
    </row>
    <row r="152" spans="1:5" x14ac:dyDescent="0.3">
      <c r="A152">
        <v>26285</v>
      </c>
      <c r="B152">
        <v>15000</v>
      </c>
      <c r="C152">
        <v>1.2334369999999999</v>
      </c>
      <c r="D152">
        <v>1.3418049999999999</v>
      </c>
      <c r="E152">
        <v>75.177794000000006</v>
      </c>
    </row>
    <row r="153" spans="1:5" x14ac:dyDescent="0.3">
      <c r="A153">
        <v>26441</v>
      </c>
      <c r="B153">
        <v>15100</v>
      </c>
      <c r="C153">
        <v>1.347351</v>
      </c>
      <c r="D153">
        <v>1.2458100000000001</v>
      </c>
      <c r="E153">
        <v>95.633820999999998</v>
      </c>
    </row>
    <row r="154" spans="1:5" x14ac:dyDescent="0.3">
      <c r="A154">
        <v>26617</v>
      </c>
      <c r="B154">
        <v>15200</v>
      </c>
      <c r="C154">
        <v>1.290608</v>
      </c>
      <c r="D154">
        <v>1.265862</v>
      </c>
      <c r="E154">
        <v>78.206988999999993</v>
      </c>
    </row>
    <row r="155" spans="1:5" x14ac:dyDescent="0.3">
      <c r="A155">
        <v>26790</v>
      </c>
      <c r="B155">
        <v>15300</v>
      </c>
      <c r="C155">
        <v>1.265436</v>
      </c>
      <c r="D155">
        <v>1.214664</v>
      </c>
      <c r="E155">
        <v>85.712140000000005</v>
      </c>
    </row>
    <row r="156" spans="1:5" x14ac:dyDescent="0.3">
      <c r="A156">
        <v>26969</v>
      </c>
      <c r="B156">
        <v>15400</v>
      </c>
      <c r="C156">
        <v>1.331566</v>
      </c>
      <c r="D156">
        <v>1.429694</v>
      </c>
      <c r="E156">
        <v>93.964776999999998</v>
      </c>
    </row>
    <row r="157" spans="1:5" x14ac:dyDescent="0.3">
      <c r="A157">
        <v>27141</v>
      </c>
      <c r="B157">
        <v>15500</v>
      </c>
      <c r="C157">
        <v>1.231304</v>
      </c>
      <c r="D157">
        <v>1.145548</v>
      </c>
      <c r="E157">
        <v>88.022008</v>
      </c>
    </row>
    <row r="158" spans="1:5" x14ac:dyDescent="0.3">
      <c r="A158">
        <v>27320</v>
      </c>
      <c r="B158">
        <v>15600</v>
      </c>
      <c r="C158">
        <v>1.310233</v>
      </c>
      <c r="D158">
        <v>1.249223</v>
      </c>
      <c r="E158">
        <v>108.180235</v>
      </c>
    </row>
    <row r="159" spans="1:5" x14ac:dyDescent="0.3">
      <c r="A159">
        <v>27505</v>
      </c>
      <c r="B159">
        <v>15700</v>
      </c>
      <c r="C159">
        <v>1.4450540000000001</v>
      </c>
      <c r="D159">
        <v>1.466386</v>
      </c>
      <c r="E159">
        <v>86.648630999999995</v>
      </c>
    </row>
    <row r="160" spans="1:5" x14ac:dyDescent="0.3">
      <c r="A160">
        <v>27686</v>
      </c>
      <c r="B160">
        <v>15800</v>
      </c>
      <c r="C160">
        <v>1.3046880000000001</v>
      </c>
      <c r="D160">
        <v>1.3238859999999999</v>
      </c>
      <c r="E160">
        <v>101.358999</v>
      </c>
    </row>
    <row r="161" spans="1:5" x14ac:dyDescent="0.3">
      <c r="A161">
        <v>27848</v>
      </c>
      <c r="B161">
        <v>15900</v>
      </c>
      <c r="C161">
        <v>1.3592979999999999</v>
      </c>
      <c r="D161">
        <v>1.469373</v>
      </c>
      <c r="E161">
        <v>111.463285</v>
      </c>
    </row>
    <row r="162" spans="1:5" x14ac:dyDescent="0.3">
      <c r="A162">
        <v>28050</v>
      </c>
      <c r="B162">
        <v>16000</v>
      </c>
      <c r="C162">
        <v>1.2991410000000001</v>
      </c>
      <c r="D162">
        <v>1.23813</v>
      </c>
      <c r="E162">
        <v>103.53106</v>
      </c>
    </row>
    <row r="163" spans="1:5" x14ac:dyDescent="0.3">
      <c r="A163">
        <v>28226</v>
      </c>
      <c r="B163">
        <v>16100</v>
      </c>
      <c r="C163">
        <v>1.4868650000000001</v>
      </c>
      <c r="D163">
        <v>1.4668129999999999</v>
      </c>
      <c r="E163">
        <v>107.998057</v>
      </c>
    </row>
    <row r="164" spans="1:5" x14ac:dyDescent="0.3">
      <c r="A164">
        <v>28409</v>
      </c>
      <c r="B164">
        <v>16200</v>
      </c>
      <c r="C164">
        <v>1.24197</v>
      </c>
      <c r="D164">
        <v>1.3900159999999999</v>
      </c>
      <c r="E164">
        <v>104.230335</v>
      </c>
    </row>
    <row r="165" spans="1:5" x14ac:dyDescent="0.3">
      <c r="A165">
        <v>28592</v>
      </c>
      <c r="B165">
        <v>16300</v>
      </c>
      <c r="C165">
        <v>1.4855860000000001</v>
      </c>
      <c r="D165">
        <v>1.3874569999999999</v>
      </c>
      <c r="E165">
        <v>115.57360300000001</v>
      </c>
    </row>
    <row r="166" spans="1:5" x14ac:dyDescent="0.3">
      <c r="A166">
        <v>28764</v>
      </c>
      <c r="B166">
        <v>16400</v>
      </c>
      <c r="C166">
        <v>1.290181</v>
      </c>
      <c r="D166">
        <v>1.201012</v>
      </c>
      <c r="E166">
        <v>95.150429000000003</v>
      </c>
    </row>
    <row r="167" spans="1:5" x14ac:dyDescent="0.3">
      <c r="A167">
        <v>28922</v>
      </c>
      <c r="B167">
        <v>16500</v>
      </c>
      <c r="C167">
        <v>1.526543</v>
      </c>
      <c r="D167">
        <v>1.4493199999999999</v>
      </c>
      <c r="E167">
        <v>117.693613</v>
      </c>
    </row>
    <row r="168" spans="1:5" x14ac:dyDescent="0.3">
      <c r="A168">
        <v>29111</v>
      </c>
      <c r="B168">
        <v>16600</v>
      </c>
      <c r="C168">
        <v>1.3840429999999999</v>
      </c>
      <c r="D168">
        <v>1.2987139999999999</v>
      </c>
      <c r="E168">
        <v>103.862139</v>
      </c>
    </row>
    <row r="169" spans="1:5" x14ac:dyDescent="0.3">
      <c r="A169">
        <v>29282</v>
      </c>
      <c r="B169">
        <v>16700</v>
      </c>
      <c r="C169">
        <v>1.425001</v>
      </c>
      <c r="D169">
        <v>1.235571</v>
      </c>
      <c r="E169">
        <v>101.75492800000001</v>
      </c>
    </row>
    <row r="170" spans="1:5" x14ac:dyDescent="0.3">
      <c r="A170">
        <v>29451</v>
      </c>
      <c r="B170">
        <v>16800</v>
      </c>
      <c r="C170">
        <v>1.4271339999999999</v>
      </c>
      <c r="D170">
        <v>1.524837</v>
      </c>
      <c r="E170">
        <v>126.469746</v>
      </c>
    </row>
    <row r="171" spans="1:5" x14ac:dyDescent="0.3">
      <c r="A171">
        <v>29641</v>
      </c>
      <c r="B171">
        <v>16900</v>
      </c>
      <c r="C171">
        <v>1.40239</v>
      </c>
      <c r="D171">
        <v>1.3580179999999999</v>
      </c>
      <c r="E171">
        <v>115.961</v>
      </c>
    </row>
    <row r="172" spans="1:5" x14ac:dyDescent="0.3">
      <c r="A172">
        <v>29812</v>
      </c>
      <c r="B172">
        <v>17000</v>
      </c>
      <c r="C172">
        <v>1.397696</v>
      </c>
      <c r="D172">
        <v>1.4518800000000001</v>
      </c>
      <c r="E172">
        <v>146.555869</v>
      </c>
    </row>
    <row r="173" spans="1:5" x14ac:dyDescent="0.3">
      <c r="A173">
        <v>29975</v>
      </c>
      <c r="B173">
        <v>17100</v>
      </c>
      <c r="C173">
        <v>1.416895</v>
      </c>
      <c r="D173">
        <v>1.189492</v>
      </c>
      <c r="E173">
        <v>94.489126999999996</v>
      </c>
    </row>
    <row r="174" spans="1:5" x14ac:dyDescent="0.3">
      <c r="A174">
        <v>30162</v>
      </c>
      <c r="B174">
        <v>17200</v>
      </c>
      <c r="C174">
        <v>1.3046869999999999</v>
      </c>
      <c r="D174">
        <v>1.033766</v>
      </c>
      <c r="E174">
        <v>113.70488899999999</v>
      </c>
    </row>
    <row r="175" spans="1:5" x14ac:dyDescent="0.3">
      <c r="A175">
        <v>30316</v>
      </c>
      <c r="B175">
        <v>17300</v>
      </c>
      <c r="C175">
        <v>1.147254</v>
      </c>
      <c r="D175">
        <v>1.1779729999999999</v>
      </c>
      <c r="E175">
        <v>132.65101000000001</v>
      </c>
    </row>
    <row r="176" spans="1:5" x14ac:dyDescent="0.3">
      <c r="A176">
        <v>30472</v>
      </c>
      <c r="B176">
        <v>17400</v>
      </c>
      <c r="C176">
        <v>1.105869</v>
      </c>
      <c r="D176">
        <v>1.1323220000000001</v>
      </c>
      <c r="E176">
        <v>135.61492899999999</v>
      </c>
    </row>
    <row r="177" spans="1:5" x14ac:dyDescent="0.3">
      <c r="A177">
        <v>30635</v>
      </c>
      <c r="B177">
        <v>17500</v>
      </c>
      <c r="C177">
        <v>1.350338</v>
      </c>
      <c r="D177">
        <v>1.207411</v>
      </c>
      <c r="E177">
        <v>103.062601</v>
      </c>
    </row>
    <row r="178" spans="1:5" x14ac:dyDescent="0.3">
      <c r="A178">
        <v>30818</v>
      </c>
      <c r="B178">
        <v>17600</v>
      </c>
      <c r="C178">
        <v>1.4262809999999999</v>
      </c>
      <c r="D178">
        <v>1.506065</v>
      </c>
      <c r="E178">
        <v>95.761387999999997</v>
      </c>
    </row>
    <row r="179" spans="1:5" x14ac:dyDescent="0.3">
      <c r="A179">
        <v>30983</v>
      </c>
      <c r="B179">
        <v>17700</v>
      </c>
      <c r="C179">
        <v>1.573475</v>
      </c>
      <c r="D179">
        <v>1.428415</v>
      </c>
      <c r="E179">
        <v>121.64138</v>
      </c>
    </row>
    <row r="180" spans="1:5" x14ac:dyDescent="0.3">
      <c r="A180">
        <v>31168</v>
      </c>
      <c r="B180">
        <v>17800</v>
      </c>
      <c r="C180">
        <v>1.343512</v>
      </c>
      <c r="D180">
        <v>2.0402269999999998</v>
      </c>
      <c r="E180">
        <v>101.49126</v>
      </c>
    </row>
    <row r="181" spans="1:5" x14ac:dyDescent="0.3">
      <c r="A181">
        <v>31340</v>
      </c>
      <c r="B181">
        <v>17900</v>
      </c>
      <c r="C181">
        <v>1.3187660000000001</v>
      </c>
      <c r="D181">
        <v>1.2935939999999999</v>
      </c>
      <c r="E181">
        <v>131.64924300000001</v>
      </c>
    </row>
    <row r="182" spans="1:5" x14ac:dyDescent="0.3">
      <c r="A182">
        <v>31529</v>
      </c>
      <c r="B182">
        <v>18000</v>
      </c>
      <c r="C182">
        <v>1.5717680000000001</v>
      </c>
      <c r="D182">
        <v>1.529957</v>
      </c>
      <c r="E182">
        <v>132.16506000000001</v>
      </c>
    </row>
    <row r="183" spans="1:5" x14ac:dyDescent="0.3">
      <c r="A183">
        <v>31690</v>
      </c>
      <c r="B183">
        <v>18100</v>
      </c>
      <c r="C183">
        <v>1.208691</v>
      </c>
      <c r="D183">
        <v>1.3247390000000001</v>
      </c>
      <c r="E183">
        <v>116.79978800000001</v>
      </c>
    </row>
    <row r="184" spans="1:5" x14ac:dyDescent="0.3">
      <c r="A184">
        <v>31882</v>
      </c>
      <c r="B184">
        <v>18200</v>
      </c>
      <c r="C184">
        <v>1.611019</v>
      </c>
      <c r="D184">
        <v>1.224477</v>
      </c>
      <c r="E184">
        <v>144.14787200000001</v>
      </c>
    </row>
    <row r="185" spans="1:5" x14ac:dyDescent="0.3">
      <c r="A185">
        <v>32059</v>
      </c>
      <c r="B185">
        <v>18300</v>
      </c>
      <c r="C185">
        <v>1.4006829999999999</v>
      </c>
      <c r="D185">
        <v>1.1092820000000001</v>
      </c>
      <c r="E185">
        <v>142.37685999999999</v>
      </c>
    </row>
    <row r="186" spans="1:5" x14ac:dyDescent="0.3">
      <c r="A186">
        <v>32236</v>
      </c>
      <c r="B186">
        <v>18400</v>
      </c>
      <c r="C186">
        <v>1.3656969999999999</v>
      </c>
      <c r="D186">
        <v>1.4104950000000001</v>
      </c>
      <c r="E186">
        <v>111.63309</v>
      </c>
    </row>
    <row r="187" spans="1:5" x14ac:dyDescent="0.3">
      <c r="A187">
        <v>32419</v>
      </c>
      <c r="B187">
        <v>18500</v>
      </c>
      <c r="C187">
        <v>1.544889</v>
      </c>
      <c r="D187">
        <v>1.4672400000000001</v>
      </c>
      <c r="E187">
        <v>118.576773</v>
      </c>
    </row>
    <row r="188" spans="1:5" x14ac:dyDescent="0.3">
      <c r="A188">
        <v>32606</v>
      </c>
      <c r="B188">
        <v>18600</v>
      </c>
      <c r="C188">
        <v>1.1387210000000001</v>
      </c>
      <c r="D188">
        <v>1.3029809999999999</v>
      </c>
      <c r="E188">
        <v>124.34162999999999</v>
      </c>
    </row>
    <row r="189" spans="1:5" x14ac:dyDescent="0.3">
      <c r="A189">
        <v>32766</v>
      </c>
      <c r="B189">
        <v>18700</v>
      </c>
      <c r="C189">
        <v>1.6123000000000001</v>
      </c>
      <c r="D189">
        <v>1.234291</v>
      </c>
      <c r="E189">
        <v>106.72792800000001</v>
      </c>
    </row>
    <row r="190" spans="1:5" x14ac:dyDescent="0.3">
      <c r="A190">
        <v>32937</v>
      </c>
      <c r="B190">
        <v>18800</v>
      </c>
      <c r="C190">
        <v>1.2918879999999999</v>
      </c>
      <c r="D190">
        <v>1.148107</v>
      </c>
      <c r="E190">
        <v>125.258495</v>
      </c>
    </row>
    <row r="191" spans="1:5" x14ac:dyDescent="0.3">
      <c r="A191">
        <v>33098</v>
      </c>
      <c r="B191">
        <v>18900</v>
      </c>
      <c r="C191">
        <v>1.567928</v>
      </c>
      <c r="D191">
        <v>1.46852</v>
      </c>
      <c r="E191">
        <v>129.493394</v>
      </c>
    </row>
    <row r="192" spans="1:5" x14ac:dyDescent="0.3">
      <c r="A192">
        <v>33266</v>
      </c>
      <c r="B192">
        <v>19000</v>
      </c>
      <c r="C192">
        <v>1.6097399999999999</v>
      </c>
      <c r="D192">
        <v>1.5559829999999999</v>
      </c>
      <c r="E192">
        <v>132.12410199999999</v>
      </c>
    </row>
    <row r="193" spans="1:5" x14ac:dyDescent="0.3">
      <c r="A193">
        <v>33462</v>
      </c>
      <c r="B193">
        <v>19100</v>
      </c>
      <c r="C193">
        <v>1.6319250000000001</v>
      </c>
      <c r="D193">
        <v>1.422442</v>
      </c>
      <c r="E193">
        <v>144.548495</v>
      </c>
    </row>
    <row r="194" spans="1:5" x14ac:dyDescent="0.3">
      <c r="A194">
        <v>33650</v>
      </c>
      <c r="B194">
        <v>19200</v>
      </c>
      <c r="C194">
        <v>1.3883099999999999</v>
      </c>
      <c r="D194">
        <v>1.3955630000000001</v>
      </c>
      <c r="E194">
        <v>126.924125</v>
      </c>
    </row>
    <row r="195" spans="1:5" x14ac:dyDescent="0.3">
      <c r="A195">
        <v>33810</v>
      </c>
      <c r="B195">
        <v>19300</v>
      </c>
      <c r="C195">
        <v>1.243676</v>
      </c>
      <c r="D195">
        <v>1.421162</v>
      </c>
      <c r="E195">
        <v>118.63309099999999</v>
      </c>
    </row>
    <row r="196" spans="1:5" x14ac:dyDescent="0.3">
      <c r="A196">
        <v>33975</v>
      </c>
      <c r="B196">
        <v>19400</v>
      </c>
      <c r="C196">
        <v>1.4207350000000001</v>
      </c>
      <c r="D196">
        <v>1.1118429999999999</v>
      </c>
      <c r="E196">
        <v>103.89328399999999</v>
      </c>
    </row>
    <row r="197" spans="1:5" x14ac:dyDescent="0.3">
      <c r="A197">
        <v>34144</v>
      </c>
      <c r="B197">
        <v>19500</v>
      </c>
      <c r="C197">
        <v>1.4360949999999999</v>
      </c>
      <c r="D197">
        <v>1.4032420000000001</v>
      </c>
      <c r="E197">
        <v>142.408005</v>
      </c>
    </row>
    <row r="198" spans="1:5" x14ac:dyDescent="0.3">
      <c r="A198">
        <v>34304</v>
      </c>
      <c r="B198">
        <v>19600</v>
      </c>
      <c r="C198">
        <v>1.427988</v>
      </c>
      <c r="D198">
        <v>1.3665510000000001</v>
      </c>
      <c r="E198">
        <v>144.811308</v>
      </c>
    </row>
    <row r="199" spans="1:5" x14ac:dyDescent="0.3">
      <c r="A199">
        <v>34488</v>
      </c>
      <c r="B199">
        <v>19700</v>
      </c>
      <c r="C199">
        <v>1.6425909999999999</v>
      </c>
      <c r="D199">
        <v>1.662644</v>
      </c>
      <c r="E199">
        <v>141.311522</v>
      </c>
    </row>
    <row r="200" spans="1:5" x14ac:dyDescent="0.3">
      <c r="A200">
        <v>34663</v>
      </c>
      <c r="B200">
        <v>19800</v>
      </c>
      <c r="C200">
        <v>2.217285</v>
      </c>
      <c r="D200">
        <v>1.6332059999999999</v>
      </c>
      <c r="E200">
        <v>158.14872600000001</v>
      </c>
    </row>
    <row r="201" spans="1:5" x14ac:dyDescent="0.3">
      <c r="A201">
        <v>34834</v>
      </c>
      <c r="B201">
        <v>19900</v>
      </c>
      <c r="C201">
        <v>1.6605110000000001</v>
      </c>
      <c r="D201">
        <v>1.452307</v>
      </c>
      <c r="E201">
        <v>141.307256</v>
      </c>
    </row>
    <row r="202" spans="1:5" x14ac:dyDescent="0.3">
      <c r="A202">
        <v>35013</v>
      </c>
      <c r="B202">
        <v>20000</v>
      </c>
      <c r="C202">
        <v>1.560249</v>
      </c>
      <c r="D202">
        <v>1.540197</v>
      </c>
      <c r="E202">
        <v>142.99037799999999</v>
      </c>
    </row>
    <row r="203" spans="1:5" x14ac:dyDescent="0.3">
      <c r="A203">
        <v>35211</v>
      </c>
      <c r="B203">
        <v>20100</v>
      </c>
      <c r="C203">
        <v>1.4450540000000001</v>
      </c>
      <c r="D203">
        <v>1.3597250000000001</v>
      </c>
      <c r="E203">
        <v>144.624011</v>
      </c>
    </row>
    <row r="204" spans="1:5" x14ac:dyDescent="0.3">
      <c r="A204">
        <v>35404</v>
      </c>
      <c r="B204">
        <v>20200</v>
      </c>
      <c r="C204">
        <v>1.4599869999999999</v>
      </c>
      <c r="D204">
        <v>1.4177489999999999</v>
      </c>
      <c r="E204">
        <v>156.799668</v>
      </c>
    </row>
    <row r="205" spans="1:5" x14ac:dyDescent="0.3">
      <c r="A205">
        <v>35583</v>
      </c>
      <c r="B205">
        <v>20300</v>
      </c>
      <c r="C205">
        <v>1.698909</v>
      </c>
      <c r="D205">
        <v>1.2321569999999999</v>
      </c>
      <c r="E205">
        <v>136.157197</v>
      </c>
    </row>
    <row r="206" spans="1:5" x14ac:dyDescent="0.3">
      <c r="A206">
        <v>35756</v>
      </c>
      <c r="B206">
        <v>20400</v>
      </c>
      <c r="C206">
        <v>1.5474490000000001</v>
      </c>
      <c r="D206">
        <v>1.4006829999999999</v>
      </c>
      <c r="E206">
        <v>157.260874</v>
      </c>
    </row>
    <row r="207" spans="1:5" x14ac:dyDescent="0.3">
      <c r="A207">
        <v>35933</v>
      </c>
      <c r="B207">
        <v>20500</v>
      </c>
      <c r="C207">
        <v>1.4723599999999999</v>
      </c>
      <c r="D207">
        <v>1.3964160000000001</v>
      </c>
      <c r="E207">
        <v>138.73841300000001</v>
      </c>
    </row>
    <row r="208" spans="1:5" x14ac:dyDescent="0.3">
      <c r="A208">
        <v>36095</v>
      </c>
      <c r="B208">
        <v>20600</v>
      </c>
      <c r="C208">
        <v>1.265862</v>
      </c>
      <c r="D208">
        <v>1.2884739999999999</v>
      </c>
      <c r="E208">
        <v>147.38100499999999</v>
      </c>
    </row>
    <row r="209" spans="1:5" x14ac:dyDescent="0.3">
      <c r="A209">
        <v>36249</v>
      </c>
      <c r="B209">
        <v>20700</v>
      </c>
      <c r="C209">
        <v>1.201438</v>
      </c>
      <c r="D209">
        <v>1.2155180000000001</v>
      </c>
      <c r="E209">
        <v>159.801131</v>
      </c>
    </row>
    <row r="210" spans="1:5" x14ac:dyDescent="0.3">
      <c r="A210">
        <v>36430</v>
      </c>
      <c r="B210">
        <v>20800</v>
      </c>
      <c r="C210">
        <v>1.2918879999999999</v>
      </c>
      <c r="D210">
        <v>1.284208</v>
      </c>
      <c r="E210">
        <v>144.71104700000001</v>
      </c>
    </row>
    <row r="211" spans="1:5" x14ac:dyDescent="0.3">
      <c r="A211">
        <v>36602</v>
      </c>
      <c r="B211">
        <v>20900</v>
      </c>
      <c r="C211">
        <v>1.720242</v>
      </c>
      <c r="D211">
        <v>1.0538190000000001</v>
      </c>
      <c r="E211">
        <v>148.66691900000001</v>
      </c>
    </row>
    <row r="212" spans="1:5" x14ac:dyDescent="0.3">
      <c r="A212">
        <v>36772</v>
      </c>
      <c r="B212">
        <v>21000</v>
      </c>
      <c r="C212">
        <v>1.575609</v>
      </c>
      <c r="D212">
        <v>1.4548669999999999</v>
      </c>
      <c r="E212">
        <v>133.68051</v>
      </c>
    </row>
    <row r="213" spans="1:5" x14ac:dyDescent="0.3">
      <c r="A213">
        <v>36952</v>
      </c>
      <c r="B213">
        <v>21100</v>
      </c>
      <c r="C213">
        <v>1.5269699999999999</v>
      </c>
      <c r="D213">
        <v>1.4604140000000001</v>
      </c>
      <c r="E213">
        <v>160.76236700000001</v>
      </c>
    </row>
    <row r="214" spans="1:5" x14ac:dyDescent="0.3">
      <c r="A214">
        <v>37140</v>
      </c>
      <c r="B214">
        <v>21200</v>
      </c>
      <c r="C214">
        <v>1.5111840000000001</v>
      </c>
      <c r="D214">
        <v>1.3614310000000001</v>
      </c>
      <c r="E214">
        <v>155.51161999999999</v>
      </c>
    </row>
    <row r="215" spans="1:5" x14ac:dyDescent="0.3">
      <c r="A215">
        <v>37302</v>
      </c>
      <c r="B215">
        <v>21300</v>
      </c>
      <c r="C215">
        <v>1.579448</v>
      </c>
      <c r="D215">
        <v>1.488999</v>
      </c>
      <c r="E215">
        <v>148.72792999999999</v>
      </c>
    </row>
    <row r="216" spans="1:5" x14ac:dyDescent="0.3">
      <c r="A216">
        <v>37467</v>
      </c>
      <c r="B216">
        <v>21400</v>
      </c>
      <c r="C216">
        <v>1.518011</v>
      </c>
      <c r="D216">
        <v>1.44676</v>
      </c>
      <c r="E216">
        <v>167.146289</v>
      </c>
    </row>
    <row r="217" spans="1:5" x14ac:dyDescent="0.3">
      <c r="A217">
        <v>37644</v>
      </c>
      <c r="B217">
        <v>21500</v>
      </c>
      <c r="C217">
        <v>1.308954</v>
      </c>
      <c r="D217">
        <v>1.133602</v>
      </c>
      <c r="E217">
        <v>139.98550299999999</v>
      </c>
    </row>
    <row r="218" spans="1:5" x14ac:dyDescent="0.3">
      <c r="A218">
        <v>37817</v>
      </c>
      <c r="B218">
        <v>21600</v>
      </c>
      <c r="C218">
        <v>1.410922</v>
      </c>
      <c r="D218">
        <v>1.4258550000000001</v>
      </c>
      <c r="E218">
        <v>162.355041</v>
      </c>
    </row>
    <row r="219" spans="1:5" x14ac:dyDescent="0.3">
      <c r="C219">
        <f>AVERAGE(C3:C218)</f>
        <v>1.3611092037037034</v>
      </c>
      <c r="D219">
        <f>AVERAGE(D3:D218)</f>
        <v>1.2909593287037031</v>
      </c>
    </row>
    <row r="220" spans="1:5" x14ac:dyDescent="0.3">
      <c r="C220">
        <f>C219-D219</f>
        <v>7.014987500000025E-2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Conf. Old</vt:lpstr>
      <vt:lpstr>Conf. Raw</vt:lpstr>
      <vt:lpstr>Tree Raw</vt:lpstr>
      <vt:lpstr>Conference V</vt:lpstr>
      <vt:lpstr>Tree V</vt:lpstr>
      <vt:lpstr>Summary</vt:lpstr>
      <vt:lpstr>Tree One Root Raw</vt:lpstr>
      <vt:lpstr>Conf. One Root Raw</vt:lpstr>
      <vt:lpstr>Conf. Save Raw</vt:lpstr>
      <vt:lpstr>Tree Save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2017-10-11T12:52:13Z</dcterms:created>
  <dcterms:modified xsi:type="dcterms:W3CDTF">2017-10-18T14:33:23Z</dcterms:modified>
</cp:coreProperties>
</file>