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-DATA\GoogleDriveYork\THESIS\data\20000-changes\"/>
    </mc:Choice>
  </mc:AlternateContent>
  <xr:revisionPtr revIDLastSave="0" documentId="13_ncr:1_{4C5BB62A-E2D6-4E3F-9225-B83166B30ED7}" xr6:coauthVersionLast="41" xr6:coauthVersionMax="41" xr10:uidLastSave="{00000000-0000-0000-0000-000000000000}"/>
  <bookViews>
    <workbookView xWindow="-109" yWindow="-109" windowWidth="26301" windowHeight="14305" activeTab="1" xr2:uid="{00000000-000D-0000-FFFF-FFFF00000000}"/>
  </bookViews>
  <sheets>
    <sheet name="output" sheetId="1" r:id="rId1"/>
    <sheet name="Sheet4" sheetId="5" r:id="rId2"/>
    <sheet name="Sheet1" sheetId="2" r:id="rId3"/>
    <sheet name="Sheet3" sheetId="4" r:id="rId4"/>
    <sheet name="Sheet2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14" i="1" l="1"/>
  <c r="AO15" i="1"/>
  <c r="AO16" i="1"/>
  <c r="AO17" i="1"/>
  <c r="AO18" i="1"/>
  <c r="AO19" i="1"/>
  <c r="AO20" i="1"/>
  <c r="AO21" i="1"/>
  <c r="AO22" i="1"/>
  <c r="AO23" i="1"/>
  <c r="AO13" i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M49" i="1"/>
  <c r="AN49" i="1" s="1"/>
  <c r="AM28" i="1"/>
  <c r="AP28" i="1"/>
  <c r="AR28" i="1"/>
  <c r="AS28" i="1" s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R29" i="1"/>
  <c r="AS29" i="1" s="1"/>
  <c r="AR30" i="1"/>
  <c r="AS30" i="1" s="1"/>
  <c r="AR31" i="1"/>
  <c r="AS31" i="1" s="1"/>
  <c r="AR32" i="1"/>
  <c r="AS32" i="1" s="1"/>
  <c r="AR33" i="1"/>
  <c r="AS33" i="1" s="1"/>
  <c r="AR34" i="1"/>
  <c r="AS34" i="1" s="1"/>
  <c r="AR35" i="1"/>
  <c r="AS35" i="1" s="1"/>
  <c r="AR36" i="1"/>
  <c r="AS36" i="1" s="1"/>
  <c r="AR37" i="1"/>
  <c r="AS37" i="1" s="1"/>
  <c r="AR38" i="1"/>
  <c r="AS38" i="1" s="1"/>
  <c r="AR39" i="1"/>
  <c r="AS39" i="1" s="1"/>
  <c r="AR40" i="1"/>
  <c r="AS40" i="1" s="1"/>
  <c r="AR41" i="1"/>
  <c r="AR42" i="1"/>
  <c r="AR43" i="1"/>
  <c r="AR44" i="1"/>
  <c r="AR45" i="1"/>
  <c r="AR46" i="1"/>
  <c r="AR47" i="1"/>
  <c r="AR48" i="1"/>
  <c r="AR49" i="1"/>
  <c r="AN28" i="1" l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L28" i="1"/>
  <c r="AK28" i="1"/>
  <c r="AS41" i="1"/>
  <c r="AS42" i="1"/>
  <c r="AS43" i="1"/>
  <c r="AS44" i="1"/>
  <c r="AS45" i="1"/>
  <c r="AS46" i="1"/>
  <c r="AS47" i="1"/>
  <c r="AS48" i="1"/>
  <c r="AS49" i="1"/>
  <c r="AR6" i="5" l="1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V1" i="5"/>
  <c r="V3" i="1"/>
  <c r="V3" i="5" s="1"/>
  <c r="V4" i="1"/>
  <c r="V4" i="5" s="1"/>
  <c r="V5" i="1"/>
  <c r="V5" i="5" s="1"/>
  <c r="V6" i="1"/>
  <c r="V6" i="5" s="1"/>
  <c r="V7" i="1"/>
  <c r="V7" i="5" s="1"/>
  <c r="V8" i="1"/>
  <c r="V8" i="5" s="1"/>
  <c r="V9" i="1"/>
  <c r="V9" i="5" s="1"/>
  <c r="V10" i="1"/>
  <c r="V10" i="5" s="1"/>
  <c r="V11" i="1"/>
  <c r="V11" i="5" s="1"/>
  <c r="V12" i="1"/>
  <c r="V12" i="5" s="1"/>
  <c r="V13" i="1"/>
  <c r="V13" i="5" s="1"/>
  <c r="V14" i="1"/>
  <c r="V14" i="5" s="1"/>
  <c r="V15" i="1"/>
  <c r="V15" i="5" s="1"/>
  <c r="V16" i="1"/>
  <c r="V16" i="5" s="1"/>
  <c r="V17" i="1"/>
  <c r="V17" i="5" s="1"/>
  <c r="V18" i="1"/>
  <c r="V18" i="5" s="1"/>
  <c r="V19" i="1"/>
  <c r="V19" i="5" s="1"/>
  <c r="V20" i="1"/>
  <c r="V20" i="5" s="1"/>
  <c r="V21" i="1"/>
  <c r="V21" i="5" s="1"/>
  <c r="V22" i="1"/>
  <c r="V22" i="5" s="1"/>
  <c r="V23" i="1"/>
  <c r="V23" i="5" s="1"/>
  <c r="V2" i="1"/>
  <c r="V2" i="5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" i="1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" i="5"/>
  <c r="AE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" i="5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" i="5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D2" i="5"/>
  <c r="M2" i="5"/>
  <c r="AI2" i="5"/>
  <c r="AO2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1" i="5"/>
  <c r="B1" i="5"/>
  <c r="C1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D24" i="5" l="1"/>
  <c r="AI24" i="5"/>
  <c r="AT8" i="5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3" i="1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T12" i="5"/>
  <c r="W12" i="5"/>
  <c r="X12" i="5"/>
  <c r="Y12" i="5"/>
  <c r="AA12" i="5"/>
  <c r="AB12" i="5"/>
  <c r="AC12" i="5"/>
  <c r="AF12" i="5"/>
  <c r="AG12" i="5"/>
  <c r="AH12" i="5"/>
  <c r="AK12" i="5"/>
  <c r="AL12" i="5"/>
  <c r="AM12" i="5"/>
  <c r="AN12" i="5"/>
  <c r="AO12" i="5"/>
  <c r="AP12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S13" i="5"/>
  <c r="T13" i="5"/>
  <c r="W13" i="5"/>
  <c r="X13" i="5"/>
  <c r="Y13" i="5"/>
  <c r="AA13" i="5"/>
  <c r="AB13" i="5"/>
  <c r="AC13" i="5"/>
  <c r="AF13" i="5"/>
  <c r="AG13" i="5"/>
  <c r="AH13" i="5"/>
  <c r="AK13" i="5"/>
  <c r="AL13" i="5"/>
  <c r="AM13" i="5"/>
  <c r="AN13" i="5"/>
  <c r="AO13" i="5"/>
  <c r="AP13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T14" i="5"/>
  <c r="X14" i="5"/>
  <c r="Y14" i="5"/>
  <c r="AA14" i="5"/>
  <c r="AB14" i="5"/>
  <c r="AC14" i="5"/>
  <c r="AF14" i="5"/>
  <c r="AG14" i="5"/>
  <c r="AH14" i="5"/>
  <c r="AK14" i="5"/>
  <c r="AL14" i="5"/>
  <c r="AM14" i="5"/>
  <c r="AN14" i="5"/>
  <c r="AO14" i="5"/>
  <c r="AP14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T15" i="5"/>
  <c r="X15" i="5"/>
  <c r="Y15" i="5"/>
  <c r="AA15" i="5"/>
  <c r="AB15" i="5"/>
  <c r="AC15" i="5"/>
  <c r="AF15" i="5"/>
  <c r="AG15" i="5"/>
  <c r="AH15" i="5"/>
  <c r="AK15" i="5"/>
  <c r="AL15" i="5"/>
  <c r="AM15" i="5"/>
  <c r="AN15" i="5"/>
  <c r="AO15" i="5"/>
  <c r="AP15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T16" i="5"/>
  <c r="W16" i="5"/>
  <c r="X16" i="5"/>
  <c r="Y16" i="5"/>
  <c r="AA16" i="5"/>
  <c r="AB16" i="5"/>
  <c r="AC16" i="5"/>
  <c r="AF16" i="5"/>
  <c r="AG16" i="5"/>
  <c r="AH16" i="5"/>
  <c r="AK16" i="5"/>
  <c r="AL16" i="5"/>
  <c r="AM16" i="5"/>
  <c r="AN16" i="5"/>
  <c r="AO16" i="5"/>
  <c r="AP16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T17" i="5"/>
  <c r="X17" i="5"/>
  <c r="Y17" i="5"/>
  <c r="AA17" i="5"/>
  <c r="AB17" i="5"/>
  <c r="AC17" i="5"/>
  <c r="AF17" i="5"/>
  <c r="AG17" i="5"/>
  <c r="AH17" i="5"/>
  <c r="AK17" i="5"/>
  <c r="AL17" i="5"/>
  <c r="AM17" i="5"/>
  <c r="AN17" i="5"/>
  <c r="AO17" i="5"/>
  <c r="AP17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S18" i="5"/>
  <c r="T18" i="5"/>
  <c r="X18" i="5"/>
  <c r="Y18" i="5"/>
  <c r="AA18" i="5"/>
  <c r="AB18" i="5"/>
  <c r="AC18" i="5"/>
  <c r="AF18" i="5"/>
  <c r="AG18" i="5"/>
  <c r="AH18" i="5"/>
  <c r="AK18" i="5"/>
  <c r="AL18" i="5"/>
  <c r="AM18" i="5"/>
  <c r="AN18" i="5"/>
  <c r="AO18" i="5"/>
  <c r="AP18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T19" i="5"/>
  <c r="X19" i="5"/>
  <c r="Y19" i="5"/>
  <c r="AA19" i="5"/>
  <c r="AB19" i="5"/>
  <c r="AC19" i="5"/>
  <c r="AF19" i="5"/>
  <c r="AG19" i="5"/>
  <c r="AH19" i="5"/>
  <c r="AK19" i="5"/>
  <c r="AL19" i="5"/>
  <c r="AM19" i="5"/>
  <c r="AN19" i="5"/>
  <c r="AO19" i="5"/>
  <c r="AP19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T20" i="5"/>
  <c r="X20" i="5"/>
  <c r="Y20" i="5"/>
  <c r="AA20" i="5"/>
  <c r="AB20" i="5"/>
  <c r="AC20" i="5"/>
  <c r="AF20" i="5"/>
  <c r="AG20" i="5"/>
  <c r="AH20" i="5"/>
  <c r="AK20" i="5"/>
  <c r="AM20" i="5"/>
  <c r="AN20" i="5"/>
  <c r="AO20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T21" i="5"/>
  <c r="X21" i="5"/>
  <c r="Y21" i="5"/>
  <c r="AA21" i="5"/>
  <c r="AB21" i="5"/>
  <c r="AC21" i="5"/>
  <c r="AF21" i="5"/>
  <c r="AG21" i="5"/>
  <c r="AH21" i="5"/>
  <c r="AK21" i="5"/>
  <c r="AM21" i="5"/>
  <c r="AN21" i="5"/>
  <c r="AO21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T22" i="5"/>
  <c r="X22" i="5"/>
  <c r="Y22" i="5"/>
  <c r="AA22" i="5"/>
  <c r="AB22" i="5"/>
  <c r="AC22" i="5"/>
  <c r="AF22" i="5"/>
  <c r="AG22" i="5"/>
  <c r="AH22" i="5"/>
  <c r="AK22" i="5"/>
  <c r="AM22" i="5"/>
  <c r="AN22" i="5"/>
  <c r="AO22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T23" i="5"/>
  <c r="W23" i="5"/>
  <c r="X23" i="5"/>
  <c r="Y23" i="5"/>
  <c r="AA23" i="5"/>
  <c r="AB23" i="5"/>
  <c r="AC23" i="5"/>
  <c r="AF23" i="5"/>
  <c r="AG23" i="5"/>
  <c r="AH23" i="5"/>
  <c r="AK23" i="5"/>
  <c r="AM23" i="5"/>
  <c r="AN23" i="5"/>
  <c r="AO23" i="5"/>
  <c r="W14" i="5"/>
  <c r="W15" i="5"/>
  <c r="W17" i="5"/>
  <c r="W18" i="5"/>
  <c r="W19" i="5"/>
  <c r="W20" i="5"/>
  <c r="W21" i="5"/>
  <c r="W22" i="5"/>
  <c r="R12" i="5"/>
  <c r="S12" i="5"/>
  <c r="R13" i="5"/>
  <c r="R14" i="5"/>
  <c r="S14" i="5"/>
  <c r="R15" i="5"/>
  <c r="S15" i="5"/>
  <c r="S16" i="5"/>
  <c r="R17" i="5"/>
  <c r="S17" i="5"/>
  <c r="R18" i="5"/>
  <c r="R19" i="5"/>
  <c r="S19" i="5"/>
  <c r="R20" i="5"/>
  <c r="S20" i="5"/>
  <c r="R21" i="5"/>
  <c r="S21" i="5"/>
  <c r="R22" i="5"/>
  <c r="S22" i="5"/>
  <c r="R23" i="5"/>
  <c r="S23" i="5"/>
  <c r="D12" i="1"/>
  <c r="D12" i="5" s="1"/>
  <c r="D13" i="1"/>
  <c r="D13" i="5" s="1"/>
  <c r="D14" i="1"/>
  <c r="D14" i="5" s="1"/>
  <c r="D15" i="1"/>
  <c r="D15" i="5" s="1"/>
  <c r="D16" i="1"/>
  <c r="D16" i="5" s="1"/>
  <c r="D17" i="1"/>
  <c r="D17" i="5" s="1"/>
  <c r="D18" i="1"/>
  <c r="D18" i="5" s="1"/>
  <c r="D19" i="1"/>
  <c r="D19" i="5" s="1"/>
  <c r="D20" i="1"/>
  <c r="D20" i="5" s="1"/>
  <c r="D21" i="1"/>
  <c r="D21" i="5" s="1"/>
  <c r="D22" i="1"/>
  <c r="D22" i="5" s="1"/>
  <c r="D23" i="1"/>
  <c r="D23" i="5" s="1"/>
  <c r="AQ20" i="1" l="1"/>
  <c r="AN3" i="5"/>
  <c r="AN4" i="5"/>
  <c r="AN5" i="5"/>
  <c r="AN6" i="5"/>
  <c r="AN7" i="5"/>
  <c r="AN8" i="5"/>
  <c r="AN9" i="5"/>
  <c r="AN10" i="5"/>
  <c r="AN11" i="5"/>
  <c r="AN2" i="5"/>
  <c r="AL3" i="5"/>
  <c r="AL4" i="5"/>
  <c r="AL5" i="5"/>
  <c r="AL6" i="5"/>
  <c r="AL7" i="5"/>
  <c r="AL8" i="5"/>
  <c r="AL9" i="5"/>
  <c r="AL10" i="5"/>
  <c r="AL11" i="5"/>
  <c r="AL2" i="5"/>
  <c r="AM3" i="5"/>
  <c r="AM4" i="5"/>
  <c r="AM5" i="5"/>
  <c r="AM6" i="5"/>
  <c r="AM7" i="5"/>
  <c r="AM8" i="5"/>
  <c r="AM9" i="5"/>
  <c r="AM10" i="5"/>
  <c r="AM11" i="5"/>
  <c r="AM2" i="5"/>
  <c r="AK3" i="5"/>
  <c r="AK4" i="5"/>
  <c r="AK5" i="5"/>
  <c r="AK6" i="5"/>
  <c r="AK7" i="5"/>
  <c r="AK8" i="5"/>
  <c r="AK9" i="5"/>
  <c r="AK10" i="5"/>
  <c r="AK11" i="5"/>
  <c r="AK2" i="5"/>
  <c r="AB3" i="5"/>
  <c r="AB4" i="5"/>
  <c r="AB5" i="5"/>
  <c r="AB6" i="5"/>
  <c r="AB7" i="5"/>
  <c r="AB8" i="5"/>
  <c r="AB9" i="5"/>
  <c r="AB10" i="5"/>
  <c r="AB11" i="5"/>
  <c r="AB2" i="5"/>
  <c r="AF3" i="5"/>
  <c r="AF4" i="5"/>
  <c r="AF5" i="5"/>
  <c r="AF6" i="5"/>
  <c r="AF7" i="5"/>
  <c r="AF8" i="5"/>
  <c r="AF9" i="5"/>
  <c r="AF10" i="5"/>
  <c r="AF11" i="5"/>
  <c r="AF2" i="5"/>
  <c r="AG3" i="5"/>
  <c r="AG4" i="5"/>
  <c r="AG5" i="5"/>
  <c r="AG6" i="5"/>
  <c r="AG7" i="5"/>
  <c r="AG8" i="5"/>
  <c r="AG9" i="5"/>
  <c r="AG10" i="5"/>
  <c r="AG11" i="5"/>
  <c r="AG2" i="5"/>
  <c r="AC3" i="5"/>
  <c r="AC4" i="5"/>
  <c r="AC5" i="5"/>
  <c r="AC6" i="5"/>
  <c r="AC7" i="5"/>
  <c r="AC8" i="5"/>
  <c r="AC9" i="5"/>
  <c r="AC10" i="5"/>
  <c r="AC11" i="5"/>
  <c r="AC2" i="5"/>
  <c r="AA3" i="5"/>
  <c r="AA4" i="5"/>
  <c r="AA5" i="5"/>
  <c r="AA6" i="5"/>
  <c r="AA7" i="5"/>
  <c r="AA8" i="5"/>
  <c r="AA9" i="5"/>
  <c r="AA10" i="5"/>
  <c r="AA11" i="5"/>
  <c r="AA2" i="5"/>
  <c r="G3" i="5"/>
  <c r="G4" i="5"/>
  <c r="G5" i="5"/>
  <c r="G6" i="5"/>
  <c r="G7" i="5"/>
  <c r="G8" i="5"/>
  <c r="G9" i="5"/>
  <c r="G10" i="5"/>
  <c r="G11" i="5"/>
  <c r="G2" i="5"/>
  <c r="J3" i="5"/>
  <c r="J4" i="5"/>
  <c r="J5" i="5"/>
  <c r="J6" i="5"/>
  <c r="J7" i="5"/>
  <c r="J8" i="5"/>
  <c r="J9" i="5"/>
  <c r="J10" i="5"/>
  <c r="J11" i="5"/>
  <c r="J2" i="5"/>
  <c r="L3" i="5"/>
  <c r="L4" i="5"/>
  <c r="L5" i="5"/>
  <c r="L6" i="5"/>
  <c r="L7" i="5"/>
  <c r="L8" i="5"/>
  <c r="L9" i="5"/>
  <c r="L10" i="5"/>
  <c r="L11" i="5"/>
  <c r="L2" i="5"/>
  <c r="O3" i="5"/>
  <c r="O4" i="5"/>
  <c r="O5" i="5"/>
  <c r="O6" i="5"/>
  <c r="O7" i="5"/>
  <c r="O8" i="5"/>
  <c r="O9" i="5"/>
  <c r="O10" i="5"/>
  <c r="O11" i="5"/>
  <c r="O2" i="5"/>
  <c r="K3" i="5"/>
  <c r="K4" i="5"/>
  <c r="K5" i="5"/>
  <c r="K6" i="5"/>
  <c r="K7" i="5"/>
  <c r="K8" i="5"/>
  <c r="K9" i="5"/>
  <c r="K10" i="5"/>
  <c r="K11" i="5"/>
  <c r="K2" i="5"/>
  <c r="N3" i="5"/>
  <c r="N4" i="5"/>
  <c r="N5" i="5"/>
  <c r="N6" i="5"/>
  <c r="N7" i="5"/>
  <c r="N8" i="5"/>
  <c r="N9" i="5"/>
  <c r="N10" i="5"/>
  <c r="N11" i="5"/>
  <c r="N2" i="5"/>
  <c r="F3" i="5"/>
  <c r="F4" i="5"/>
  <c r="F5" i="5"/>
  <c r="F6" i="5"/>
  <c r="F7" i="5"/>
  <c r="F8" i="5"/>
  <c r="F9" i="5"/>
  <c r="F10" i="5"/>
  <c r="F11" i="5"/>
  <c r="F2" i="5"/>
  <c r="I3" i="5"/>
  <c r="I4" i="5"/>
  <c r="I5" i="5"/>
  <c r="I6" i="5"/>
  <c r="I7" i="5"/>
  <c r="I8" i="5"/>
  <c r="I9" i="5"/>
  <c r="I10" i="5"/>
  <c r="I11" i="5"/>
  <c r="I2" i="5"/>
  <c r="AH2" i="5" l="1"/>
  <c r="AH3" i="5"/>
  <c r="AH4" i="5"/>
  <c r="AH5" i="5"/>
  <c r="AH6" i="5"/>
  <c r="AH7" i="5"/>
  <c r="AH8" i="5"/>
  <c r="AH9" i="5"/>
  <c r="AH10" i="5"/>
  <c r="AH11" i="5"/>
  <c r="AT4" i="5" s="1"/>
  <c r="AT5" i="5" s="1"/>
  <c r="AU5" i="5" s="1"/>
  <c r="W11" i="5" l="1"/>
  <c r="W7" i="5"/>
  <c r="W3" i="5"/>
  <c r="E11" i="5"/>
  <c r="E10" i="5"/>
  <c r="E9" i="5"/>
  <c r="E8" i="5"/>
  <c r="E7" i="5"/>
  <c r="E6" i="5"/>
  <c r="E5" i="5"/>
  <c r="E4" i="5"/>
  <c r="E3" i="5"/>
  <c r="E2" i="5"/>
  <c r="T2" i="5"/>
  <c r="T3" i="5"/>
  <c r="T4" i="5"/>
  <c r="T5" i="5"/>
  <c r="T6" i="5"/>
  <c r="T7" i="5"/>
  <c r="T8" i="5"/>
  <c r="T9" i="5"/>
  <c r="T10" i="5"/>
  <c r="T11" i="5"/>
  <c r="M3" i="5"/>
  <c r="M4" i="5"/>
  <c r="M5" i="5"/>
  <c r="M6" i="5"/>
  <c r="M7" i="5"/>
  <c r="M8" i="5"/>
  <c r="M9" i="5"/>
  <c r="M10" i="5"/>
  <c r="M11" i="5"/>
  <c r="AP3" i="5"/>
  <c r="AP4" i="5"/>
  <c r="AP5" i="5"/>
  <c r="AP6" i="5"/>
  <c r="AP7" i="5"/>
  <c r="AP8" i="5"/>
  <c r="AP9" i="5"/>
  <c r="AP10" i="5"/>
  <c r="AP11" i="5"/>
  <c r="AP2" i="5"/>
  <c r="AO3" i="5"/>
  <c r="AO4" i="5"/>
  <c r="AO5" i="5"/>
  <c r="AO6" i="5"/>
  <c r="AO7" i="5"/>
  <c r="AO8" i="5"/>
  <c r="AO9" i="5"/>
  <c r="AO10" i="5"/>
  <c r="AO11" i="5"/>
  <c r="AT6" i="5" s="1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H2" i="5"/>
  <c r="P2" i="5"/>
  <c r="Q2" i="5"/>
  <c r="X2" i="5"/>
  <c r="Y2" i="5"/>
  <c r="H3" i="5"/>
  <c r="P3" i="5"/>
  <c r="Q3" i="5"/>
  <c r="X3" i="5"/>
  <c r="Y3" i="5"/>
  <c r="H4" i="5"/>
  <c r="P4" i="5"/>
  <c r="Q4" i="5"/>
  <c r="X4" i="5"/>
  <c r="Y4" i="5"/>
  <c r="H5" i="5"/>
  <c r="P5" i="5"/>
  <c r="Q5" i="5"/>
  <c r="X5" i="5"/>
  <c r="Y5" i="5"/>
  <c r="H6" i="5"/>
  <c r="P6" i="5"/>
  <c r="Q6" i="5"/>
  <c r="X6" i="5"/>
  <c r="Y6" i="5"/>
  <c r="H7" i="5"/>
  <c r="P7" i="5"/>
  <c r="Q7" i="5"/>
  <c r="X7" i="5"/>
  <c r="Y7" i="5"/>
  <c r="H8" i="5"/>
  <c r="P8" i="5"/>
  <c r="Q8" i="5"/>
  <c r="X8" i="5"/>
  <c r="Y8" i="5"/>
  <c r="H9" i="5"/>
  <c r="P9" i="5"/>
  <c r="Q9" i="5"/>
  <c r="X9" i="5"/>
  <c r="Y9" i="5"/>
  <c r="H10" i="5"/>
  <c r="P10" i="5"/>
  <c r="Q10" i="5"/>
  <c r="X10" i="5"/>
  <c r="Y10" i="5"/>
  <c r="H11" i="5"/>
  <c r="P11" i="5"/>
  <c r="Q11" i="5"/>
  <c r="X11" i="5"/>
  <c r="Y11" i="5"/>
  <c r="W4" i="5"/>
  <c r="W5" i="5"/>
  <c r="W6" i="5"/>
  <c r="W8" i="5"/>
  <c r="W9" i="5"/>
  <c r="W10" i="5"/>
  <c r="W2" i="5"/>
  <c r="D3" i="1"/>
  <c r="D3" i="5" s="1"/>
  <c r="D4" i="1"/>
  <c r="D4" i="5" s="1"/>
  <c r="D5" i="1"/>
  <c r="D5" i="5" s="1"/>
  <c r="D6" i="1"/>
  <c r="D6" i="5" s="1"/>
  <c r="D7" i="1"/>
  <c r="D7" i="5" s="1"/>
  <c r="D8" i="1"/>
  <c r="D8" i="5" s="1"/>
  <c r="D9" i="1"/>
  <c r="D9" i="5" s="1"/>
  <c r="D10" i="1"/>
  <c r="D10" i="5" s="1"/>
  <c r="D11" i="1"/>
  <c r="D11" i="5" s="1"/>
  <c r="D2" i="1"/>
  <c r="D2" i="5" s="1"/>
  <c r="M24" i="5" l="1"/>
  <c r="T3" i="2"/>
  <c r="U3" i="2"/>
  <c r="T4" i="2"/>
  <c r="U4" i="2"/>
  <c r="T5" i="2"/>
  <c r="U5" i="2"/>
  <c r="T6" i="2"/>
  <c r="U6" i="2"/>
  <c r="T7" i="2"/>
  <c r="U7" i="2"/>
  <c r="T8" i="2"/>
  <c r="T9" i="2"/>
  <c r="T10" i="2"/>
  <c r="T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U2" i="2"/>
  <c r="T2" i="2"/>
  <c r="U1" i="2"/>
  <c r="T1" i="2"/>
  <c r="J3" i="2"/>
  <c r="K3" i="2"/>
  <c r="L3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J19" i="2"/>
  <c r="K19" i="2"/>
  <c r="L19" i="2"/>
  <c r="J20" i="2"/>
  <c r="K20" i="2"/>
  <c r="L20" i="2"/>
  <c r="J21" i="2"/>
  <c r="K21" i="2"/>
  <c r="L21" i="2"/>
  <c r="J22" i="2"/>
  <c r="K22" i="2"/>
  <c r="L22" i="2"/>
  <c r="J23" i="2"/>
  <c r="K23" i="2"/>
  <c r="L23" i="2"/>
  <c r="L2" i="2"/>
  <c r="K2" i="2"/>
  <c r="J2" i="2"/>
  <c r="L1" i="2"/>
  <c r="K1" i="2"/>
  <c r="J1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R2" i="2"/>
  <c r="Q2" i="2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H2" i="2"/>
  <c r="G2" i="2"/>
  <c r="F2" i="2"/>
  <c r="H1" i="2"/>
  <c r="G1" i="2"/>
  <c r="F1" i="2"/>
  <c r="O4" i="2" l="1"/>
  <c r="N4" i="2" s="1"/>
  <c r="O8" i="2"/>
  <c r="N8" i="2" s="1"/>
  <c r="O12" i="2"/>
  <c r="N12" i="2" s="1"/>
  <c r="O16" i="2"/>
  <c r="N16" i="2" s="1"/>
  <c r="O20" i="2"/>
  <c r="N20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" i="2"/>
  <c r="P5" i="2"/>
  <c r="P9" i="2"/>
  <c r="P13" i="2"/>
  <c r="P17" i="2"/>
  <c r="P21" i="2"/>
  <c r="I5" i="2"/>
  <c r="I6" i="2"/>
  <c r="I9" i="2"/>
  <c r="I10" i="2"/>
  <c r="I13" i="2"/>
  <c r="I14" i="2"/>
  <c r="I17" i="2"/>
  <c r="I18" i="2"/>
  <c r="I21" i="2"/>
  <c r="I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" i="2"/>
  <c r="D2" i="2"/>
  <c r="P23" i="2"/>
  <c r="M23" i="2"/>
  <c r="I23" i="2"/>
  <c r="P22" i="2"/>
  <c r="M22" i="2"/>
  <c r="O21" i="2"/>
  <c r="N21" i="2" s="1"/>
  <c r="M21" i="2"/>
  <c r="P20" i="2"/>
  <c r="M20" i="2"/>
  <c r="I20" i="2"/>
  <c r="P19" i="2"/>
  <c r="M19" i="2"/>
  <c r="I19" i="2"/>
  <c r="P18" i="2"/>
  <c r="M18" i="2"/>
  <c r="O17" i="2"/>
  <c r="N17" i="2" s="1"/>
  <c r="M17" i="2"/>
  <c r="P16" i="2"/>
  <c r="M16" i="2"/>
  <c r="I16" i="2"/>
  <c r="P15" i="2"/>
  <c r="M15" i="2"/>
  <c r="I15" i="2"/>
  <c r="P14" i="2"/>
  <c r="M14" i="2"/>
  <c r="O13" i="2"/>
  <c r="N13" i="2" s="1"/>
  <c r="M13" i="2"/>
  <c r="P12" i="2"/>
  <c r="M12" i="2"/>
  <c r="I12" i="2"/>
  <c r="P11" i="2"/>
  <c r="M11" i="2"/>
  <c r="I11" i="2"/>
  <c r="P10" i="2"/>
  <c r="M10" i="2"/>
  <c r="O9" i="2"/>
  <c r="N9" i="2" s="1"/>
  <c r="M9" i="2"/>
  <c r="P8" i="2"/>
  <c r="M8" i="2"/>
  <c r="I8" i="2"/>
  <c r="O7" i="2"/>
  <c r="N7" i="2" s="1"/>
  <c r="M7" i="2"/>
  <c r="I7" i="2"/>
  <c r="P6" i="2"/>
  <c r="M6" i="2"/>
  <c r="O5" i="2"/>
  <c r="N5" i="2" s="1"/>
  <c r="M5" i="2"/>
  <c r="P4" i="2"/>
  <c r="M4" i="2"/>
  <c r="I4" i="2"/>
  <c r="P3" i="2"/>
  <c r="M3" i="2"/>
  <c r="I3" i="2"/>
  <c r="P2" i="2"/>
  <c r="M2" i="2"/>
  <c r="I2" i="2"/>
  <c r="B2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U8" i="2" l="1"/>
  <c r="O23" i="2"/>
  <c r="N23" i="2" s="1"/>
  <c r="O19" i="2"/>
  <c r="N19" i="2" s="1"/>
  <c r="O15" i="2"/>
  <c r="N15" i="2" s="1"/>
  <c r="O11" i="2"/>
  <c r="N11" i="2" s="1"/>
  <c r="O3" i="2"/>
  <c r="N3" i="2" s="1"/>
  <c r="P7" i="2"/>
  <c r="O22" i="2"/>
  <c r="N22" i="2" s="1"/>
  <c r="O18" i="2"/>
  <c r="N18" i="2" s="1"/>
  <c r="O14" i="2"/>
  <c r="N14" i="2" s="1"/>
  <c r="O10" i="2"/>
  <c r="N10" i="2" s="1"/>
  <c r="O6" i="2"/>
  <c r="N6" i="2" s="1"/>
  <c r="O2" i="2"/>
  <c r="N2" i="2" s="1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U9" i="2" l="1"/>
  <c r="A21" i="2"/>
  <c r="A22" i="2"/>
  <c r="A2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U10" i="2" l="1"/>
  <c r="U11" i="2" l="1"/>
  <c r="AP20" i="5" l="1"/>
  <c r="AP22" i="5"/>
  <c r="AP21" i="5"/>
  <c r="AP23" i="5"/>
  <c r="AL20" i="5"/>
  <c r="AL22" i="5" l="1"/>
  <c r="AL23" i="5"/>
  <c r="AL21" i="5"/>
</calcChain>
</file>

<file path=xl/sharedStrings.xml><?xml version="1.0" encoding="utf-8"?>
<sst xmlns="http://schemas.openxmlformats.org/spreadsheetml/2006/main" count="89" uniqueCount="64">
  <si>
    <t>num</t>
  </si>
  <si>
    <t>levc</t>
  </si>
  <si>
    <t>revc</t>
  </si>
  <si>
    <t>aoc</t>
  </si>
  <si>
    <t>clt</t>
  </si>
  <si>
    <t>clm</t>
  </si>
  <si>
    <t>cdc</t>
  </si>
  <si>
    <t>ctt</t>
  </si>
  <si>
    <t>ctm</t>
  </si>
  <si>
    <t>cdt</t>
  </si>
  <si>
    <t>cdm</t>
  </si>
  <si>
    <t>cct</t>
  </si>
  <si>
    <t>ccm</t>
  </si>
  <si>
    <t>lelc</t>
  </si>
  <si>
    <t>relc</t>
  </si>
  <si>
    <t>slt</t>
  </si>
  <si>
    <t>slm</t>
  </si>
  <si>
    <t>sdc</t>
  </si>
  <si>
    <t>smt</t>
  </si>
  <si>
    <t>smm</t>
  </si>
  <si>
    <t>sdt</t>
  </si>
  <si>
    <t>sdm</t>
  </si>
  <si>
    <t>sct</t>
  </si>
  <si>
    <t>scm</t>
  </si>
  <si>
    <t>noel</t>
  </si>
  <si>
    <t>noev</t>
  </si>
  <si>
    <t>Change-based</t>
  </si>
  <si>
    <t>State-based</t>
  </si>
  <si>
    <t>evc</t>
  </si>
  <si>
    <t>cct2</t>
  </si>
  <si>
    <t>ccm2</t>
  </si>
  <si>
    <t>aec</t>
  </si>
  <si>
    <t>Affected Element</t>
  </si>
  <si>
    <t>Total Element</t>
  </si>
  <si>
    <t>Diff</t>
  </si>
  <si>
    <t>Event Load</t>
  </si>
  <si>
    <t>Element Tree</t>
  </si>
  <si>
    <t>Change Diff</t>
  </si>
  <si>
    <t>Matching</t>
  </si>
  <si>
    <t>State Diff</t>
  </si>
  <si>
    <t>cxc</t>
  </si>
  <si>
    <t>cxt</t>
  </si>
  <si>
    <t>cxm</t>
  </si>
  <si>
    <t>sxc</t>
  </si>
  <si>
    <t>sxt</t>
  </si>
  <si>
    <t>sxm</t>
  </si>
  <si>
    <t>exc</t>
  </si>
  <si>
    <t>ept</t>
  </si>
  <si>
    <t>epm</t>
  </si>
  <si>
    <t>ext</t>
  </si>
  <si>
    <t>exm</t>
  </si>
  <si>
    <t>ect</t>
  </si>
  <si>
    <t>ecm</t>
  </si>
  <si>
    <t>EMF Compare</t>
  </si>
  <si>
    <t>EMF Store</t>
  </si>
  <si>
    <t>elc</t>
  </si>
  <si>
    <t>Conflict</t>
  </si>
  <si>
    <t>Diffing</t>
  </si>
  <si>
    <t>Loading &amp; Mapping</t>
  </si>
  <si>
    <t>Epsilon CBP</t>
  </si>
  <si>
    <t xml:space="preserve"> Tree</t>
  </si>
  <si>
    <t>srx</t>
  </si>
  <si>
    <t>y = 5E+07x2 + 2E+08x + 5E+08</t>
  </si>
  <si>
    <t>y = 4E+07x2 + 1E+08x + 8E+08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</si>
</sst>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0.0000"/>
    <numFmt numFmtId="166" formatCode="0.000000"/>
    <numFmt numFmtId="167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43" fontId="0" fillId="0" borderId="0" xfId="42" applyFon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0" fontId="0" fillId="0" borderId="0" xfId="0" applyAlignment="1"/>
    <xf numFmtId="0" fontId="0" fillId="0" borderId="0" xfId="0" applyAlignment="1">
      <alignment vertical="top"/>
    </xf>
    <xf numFmtId="0" fontId="0" fillId="34" borderId="0" xfId="0" applyFill="1"/>
    <xf numFmtId="166" fontId="0" fillId="34" borderId="0" xfId="0" applyNumberFormat="1" applyFill="1"/>
    <xf numFmtId="0" fontId="0" fillId="35" borderId="0" xfId="0" applyFill="1"/>
    <xf numFmtId="166" fontId="0" fillId="33" borderId="0" xfId="0" applyNumberFormat="1" applyFill="1"/>
    <xf numFmtId="167" fontId="0" fillId="0" borderId="0" xfId="42" applyNumberFormat="1" applyFont="1"/>
    <xf numFmtId="0" fontId="18" fillId="0" borderId="0" xfId="0" applyFont="1" applyAlignment="1">
      <alignment horizontal="left" vertical="center" readingOrder="1"/>
    </xf>
    <xf numFmtId="0" fontId="0" fillId="0" borderId="0" xfId="0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output!$AM$2:$AM$14</c:f>
              <c:numCache>
                <c:formatCode>General</c:formatCode>
                <c:ptCount val="13"/>
                <c:pt idx="0">
                  <c:v>919558568</c:v>
                </c:pt>
                <c:pt idx="1">
                  <c:v>1270750896</c:v>
                </c:pt>
                <c:pt idx="2">
                  <c:v>1662129528</c:v>
                </c:pt>
                <c:pt idx="3">
                  <c:v>2041863840</c:v>
                </c:pt>
                <c:pt idx="4">
                  <c:v>2521005064</c:v>
                </c:pt>
                <c:pt idx="5">
                  <c:v>3096627360</c:v>
                </c:pt>
                <c:pt idx="6">
                  <c:v>3870272128</c:v>
                </c:pt>
                <c:pt idx="7">
                  <c:v>4457653088</c:v>
                </c:pt>
                <c:pt idx="8">
                  <c:v>5372230736</c:v>
                </c:pt>
                <c:pt idx="9">
                  <c:v>6269948624</c:v>
                </c:pt>
                <c:pt idx="10">
                  <c:v>7316124952</c:v>
                </c:pt>
                <c:pt idx="11">
                  <c:v>8430207736</c:v>
                </c:pt>
                <c:pt idx="12">
                  <c:v>9680832192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E-4EAE-AB8C-AA58AE6DC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35736"/>
        <c:axId val="501626552"/>
      </c:lineChart>
      <c:catAx>
        <c:axId val="50163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26552"/>
        <c:crosses val="autoZero"/>
        <c:auto val="1"/>
        <c:lblAlgn val="ctr"/>
        <c:lblOffset val="100"/>
        <c:noMultiLvlLbl val="0"/>
      </c:catAx>
      <c:valAx>
        <c:axId val="50162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3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Sheet4!$AA$2:$AA$23</c:f>
              <c:numCache>
                <c:formatCode>General</c:formatCode>
                <c:ptCount val="22"/>
                <c:pt idx="0">
                  <c:v>0.66799055200000002</c:v>
                </c:pt>
                <c:pt idx="1">
                  <c:v>0.61273269600000002</c:v>
                </c:pt>
                <c:pt idx="2">
                  <c:v>0.59639074400000003</c:v>
                </c:pt>
                <c:pt idx="3">
                  <c:v>0.71442549600000005</c:v>
                </c:pt>
                <c:pt idx="4">
                  <c:v>0.57073637600000005</c:v>
                </c:pt>
                <c:pt idx="5">
                  <c:v>0.63115512799999995</c:v>
                </c:pt>
                <c:pt idx="6">
                  <c:v>0.70100943999999998</c:v>
                </c:pt>
                <c:pt idx="7">
                  <c:v>0.756461512</c:v>
                </c:pt>
                <c:pt idx="8">
                  <c:v>0.84793676799999995</c:v>
                </c:pt>
                <c:pt idx="9">
                  <c:v>0.90122511999999999</c:v>
                </c:pt>
                <c:pt idx="10">
                  <c:v>0.96597975199999997</c:v>
                </c:pt>
                <c:pt idx="11">
                  <c:v>1.003038984</c:v>
                </c:pt>
                <c:pt idx="12">
                  <c:v>1.050099592</c:v>
                </c:pt>
                <c:pt idx="13">
                  <c:v>1.087387648</c:v>
                </c:pt>
                <c:pt idx="14">
                  <c:v>0.56484184800000004</c:v>
                </c:pt>
                <c:pt idx="15">
                  <c:v>0.58551877600000002</c:v>
                </c:pt>
                <c:pt idx="16">
                  <c:v>0.59903804000000005</c:v>
                </c:pt>
                <c:pt idx="17">
                  <c:v>0.619364672</c:v>
                </c:pt>
                <c:pt idx="18">
                  <c:v>0.63374216000000005</c:v>
                </c:pt>
                <c:pt idx="19">
                  <c:v>0.63672280800000003</c:v>
                </c:pt>
                <c:pt idx="20">
                  <c:v>0.62765579999999999</c:v>
                </c:pt>
                <c:pt idx="21">
                  <c:v>0.62447147999999997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2-4CA5-9287-D05458EDEC44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Sheet4!$AC$2:$AC$23</c:f>
              <c:numCache>
                <c:formatCode>General</c:formatCode>
                <c:ptCount val="22"/>
                <c:pt idx="0">
                  <c:v>1.5507241279999999</c:v>
                </c:pt>
                <c:pt idx="1">
                  <c:v>6.6967391520000001</c:v>
                </c:pt>
                <c:pt idx="2">
                  <c:v>6.7588271200000003</c:v>
                </c:pt>
                <c:pt idx="3">
                  <c:v>6.9058967359999999</c:v>
                </c:pt>
                <c:pt idx="4">
                  <c:v>6.8534769600000001</c:v>
                </c:pt>
                <c:pt idx="5">
                  <c:v>6.9424207280000001</c:v>
                </c:pt>
                <c:pt idx="6">
                  <c:v>7.0305623600000002</c:v>
                </c:pt>
                <c:pt idx="7">
                  <c:v>6.8235317440000003</c:v>
                </c:pt>
                <c:pt idx="8">
                  <c:v>6.7933953840000001</c:v>
                </c:pt>
                <c:pt idx="9">
                  <c:v>7.2123694719999998</c:v>
                </c:pt>
                <c:pt idx="10">
                  <c:v>7.2446325680000001</c:v>
                </c:pt>
                <c:pt idx="11">
                  <c:v>7.0210636800000001</c:v>
                </c:pt>
                <c:pt idx="12">
                  <c:v>6.8590603840000002</c:v>
                </c:pt>
                <c:pt idx="13">
                  <c:v>7.1768584239999997</c:v>
                </c:pt>
                <c:pt idx="14">
                  <c:v>7.3424781440000002</c:v>
                </c:pt>
                <c:pt idx="15">
                  <c:v>7.0258243040000004</c:v>
                </c:pt>
                <c:pt idx="16">
                  <c:v>7.3174815359999998</c:v>
                </c:pt>
                <c:pt idx="17">
                  <c:v>7.4473654639999998</c:v>
                </c:pt>
                <c:pt idx="18">
                  <c:v>7.0322688879999999</c:v>
                </c:pt>
                <c:pt idx="19">
                  <c:v>7.0035429520000001</c:v>
                </c:pt>
                <c:pt idx="20">
                  <c:v>7.5650467519999998</c:v>
                </c:pt>
                <c:pt idx="21">
                  <c:v>7.4931671680000003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2-4CA5-9287-D05458EDEC44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Sheet4!$AF$2:$AF$23</c:f>
              <c:numCache>
                <c:formatCode>General</c:formatCode>
                <c:ptCount val="22"/>
                <c:pt idx="0">
                  <c:v>0.69191788799999998</c:v>
                </c:pt>
                <c:pt idx="1">
                  <c:v>0.81223879200000004</c:v>
                </c:pt>
                <c:pt idx="2">
                  <c:v>0.98209977599999998</c:v>
                </c:pt>
                <c:pt idx="3">
                  <c:v>1.176516672</c:v>
                </c:pt>
                <c:pt idx="4">
                  <c:v>1.425597896</c:v>
                </c:pt>
                <c:pt idx="5">
                  <c:v>1.5775915760000001</c:v>
                </c:pt>
                <c:pt idx="6">
                  <c:v>2.1091909360000001</c:v>
                </c:pt>
                <c:pt idx="7">
                  <c:v>2.2751905360000002</c:v>
                </c:pt>
                <c:pt idx="8">
                  <c:v>2.5475722240000001</c:v>
                </c:pt>
                <c:pt idx="9">
                  <c:v>3.1554388960000002</c:v>
                </c:pt>
                <c:pt idx="10">
                  <c:v>3.3808502159999998</c:v>
                </c:pt>
                <c:pt idx="11">
                  <c:v>3.510584792</c:v>
                </c:pt>
                <c:pt idx="12">
                  <c:v>4.2003098080000001</c:v>
                </c:pt>
                <c:pt idx="13">
                  <c:v>4.3495071520000002</c:v>
                </c:pt>
                <c:pt idx="14">
                  <c:v>4.5184939999999996</c:v>
                </c:pt>
                <c:pt idx="15">
                  <c:v>5.26937532</c:v>
                </c:pt>
                <c:pt idx="16">
                  <c:v>5.3914670720000002</c:v>
                </c:pt>
                <c:pt idx="17">
                  <c:v>6.1933087679999996</c:v>
                </c:pt>
                <c:pt idx="18">
                  <c:v>6.3904285679999999</c:v>
                </c:pt>
                <c:pt idx="19">
                  <c:v>6.42609808</c:v>
                </c:pt>
                <c:pt idx="20">
                  <c:v>6.9345468879999999</c:v>
                </c:pt>
                <c:pt idx="21">
                  <c:v>7.5690584960000002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02-4CA5-9287-D05458EDE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147036455409411"/>
          <c:y val="0.10039477299939153"/>
          <c:w val="0.77952284657794257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Sheet4!$AJ$2:$AJ$23</c:f>
              <c:numCache>
                <c:formatCode>General</c:formatCode>
                <c:ptCount val="22"/>
                <c:pt idx="0">
                  <c:v>1.5394765610000001</c:v>
                </c:pt>
                <c:pt idx="1">
                  <c:v>4.8248080670000002</c:v>
                </c:pt>
                <c:pt idx="2">
                  <c:v>27.327141913999998</c:v>
                </c:pt>
                <c:pt idx="3">
                  <c:v>18.725246626000001</c:v>
                </c:pt>
                <c:pt idx="4">
                  <c:v>18.166294574999998</c:v>
                </c:pt>
                <c:pt idx="5">
                  <c:v>26.486925732</c:v>
                </c:pt>
                <c:pt idx="6">
                  <c:v>19.149487542999999</c:v>
                </c:pt>
                <c:pt idx="7">
                  <c:v>19.626201899000002</c:v>
                </c:pt>
                <c:pt idx="8">
                  <c:v>23.236416598999998</c:v>
                </c:pt>
                <c:pt idx="9">
                  <c:v>34.947637796000002</c:v>
                </c:pt>
                <c:pt idx="10">
                  <c:v>35.366084233000002</c:v>
                </c:pt>
                <c:pt idx="11">
                  <c:v>42.497274859000001</c:v>
                </c:pt>
                <c:pt idx="12">
                  <c:v>52.057913358</c:v>
                </c:pt>
                <c:pt idx="13">
                  <c:v>60.032084584000003</c:v>
                </c:pt>
                <c:pt idx="14">
                  <c:v>55.892982062000002</c:v>
                </c:pt>
                <c:pt idx="15">
                  <c:v>79.513104953999999</c:v>
                </c:pt>
                <c:pt idx="16">
                  <c:v>74.644935257</c:v>
                </c:pt>
                <c:pt idx="17">
                  <c:v>95.391771868000006</c:v>
                </c:pt>
                <c:pt idx="18">
                  <c:v>93.908944348999995</c:v>
                </c:pt>
                <c:pt idx="19">
                  <c:v>123.811364826</c:v>
                </c:pt>
                <c:pt idx="20">
                  <c:v>117.89681023999999</c:v>
                </c:pt>
                <c:pt idx="21">
                  <c:v>126.985594242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13-41DA-9F65-B90A4C489451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Sheet4!$AL$2:$AL$23</c:f>
              <c:numCache>
                <c:formatCode>General</c:formatCode>
                <c:ptCount val="22"/>
                <c:pt idx="0">
                  <c:v>12.168354730000001</c:v>
                </c:pt>
                <c:pt idx="1">
                  <c:v>18.165785125999999</c:v>
                </c:pt>
                <c:pt idx="2">
                  <c:v>13.648068014</c:v>
                </c:pt>
                <c:pt idx="3">
                  <c:v>18.174200484</c:v>
                </c:pt>
                <c:pt idx="4">
                  <c:v>29.084700102999999</c:v>
                </c:pt>
                <c:pt idx="5">
                  <c:v>42.316240317000002</c:v>
                </c:pt>
                <c:pt idx="6">
                  <c:v>40.533915778999997</c:v>
                </c:pt>
                <c:pt idx="7">
                  <c:v>36.202401913000003</c:v>
                </c:pt>
                <c:pt idx="8">
                  <c:v>40.313890868000001</c:v>
                </c:pt>
                <c:pt idx="9">
                  <c:v>43.435945553000003</c:v>
                </c:pt>
                <c:pt idx="10">
                  <c:v>60.599513342999998</c:v>
                </c:pt>
                <c:pt idx="11">
                  <c:v>79.616288733000005</c:v>
                </c:pt>
                <c:pt idx="12">
                  <c:v>85.036897089999997</c:v>
                </c:pt>
                <c:pt idx="13">
                  <c:v>101.433567986</c:v>
                </c:pt>
                <c:pt idx="14">
                  <c:v>126.80740616200001</c:v>
                </c:pt>
                <c:pt idx="15">
                  <c:v>146.95067712100001</c:v>
                </c:pt>
                <c:pt idx="16">
                  <c:v>198.68668065099999</c:v>
                </c:pt>
                <c:pt idx="17">
                  <c:v>217.54371404099999</c:v>
                </c:pt>
                <c:pt idx="18">
                  <c:v>264.54278835100001</c:v>
                </c:pt>
                <c:pt idx="19">
                  <c:v>319.67392510799999</c:v>
                </c:pt>
                <c:pt idx="20">
                  <c:v>375.588264896</c:v>
                </c:pt>
                <c:pt idx="21">
                  <c:v>442.22365418599998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13-41DA-9F65-B90A4C489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4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Sheet4!$A$38</c:f>
              <c:strCache>
                <c:ptCount val="1"/>
                <c:pt idx="0">
                  <c:v>Loading &amp; Mapping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Sheet4!$AK$2:$AK$23</c:f>
              <c:numCache>
                <c:formatCode>General</c:formatCode>
                <c:ptCount val="22"/>
                <c:pt idx="0">
                  <c:v>0.60790629600000001</c:v>
                </c:pt>
                <c:pt idx="1">
                  <c:v>1.2219394800000001</c:v>
                </c:pt>
                <c:pt idx="2">
                  <c:v>1.6377245039999999</c:v>
                </c:pt>
                <c:pt idx="3">
                  <c:v>2.591539536</c:v>
                </c:pt>
                <c:pt idx="4">
                  <c:v>3.0328652639999998</c:v>
                </c:pt>
                <c:pt idx="5">
                  <c:v>3.6338128639999998</c:v>
                </c:pt>
                <c:pt idx="6">
                  <c:v>4.6038391599999997</c:v>
                </c:pt>
                <c:pt idx="7">
                  <c:v>5.7296467680000003</c:v>
                </c:pt>
                <c:pt idx="8">
                  <c:v>6.6928137760000004</c:v>
                </c:pt>
                <c:pt idx="9">
                  <c:v>8.046583536</c:v>
                </c:pt>
                <c:pt idx="10">
                  <c:v>9.5213846800000006</c:v>
                </c:pt>
                <c:pt idx="11">
                  <c:v>10.148759378995232</c:v>
                </c:pt>
                <c:pt idx="12">
                  <c:v>11.584544405044172</c:v>
                </c:pt>
                <c:pt idx="13">
                  <c:v>13.113039601827357</c:v>
                </c:pt>
                <c:pt idx="14">
                  <c:v>14.81341449063253</c:v>
                </c:pt>
                <c:pt idx="15">
                  <c:v>16.580767761770634</c:v>
                </c:pt>
                <c:pt idx="16">
                  <c:v>18.416615342191569</c:v>
                </c:pt>
                <c:pt idx="17">
                  <c:v>20.344981318124329</c:v>
                </c:pt>
                <c:pt idx="18">
                  <c:v>22.387192897183262</c:v>
                </c:pt>
                <c:pt idx="19">
                  <c:v>24.504450035156417</c:v>
                </c:pt>
                <c:pt idx="20">
                  <c:v>26.820540510926982</c:v>
                </c:pt>
                <c:pt idx="21">
                  <c:v>29.133601691925129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9-4F3B-9901-1BAEA20AE050}"/>
            </c:ext>
          </c:extLst>
        </c:ser>
        <c:ser>
          <c:idx val="2"/>
          <c:order val="1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Sheet4!$AM$2:$AM$23</c:f>
              <c:numCache>
                <c:formatCode>General</c:formatCode>
                <c:ptCount val="22"/>
                <c:pt idx="0">
                  <c:v>0.91955856800000002</c:v>
                </c:pt>
                <c:pt idx="1">
                  <c:v>1.270750896</c:v>
                </c:pt>
                <c:pt idx="2">
                  <c:v>1.6621295279999999</c:v>
                </c:pt>
                <c:pt idx="3">
                  <c:v>2.04186384</c:v>
                </c:pt>
                <c:pt idx="4">
                  <c:v>2.5210050640000001</c:v>
                </c:pt>
                <c:pt idx="5">
                  <c:v>3.0966273599999998</c:v>
                </c:pt>
                <c:pt idx="6">
                  <c:v>3.8702721279999999</c:v>
                </c:pt>
                <c:pt idx="7">
                  <c:v>4.4576530879999998</c:v>
                </c:pt>
                <c:pt idx="8">
                  <c:v>5.3722307359999997</c:v>
                </c:pt>
                <c:pt idx="9">
                  <c:v>6.2699486240000004</c:v>
                </c:pt>
                <c:pt idx="10">
                  <c:v>7.316124952</c:v>
                </c:pt>
                <c:pt idx="11">
                  <c:v>8.4302077359999998</c:v>
                </c:pt>
                <c:pt idx="12">
                  <c:v>9.6808321920000004</c:v>
                </c:pt>
                <c:pt idx="13">
                  <c:v>10.100724492707462</c:v>
                </c:pt>
                <c:pt idx="14">
                  <c:v>11.31536894579347</c:v>
                </c:pt>
                <c:pt idx="15">
                  <c:v>12.685866052336332</c:v>
                </c:pt>
                <c:pt idx="16">
                  <c:v>14.131716570699346</c:v>
                </c:pt>
                <c:pt idx="17">
                  <c:v>15.622245925553933</c:v>
                </c:pt>
                <c:pt idx="18">
                  <c:v>17.225000854018287</c:v>
                </c:pt>
                <c:pt idx="19">
                  <c:v>18.820917211855182</c:v>
                </c:pt>
                <c:pt idx="20">
                  <c:v>20.579401222668636</c:v>
                </c:pt>
                <c:pt idx="21">
                  <c:v>22.430500650560486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B9-4F3B-9901-1BAEA20A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3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clt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Sheet4!$F$2:$F$17</c:f>
              <c:numCache>
                <c:formatCode>General</c:formatCode>
                <c:ptCount val="16"/>
                <c:pt idx="0">
                  <c:v>0.223975705</c:v>
                </c:pt>
                <c:pt idx="1">
                  <c:v>0.42930687899999997</c:v>
                </c:pt>
                <c:pt idx="2">
                  <c:v>0.55599291399999995</c:v>
                </c:pt>
                <c:pt idx="3">
                  <c:v>0.893871992</c:v>
                </c:pt>
                <c:pt idx="4">
                  <c:v>1.105543476</c:v>
                </c:pt>
                <c:pt idx="5">
                  <c:v>1.1158267369999999</c:v>
                </c:pt>
                <c:pt idx="6">
                  <c:v>1.533861573</c:v>
                </c:pt>
                <c:pt idx="7">
                  <c:v>1.798828227</c:v>
                </c:pt>
                <c:pt idx="8">
                  <c:v>3.0421254129999999</c:v>
                </c:pt>
                <c:pt idx="9">
                  <c:v>3.2136745979999999</c:v>
                </c:pt>
                <c:pt idx="10">
                  <c:v>2.4038084149999999</c:v>
                </c:pt>
                <c:pt idx="11">
                  <c:v>2.6050315319999999</c:v>
                </c:pt>
                <c:pt idx="12">
                  <c:v>2.8739899379999998</c:v>
                </c:pt>
                <c:pt idx="13">
                  <c:v>2.7290030500000002</c:v>
                </c:pt>
                <c:pt idx="14">
                  <c:v>3.7151347530000001</c:v>
                </c:pt>
                <c:pt idx="15">
                  <c:v>3.4929078470000001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5-497A-9971-B3A55F8AC193}"/>
            </c:ext>
          </c:extLst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ctt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Sheet4!$I$2:$I$17</c:f>
              <c:numCache>
                <c:formatCode>General</c:formatCode>
                <c:ptCount val="16"/>
                <c:pt idx="0">
                  <c:v>0.22751458499999999</c:v>
                </c:pt>
                <c:pt idx="1">
                  <c:v>0.26587676999999998</c:v>
                </c:pt>
                <c:pt idx="2">
                  <c:v>0.39033903199999997</c:v>
                </c:pt>
                <c:pt idx="3">
                  <c:v>0.79840679400000003</c:v>
                </c:pt>
                <c:pt idx="4">
                  <c:v>0.66292058499999995</c:v>
                </c:pt>
                <c:pt idx="5">
                  <c:v>0.78093589100000005</c:v>
                </c:pt>
                <c:pt idx="6">
                  <c:v>1.3091078190000001</c:v>
                </c:pt>
                <c:pt idx="7">
                  <c:v>0.98455213600000002</c:v>
                </c:pt>
                <c:pt idx="8">
                  <c:v>2.159903387</c:v>
                </c:pt>
                <c:pt idx="9">
                  <c:v>1.4036820569999999</c:v>
                </c:pt>
                <c:pt idx="10">
                  <c:v>1.6798479900000001</c:v>
                </c:pt>
                <c:pt idx="11">
                  <c:v>2.028559612</c:v>
                </c:pt>
                <c:pt idx="12">
                  <c:v>2.3203001310000002</c:v>
                </c:pt>
                <c:pt idx="13">
                  <c:v>1.8326297279999999</c:v>
                </c:pt>
                <c:pt idx="14">
                  <c:v>2.4410837860000001</c:v>
                </c:pt>
                <c:pt idx="15">
                  <c:v>2.37274845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5-497A-9971-B3A55F8AC193}"/>
            </c:ext>
          </c:extLst>
        </c:ser>
        <c:ser>
          <c:idx val="2"/>
          <c:order val="2"/>
          <c:tx>
            <c:strRef>
              <c:f>Sheet4!$K$1</c:f>
              <c:strCache>
                <c:ptCount val="1"/>
                <c:pt idx="0">
                  <c:v>cdt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Sheet4!$K$2:$K$17</c:f>
              <c:numCache>
                <c:formatCode>General</c:formatCode>
                <c:ptCount val="16"/>
                <c:pt idx="0">
                  <c:v>0.12830798500000001</c:v>
                </c:pt>
                <c:pt idx="1">
                  <c:v>0.12589798099999999</c:v>
                </c:pt>
                <c:pt idx="2">
                  <c:v>0.183978641</c:v>
                </c:pt>
                <c:pt idx="3">
                  <c:v>0.24058811999999999</c:v>
                </c:pt>
                <c:pt idx="4">
                  <c:v>0.29466133799999999</c:v>
                </c:pt>
                <c:pt idx="5">
                  <c:v>0.35307782900000001</c:v>
                </c:pt>
                <c:pt idx="6">
                  <c:v>0.35162859800000001</c:v>
                </c:pt>
                <c:pt idx="7">
                  <c:v>0.49065629900000002</c:v>
                </c:pt>
                <c:pt idx="8">
                  <c:v>0.92919684800000002</c:v>
                </c:pt>
                <c:pt idx="9">
                  <c:v>0.52363930299999994</c:v>
                </c:pt>
                <c:pt idx="10">
                  <c:v>0.50293183699999999</c:v>
                </c:pt>
                <c:pt idx="11">
                  <c:v>0.60002886499999997</c:v>
                </c:pt>
                <c:pt idx="12">
                  <c:v>0.96625479199999997</c:v>
                </c:pt>
                <c:pt idx="13">
                  <c:v>0.64320010900000002</c:v>
                </c:pt>
                <c:pt idx="14">
                  <c:v>0.75287684799999999</c:v>
                </c:pt>
                <c:pt idx="15">
                  <c:v>0.67793317200000003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5-497A-9971-B3A55F8AC193}"/>
            </c:ext>
          </c:extLst>
        </c:ser>
        <c:ser>
          <c:idx val="3"/>
          <c:order val="3"/>
          <c:tx>
            <c:strRef>
              <c:f>Sheet4!$N$1</c:f>
              <c:strCache>
                <c:ptCount val="1"/>
                <c:pt idx="0">
                  <c:v>cxt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Sheet4!$N$2:$N$17</c:f>
              <c:numCache>
                <c:formatCode>General</c:formatCode>
                <c:ptCount val="16"/>
                <c:pt idx="0">
                  <c:v>0.25367518700000002</c:v>
                </c:pt>
                <c:pt idx="1">
                  <c:v>0.26521597499999999</c:v>
                </c:pt>
                <c:pt idx="2">
                  <c:v>0.64899220899999999</c:v>
                </c:pt>
                <c:pt idx="3">
                  <c:v>0.67443330999999995</c:v>
                </c:pt>
                <c:pt idx="4">
                  <c:v>0.91875583299999997</c:v>
                </c:pt>
                <c:pt idx="5">
                  <c:v>0.85577991799999997</c:v>
                </c:pt>
                <c:pt idx="6">
                  <c:v>1.2504473700000001</c:v>
                </c:pt>
                <c:pt idx="7">
                  <c:v>1.03342307</c:v>
                </c:pt>
                <c:pt idx="8">
                  <c:v>1.1432276880000001</c:v>
                </c:pt>
                <c:pt idx="9">
                  <c:v>1.313823178</c:v>
                </c:pt>
                <c:pt idx="10">
                  <c:v>1.9327276229999999</c:v>
                </c:pt>
                <c:pt idx="11">
                  <c:v>2.6317861859999998</c:v>
                </c:pt>
                <c:pt idx="12">
                  <c:v>2.462165347</c:v>
                </c:pt>
                <c:pt idx="13">
                  <c:v>3.256879053</c:v>
                </c:pt>
                <c:pt idx="14">
                  <c:v>3.2211267370000001</c:v>
                </c:pt>
                <c:pt idx="15">
                  <c:v>4.0305127970000001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5-497A-9971-B3A55F8AC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049312"/>
        <c:axId val="402042424"/>
      </c:lineChart>
      <c:catAx>
        <c:axId val="402049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2424"/>
        <c:crosses val="autoZero"/>
        <c:auto val="1"/>
        <c:lblAlgn val="ctr"/>
        <c:lblOffset val="100"/>
        <c:noMultiLvlLbl val="0"/>
      </c:catAx>
      <c:valAx>
        <c:axId val="4020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0.60949775699999997</c:v>
                </c:pt>
                <c:pt idx="1">
                  <c:v>0.65699072599999997</c:v>
                </c:pt>
                <c:pt idx="2">
                  <c:v>1.2233098819999999</c:v>
                </c:pt>
                <c:pt idx="3">
                  <c:v>1.7134282240000001</c:v>
                </c:pt>
                <c:pt idx="4">
                  <c:v>1.8763377560000001</c:v>
                </c:pt>
                <c:pt idx="5">
                  <c:v>1.9897936380000001</c:v>
                </c:pt>
                <c:pt idx="6">
                  <c:v>2.9111837870000001</c:v>
                </c:pt>
                <c:pt idx="7">
                  <c:v>2.5086315049999999</c:v>
                </c:pt>
                <c:pt idx="8">
                  <c:v>4.2323279229999997</c:v>
                </c:pt>
                <c:pt idx="9">
                  <c:v>3.2411445379999999</c:v>
                </c:pt>
                <c:pt idx="10">
                  <c:v>4.11550745</c:v>
                </c:pt>
                <c:pt idx="11">
                  <c:v>5.2603746630000003</c:v>
                </c:pt>
                <c:pt idx="12">
                  <c:v>5.7487202699999997</c:v>
                </c:pt>
                <c:pt idx="13">
                  <c:v>5.7327088899999996</c:v>
                </c:pt>
                <c:pt idx="14">
                  <c:v>6.4150873710000003</c:v>
                </c:pt>
                <c:pt idx="15">
                  <c:v>7.081194419</c:v>
                </c:pt>
                <c:pt idx="16">
                  <c:v>10.485519376999999</c:v>
                </c:pt>
                <c:pt idx="17">
                  <c:v>9.8978248529999995</c:v>
                </c:pt>
                <c:pt idx="18">
                  <c:v>10.685779672000001</c:v>
                </c:pt>
                <c:pt idx="19">
                  <c:v>12.689631178999999</c:v>
                </c:pt>
                <c:pt idx="20">
                  <c:v>22.213153751</c:v>
                </c:pt>
                <c:pt idx="21">
                  <c:v>23.809399304999999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0-4EAF-8B3B-F885EF8C069A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667.99055199999998</c:v>
                </c:pt>
                <c:pt idx="1">
                  <c:v>612.73269600000003</c:v>
                </c:pt>
                <c:pt idx="2">
                  <c:v>596.39074400000004</c:v>
                </c:pt>
                <c:pt idx="3">
                  <c:v>714.42549599999995</c:v>
                </c:pt>
                <c:pt idx="4">
                  <c:v>570.73637599999995</c:v>
                </c:pt>
                <c:pt idx="5">
                  <c:v>631.15512799999999</c:v>
                </c:pt>
                <c:pt idx="6">
                  <c:v>701.00944000000004</c:v>
                </c:pt>
                <c:pt idx="7">
                  <c:v>756.46151199999997</c:v>
                </c:pt>
                <c:pt idx="8">
                  <c:v>847.93676800000003</c:v>
                </c:pt>
                <c:pt idx="9">
                  <c:v>901.22511999999995</c:v>
                </c:pt>
                <c:pt idx="10">
                  <c:v>965.97975199999996</c:v>
                </c:pt>
                <c:pt idx="11">
                  <c:v>1003.038984</c:v>
                </c:pt>
                <c:pt idx="12">
                  <c:v>1050.099592</c:v>
                </c:pt>
                <c:pt idx="13">
                  <c:v>1087.3876479999999</c:v>
                </c:pt>
                <c:pt idx="14">
                  <c:v>564.84184800000003</c:v>
                </c:pt>
                <c:pt idx="15">
                  <c:v>585.518776</c:v>
                </c:pt>
                <c:pt idx="16">
                  <c:v>599.03804000000002</c:v>
                </c:pt>
                <c:pt idx="17">
                  <c:v>619.36467200000004</c:v>
                </c:pt>
                <c:pt idx="18">
                  <c:v>633.74216000000001</c:v>
                </c:pt>
                <c:pt idx="19">
                  <c:v>636.72280799999999</c:v>
                </c:pt>
                <c:pt idx="20">
                  <c:v>627.6558</c:v>
                </c:pt>
                <c:pt idx="21">
                  <c:v>624.47148000000004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0.69191788799999998</c:v>
                </c:pt>
                <c:pt idx="1">
                  <c:v>0.81223879200000004</c:v>
                </c:pt>
                <c:pt idx="2">
                  <c:v>0.98209977599999998</c:v>
                </c:pt>
                <c:pt idx="3">
                  <c:v>1.176516672</c:v>
                </c:pt>
                <c:pt idx="4">
                  <c:v>1.425597896</c:v>
                </c:pt>
                <c:pt idx="5">
                  <c:v>1.5775915760000001</c:v>
                </c:pt>
                <c:pt idx="6">
                  <c:v>2.1091909360000001</c:v>
                </c:pt>
                <c:pt idx="7">
                  <c:v>2.2751905360000002</c:v>
                </c:pt>
                <c:pt idx="8">
                  <c:v>2.5475722240000001</c:v>
                </c:pt>
                <c:pt idx="9">
                  <c:v>3.1554388960000002</c:v>
                </c:pt>
                <c:pt idx="10">
                  <c:v>3.3808502159999998</c:v>
                </c:pt>
                <c:pt idx="11">
                  <c:v>3.510584792</c:v>
                </c:pt>
                <c:pt idx="12">
                  <c:v>4.2003098080000001</c:v>
                </c:pt>
                <c:pt idx="13">
                  <c:v>4.3495071520000002</c:v>
                </c:pt>
                <c:pt idx="14">
                  <c:v>4.5184939999999996</c:v>
                </c:pt>
                <c:pt idx="15">
                  <c:v>5.26937532</c:v>
                </c:pt>
                <c:pt idx="16">
                  <c:v>5.3914670720000002</c:v>
                </c:pt>
                <c:pt idx="17">
                  <c:v>6.1933087679999996</c:v>
                </c:pt>
                <c:pt idx="18">
                  <c:v>6.3904285679999999</c:v>
                </c:pt>
                <c:pt idx="19">
                  <c:v>6.42609808</c:v>
                </c:pt>
                <c:pt idx="20">
                  <c:v>6.9345468879999999</c:v>
                </c:pt>
                <c:pt idx="21">
                  <c:v>7.5690584960000002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D0-4EAF-8B3B-F885EF8C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77290978530283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566666823543352E-2"/>
          <c:y val="4.2115455012657291E-3"/>
          <c:w val="0.91099499775620196"/>
          <c:h val="6.88537608791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1504392084552"/>
          <c:y val="8.4814814814814829E-2"/>
          <c:w val="0.78311216197560052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0.45005820000000002</c:v>
                </c:pt>
                <c:pt idx="1">
                  <c:v>0.77871165600000003</c:v>
                </c:pt>
                <c:pt idx="2">
                  <c:v>1.382268064</c:v>
                </c:pt>
                <c:pt idx="3">
                  <c:v>1.6554129120000001</c:v>
                </c:pt>
                <c:pt idx="4">
                  <c:v>1.98344564</c:v>
                </c:pt>
                <c:pt idx="5">
                  <c:v>2.1923338879999998</c:v>
                </c:pt>
                <c:pt idx="6">
                  <c:v>2.460721392</c:v>
                </c:pt>
                <c:pt idx="7">
                  <c:v>2.6536596879999998</c:v>
                </c:pt>
                <c:pt idx="8">
                  <c:v>2.9721391279999998</c:v>
                </c:pt>
                <c:pt idx="9">
                  <c:v>3.1289179840000001</c:v>
                </c:pt>
                <c:pt idx="10">
                  <c:v>3.3568494719999999</c:v>
                </c:pt>
                <c:pt idx="11">
                  <c:v>3.510587304</c:v>
                </c:pt>
                <c:pt idx="12">
                  <c:v>3.6426033840000001</c:v>
                </c:pt>
                <c:pt idx="13">
                  <c:v>3.8057809040000001</c:v>
                </c:pt>
                <c:pt idx="14">
                  <c:v>3.9172401039999998</c:v>
                </c:pt>
                <c:pt idx="15">
                  <c:v>4.061053104</c:v>
                </c:pt>
                <c:pt idx="16">
                  <c:v>4.1934263679999999</c:v>
                </c:pt>
                <c:pt idx="17">
                  <c:v>4.916146232</c:v>
                </c:pt>
                <c:pt idx="18">
                  <c:v>5.1455322719999996</c:v>
                </c:pt>
                <c:pt idx="19">
                  <c:v>5.1461761199999998</c:v>
                </c:pt>
                <c:pt idx="20">
                  <c:v>5.8437196800000004</c:v>
                </c:pt>
                <c:pt idx="21">
                  <c:v>5.699574632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6-4919-A6E4-9F8475015142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667.99055199999998</c:v>
                </c:pt>
                <c:pt idx="1">
                  <c:v>612.73269600000003</c:v>
                </c:pt>
                <c:pt idx="2">
                  <c:v>596.39074400000004</c:v>
                </c:pt>
                <c:pt idx="3">
                  <c:v>714.42549599999995</c:v>
                </c:pt>
                <c:pt idx="4">
                  <c:v>570.73637599999995</c:v>
                </c:pt>
                <c:pt idx="5">
                  <c:v>631.15512799999999</c:v>
                </c:pt>
                <c:pt idx="6">
                  <c:v>701.00944000000004</c:v>
                </c:pt>
                <c:pt idx="7">
                  <c:v>756.46151199999997</c:v>
                </c:pt>
                <c:pt idx="8">
                  <c:v>847.93676800000003</c:v>
                </c:pt>
                <c:pt idx="9">
                  <c:v>901.22511999999995</c:v>
                </c:pt>
                <c:pt idx="10">
                  <c:v>965.97975199999996</c:v>
                </c:pt>
                <c:pt idx="11">
                  <c:v>1003.038984</c:v>
                </c:pt>
                <c:pt idx="12">
                  <c:v>1050.099592</c:v>
                </c:pt>
                <c:pt idx="13">
                  <c:v>1087.3876479999999</c:v>
                </c:pt>
                <c:pt idx="14">
                  <c:v>564.84184800000003</c:v>
                </c:pt>
                <c:pt idx="15">
                  <c:v>585.518776</c:v>
                </c:pt>
                <c:pt idx="16">
                  <c:v>599.03804000000002</c:v>
                </c:pt>
                <c:pt idx="17">
                  <c:v>619.36467200000004</c:v>
                </c:pt>
                <c:pt idx="18">
                  <c:v>633.74216000000001</c:v>
                </c:pt>
                <c:pt idx="19">
                  <c:v>636.72280799999999</c:v>
                </c:pt>
                <c:pt idx="20">
                  <c:v>627.6558</c:v>
                </c:pt>
                <c:pt idx="21">
                  <c:v>624.47148000000004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19.929562548</c:v>
                </c:pt>
                <c:pt idx="1">
                  <c:v>18.583675844999998</c:v>
                </c:pt>
                <c:pt idx="2">
                  <c:v>18.156928190999999</c:v>
                </c:pt>
                <c:pt idx="3">
                  <c:v>19.677497300999999</c:v>
                </c:pt>
                <c:pt idx="4">
                  <c:v>20.205970097000002</c:v>
                </c:pt>
                <c:pt idx="5">
                  <c:v>20.160523088000001</c:v>
                </c:pt>
                <c:pt idx="6">
                  <c:v>19.734153356</c:v>
                </c:pt>
                <c:pt idx="7">
                  <c:v>21.298367897999999</c:v>
                </c:pt>
                <c:pt idx="8">
                  <c:v>32.772439370999997</c:v>
                </c:pt>
                <c:pt idx="9">
                  <c:v>20.195915235000001</c:v>
                </c:pt>
                <c:pt idx="10">
                  <c:v>20.668169646999999</c:v>
                </c:pt>
                <c:pt idx="11">
                  <c:v>21.363199442999999</c:v>
                </c:pt>
                <c:pt idx="12">
                  <c:v>21.282438191000001</c:v>
                </c:pt>
                <c:pt idx="13">
                  <c:v>21.270596613999999</c:v>
                </c:pt>
                <c:pt idx="14">
                  <c:v>24.149700121999999</c:v>
                </c:pt>
                <c:pt idx="15">
                  <c:v>22.849136310999999</c:v>
                </c:pt>
                <c:pt idx="16">
                  <c:v>23.630984701999999</c:v>
                </c:pt>
                <c:pt idx="17">
                  <c:v>24.128142615000002</c:v>
                </c:pt>
                <c:pt idx="18">
                  <c:v>23.977621242000001</c:v>
                </c:pt>
                <c:pt idx="19">
                  <c:v>23.311282249000001</c:v>
                </c:pt>
                <c:pt idx="20">
                  <c:v>32.651560469000003</c:v>
                </c:pt>
                <c:pt idx="21">
                  <c:v>23.256815419999999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C6-4919-A6E4-9F847501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4420138888888893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11716089295709"/>
          <c:y val="0"/>
          <c:w val="0.65376567821408582"/>
          <c:h val="9.0878129193452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0722222222221"/>
          <c:y val="8.4814814814814829E-2"/>
          <c:w val="0.77785111111111116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0.45005820000000002</c:v>
                </c:pt>
                <c:pt idx="1">
                  <c:v>0.77871165600000003</c:v>
                </c:pt>
                <c:pt idx="2">
                  <c:v>1.382268064</c:v>
                </c:pt>
                <c:pt idx="3">
                  <c:v>1.6554129120000001</c:v>
                </c:pt>
                <c:pt idx="4">
                  <c:v>1.98344564</c:v>
                </c:pt>
                <c:pt idx="5">
                  <c:v>2.1923338879999998</c:v>
                </c:pt>
                <c:pt idx="6">
                  <c:v>2.460721392</c:v>
                </c:pt>
                <c:pt idx="7">
                  <c:v>2.6536596879999998</c:v>
                </c:pt>
                <c:pt idx="8">
                  <c:v>2.9721391279999998</c:v>
                </c:pt>
                <c:pt idx="9">
                  <c:v>3.1289179840000001</c:v>
                </c:pt>
                <c:pt idx="10">
                  <c:v>3.3568494719999999</c:v>
                </c:pt>
                <c:pt idx="11">
                  <c:v>3.510587304</c:v>
                </c:pt>
                <c:pt idx="12">
                  <c:v>3.6426033840000001</c:v>
                </c:pt>
                <c:pt idx="13">
                  <c:v>3.8057809040000001</c:v>
                </c:pt>
                <c:pt idx="14">
                  <c:v>3.9172401039999998</c:v>
                </c:pt>
                <c:pt idx="15">
                  <c:v>4.061053104</c:v>
                </c:pt>
                <c:pt idx="16">
                  <c:v>4.1934263679999999</c:v>
                </c:pt>
                <c:pt idx="17">
                  <c:v>4.916146232</c:v>
                </c:pt>
                <c:pt idx="18">
                  <c:v>5.1455322719999996</c:v>
                </c:pt>
                <c:pt idx="19">
                  <c:v>5.1461761199999998</c:v>
                </c:pt>
                <c:pt idx="20">
                  <c:v>5.8437196800000004</c:v>
                </c:pt>
                <c:pt idx="21">
                  <c:v>5.699574632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1-4D4D-AE4C-AFD0F2409404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19.929562548</c:v>
                </c:pt>
                <c:pt idx="1">
                  <c:v>18.583675844999998</c:v>
                </c:pt>
                <c:pt idx="2">
                  <c:v>18.156928190999999</c:v>
                </c:pt>
                <c:pt idx="3">
                  <c:v>19.677497300999999</c:v>
                </c:pt>
                <c:pt idx="4">
                  <c:v>20.205970097000002</c:v>
                </c:pt>
                <c:pt idx="5">
                  <c:v>20.160523088000001</c:v>
                </c:pt>
                <c:pt idx="6">
                  <c:v>19.734153356</c:v>
                </c:pt>
                <c:pt idx="7">
                  <c:v>21.298367897999999</c:v>
                </c:pt>
                <c:pt idx="8">
                  <c:v>32.772439370999997</c:v>
                </c:pt>
                <c:pt idx="9">
                  <c:v>20.195915235000001</c:v>
                </c:pt>
                <c:pt idx="10">
                  <c:v>20.668169646999999</c:v>
                </c:pt>
                <c:pt idx="11">
                  <c:v>21.363199442999999</c:v>
                </c:pt>
                <c:pt idx="12">
                  <c:v>21.282438191000001</c:v>
                </c:pt>
                <c:pt idx="13">
                  <c:v>21.270596613999999</c:v>
                </c:pt>
                <c:pt idx="14">
                  <c:v>24.149700121999999</c:v>
                </c:pt>
                <c:pt idx="15">
                  <c:v>22.849136310999999</c:v>
                </c:pt>
                <c:pt idx="16">
                  <c:v>23.630984701999999</c:v>
                </c:pt>
                <c:pt idx="17">
                  <c:v>24.128142615000002</c:v>
                </c:pt>
                <c:pt idx="18">
                  <c:v>23.977621242000001</c:v>
                </c:pt>
                <c:pt idx="19">
                  <c:v>23.311282249000001</c:v>
                </c:pt>
                <c:pt idx="20">
                  <c:v>32.651560469000003</c:v>
                </c:pt>
                <c:pt idx="21">
                  <c:v>23.256815419999999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1-4D4D-AE4C-AFD0F240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 (x1M)</a:t>
                </a:r>
              </a:p>
            </c:rich>
          </c:tx>
          <c:layout>
            <c:manualLayout>
              <c:xMode val="edge"/>
              <c:yMode val="edge"/>
              <c:x val="0.2794792442997901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426892400</c:v>
                </c:pt>
                <c:pt idx="1">
                  <c:v>535963152</c:v>
                </c:pt>
                <c:pt idx="2">
                  <c:v>536069608</c:v>
                </c:pt>
                <c:pt idx="3">
                  <c:v>536289120</c:v>
                </c:pt>
                <c:pt idx="4">
                  <c:v>536446320</c:v>
                </c:pt>
                <c:pt idx="5">
                  <c:v>536619880</c:v>
                </c:pt>
                <c:pt idx="6">
                  <c:v>536745832</c:v>
                </c:pt>
                <c:pt idx="7">
                  <c:v>536910232</c:v>
                </c:pt>
                <c:pt idx="8">
                  <c:v>537036832</c:v>
                </c:pt>
                <c:pt idx="9">
                  <c:v>537054832</c:v>
                </c:pt>
                <c:pt idx="10">
                  <c:v>537105944</c:v>
                </c:pt>
                <c:pt idx="11">
                  <c:v>537089736</c:v>
                </c:pt>
                <c:pt idx="12">
                  <c:v>537235984</c:v>
                </c:pt>
                <c:pt idx="13">
                  <c:v>537215520</c:v>
                </c:pt>
                <c:pt idx="14">
                  <c:v>537276752</c:v>
                </c:pt>
                <c:pt idx="15">
                  <c:v>537260224</c:v>
                </c:pt>
                <c:pt idx="16">
                  <c:v>537242416</c:v>
                </c:pt>
                <c:pt idx="17">
                  <c:v>537300728</c:v>
                </c:pt>
                <c:pt idx="18">
                  <c:v>537303976</c:v>
                </c:pt>
                <c:pt idx="19">
                  <c:v>537226216</c:v>
                </c:pt>
                <c:pt idx="20">
                  <c:v>537158152</c:v>
                </c:pt>
                <c:pt idx="21">
                  <c:v>537503120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0.45005820000000002</c:v>
                </c:pt>
                <c:pt idx="1">
                  <c:v>0.77871165600000003</c:v>
                </c:pt>
                <c:pt idx="2">
                  <c:v>1.382268064</c:v>
                </c:pt>
                <c:pt idx="3">
                  <c:v>1.6554129120000001</c:v>
                </c:pt>
                <c:pt idx="4">
                  <c:v>1.98344564</c:v>
                </c:pt>
                <c:pt idx="5">
                  <c:v>2.1923338879999998</c:v>
                </c:pt>
                <c:pt idx="6">
                  <c:v>2.460721392</c:v>
                </c:pt>
                <c:pt idx="7">
                  <c:v>2.6536596879999998</c:v>
                </c:pt>
                <c:pt idx="8">
                  <c:v>2.9721391279999998</c:v>
                </c:pt>
                <c:pt idx="9">
                  <c:v>3.1289179840000001</c:v>
                </c:pt>
                <c:pt idx="10">
                  <c:v>3.3568494719999999</c:v>
                </c:pt>
                <c:pt idx="11">
                  <c:v>3.510587304</c:v>
                </c:pt>
                <c:pt idx="12">
                  <c:v>3.6426033840000001</c:v>
                </c:pt>
                <c:pt idx="13">
                  <c:v>3.8057809040000001</c:v>
                </c:pt>
                <c:pt idx="14">
                  <c:v>3.9172401039999998</c:v>
                </c:pt>
                <c:pt idx="15">
                  <c:v>4.061053104</c:v>
                </c:pt>
                <c:pt idx="16">
                  <c:v>4.1934263679999999</c:v>
                </c:pt>
                <c:pt idx="17">
                  <c:v>4.916146232</c:v>
                </c:pt>
                <c:pt idx="18">
                  <c:v>5.1455322719999996</c:v>
                </c:pt>
                <c:pt idx="19">
                  <c:v>5.1461761199999998</c:v>
                </c:pt>
                <c:pt idx="20">
                  <c:v>5.8437196800000004</c:v>
                </c:pt>
                <c:pt idx="21">
                  <c:v>5.699574632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E-4DAE-BC14-0CC2DCE655E9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426892400</c:v>
                </c:pt>
                <c:pt idx="1">
                  <c:v>535963152</c:v>
                </c:pt>
                <c:pt idx="2">
                  <c:v>536069608</c:v>
                </c:pt>
                <c:pt idx="3">
                  <c:v>536289120</c:v>
                </c:pt>
                <c:pt idx="4">
                  <c:v>536446320</c:v>
                </c:pt>
                <c:pt idx="5">
                  <c:v>536619880</c:v>
                </c:pt>
                <c:pt idx="6">
                  <c:v>536745832</c:v>
                </c:pt>
                <c:pt idx="7">
                  <c:v>536910232</c:v>
                </c:pt>
                <c:pt idx="8">
                  <c:v>537036832</c:v>
                </c:pt>
                <c:pt idx="9">
                  <c:v>537054832</c:v>
                </c:pt>
                <c:pt idx="10">
                  <c:v>537105944</c:v>
                </c:pt>
                <c:pt idx="11">
                  <c:v>537089736</c:v>
                </c:pt>
                <c:pt idx="12">
                  <c:v>537235984</c:v>
                </c:pt>
                <c:pt idx="13">
                  <c:v>537215520</c:v>
                </c:pt>
                <c:pt idx="14">
                  <c:v>537276752</c:v>
                </c:pt>
                <c:pt idx="15">
                  <c:v>537260224</c:v>
                </c:pt>
                <c:pt idx="16">
                  <c:v>537242416</c:v>
                </c:pt>
                <c:pt idx="17">
                  <c:v>537300728</c:v>
                </c:pt>
                <c:pt idx="18">
                  <c:v>537303976</c:v>
                </c:pt>
                <c:pt idx="19">
                  <c:v>537226216</c:v>
                </c:pt>
                <c:pt idx="20">
                  <c:v>537158152</c:v>
                </c:pt>
                <c:pt idx="21">
                  <c:v>537503120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19.929562548</c:v>
                </c:pt>
                <c:pt idx="1">
                  <c:v>18.583675844999998</c:v>
                </c:pt>
                <c:pt idx="2">
                  <c:v>18.156928190999999</c:v>
                </c:pt>
                <c:pt idx="3">
                  <c:v>19.677497300999999</c:v>
                </c:pt>
                <c:pt idx="4">
                  <c:v>20.205970097000002</c:v>
                </c:pt>
                <c:pt idx="5">
                  <c:v>20.160523088000001</c:v>
                </c:pt>
                <c:pt idx="6">
                  <c:v>19.734153356</c:v>
                </c:pt>
                <c:pt idx="7">
                  <c:v>21.298367897999999</c:v>
                </c:pt>
                <c:pt idx="8">
                  <c:v>32.772439370999997</c:v>
                </c:pt>
                <c:pt idx="9">
                  <c:v>20.195915235000001</c:v>
                </c:pt>
                <c:pt idx="10">
                  <c:v>20.668169646999999</c:v>
                </c:pt>
                <c:pt idx="11">
                  <c:v>21.363199442999999</c:v>
                </c:pt>
                <c:pt idx="12">
                  <c:v>21.282438191000001</c:v>
                </c:pt>
                <c:pt idx="13">
                  <c:v>21.270596613999999</c:v>
                </c:pt>
                <c:pt idx="14">
                  <c:v>24.149700121999999</c:v>
                </c:pt>
                <c:pt idx="15">
                  <c:v>22.849136310999999</c:v>
                </c:pt>
                <c:pt idx="16">
                  <c:v>23.630984701999999</c:v>
                </c:pt>
                <c:pt idx="17">
                  <c:v>24.128142615000002</c:v>
                </c:pt>
                <c:pt idx="18">
                  <c:v>23.977621242000001</c:v>
                </c:pt>
                <c:pt idx="19">
                  <c:v>23.311282249000001</c:v>
                </c:pt>
                <c:pt idx="20">
                  <c:v>32.651560469000003</c:v>
                </c:pt>
                <c:pt idx="21">
                  <c:v>23.256815419999999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E-4DAE-BC14-0CC2DCE65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Elements (+ 3,233,000)</a:t>
                </a:r>
              </a:p>
            </c:rich>
          </c:tx>
          <c:layout>
            <c:manualLayout>
              <c:xMode val="edge"/>
              <c:yMode val="edge"/>
              <c:x val="0.2089236111111111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58722222222221"/>
          <c:y val="8.4814814814814829E-2"/>
          <c:w val="0.79249611111111107"/>
          <c:h val="0.744733333333333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Sheet1!$S$34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223.975705</c:v>
                </c:pt>
                <c:pt idx="1">
                  <c:v>429.30687899999998</c:v>
                </c:pt>
                <c:pt idx="2">
                  <c:v>555.99291400000004</c:v>
                </c:pt>
                <c:pt idx="3">
                  <c:v>893.87199199999998</c:v>
                </c:pt>
                <c:pt idx="4">
                  <c:v>1105.5434760000001</c:v>
                </c:pt>
                <c:pt idx="5">
                  <c:v>1115.8267370000001</c:v>
                </c:pt>
                <c:pt idx="6">
                  <c:v>1533.8615729999999</c:v>
                </c:pt>
                <c:pt idx="7">
                  <c:v>1798.828227</c:v>
                </c:pt>
                <c:pt idx="8">
                  <c:v>3042.1254130000002</c:v>
                </c:pt>
                <c:pt idx="9">
                  <c:v>3213.6745980000001</c:v>
                </c:pt>
                <c:pt idx="10">
                  <c:v>2403.808415</c:v>
                </c:pt>
                <c:pt idx="11">
                  <c:v>2605.031532</c:v>
                </c:pt>
                <c:pt idx="12">
                  <c:v>2873.9899380000002</c:v>
                </c:pt>
                <c:pt idx="13">
                  <c:v>2729.0030499999998</c:v>
                </c:pt>
                <c:pt idx="14">
                  <c:v>3715.1347529999998</c:v>
                </c:pt>
                <c:pt idx="15">
                  <c:v>3492.9078469999999</c:v>
                </c:pt>
                <c:pt idx="16">
                  <c:v>3980.0892629999998</c:v>
                </c:pt>
                <c:pt idx="17">
                  <c:v>3929.9647249999998</c:v>
                </c:pt>
                <c:pt idx="18">
                  <c:v>3598.3176119999998</c:v>
                </c:pt>
                <c:pt idx="19">
                  <c:v>4340.7944299999999</c:v>
                </c:pt>
                <c:pt idx="20">
                  <c:v>3700.498161</c:v>
                </c:pt>
                <c:pt idx="21">
                  <c:v>4009.7983850000001</c:v>
                </c:pt>
              </c:numCache>
            </c:numRef>
          </c:xVal>
          <c:yVal>
            <c:numRef>
              <c:f>Sheet1!$M$2:$M$23</c:f>
              <c:numCache>
                <c:formatCode>0.0</c:formatCode>
                <c:ptCount val="22"/>
                <c:pt idx="0">
                  <c:v>0.45005820000000002</c:v>
                </c:pt>
                <c:pt idx="1">
                  <c:v>0.77871165600000003</c:v>
                </c:pt>
                <c:pt idx="2">
                  <c:v>1.382268064</c:v>
                </c:pt>
                <c:pt idx="3">
                  <c:v>1.6554129120000001</c:v>
                </c:pt>
                <c:pt idx="4">
                  <c:v>1.98344564</c:v>
                </c:pt>
                <c:pt idx="5">
                  <c:v>2.1923338879999998</c:v>
                </c:pt>
                <c:pt idx="6">
                  <c:v>2.460721392</c:v>
                </c:pt>
                <c:pt idx="7">
                  <c:v>2.6536596879999998</c:v>
                </c:pt>
                <c:pt idx="8">
                  <c:v>2.9721391279999998</c:v>
                </c:pt>
                <c:pt idx="9">
                  <c:v>3.1289179840000001</c:v>
                </c:pt>
                <c:pt idx="10">
                  <c:v>3.3568494719999999</c:v>
                </c:pt>
                <c:pt idx="11">
                  <c:v>3.510587304</c:v>
                </c:pt>
                <c:pt idx="12">
                  <c:v>3.6426033840000001</c:v>
                </c:pt>
                <c:pt idx="13">
                  <c:v>3.8057809040000001</c:v>
                </c:pt>
                <c:pt idx="14">
                  <c:v>3.9172401039999998</c:v>
                </c:pt>
                <c:pt idx="15">
                  <c:v>4.061053104</c:v>
                </c:pt>
                <c:pt idx="16">
                  <c:v>4.1934263679999999</c:v>
                </c:pt>
                <c:pt idx="17">
                  <c:v>4.916146232</c:v>
                </c:pt>
                <c:pt idx="18">
                  <c:v>5.1455322719999996</c:v>
                </c:pt>
                <c:pt idx="19">
                  <c:v>5.1461761199999998</c:v>
                </c:pt>
                <c:pt idx="20">
                  <c:v>5.8437196800000004</c:v>
                </c:pt>
                <c:pt idx="21">
                  <c:v>5.699574632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D-4CD2-ACD4-9E4855CDA3E5}"/>
            </c:ext>
          </c:extLst>
        </c:ser>
        <c:ser>
          <c:idx val="1"/>
          <c:order val="1"/>
          <c:tx>
            <c:strRef>
              <c:f>Sheet1!$S$35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223.975705</c:v>
                </c:pt>
                <c:pt idx="1">
                  <c:v>429.30687899999998</c:v>
                </c:pt>
                <c:pt idx="2">
                  <c:v>555.99291400000004</c:v>
                </c:pt>
                <c:pt idx="3">
                  <c:v>893.87199199999998</c:v>
                </c:pt>
                <c:pt idx="4">
                  <c:v>1105.5434760000001</c:v>
                </c:pt>
                <c:pt idx="5">
                  <c:v>1115.8267370000001</c:v>
                </c:pt>
                <c:pt idx="6">
                  <c:v>1533.8615729999999</c:v>
                </c:pt>
                <c:pt idx="7">
                  <c:v>1798.828227</c:v>
                </c:pt>
                <c:pt idx="8">
                  <c:v>3042.1254130000002</c:v>
                </c:pt>
                <c:pt idx="9">
                  <c:v>3213.6745980000001</c:v>
                </c:pt>
                <c:pt idx="10">
                  <c:v>2403.808415</c:v>
                </c:pt>
                <c:pt idx="11">
                  <c:v>2605.031532</c:v>
                </c:pt>
                <c:pt idx="12">
                  <c:v>2873.9899380000002</c:v>
                </c:pt>
                <c:pt idx="13">
                  <c:v>2729.0030499999998</c:v>
                </c:pt>
                <c:pt idx="14">
                  <c:v>3715.1347529999998</c:v>
                </c:pt>
                <c:pt idx="15">
                  <c:v>3492.9078469999999</c:v>
                </c:pt>
                <c:pt idx="16">
                  <c:v>3980.0892629999998</c:v>
                </c:pt>
                <c:pt idx="17">
                  <c:v>3929.9647249999998</c:v>
                </c:pt>
                <c:pt idx="18">
                  <c:v>3598.3176119999998</c:v>
                </c:pt>
                <c:pt idx="19">
                  <c:v>4340.7944299999999</c:v>
                </c:pt>
                <c:pt idx="20">
                  <c:v>3700.498161</c:v>
                </c:pt>
                <c:pt idx="21">
                  <c:v>4009.7983850000001</c:v>
                </c:pt>
              </c:numCache>
            </c:numRef>
          </c:xVal>
          <c:yVal>
            <c:numRef>
              <c:f>Sheet1!$V$2:$V$23</c:f>
              <c:numCache>
                <c:formatCode>0.00</c:formatCode>
                <c:ptCount val="22"/>
                <c:pt idx="0">
                  <c:v>19.929562548</c:v>
                </c:pt>
                <c:pt idx="1">
                  <c:v>18.583675844999998</c:v>
                </c:pt>
                <c:pt idx="2">
                  <c:v>18.156928190999999</c:v>
                </c:pt>
                <c:pt idx="3">
                  <c:v>19.677497300999999</c:v>
                </c:pt>
                <c:pt idx="4">
                  <c:v>20.205970097000002</c:v>
                </c:pt>
                <c:pt idx="5">
                  <c:v>20.160523088000001</c:v>
                </c:pt>
                <c:pt idx="6">
                  <c:v>19.734153356</c:v>
                </c:pt>
                <c:pt idx="7">
                  <c:v>21.298367897999999</c:v>
                </c:pt>
                <c:pt idx="8">
                  <c:v>32.772439370999997</c:v>
                </c:pt>
                <c:pt idx="9">
                  <c:v>20.195915235000001</c:v>
                </c:pt>
                <c:pt idx="10">
                  <c:v>20.668169646999999</c:v>
                </c:pt>
                <c:pt idx="11">
                  <c:v>21.363199442999999</c:v>
                </c:pt>
                <c:pt idx="12">
                  <c:v>21.282438191000001</c:v>
                </c:pt>
                <c:pt idx="13">
                  <c:v>21.270596613999999</c:v>
                </c:pt>
                <c:pt idx="14">
                  <c:v>24.149700121999999</c:v>
                </c:pt>
                <c:pt idx="15">
                  <c:v>22.849136310999999</c:v>
                </c:pt>
                <c:pt idx="16">
                  <c:v>23.630984701999999</c:v>
                </c:pt>
                <c:pt idx="17">
                  <c:v>24.128142615000002</c:v>
                </c:pt>
                <c:pt idx="18">
                  <c:v>23.977621242000001</c:v>
                </c:pt>
                <c:pt idx="19">
                  <c:v>23.311282249000001</c:v>
                </c:pt>
                <c:pt idx="20">
                  <c:v>32.651560469000003</c:v>
                </c:pt>
                <c:pt idx="21">
                  <c:v>23.256815419999999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D-4CD2-ACD4-9E4855CDA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 (x1M)</a:t>
                </a:r>
              </a:p>
            </c:rich>
          </c:tx>
          <c:layout>
            <c:manualLayout>
              <c:xMode val="edge"/>
              <c:yMode val="edge"/>
              <c:x val="0.180701388888888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Memory (GBs)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0804722222222223E-2"/>
          <c:y val="2.2037037037037042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0.60949775699999997</c:v>
                </c:pt>
                <c:pt idx="1">
                  <c:v>0.65699072599999997</c:v>
                </c:pt>
                <c:pt idx="2">
                  <c:v>1.2233098819999999</c:v>
                </c:pt>
                <c:pt idx="3">
                  <c:v>1.7134282240000001</c:v>
                </c:pt>
                <c:pt idx="4">
                  <c:v>1.8763377560000001</c:v>
                </c:pt>
                <c:pt idx="5">
                  <c:v>1.9897936380000001</c:v>
                </c:pt>
                <c:pt idx="6">
                  <c:v>2.9111837870000001</c:v>
                </c:pt>
                <c:pt idx="7">
                  <c:v>2.5086315049999999</c:v>
                </c:pt>
                <c:pt idx="8">
                  <c:v>4.2323279229999997</c:v>
                </c:pt>
                <c:pt idx="9">
                  <c:v>3.2411445379999999</c:v>
                </c:pt>
                <c:pt idx="10">
                  <c:v>4.11550745</c:v>
                </c:pt>
                <c:pt idx="11">
                  <c:v>5.2603746630000003</c:v>
                </c:pt>
                <c:pt idx="12">
                  <c:v>5.7487202699999997</c:v>
                </c:pt>
                <c:pt idx="13">
                  <c:v>5.7327088899999996</c:v>
                </c:pt>
                <c:pt idx="14">
                  <c:v>6.4150873710000003</c:v>
                </c:pt>
                <c:pt idx="15">
                  <c:v>7.081194419</c:v>
                </c:pt>
                <c:pt idx="16">
                  <c:v>10.485519376999999</c:v>
                </c:pt>
                <c:pt idx="17">
                  <c:v>9.8978248529999995</c:v>
                </c:pt>
                <c:pt idx="18">
                  <c:v>10.685779672000001</c:v>
                </c:pt>
                <c:pt idx="19">
                  <c:v>12.689631178999999</c:v>
                </c:pt>
                <c:pt idx="20">
                  <c:v>22.213153751</c:v>
                </c:pt>
                <c:pt idx="21">
                  <c:v>23.809399304999999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42-4181-A630-DFEFB973A5ED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0.69191788799999998</c:v>
                </c:pt>
                <c:pt idx="1">
                  <c:v>0.81223879200000004</c:v>
                </c:pt>
                <c:pt idx="2">
                  <c:v>0.98209977599999998</c:v>
                </c:pt>
                <c:pt idx="3">
                  <c:v>1.176516672</c:v>
                </c:pt>
                <c:pt idx="4">
                  <c:v>1.425597896</c:v>
                </c:pt>
                <c:pt idx="5">
                  <c:v>1.5775915760000001</c:v>
                </c:pt>
                <c:pt idx="6">
                  <c:v>2.1091909360000001</c:v>
                </c:pt>
                <c:pt idx="7">
                  <c:v>2.2751905360000002</c:v>
                </c:pt>
                <c:pt idx="8">
                  <c:v>2.5475722240000001</c:v>
                </c:pt>
                <c:pt idx="9">
                  <c:v>3.1554388960000002</c:v>
                </c:pt>
                <c:pt idx="10">
                  <c:v>3.3808502159999998</c:v>
                </c:pt>
                <c:pt idx="11">
                  <c:v>3.510584792</c:v>
                </c:pt>
                <c:pt idx="12">
                  <c:v>4.2003098080000001</c:v>
                </c:pt>
                <c:pt idx="13">
                  <c:v>4.3495071520000002</c:v>
                </c:pt>
                <c:pt idx="14">
                  <c:v>4.5184939999999996</c:v>
                </c:pt>
                <c:pt idx="15">
                  <c:v>5.26937532</c:v>
                </c:pt>
                <c:pt idx="16">
                  <c:v>5.3914670720000002</c:v>
                </c:pt>
                <c:pt idx="17">
                  <c:v>6.1933087679999996</c:v>
                </c:pt>
                <c:pt idx="18">
                  <c:v>6.3904285679999999</c:v>
                </c:pt>
                <c:pt idx="19">
                  <c:v>6.42609808</c:v>
                </c:pt>
                <c:pt idx="20">
                  <c:v>6.9345468879999999</c:v>
                </c:pt>
                <c:pt idx="21">
                  <c:v>7.5690584960000002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42-4181-A630-DFEFB973A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output!$AK$2:$AK$12</c:f>
              <c:numCache>
                <c:formatCode>General</c:formatCode>
                <c:ptCount val="11"/>
                <c:pt idx="0">
                  <c:v>607906296</c:v>
                </c:pt>
                <c:pt idx="1">
                  <c:v>1221939480</c:v>
                </c:pt>
                <c:pt idx="2">
                  <c:v>1637724504</c:v>
                </c:pt>
                <c:pt idx="3">
                  <c:v>2591539536</c:v>
                </c:pt>
                <c:pt idx="4">
                  <c:v>3032865264</c:v>
                </c:pt>
                <c:pt idx="5">
                  <c:v>3633812864</c:v>
                </c:pt>
                <c:pt idx="6">
                  <c:v>4603839160</c:v>
                </c:pt>
                <c:pt idx="7">
                  <c:v>5729646768</c:v>
                </c:pt>
                <c:pt idx="8">
                  <c:v>6692813776</c:v>
                </c:pt>
                <c:pt idx="9">
                  <c:v>8046583536</c:v>
                </c:pt>
                <c:pt idx="10">
                  <c:v>9521384680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1-4360-8956-E725C34B8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173360"/>
        <c:axId val="437175000"/>
      </c:lineChart>
      <c:catAx>
        <c:axId val="43717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5000"/>
        <c:crosses val="autoZero"/>
        <c:auto val="1"/>
        <c:lblAlgn val="ctr"/>
        <c:lblOffset val="100"/>
        <c:noMultiLvlLbl val="0"/>
      </c:catAx>
      <c:valAx>
        <c:axId val="43717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17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426892400</c:v>
                </c:pt>
                <c:pt idx="1">
                  <c:v>535963152</c:v>
                </c:pt>
                <c:pt idx="2">
                  <c:v>536069608</c:v>
                </c:pt>
                <c:pt idx="3">
                  <c:v>536289120</c:v>
                </c:pt>
                <c:pt idx="4">
                  <c:v>536446320</c:v>
                </c:pt>
                <c:pt idx="5">
                  <c:v>536619880</c:v>
                </c:pt>
                <c:pt idx="6">
                  <c:v>536745832</c:v>
                </c:pt>
                <c:pt idx="7">
                  <c:v>536910232</c:v>
                </c:pt>
                <c:pt idx="8">
                  <c:v>537036832</c:v>
                </c:pt>
                <c:pt idx="9">
                  <c:v>537054832</c:v>
                </c:pt>
                <c:pt idx="10">
                  <c:v>537105944</c:v>
                </c:pt>
                <c:pt idx="11">
                  <c:v>537089736</c:v>
                </c:pt>
                <c:pt idx="12">
                  <c:v>537235984</c:v>
                </c:pt>
                <c:pt idx="13">
                  <c:v>537215520</c:v>
                </c:pt>
                <c:pt idx="14">
                  <c:v>537276752</c:v>
                </c:pt>
                <c:pt idx="15">
                  <c:v>537260224</c:v>
                </c:pt>
                <c:pt idx="16">
                  <c:v>537242416</c:v>
                </c:pt>
                <c:pt idx="17">
                  <c:v>537300728</c:v>
                </c:pt>
                <c:pt idx="18">
                  <c:v>537303976</c:v>
                </c:pt>
                <c:pt idx="19">
                  <c:v>537226216</c:v>
                </c:pt>
                <c:pt idx="20">
                  <c:v>537158152</c:v>
                </c:pt>
                <c:pt idx="21">
                  <c:v>537503120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0.60949775699999997</c:v>
                </c:pt>
                <c:pt idx="1">
                  <c:v>0.65699072599999997</c:v>
                </c:pt>
                <c:pt idx="2">
                  <c:v>1.2233098819999999</c:v>
                </c:pt>
                <c:pt idx="3">
                  <c:v>1.7134282240000001</c:v>
                </c:pt>
                <c:pt idx="4">
                  <c:v>1.8763377560000001</c:v>
                </c:pt>
                <c:pt idx="5">
                  <c:v>1.9897936380000001</c:v>
                </c:pt>
                <c:pt idx="6">
                  <c:v>2.9111837870000001</c:v>
                </c:pt>
                <c:pt idx="7">
                  <c:v>2.5086315049999999</c:v>
                </c:pt>
                <c:pt idx="8">
                  <c:v>4.2323279229999997</c:v>
                </c:pt>
                <c:pt idx="9">
                  <c:v>3.2411445379999999</c:v>
                </c:pt>
                <c:pt idx="10">
                  <c:v>4.11550745</c:v>
                </c:pt>
                <c:pt idx="11">
                  <c:v>5.2603746630000003</c:v>
                </c:pt>
                <c:pt idx="12">
                  <c:v>5.7487202699999997</c:v>
                </c:pt>
                <c:pt idx="13">
                  <c:v>5.7327088899999996</c:v>
                </c:pt>
                <c:pt idx="14">
                  <c:v>6.4150873710000003</c:v>
                </c:pt>
                <c:pt idx="15">
                  <c:v>7.081194419</c:v>
                </c:pt>
                <c:pt idx="16">
                  <c:v>10.485519376999999</c:v>
                </c:pt>
                <c:pt idx="17">
                  <c:v>9.8978248529999995</c:v>
                </c:pt>
                <c:pt idx="18">
                  <c:v>10.685779672000001</c:v>
                </c:pt>
                <c:pt idx="19">
                  <c:v>12.689631178999999</c:v>
                </c:pt>
                <c:pt idx="20">
                  <c:v>22.213153751</c:v>
                </c:pt>
                <c:pt idx="21">
                  <c:v>23.809399304999999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4D-4F3C-A38F-B2A31A16E718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Sheet1!$P$2:$P$23</c:f>
              <c:numCache>
                <c:formatCode>0</c:formatCode>
                <c:ptCount val="22"/>
                <c:pt idx="0">
                  <c:v>426892400</c:v>
                </c:pt>
                <c:pt idx="1">
                  <c:v>535963152</c:v>
                </c:pt>
                <c:pt idx="2">
                  <c:v>536069608</c:v>
                </c:pt>
                <c:pt idx="3">
                  <c:v>536289120</c:v>
                </c:pt>
                <c:pt idx="4">
                  <c:v>536446320</c:v>
                </c:pt>
                <c:pt idx="5">
                  <c:v>536619880</c:v>
                </c:pt>
                <c:pt idx="6">
                  <c:v>536745832</c:v>
                </c:pt>
                <c:pt idx="7">
                  <c:v>536910232</c:v>
                </c:pt>
                <c:pt idx="8">
                  <c:v>537036832</c:v>
                </c:pt>
                <c:pt idx="9">
                  <c:v>537054832</c:v>
                </c:pt>
                <c:pt idx="10">
                  <c:v>537105944</c:v>
                </c:pt>
                <c:pt idx="11">
                  <c:v>537089736</c:v>
                </c:pt>
                <c:pt idx="12">
                  <c:v>537235984</c:v>
                </c:pt>
                <c:pt idx="13">
                  <c:v>537215520</c:v>
                </c:pt>
                <c:pt idx="14">
                  <c:v>537276752</c:v>
                </c:pt>
                <c:pt idx="15">
                  <c:v>537260224</c:v>
                </c:pt>
                <c:pt idx="16">
                  <c:v>537242416</c:v>
                </c:pt>
                <c:pt idx="17">
                  <c:v>537300728</c:v>
                </c:pt>
                <c:pt idx="18">
                  <c:v>537303976</c:v>
                </c:pt>
                <c:pt idx="19">
                  <c:v>537226216</c:v>
                </c:pt>
                <c:pt idx="20">
                  <c:v>537158152</c:v>
                </c:pt>
                <c:pt idx="21">
                  <c:v>537503120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0.69191788799999998</c:v>
                </c:pt>
                <c:pt idx="1">
                  <c:v>0.81223879200000004</c:v>
                </c:pt>
                <c:pt idx="2">
                  <c:v>0.98209977599999998</c:v>
                </c:pt>
                <c:pt idx="3">
                  <c:v>1.176516672</c:v>
                </c:pt>
                <c:pt idx="4">
                  <c:v>1.425597896</c:v>
                </c:pt>
                <c:pt idx="5">
                  <c:v>1.5775915760000001</c:v>
                </c:pt>
                <c:pt idx="6">
                  <c:v>2.1091909360000001</c:v>
                </c:pt>
                <c:pt idx="7">
                  <c:v>2.2751905360000002</c:v>
                </c:pt>
                <c:pt idx="8">
                  <c:v>2.5475722240000001</c:v>
                </c:pt>
                <c:pt idx="9">
                  <c:v>3.1554388960000002</c:v>
                </c:pt>
                <c:pt idx="10">
                  <c:v>3.3808502159999998</c:v>
                </c:pt>
                <c:pt idx="11">
                  <c:v>3.510584792</c:v>
                </c:pt>
                <c:pt idx="12">
                  <c:v>4.2003098080000001</c:v>
                </c:pt>
                <c:pt idx="13">
                  <c:v>4.3495071520000002</c:v>
                </c:pt>
                <c:pt idx="14">
                  <c:v>4.5184939999999996</c:v>
                </c:pt>
                <c:pt idx="15">
                  <c:v>5.26937532</c:v>
                </c:pt>
                <c:pt idx="16">
                  <c:v>5.3914670720000002</c:v>
                </c:pt>
                <c:pt idx="17">
                  <c:v>6.1933087679999996</c:v>
                </c:pt>
                <c:pt idx="18">
                  <c:v>6.3904285679999999</c:v>
                </c:pt>
                <c:pt idx="19">
                  <c:v>6.42609808</c:v>
                </c:pt>
                <c:pt idx="20">
                  <c:v>6.9345468879999999</c:v>
                </c:pt>
                <c:pt idx="21">
                  <c:v>7.5690584960000002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4D-4F3C-A38F-B2A31A16E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4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Elements (+ 3,233,000)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21597916666666667"/>
              <c:y val="0.94705111111111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100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0384888781975"/>
          <c:y val="8.4814814814814829E-2"/>
          <c:w val="0.79722338966016959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Sheet1!$S$32</c:f>
              <c:strCache>
                <c:ptCount val="1"/>
                <c:pt idx="0">
                  <c:v>Change-based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223.975705</c:v>
                </c:pt>
                <c:pt idx="1">
                  <c:v>429.30687899999998</c:v>
                </c:pt>
                <c:pt idx="2">
                  <c:v>555.99291400000004</c:v>
                </c:pt>
                <c:pt idx="3">
                  <c:v>893.87199199999998</c:v>
                </c:pt>
                <c:pt idx="4">
                  <c:v>1105.5434760000001</c:v>
                </c:pt>
                <c:pt idx="5">
                  <c:v>1115.8267370000001</c:v>
                </c:pt>
                <c:pt idx="6">
                  <c:v>1533.8615729999999</c:v>
                </c:pt>
                <c:pt idx="7">
                  <c:v>1798.828227</c:v>
                </c:pt>
                <c:pt idx="8">
                  <c:v>3042.1254130000002</c:v>
                </c:pt>
                <c:pt idx="9">
                  <c:v>3213.6745980000001</c:v>
                </c:pt>
                <c:pt idx="10">
                  <c:v>2403.808415</c:v>
                </c:pt>
                <c:pt idx="11">
                  <c:v>2605.031532</c:v>
                </c:pt>
                <c:pt idx="12">
                  <c:v>2873.9899380000002</c:v>
                </c:pt>
                <c:pt idx="13">
                  <c:v>2729.0030499999998</c:v>
                </c:pt>
                <c:pt idx="14">
                  <c:v>3715.1347529999998</c:v>
                </c:pt>
                <c:pt idx="15">
                  <c:v>3492.9078469999999</c:v>
                </c:pt>
                <c:pt idx="16">
                  <c:v>3980.0892629999998</c:v>
                </c:pt>
                <c:pt idx="17">
                  <c:v>3929.9647249999998</c:v>
                </c:pt>
                <c:pt idx="18">
                  <c:v>3598.3176119999998</c:v>
                </c:pt>
                <c:pt idx="19">
                  <c:v>4340.7944299999999</c:v>
                </c:pt>
                <c:pt idx="20">
                  <c:v>3700.498161</c:v>
                </c:pt>
                <c:pt idx="21">
                  <c:v>4009.7983850000001</c:v>
                </c:pt>
              </c:numCache>
            </c:numRef>
          </c:xVal>
          <c:yVal>
            <c:numRef>
              <c:f>Sheet1!$I$2:$I$23</c:f>
              <c:numCache>
                <c:formatCode>0</c:formatCode>
                <c:ptCount val="22"/>
                <c:pt idx="0">
                  <c:v>0.60949775699999997</c:v>
                </c:pt>
                <c:pt idx="1">
                  <c:v>0.65699072599999997</c:v>
                </c:pt>
                <c:pt idx="2">
                  <c:v>1.2233098819999999</c:v>
                </c:pt>
                <c:pt idx="3">
                  <c:v>1.7134282240000001</c:v>
                </c:pt>
                <c:pt idx="4">
                  <c:v>1.8763377560000001</c:v>
                </c:pt>
                <c:pt idx="5">
                  <c:v>1.9897936380000001</c:v>
                </c:pt>
                <c:pt idx="6">
                  <c:v>2.9111837870000001</c:v>
                </c:pt>
                <c:pt idx="7">
                  <c:v>2.5086315049999999</c:v>
                </c:pt>
                <c:pt idx="8">
                  <c:v>4.2323279229999997</c:v>
                </c:pt>
                <c:pt idx="9">
                  <c:v>3.2411445379999999</c:v>
                </c:pt>
                <c:pt idx="10">
                  <c:v>4.11550745</c:v>
                </c:pt>
                <c:pt idx="11">
                  <c:v>5.2603746630000003</c:v>
                </c:pt>
                <c:pt idx="12">
                  <c:v>5.7487202699999997</c:v>
                </c:pt>
                <c:pt idx="13">
                  <c:v>5.7327088899999996</c:v>
                </c:pt>
                <c:pt idx="14">
                  <c:v>6.4150873710000003</c:v>
                </c:pt>
                <c:pt idx="15">
                  <c:v>7.081194419</c:v>
                </c:pt>
                <c:pt idx="16">
                  <c:v>10.485519376999999</c:v>
                </c:pt>
                <c:pt idx="17">
                  <c:v>9.8978248529999995</c:v>
                </c:pt>
                <c:pt idx="18">
                  <c:v>10.685779672000001</c:v>
                </c:pt>
                <c:pt idx="19">
                  <c:v>12.689631178999999</c:v>
                </c:pt>
                <c:pt idx="20">
                  <c:v>22.213153751</c:v>
                </c:pt>
                <c:pt idx="21">
                  <c:v>23.809399304999999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F-424C-90FB-7DA821864C60}"/>
            </c:ext>
          </c:extLst>
        </c:ser>
        <c:ser>
          <c:idx val="1"/>
          <c:order val="1"/>
          <c:tx>
            <c:strRef>
              <c:f>Sheet1!$S$33</c:f>
              <c:strCache>
                <c:ptCount val="1"/>
                <c:pt idx="0">
                  <c:v>State-based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Sheet1!$C$2:$C$23</c:f>
              <c:numCache>
                <c:formatCode>0.00</c:formatCode>
                <c:ptCount val="22"/>
                <c:pt idx="0">
                  <c:v>223.975705</c:v>
                </c:pt>
                <c:pt idx="1">
                  <c:v>429.30687899999998</c:v>
                </c:pt>
                <c:pt idx="2">
                  <c:v>555.99291400000004</c:v>
                </c:pt>
                <c:pt idx="3">
                  <c:v>893.87199199999998</c:v>
                </c:pt>
                <c:pt idx="4">
                  <c:v>1105.5434760000001</c:v>
                </c:pt>
                <c:pt idx="5">
                  <c:v>1115.8267370000001</c:v>
                </c:pt>
                <c:pt idx="6">
                  <c:v>1533.8615729999999</c:v>
                </c:pt>
                <c:pt idx="7">
                  <c:v>1798.828227</c:v>
                </c:pt>
                <c:pt idx="8">
                  <c:v>3042.1254130000002</c:v>
                </c:pt>
                <c:pt idx="9">
                  <c:v>3213.6745980000001</c:v>
                </c:pt>
                <c:pt idx="10">
                  <c:v>2403.808415</c:v>
                </c:pt>
                <c:pt idx="11">
                  <c:v>2605.031532</c:v>
                </c:pt>
                <c:pt idx="12">
                  <c:v>2873.9899380000002</c:v>
                </c:pt>
                <c:pt idx="13">
                  <c:v>2729.0030499999998</c:v>
                </c:pt>
                <c:pt idx="14">
                  <c:v>3715.1347529999998</c:v>
                </c:pt>
                <c:pt idx="15">
                  <c:v>3492.9078469999999</c:v>
                </c:pt>
                <c:pt idx="16">
                  <c:v>3980.0892629999998</c:v>
                </c:pt>
                <c:pt idx="17">
                  <c:v>3929.9647249999998</c:v>
                </c:pt>
                <c:pt idx="18">
                  <c:v>3598.3176119999998</c:v>
                </c:pt>
                <c:pt idx="19">
                  <c:v>4340.7944299999999</c:v>
                </c:pt>
                <c:pt idx="20">
                  <c:v>3700.498161</c:v>
                </c:pt>
                <c:pt idx="21">
                  <c:v>4009.7983850000001</c:v>
                </c:pt>
              </c:numCache>
            </c:numRef>
          </c:xVal>
          <c:yVal>
            <c:numRef>
              <c:f>Sheet1!$S$2:$S$23</c:f>
              <c:numCache>
                <c:formatCode>0</c:formatCode>
                <c:ptCount val="22"/>
                <c:pt idx="0">
                  <c:v>0.69191788799999998</c:v>
                </c:pt>
                <c:pt idx="1">
                  <c:v>0.81223879200000004</c:v>
                </c:pt>
                <c:pt idx="2">
                  <c:v>0.98209977599999998</c:v>
                </c:pt>
                <c:pt idx="3">
                  <c:v>1.176516672</c:v>
                </c:pt>
                <c:pt idx="4">
                  <c:v>1.425597896</c:v>
                </c:pt>
                <c:pt idx="5">
                  <c:v>1.5775915760000001</c:v>
                </c:pt>
                <c:pt idx="6">
                  <c:v>2.1091909360000001</c:v>
                </c:pt>
                <c:pt idx="7">
                  <c:v>2.2751905360000002</c:v>
                </c:pt>
                <c:pt idx="8">
                  <c:v>2.5475722240000001</c:v>
                </c:pt>
                <c:pt idx="9">
                  <c:v>3.1554388960000002</c:v>
                </c:pt>
                <c:pt idx="10">
                  <c:v>3.3808502159999998</c:v>
                </c:pt>
                <c:pt idx="11">
                  <c:v>3.510584792</c:v>
                </c:pt>
                <c:pt idx="12">
                  <c:v>4.2003098080000001</c:v>
                </c:pt>
                <c:pt idx="13">
                  <c:v>4.3495071520000002</c:v>
                </c:pt>
                <c:pt idx="14">
                  <c:v>4.5184939999999996</c:v>
                </c:pt>
                <c:pt idx="15">
                  <c:v>5.26937532</c:v>
                </c:pt>
                <c:pt idx="16">
                  <c:v>5.3914670720000002</c:v>
                </c:pt>
                <c:pt idx="17">
                  <c:v>6.1933087679999996</c:v>
                </c:pt>
                <c:pt idx="18">
                  <c:v>6.3904285679999999</c:v>
                </c:pt>
                <c:pt idx="19">
                  <c:v>6.42609808</c:v>
                </c:pt>
                <c:pt idx="20">
                  <c:v>6.9345468879999999</c:v>
                </c:pt>
                <c:pt idx="21">
                  <c:v>7.5690584960000002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F-424C-90FB-7DA821864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Affected</a:t>
                </a:r>
                <a:r>
                  <a:rPr lang="en-GB" baseline="0"/>
                  <a:t> Elements</a:t>
                </a:r>
                <a:r>
                  <a:rPr lang="en-GB"/>
                  <a:t> (x1M)</a:t>
                </a:r>
              </a:p>
            </c:rich>
          </c:tx>
          <c:layout>
            <c:manualLayout>
              <c:xMode val="edge"/>
              <c:yMode val="edge"/>
              <c:x val="0.18070133869407259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6.6082539389063694E-2"/>
          <c:y val="9.2592592592592587E-3"/>
          <c:w val="0.90044744083432293"/>
          <c:h val="7.8287037037037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861111111111"/>
          <c:y val="8.4814814814814829E-2"/>
          <c:w val="0.78424111111111117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Sheet1!$P$2:$P$23</c:f>
              <c:numCache>
                <c:formatCode>0</c:formatCode>
                <c:ptCount val="22"/>
                <c:pt idx="0">
                  <c:v>426892400</c:v>
                </c:pt>
                <c:pt idx="1">
                  <c:v>535963152</c:v>
                </c:pt>
                <c:pt idx="2">
                  <c:v>536069608</c:v>
                </c:pt>
                <c:pt idx="3">
                  <c:v>536289120</c:v>
                </c:pt>
                <c:pt idx="4">
                  <c:v>536446320</c:v>
                </c:pt>
                <c:pt idx="5">
                  <c:v>536619880</c:v>
                </c:pt>
                <c:pt idx="6">
                  <c:v>536745832</c:v>
                </c:pt>
                <c:pt idx="7">
                  <c:v>536910232</c:v>
                </c:pt>
                <c:pt idx="8">
                  <c:v>537036832</c:v>
                </c:pt>
                <c:pt idx="9">
                  <c:v>537054832</c:v>
                </c:pt>
                <c:pt idx="10">
                  <c:v>537105944</c:v>
                </c:pt>
                <c:pt idx="11">
                  <c:v>537089736</c:v>
                </c:pt>
                <c:pt idx="12">
                  <c:v>537235984</c:v>
                </c:pt>
                <c:pt idx="13">
                  <c:v>537215520</c:v>
                </c:pt>
                <c:pt idx="14">
                  <c:v>537276752</c:v>
                </c:pt>
                <c:pt idx="15">
                  <c:v>537260224</c:v>
                </c:pt>
                <c:pt idx="16">
                  <c:v>537242416</c:v>
                </c:pt>
                <c:pt idx="17">
                  <c:v>537300728</c:v>
                </c:pt>
                <c:pt idx="18">
                  <c:v>537303976</c:v>
                </c:pt>
                <c:pt idx="19">
                  <c:v>537226216</c:v>
                </c:pt>
                <c:pt idx="20">
                  <c:v>537158152</c:v>
                </c:pt>
                <c:pt idx="21">
                  <c:v>537503120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AA-4001-8DAF-1B4945476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31813937239787132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(+3,233,000)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6082539389063694E-2"/>
          <c:y val="9.2592592592592587E-3"/>
          <c:w val="0.89921710059696547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Sheet1!$O$2:$O$23</c:f>
              <c:numCache>
                <c:formatCode>0.0</c:formatCode>
                <c:ptCount val="22"/>
                <c:pt idx="0">
                  <c:v>430.12540000000001</c:v>
                </c:pt>
                <c:pt idx="1">
                  <c:v>539.19615199999998</c:v>
                </c:pt>
                <c:pt idx="2">
                  <c:v>539.30260799999996</c:v>
                </c:pt>
                <c:pt idx="3">
                  <c:v>539.52211999999997</c:v>
                </c:pt>
                <c:pt idx="4">
                  <c:v>539.67931999999996</c:v>
                </c:pt>
                <c:pt idx="5">
                  <c:v>539.85288000000003</c:v>
                </c:pt>
                <c:pt idx="6">
                  <c:v>539.97883200000001</c:v>
                </c:pt>
                <c:pt idx="7">
                  <c:v>540.14323200000001</c:v>
                </c:pt>
                <c:pt idx="8">
                  <c:v>540.26983199999995</c:v>
                </c:pt>
                <c:pt idx="9">
                  <c:v>540.28783199999998</c:v>
                </c:pt>
                <c:pt idx="10">
                  <c:v>540.33894399999997</c:v>
                </c:pt>
                <c:pt idx="11">
                  <c:v>540.32273599999996</c:v>
                </c:pt>
                <c:pt idx="12">
                  <c:v>540.46898399999998</c:v>
                </c:pt>
                <c:pt idx="13">
                  <c:v>540.44852000000003</c:v>
                </c:pt>
                <c:pt idx="14">
                  <c:v>540.50975200000005</c:v>
                </c:pt>
                <c:pt idx="15">
                  <c:v>540.49322400000005</c:v>
                </c:pt>
                <c:pt idx="16">
                  <c:v>540.475416</c:v>
                </c:pt>
                <c:pt idx="17">
                  <c:v>540.533728</c:v>
                </c:pt>
                <c:pt idx="18">
                  <c:v>540.53697599999998</c:v>
                </c:pt>
                <c:pt idx="19">
                  <c:v>540.45921599999997</c:v>
                </c:pt>
                <c:pt idx="20">
                  <c:v>540.39115200000003</c:v>
                </c:pt>
                <c:pt idx="21">
                  <c:v>540.73612000000003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9-44E0-951D-FB4002A9EF8D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Sheet1!$C$2:$C$23</c:f>
              <c:numCache>
                <c:formatCode>0.00</c:formatCode>
                <c:ptCount val="22"/>
                <c:pt idx="0">
                  <c:v>223.975705</c:v>
                </c:pt>
                <c:pt idx="1">
                  <c:v>429.30687899999998</c:v>
                </c:pt>
                <c:pt idx="2">
                  <c:v>555.99291400000004</c:v>
                </c:pt>
                <c:pt idx="3">
                  <c:v>893.87199199999998</c:v>
                </c:pt>
                <c:pt idx="4">
                  <c:v>1105.5434760000001</c:v>
                </c:pt>
                <c:pt idx="5">
                  <c:v>1115.8267370000001</c:v>
                </c:pt>
                <c:pt idx="6">
                  <c:v>1533.8615729999999</c:v>
                </c:pt>
                <c:pt idx="7">
                  <c:v>1798.828227</c:v>
                </c:pt>
                <c:pt idx="8">
                  <c:v>3042.1254130000002</c:v>
                </c:pt>
                <c:pt idx="9">
                  <c:v>3213.6745980000001</c:v>
                </c:pt>
                <c:pt idx="10">
                  <c:v>2403.808415</c:v>
                </c:pt>
                <c:pt idx="11">
                  <c:v>2605.031532</c:v>
                </c:pt>
                <c:pt idx="12">
                  <c:v>2873.9899380000002</c:v>
                </c:pt>
                <c:pt idx="13">
                  <c:v>2729.0030499999998</c:v>
                </c:pt>
                <c:pt idx="14">
                  <c:v>3715.1347529999998</c:v>
                </c:pt>
                <c:pt idx="15">
                  <c:v>3492.9078469999999</c:v>
                </c:pt>
                <c:pt idx="16">
                  <c:v>3980.0892629999998</c:v>
                </c:pt>
                <c:pt idx="17">
                  <c:v>3929.9647249999998</c:v>
                </c:pt>
                <c:pt idx="18">
                  <c:v>3598.3176119999998</c:v>
                </c:pt>
                <c:pt idx="19">
                  <c:v>4340.7944299999999</c:v>
                </c:pt>
                <c:pt idx="20">
                  <c:v>3700.498161</c:v>
                </c:pt>
                <c:pt idx="21">
                  <c:v>4009.7983850000001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69-44E0-951D-FB4002A9EF8D}"/>
            </c:ext>
          </c:extLst>
        </c:ser>
        <c:ser>
          <c:idx val="2"/>
          <c:order val="2"/>
          <c:tx>
            <c:strRef>
              <c:f>Sheet1!$C$29</c:f>
              <c:strCache>
                <c:ptCount val="1"/>
                <c:pt idx="0">
                  <c:v>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Sheet1!$B$2:$B$23</c:f>
              <c:numCache>
                <c:formatCode>0.00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xVal>
          <c:y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9-44E0-951D-FB4002A9E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5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Sheet1!$F$2:$F$23</c:f>
              <c:numCache>
                <c:formatCode>0</c:formatCode>
                <c:ptCount val="22"/>
                <c:pt idx="0">
                  <c:v>1.152061E-3</c:v>
                </c:pt>
                <c:pt idx="1">
                  <c:v>4.3350237E-2</c:v>
                </c:pt>
                <c:pt idx="2">
                  <c:v>6.8432661000000006E-2</c:v>
                </c:pt>
                <c:pt idx="3">
                  <c:v>9.1303892999999997E-2</c:v>
                </c:pt>
                <c:pt idx="4">
                  <c:v>0.11397373</c:v>
                </c:pt>
                <c:pt idx="5">
                  <c:v>0.13683980800000001</c:v>
                </c:pt>
                <c:pt idx="6">
                  <c:v>0.159616322</c:v>
                </c:pt>
                <c:pt idx="7">
                  <c:v>0.18240482099999999</c:v>
                </c:pt>
                <c:pt idx="8">
                  <c:v>0.20517338900000001</c:v>
                </c:pt>
                <c:pt idx="9">
                  <c:v>0.22801180500000001</c:v>
                </c:pt>
                <c:pt idx="10">
                  <c:v>0.25074526400000002</c:v>
                </c:pt>
                <c:pt idx="11">
                  <c:v>0.27350892199999999</c:v>
                </c:pt>
                <c:pt idx="12">
                  <c:v>0.29615877800000001</c:v>
                </c:pt>
                <c:pt idx="13">
                  <c:v>0.31883317799999999</c:v>
                </c:pt>
                <c:pt idx="14">
                  <c:v>0.34156858099999998</c:v>
                </c:pt>
                <c:pt idx="15">
                  <c:v>0.36416312200000001</c:v>
                </c:pt>
                <c:pt idx="16">
                  <c:v>0.38683684800000001</c:v>
                </c:pt>
                <c:pt idx="17">
                  <c:v>0.40943640199999998</c:v>
                </c:pt>
                <c:pt idx="18">
                  <c:v>0.43218257799999998</c:v>
                </c:pt>
                <c:pt idx="19">
                  <c:v>0.454877912</c:v>
                </c:pt>
                <c:pt idx="20">
                  <c:v>0.47744956999999999</c:v>
                </c:pt>
                <c:pt idx="21">
                  <c:v>0.50001558400000001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A-4B64-BEE6-E4FDFD8E0027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Sheet1!$G$2:$G$23</c:f>
              <c:numCache>
                <c:formatCode>0</c:formatCode>
                <c:ptCount val="22"/>
                <c:pt idx="0">
                  <c:v>0.21766184799999999</c:v>
                </c:pt>
                <c:pt idx="1">
                  <c:v>0.46720672800000002</c:v>
                </c:pt>
                <c:pt idx="2">
                  <c:v>0.79517647999999996</c:v>
                </c:pt>
                <c:pt idx="3">
                  <c:v>0.95251739999999996</c:v>
                </c:pt>
                <c:pt idx="4">
                  <c:v>1.1414048400000001</c:v>
                </c:pt>
                <c:pt idx="5">
                  <c:v>1.2622317999999999</c:v>
                </c:pt>
                <c:pt idx="6">
                  <c:v>1.4061252559999999</c:v>
                </c:pt>
                <c:pt idx="7">
                  <c:v>1.5163477439999999</c:v>
                </c:pt>
                <c:pt idx="8">
                  <c:v>1.6983397119999999</c:v>
                </c:pt>
                <c:pt idx="9">
                  <c:v>1.8030662159999999</c:v>
                </c:pt>
                <c:pt idx="10">
                  <c:v>1.9361098400000001</c:v>
                </c:pt>
                <c:pt idx="11">
                  <c:v>2.0060199359999999</c:v>
                </c:pt>
                <c:pt idx="12">
                  <c:v>2.0995708959999999</c:v>
                </c:pt>
                <c:pt idx="13">
                  <c:v>2.1746858480000002</c:v>
                </c:pt>
                <c:pt idx="14">
                  <c:v>2.2580140879999999</c:v>
                </c:pt>
                <c:pt idx="15">
                  <c:v>2.3408435839999999</c:v>
                </c:pt>
                <c:pt idx="16">
                  <c:v>2.3961982480000001</c:v>
                </c:pt>
                <c:pt idx="17">
                  <c:v>2.4906503359999999</c:v>
                </c:pt>
                <c:pt idx="18">
                  <c:v>2.5727233119999999</c:v>
                </c:pt>
                <c:pt idx="19">
                  <c:v>2.6259902159999999</c:v>
                </c:pt>
                <c:pt idx="20">
                  <c:v>3.2463774000000001</c:v>
                </c:pt>
                <c:pt idx="21">
                  <c:v>3.2258297439999999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A-4B64-BEE6-E4FDFD8E0027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Sheet1!$H$2:$H$23</c:f>
              <c:numCache>
                <c:formatCode>0</c:formatCode>
                <c:ptCount val="22"/>
                <c:pt idx="0">
                  <c:v>0.108741328</c:v>
                </c:pt>
                <c:pt idx="1">
                  <c:v>0.15576941599999999</c:v>
                </c:pt>
                <c:pt idx="2">
                  <c:v>0.19568487200000001</c:v>
                </c:pt>
                <c:pt idx="3">
                  <c:v>0.234323376</c:v>
                </c:pt>
                <c:pt idx="4">
                  <c:v>0.28070751199999999</c:v>
                </c:pt>
                <c:pt idx="5">
                  <c:v>0.310056632</c:v>
                </c:pt>
                <c:pt idx="6">
                  <c:v>0.351520736</c:v>
                </c:pt>
                <c:pt idx="7">
                  <c:v>0.37911763999999998</c:v>
                </c:pt>
                <c:pt idx="8">
                  <c:v>0.42461776000000001</c:v>
                </c:pt>
                <c:pt idx="9">
                  <c:v>0.44196572000000001</c:v>
                </c:pt>
                <c:pt idx="10">
                  <c:v>0.47359440000000003</c:v>
                </c:pt>
                <c:pt idx="11">
                  <c:v>0.50153041600000003</c:v>
                </c:pt>
                <c:pt idx="12">
                  <c:v>0.514359024</c:v>
                </c:pt>
                <c:pt idx="13">
                  <c:v>0.54371623199999997</c:v>
                </c:pt>
                <c:pt idx="14">
                  <c:v>0.55309382399999996</c:v>
                </c:pt>
                <c:pt idx="15">
                  <c:v>0.57342148800000003</c:v>
                </c:pt>
                <c:pt idx="16">
                  <c:v>0.59908426400000003</c:v>
                </c:pt>
                <c:pt idx="17">
                  <c:v>0.606388496</c:v>
                </c:pt>
                <c:pt idx="18">
                  <c:v>0.64321652799999995</c:v>
                </c:pt>
                <c:pt idx="19">
                  <c:v>0.62993165600000001</c:v>
                </c:pt>
                <c:pt idx="20">
                  <c:v>0.64931327999999999</c:v>
                </c:pt>
                <c:pt idx="21">
                  <c:v>0.61745692799999996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A-4B64-BEE6-E4FDFD8E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5274053785591677"/>
              <c:y val="0.923806400262377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667.99055199999998</c:v>
                </c:pt>
                <c:pt idx="1">
                  <c:v>612.73269600000003</c:v>
                </c:pt>
                <c:pt idx="2">
                  <c:v>596.39074400000004</c:v>
                </c:pt>
                <c:pt idx="3">
                  <c:v>714.42549599999995</c:v>
                </c:pt>
                <c:pt idx="4">
                  <c:v>570.73637599999995</c:v>
                </c:pt>
                <c:pt idx="5">
                  <c:v>631.15512799999999</c:v>
                </c:pt>
                <c:pt idx="6">
                  <c:v>701.00944000000004</c:v>
                </c:pt>
                <c:pt idx="7">
                  <c:v>756.46151199999997</c:v>
                </c:pt>
                <c:pt idx="8">
                  <c:v>847.93676800000003</c:v>
                </c:pt>
                <c:pt idx="9">
                  <c:v>901.22511999999995</c:v>
                </c:pt>
                <c:pt idx="10">
                  <c:v>965.97975199999996</c:v>
                </c:pt>
                <c:pt idx="11">
                  <c:v>1003.038984</c:v>
                </c:pt>
                <c:pt idx="12">
                  <c:v>1050.099592</c:v>
                </c:pt>
                <c:pt idx="13">
                  <c:v>1087.3876479999999</c:v>
                </c:pt>
                <c:pt idx="14">
                  <c:v>564.84184800000003</c:v>
                </c:pt>
                <c:pt idx="15">
                  <c:v>585.518776</c:v>
                </c:pt>
                <c:pt idx="16">
                  <c:v>599.03804000000002</c:v>
                </c:pt>
                <c:pt idx="17">
                  <c:v>619.36467200000004</c:v>
                </c:pt>
                <c:pt idx="18">
                  <c:v>633.74216000000001</c:v>
                </c:pt>
                <c:pt idx="19">
                  <c:v>636.72280799999999</c:v>
                </c:pt>
                <c:pt idx="20">
                  <c:v>627.6558</c:v>
                </c:pt>
                <c:pt idx="21">
                  <c:v>624.47148000000004</c:v>
                </c:pt>
              </c:numCache>
            </c:numRef>
          </c:xVal>
          <c:yVal>
            <c:numRef>
              <c:f>Sheet1!$Q$2:$Q$23</c:f>
              <c:numCache>
                <c:formatCode>0</c:formatCode>
                <c:ptCount val="22"/>
                <c:pt idx="0">
                  <c:v>14.745382879999999</c:v>
                </c:pt>
                <c:pt idx="1">
                  <c:v>14.168952456</c:v>
                </c:pt>
                <c:pt idx="2">
                  <c:v>13.613535090999999</c:v>
                </c:pt>
                <c:pt idx="3">
                  <c:v>14.680711575</c:v>
                </c:pt>
                <c:pt idx="4">
                  <c:v>14.512878672999999</c:v>
                </c:pt>
                <c:pt idx="5">
                  <c:v>14.758649533</c:v>
                </c:pt>
                <c:pt idx="6">
                  <c:v>13.983633576000001</c:v>
                </c:pt>
                <c:pt idx="7">
                  <c:v>14.516301738999999</c:v>
                </c:pt>
                <c:pt idx="8">
                  <c:v>23.916958493999999</c:v>
                </c:pt>
                <c:pt idx="9">
                  <c:v>13.951711697</c:v>
                </c:pt>
                <c:pt idx="10">
                  <c:v>13.974381257999999</c:v>
                </c:pt>
                <c:pt idx="11">
                  <c:v>14.418333820999999</c:v>
                </c:pt>
                <c:pt idx="12">
                  <c:v>14.717497402999999</c:v>
                </c:pt>
                <c:pt idx="13">
                  <c:v>13.941950699</c:v>
                </c:pt>
                <c:pt idx="14">
                  <c:v>16.343223829999999</c:v>
                </c:pt>
                <c:pt idx="15">
                  <c:v>14.803135223</c:v>
                </c:pt>
                <c:pt idx="16">
                  <c:v>15.148495775000001</c:v>
                </c:pt>
                <c:pt idx="17">
                  <c:v>14.905963012000001</c:v>
                </c:pt>
                <c:pt idx="18">
                  <c:v>14.562404145</c:v>
                </c:pt>
                <c:pt idx="19">
                  <c:v>13.710393180000001</c:v>
                </c:pt>
                <c:pt idx="20">
                  <c:v>19.078502972999999</c:v>
                </c:pt>
                <c:pt idx="21">
                  <c:v>13.988586869000001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0-492D-808C-B86C1B485577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667.99055199999998</c:v>
                </c:pt>
                <c:pt idx="1">
                  <c:v>612.73269600000003</c:v>
                </c:pt>
                <c:pt idx="2">
                  <c:v>596.39074400000004</c:v>
                </c:pt>
                <c:pt idx="3">
                  <c:v>714.42549599999995</c:v>
                </c:pt>
                <c:pt idx="4">
                  <c:v>570.73637599999995</c:v>
                </c:pt>
                <c:pt idx="5">
                  <c:v>631.15512799999999</c:v>
                </c:pt>
                <c:pt idx="6">
                  <c:v>701.00944000000004</c:v>
                </c:pt>
                <c:pt idx="7">
                  <c:v>756.46151199999997</c:v>
                </c:pt>
                <c:pt idx="8">
                  <c:v>847.93676800000003</c:v>
                </c:pt>
                <c:pt idx="9">
                  <c:v>901.22511999999995</c:v>
                </c:pt>
                <c:pt idx="10">
                  <c:v>965.97975199999996</c:v>
                </c:pt>
                <c:pt idx="11">
                  <c:v>1003.038984</c:v>
                </c:pt>
                <c:pt idx="12">
                  <c:v>1050.099592</c:v>
                </c:pt>
                <c:pt idx="13">
                  <c:v>1087.3876479999999</c:v>
                </c:pt>
                <c:pt idx="14">
                  <c:v>564.84184800000003</c:v>
                </c:pt>
                <c:pt idx="15">
                  <c:v>585.518776</c:v>
                </c:pt>
                <c:pt idx="16">
                  <c:v>599.03804000000002</c:v>
                </c:pt>
                <c:pt idx="17">
                  <c:v>619.36467200000004</c:v>
                </c:pt>
                <c:pt idx="18">
                  <c:v>633.74216000000001</c:v>
                </c:pt>
                <c:pt idx="19">
                  <c:v>636.72280799999999</c:v>
                </c:pt>
                <c:pt idx="20">
                  <c:v>627.6558</c:v>
                </c:pt>
                <c:pt idx="21">
                  <c:v>624.47148000000004</c:v>
                </c:pt>
              </c:numCache>
            </c:numRef>
          </c:xVal>
          <c:yVal>
            <c:numRef>
              <c:f>Sheet1!$R$2:$R$23</c:f>
              <c:numCache>
                <c:formatCode>0</c:formatCode>
                <c:ptCount val="22"/>
                <c:pt idx="0">
                  <c:v>4.4000000000000002E-7</c:v>
                </c:pt>
                <c:pt idx="1">
                  <c:v>1.5069999999999999E-6</c:v>
                </c:pt>
                <c:pt idx="2">
                  <c:v>3.1130000000000001E-6</c:v>
                </c:pt>
                <c:pt idx="3">
                  <c:v>5.2279999999999998E-6</c:v>
                </c:pt>
                <c:pt idx="4">
                  <c:v>7.8429999999999993E-6</c:v>
                </c:pt>
                <c:pt idx="5">
                  <c:v>1.0882E-5</c:v>
                </c:pt>
                <c:pt idx="6">
                  <c:v>1.4222E-5</c:v>
                </c:pt>
                <c:pt idx="7">
                  <c:v>1.7961999999999998E-5</c:v>
                </c:pt>
                <c:pt idx="8">
                  <c:v>2.2127999999999999E-5</c:v>
                </c:pt>
                <c:pt idx="9">
                  <c:v>2.6414000000000002E-5</c:v>
                </c:pt>
                <c:pt idx="10">
                  <c:v>3.0954999999999998E-5</c:v>
                </c:pt>
                <c:pt idx="11">
                  <c:v>3.5803999999999998E-5</c:v>
                </c:pt>
                <c:pt idx="12">
                  <c:v>4.0677999999999999E-5</c:v>
                </c:pt>
                <c:pt idx="13">
                  <c:v>4.5716000000000001E-5</c:v>
                </c:pt>
                <c:pt idx="14">
                  <c:v>5.0992999999999998E-5</c:v>
                </c:pt>
                <c:pt idx="15">
                  <c:v>5.6397999999999998E-5</c:v>
                </c:pt>
                <c:pt idx="16">
                  <c:v>6.2020000000000006E-5</c:v>
                </c:pt>
                <c:pt idx="17">
                  <c:v>6.7570000000000005E-5</c:v>
                </c:pt>
                <c:pt idx="18">
                  <c:v>7.3293000000000005E-5</c:v>
                </c:pt>
                <c:pt idx="19">
                  <c:v>7.8956999999999996E-5</c:v>
                </c:pt>
                <c:pt idx="20">
                  <c:v>8.4790000000000006E-5</c:v>
                </c:pt>
                <c:pt idx="21">
                  <c:v>9.0554000000000001E-5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0-492D-808C-B86C1B485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4884156835191421"/>
              <c:y val="0.92375998924235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Sheet1!$J$2:$J$23</c:f>
              <c:numCache>
                <c:formatCode>General</c:formatCode>
                <c:ptCount val="22"/>
                <c:pt idx="0">
                  <c:v>3.5882E-5</c:v>
                </c:pt>
                <c:pt idx="1">
                  <c:v>6.9930000000000003E-5</c:v>
                </c:pt>
                <c:pt idx="2">
                  <c:v>1.0236E-4</c:v>
                </c:pt>
                <c:pt idx="3">
                  <c:v>1.33549E-4</c:v>
                </c:pt>
                <c:pt idx="4">
                  <c:v>1.6317099999999999E-4</c:v>
                </c:pt>
                <c:pt idx="5">
                  <c:v>1.91659E-4</c:v>
                </c:pt>
                <c:pt idx="6">
                  <c:v>2.1905699999999999E-4</c:v>
                </c:pt>
                <c:pt idx="7">
                  <c:v>2.4531200000000003E-4</c:v>
                </c:pt>
                <c:pt idx="8">
                  <c:v>2.7023599999999998E-4</c:v>
                </c:pt>
                <c:pt idx="9">
                  <c:v>2.9457600000000001E-4</c:v>
                </c:pt>
                <c:pt idx="10">
                  <c:v>3.17767E-4</c:v>
                </c:pt>
                <c:pt idx="11">
                  <c:v>3.39892E-4</c:v>
                </c:pt>
                <c:pt idx="12">
                  <c:v>3.6135699999999998E-4</c:v>
                </c:pt>
                <c:pt idx="13">
                  <c:v>3.8213599999999999E-4</c:v>
                </c:pt>
                <c:pt idx="14">
                  <c:v>4.0202100000000002E-4</c:v>
                </c:pt>
                <c:pt idx="15">
                  <c:v>4.2117800000000003E-4</c:v>
                </c:pt>
                <c:pt idx="16">
                  <c:v>4.3966600000000002E-4</c:v>
                </c:pt>
                <c:pt idx="17">
                  <c:v>4.5741899999999998E-4</c:v>
                </c:pt>
                <c:pt idx="18">
                  <c:v>4.7489400000000001E-4</c:v>
                </c:pt>
                <c:pt idx="19">
                  <c:v>4.9150699999999997E-4</c:v>
                </c:pt>
                <c:pt idx="20">
                  <c:v>5.0769499999999996E-4</c:v>
                </c:pt>
                <c:pt idx="21">
                  <c:v>5.2370699999999999E-4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5-4F61-BFB1-FFBC7288875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Element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Sheet1!$K$2:$K$23</c:f>
              <c:numCache>
                <c:formatCode>General</c:formatCode>
                <c:ptCount val="22"/>
                <c:pt idx="0">
                  <c:v>0.12830798500000001</c:v>
                </c:pt>
                <c:pt idx="1">
                  <c:v>0.12589798099999999</c:v>
                </c:pt>
                <c:pt idx="2">
                  <c:v>0.183978641</c:v>
                </c:pt>
                <c:pt idx="3">
                  <c:v>0.24058811999999999</c:v>
                </c:pt>
                <c:pt idx="4">
                  <c:v>0.29466133799999999</c:v>
                </c:pt>
                <c:pt idx="5">
                  <c:v>0.35307782900000001</c:v>
                </c:pt>
                <c:pt idx="6">
                  <c:v>0.35162859800000001</c:v>
                </c:pt>
                <c:pt idx="7">
                  <c:v>0.49065629900000002</c:v>
                </c:pt>
                <c:pt idx="8">
                  <c:v>0.92919684800000002</c:v>
                </c:pt>
                <c:pt idx="9">
                  <c:v>0.52363930299999994</c:v>
                </c:pt>
                <c:pt idx="10">
                  <c:v>0.50293183699999999</c:v>
                </c:pt>
                <c:pt idx="11">
                  <c:v>0.60002886499999997</c:v>
                </c:pt>
                <c:pt idx="12">
                  <c:v>0.96625479199999997</c:v>
                </c:pt>
                <c:pt idx="13">
                  <c:v>0.64320010900000002</c:v>
                </c:pt>
                <c:pt idx="14">
                  <c:v>0.75287684799999999</c:v>
                </c:pt>
                <c:pt idx="15">
                  <c:v>0.67793317200000003</c:v>
                </c:pt>
                <c:pt idx="16">
                  <c:v>1.238085842</c:v>
                </c:pt>
                <c:pt idx="17">
                  <c:v>1.1684545550000001</c:v>
                </c:pt>
                <c:pt idx="18">
                  <c:v>0.81983562499999996</c:v>
                </c:pt>
                <c:pt idx="19">
                  <c:v>0.78754126899999999</c:v>
                </c:pt>
                <c:pt idx="20">
                  <c:v>0.78824983999999998</c:v>
                </c:pt>
                <c:pt idx="21">
                  <c:v>1.2376583560000001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5-4F61-BFB1-FFBC72888755}"/>
            </c:ext>
          </c:extLst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Change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Sheet1!$D$2:$D$23</c:f>
              <c:numCache>
                <c:formatCode>0.00</c:formatCode>
                <c:ptCount val="22"/>
                <c:pt idx="0">
                  <c:v>227.51458500000001</c:v>
                </c:pt>
                <c:pt idx="1">
                  <c:v>265.87677000000002</c:v>
                </c:pt>
                <c:pt idx="2">
                  <c:v>390.33903199999997</c:v>
                </c:pt>
                <c:pt idx="3">
                  <c:v>798.40679399999999</c:v>
                </c:pt>
                <c:pt idx="4">
                  <c:v>662.92058499999996</c:v>
                </c:pt>
                <c:pt idx="5">
                  <c:v>780.93589099999997</c:v>
                </c:pt>
                <c:pt idx="6">
                  <c:v>1309.1078190000001</c:v>
                </c:pt>
                <c:pt idx="7">
                  <c:v>984.55213600000002</c:v>
                </c:pt>
                <c:pt idx="8">
                  <c:v>2159.9033869999998</c:v>
                </c:pt>
                <c:pt idx="9">
                  <c:v>1403.682057</c:v>
                </c:pt>
                <c:pt idx="10">
                  <c:v>1679.84799</c:v>
                </c:pt>
                <c:pt idx="11">
                  <c:v>2028.559612</c:v>
                </c:pt>
                <c:pt idx="12">
                  <c:v>2320.300131</c:v>
                </c:pt>
                <c:pt idx="13">
                  <c:v>1832.6297279999999</c:v>
                </c:pt>
                <c:pt idx="14">
                  <c:v>2441.0837860000001</c:v>
                </c:pt>
                <c:pt idx="15">
                  <c:v>2372.74845</c:v>
                </c:pt>
                <c:pt idx="16">
                  <c:v>2575.7063429999998</c:v>
                </c:pt>
                <c:pt idx="17">
                  <c:v>2587.8645799999999</c:v>
                </c:pt>
                <c:pt idx="18">
                  <c:v>2932.1861319999998</c:v>
                </c:pt>
                <c:pt idx="19">
                  <c:v>3135.1767719999998</c:v>
                </c:pt>
                <c:pt idx="20">
                  <c:v>3907.8442829999999</c:v>
                </c:pt>
                <c:pt idx="21">
                  <c:v>3337.4909990000001</c:v>
                </c:pt>
              </c:numCache>
            </c:numRef>
          </c:xVal>
          <c:yVal>
            <c:numRef>
              <c:f>Sheet1!$L$2:$L$23</c:f>
              <c:numCache>
                <c:formatCode>General</c:formatCode>
                <c:ptCount val="22"/>
                <c:pt idx="0">
                  <c:v>3.4200000000000002E-7</c:v>
                </c:pt>
                <c:pt idx="1">
                  <c:v>1.412E-6</c:v>
                </c:pt>
                <c:pt idx="2">
                  <c:v>3.0850000000000001E-6</c:v>
                </c:pt>
                <c:pt idx="3">
                  <c:v>5.2900000000000002E-6</c:v>
                </c:pt>
                <c:pt idx="4">
                  <c:v>8.0669999999999992E-6</c:v>
                </c:pt>
                <c:pt idx="5">
                  <c:v>1.1338999999999999E-5</c:v>
                </c:pt>
                <c:pt idx="6">
                  <c:v>1.5007999999999999E-5</c:v>
                </c:pt>
                <c:pt idx="7">
                  <c:v>1.9089999999999998E-5</c:v>
                </c:pt>
                <c:pt idx="8">
                  <c:v>2.3561E-5</c:v>
                </c:pt>
                <c:pt idx="9">
                  <c:v>2.8306E-5</c:v>
                </c:pt>
                <c:pt idx="10">
                  <c:v>3.3271E-5</c:v>
                </c:pt>
                <c:pt idx="11">
                  <c:v>3.8612999999999998E-5</c:v>
                </c:pt>
                <c:pt idx="12">
                  <c:v>4.4020000000000002E-5</c:v>
                </c:pt>
                <c:pt idx="13">
                  <c:v>4.9607000000000001E-5</c:v>
                </c:pt>
                <c:pt idx="14">
                  <c:v>5.5473999999999998E-5</c:v>
                </c:pt>
                <c:pt idx="15">
                  <c:v>6.1410999999999999E-5</c:v>
                </c:pt>
                <c:pt idx="16">
                  <c:v>6.7615999999999998E-5</c:v>
                </c:pt>
                <c:pt idx="17">
                  <c:v>7.3873000000000002E-5</c:v>
                </c:pt>
                <c:pt idx="18">
                  <c:v>8.0122000000000003E-5</c:v>
                </c:pt>
                <c:pt idx="19">
                  <c:v>8.6342999999999996E-5</c:v>
                </c:pt>
                <c:pt idx="20">
                  <c:v>9.2733999999999997E-5</c:v>
                </c:pt>
                <c:pt idx="21">
                  <c:v>9.9146000000000002E-5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65-4F61-BFB1-FFBC72888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 (x1M)</a:t>
                </a:r>
              </a:p>
            </c:rich>
          </c:tx>
          <c:layout>
            <c:manualLayout>
              <c:xMode val="edge"/>
              <c:yMode val="edge"/>
              <c:x val="0.2523711982034314"/>
              <c:y val="0.92440481407466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79369555555555538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Sheet1!$I$32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plus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667.99055199999998</c:v>
                </c:pt>
                <c:pt idx="1">
                  <c:v>612.73269600000003</c:v>
                </c:pt>
                <c:pt idx="2">
                  <c:v>596.39074400000004</c:v>
                </c:pt>
                <c:pt idx="3">
                  <c:v>714.42549599999995</c:v>
                </c:pt>
                <c:pt idx="4">
                  <c:v>570.73637599999995</c:v>
                </c:pt>
                <c:pt idx="5">
                  <c:v>631.15512799999999</c:v>
                </c:pt>
                <c:pt idx="6">
                  <c:v>701.00944000000004</c:v>
                </c:pt>
                <c:pt idx="7">
                  <c:v>756.46151199999997</c:v>
                </c:pt>
                <c:pt idx="8">
                  <c:v>847.93676800000003</c:v>
                </c:pt>
                <c:pt idx="9">
                  <c:v>901.22511999999995</c:v>
                </c:pt>
                <c:pt idx="10">
                  <c:v>965.97975199999996</c:v>
                </c:pt>
                <c:pt idx="11">
                  <c:v>1003.038984</c:v>
                </c:pt>
                <c:pt idx="12">
                  <c:v>1050.099592</c:v>
                </c:pt>
                <c:pt idx="13">
                  <c:v>1087.3876479999999</c:v>
                </c:pt>
                <c:pt idx="14">
                  <c:v>564.84184800000003</c:v>
                </c:pt>
                <c:pt idx="15">
                  <c:v>585.518776</c:v>
                </c:pt>
                <c:pt idx="16">
                  <c:v>599.03804000000002</c:v>
                </c:pt>
                <c:pt idx="17">
                  <c:v>619.36467200000004</c:v>
                </c:pt>
                <c:pt idx="18">
                  <c:v>633.74216000000001</c:v>
                </c:pt>
                <c:pt idx="19">
                  <c:v>636.72280799999999</c:v>
                </c:pt>
                <c:pt idx="20">
                  <c:v>627.6558</c:v>
                </c:pt>
                <c:pt idx="21">
                  <c:v>624.47148000000004</c:v>
                </c:pt>
              </c:numCache>
            </c:numRef>
          </c:xVal>
          <c:yVal>
            <c:numRef>
              <c:f>Sheet1!$T$2:$T$23</c:f>
              <c:numCache>
                <c:formatCode>General</c:formatCode>
                <c:ptCount val="22"/>
                <c:pt idx="0">
                  <c:v>1.5507241279999999</c:v>
                </c:pt>
                <c:pt idx="1">
                  <c:v>6.6967391520000001</c:v>
                </c:pt>
                <c:pt idx="2">
                  <c:v>6.7588271200000003</c:v>
                </c:pt>
                <c:pt idx="3">
                  <c:v>6.9058967359999999</c:v>
                </c:pt>
                <c:pt idx="4">
                  <c:v>6.8534769600000001</c:v>
                </c:pt>
                <c:pt idx="5">
                  <c:v>6.9424207280000001</c:v>
                </c:pt>
                <c:pt idx="6">
                  <c:v>7.0305623600000002</c:v>
                </c:pt>
                <c:pt idx="7">
                  <c:v>6.8235317440000003</c:v>
                </c:pt>
                <c:pt idx="8">
                  <c:v>6.7933953840000001</c:v>
                </c:pt>
                <c:pt idx="9">
                  <c:v>7.2123694719999998</c:v>
                </c:pt>
                <c:pt idx="10">
                  <c:v>7.2446325680000001</c:v>
                </c:pt>
                <c:pt idx="11">
                  <c:v>7.0210636800000001</c:v>
                </c:pt>
                <c:pt idx="12">
                  <c:v>6.8590603840000002</c:v>
                </c:pt>
                <c:pt idx="13">
                  <c:v>0</c:v>
                </c:pt>
                <c:pt idx="14">
                  <c:v>0</c:v>
                </c:pt>
                <c:pt idx="15">
                  <c:v>7.0258243040000004</c:v>
                </c:pt>
                <c:pt idx="16">
                  <c:v>7.3174815359999998</c:v>
                </c:pt>
                <c:pt idx="17">
                  <c:v>7.4473654639999998</c:v>
                </c:pt>
                <c:pt idx="18">
                  <c:v>7.0322688879999999</c:v>
                </c:pt>
                <c:pt idx="19">
                  <c:v>7.0035429520000001</c:v>
                </c:pt>
                <c:pt idx="20">
                  <c:v>7.5650467519999998</c:v>
                </c:pt>
                <c:pt idx="21">
                  <c:v>7.4931671680000003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8-41F7-B47D-78B5FD837C5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State Diff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Sheet1!$E$2:$E$23</c:f>
              <c:numCache>
                <c:formatCode>0.00</c:formatCode>
                <c:ptCount val="22"/>
                <c:pt idx="0">
                  <c:v>667.99055199999998</c:v>
                </c:pt>
                <c:pt idx="1">
                  <c:v>612.73269600000003</c:v>
                </c:pt>
                <c:pt idx="2">
                  <c:v>596.39074400000004</c:v>
                </c:pt>
                <c:pt idx="3">
                  <c:v>714.42549599999995</c:v>
                </c:pt>
                <c:pt idx="4">
                  <c:v>570.73637599999995</c:v>
                </c:pt>
                <c:pt idx="5">
                  <c:v>631.15512799999999</c:v>
                </c:pt>
                <c:pt idx="6">
                  <c:v>701.00944000000004</c:v>
                </c:pt>
                <c:pt idx="7">
                  <c:v>756.46151199999997</c:v>
                </c:pt>
                <c:pt idx="8">
                  <c:v>847.93676800000003</c:v>
                </c:pt>
                <c:pt idx="9">
                  <c:v>901.22511999999995</c:v>
                </c:pt>
                <c:pt idx="10">
                  <c:v>965.97975199999996</c:v>
                </c:pt>
                <c:pt idx="11">
                  <c:v>1003.038984</c:v>
                </c:pt>
                <c:pt idx="12">
                  <c:v>1050.099592</c:v>
                </c:pt>
                <c:pt idx="13">
                  <c:v>1087.3876479999999</c:v>
                </c:pt>
                <c:pt idx="14">
                  <c:v>564.84184800000003</c:v>
                </c:pt>
                <c:pt idx="15">
                  <c:v>585.518776</c:v>
                </c:pt>
                <c:pt idx="16">
                  <c:v>599.03804000000002</c:v>
                </c:pt>
                <c:pt idx="17">
                  <c:v>619.36467200000004</c:v>
                </c:pt>
                <c:pt idx="18">
                  <c:v>633.74216000000001</c:v>
                </c:pt>
                <c:pt idx="19">
                  <c:v>636.72280799999999</c:v>
                </c:pt>
                <c:pt idx="20">
                  <c:v>627.6558</c:v>
                </c:pt>
                <c:pt idx="21">
                  <c:v>624.47148000000004</c:v>
                </c:pt>
              </c:numCache>
            </c:numRef>
          </c:xVal>
          <c:yVal>
            <c:numRef>
              <c:f>Sheet1!$U$2:$U$23</c:f>
              <c:numCache>
                <c:formatCode>General</c:formatCode>
                <c:ptCount val="22"/>
                <c:pt idx="0">
                  <c:v>1.383393286</c:v>
                </c:pt>
                <c:pt idx="1">
                  <c:v>1.1486528949999999</c:v>
                </c:pt>
                <c:pt idx="2">
                  <c:v>1.407086101</c:v>
                </c:pt>
                <c:pt idx="3">
                  <c:v>1.5586632419999999</c:v>
                </c:pt>
                <c:pt idx="4">
                  <c:v>1.8977655090000001</c:v>
                </c:pt>
                <c:pt idx="5">
                  <c:v>2.3293020119999999</c:v>
                </c:pt>
                <c:pt idx="6">
                  <c:v>2.7030038790000002</c:v>
                </c:pt>
                <c:pt idx="7">
                  <c:v>3.232093179</c:v>
                </c:pt>
                <c:pt idx="8">
                  <c:v>5.349357425</c:v>
                </c:pt>
                <c:pt idx="9">
                  <c:v>3.1462626650000001</c:v>
                </c:pt>
                <c:pt idx="10">
                  <c:v>3.52618666</c:v>
                </c:pt>
                <c:pt idx="11">
                  <c:v>3.8281309819999998</c:v>
                </c:pt>
                <c:pt idx="12">
                  <c:v>3.4775098209999999</c:v>
                </c:pt>
                <c:pt idx="13">
                  <c:v>4.347284835</c:v>
                </c:pt>
                <c:pt idx="14">
                  <c:v>4.8524187080000001</c:v>
                </c:pt>
                <c:pt idx="15">
                  <c:v>4.9316477839999999</c:v>
                </c:pt>
                <c:pt idx="16">
                  <c:v>5.4970824479999996</c:v>
                </c:pt>
                <c:pt idx="17">
                  <c:v>6.0033705189999997</c:v>
                </c:pt>
                <c:pt idx="18">
                  <c:v>5.863238773</c:v>
                </c:pt>
                <c:pt idx="19">
                  <c:v>6.6962499900000001</c:v>
                </c:pt>
                <c:pt idx="20">
                  <c:v>8.8266846020000003</c:v>
                </c:pt>
                <c:pt idx="21">
                  <c:v>6.1694127419999996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8-41F7-B47D-78B5FD837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Differences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2720739362874015"/>
              <c:y val="0.92440479190286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403337067587206"/>
          <c:y val="0.10039477299939153"/>
          <c:w val="0.79758531264127208"/>
          <c:h val="0.7234703875269070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Sheet4!$R$2:$R$23</c:f>
              <c:numCache>
                <c:formatCode>General</c:formatCode>
                <c:ptCount val="22"/>
                <c:pt idx="0">
                  <c:v>0.48118977200000002</c:v>
                </c:pt>
                <c:pt idx="1">
                  <c:v>0.53109274500000003</c:v>
                </c:pt>
                <c:pt idx="2">
                  <c:v>1.039331241</c:v>
                </c:pt>
                <c:pt idx="3">
                  <c:v>1.4728401040000001</c:v>
                </c:pt>
                <c:pt idx="4">
                  <c:v>1.581676418</c:v>
                </c:pt>
                <c:pt idx="5">
                  <c:v>1.636715809</c:v>
                </c:pt>
                <c:pt idx="6">
                  <c:v>2.5595551890000001</c:v>
                </c:pt>
                <c:pt idx="7">
                  <c:v>2.017975206</c:v>
                </c:pt>
                <c:pt idx="8">
                  <c:v>3.303131075</c:v>
                </c:pt>
                <c:pt idx="9">
                  <c:v>2.717505235</c:v>
                </c:pt>
                <c:pt idx="10">
                  <c:v>3.6125756130000002</c:v>
                </c:pt>
                <c:pt idx="11">
                  <c:v>4.6603457979999998</c:v>
                </c:pt>
                <c:pt idx="12">
                  <c:v>4.7824654779999998</c:v>
                </c:pt>
                <c:pt idx="13">
                  <c:v>5.0895087810000001</c:v>
                </c:pt>
                <c:pt idx="14">
                  <c:v>5.6622105229999997</c:v>
                </c:pt>
                <c:pt idx="15">
                  <c:v>6.4032612469999997</c:v>
                </c:pt>
                <c:pt idx="16">
                  <c:v>9.2474335350000008</c:v>
                </c:pt>
                <c:pt idx="17">
                  <c:v>8.7293702979999992</c:v>
                </c:pt>
                <c:pt idx="18">
                  <c:v>9.8659440469999993</c:v>
                </c:pt>
                <c:pt idx="19">
                  <c:v>11.902089910000001</c:v>
                </c:pt>
                <c:pt idx="20">
                  <c:v>21.424903911000001</c:v>
                </c:pt>
                <c:pt idx="21">
                  <c:v>22.571740948999999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BF-40A9-B080-56047B325705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Sheet4!$AG$2:$AG$23</c:f>
              <c:numCache>
                <c:formatCode>General</c:formatCode>
                <c:ptCount val="22"/>
                <c:pt idx="0">
                  <c:v>19.929562548</c:v>
                </c:pt>
                <c:pt idx="1">
                  <c:v>18.583675844999998</c:v>
                </c:pt>
                <c:pt idx="2">
                  <c:v>18.156928190999999</c:v>
                </c:pt>
                <c:pt idx="3">
                  <c:v>19.677497300999999</c:v>
                </c:pt>
                <c:pt idx="4">
                  <c:v>20.205970097000002</c:v>
                </c:pt>
                <c:pt idx="5">
                  <c:v>20.160523088000001</c:v>
                </c:pt>
                <c:pt idx="6">
                  <c:v>19.734153356</c:v>
                </c:pt>
                <c:pt idx="7">
                  <c:v>21.298367897999999</c:v>
                </c:pt>
                <c:pt idx="8">
                  <c:v>32.772439370999997</c:v>
                </c:pt>
                <c:pt idx="9">
                  <c:v>20.195915235000001</c:v>
                </c:pt>
                <c:pt idx="10">
                  <c:v>20.668169646999999</c:v>
                </c:pt>
                <c:pt idx="11">
                  <c:v>21.363199442999999</c:v>
                </c:pt>
                <c:pt idx="12">
                  <c:v>21.282438191000001</c:v>
                </c:pt>
                <c:pt idx="13">
                  <c:v>21.270596613999999</c:v>
                </c:pt>
                <c:pt idx="14">
                  <c:v>24.149700121999999</c:v>
                </c:pt>
                <c:pt idx="15">
                  <c:v>22.849136310999999</c:v>
                </c:pt>
                <c:pt idx="16">
                  <c:v>23.630984701999999</c:v>
                </c:pt>
                <c:pt idx="17">
                  <c:v>24.128142615000002</c:v>
                </c:pt>
                <c:pt idx="18">
                  <c:v>23.977621242000001</c:v>
                </c:pt>
                <c:pt idx="19">
                  <c:v>23.311282249000001</c:v>
                </c:pt>
                <c:pt idx="20">
                  <c:v>32.651560469000003</c:v>
                </c:pt>
                <c:pt idx="21">
                  <c:v>23.256815419999999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BF-40A9-B080-56047B325705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Sheet4!$AN$2:$AN$23</c:f>
              <c:numCache>
                <c:formatCode>General</c:formatCode>
                <c:ptCount val="22"/>
                <c:pt idx="0">
                  <c:v>13.707831291</c:v>
                </c:pt>
                <c:pt idx="1">
                  <c:v>22.990593192999999</c:v>
                </c:pt>
                <c:pt idx="2">
                  <c:v>40.975209927999998</c:v>
                </c:pt>
                <c:pt idx="3">
                  <c:v>36.899447109999997</c:v>
                </c:pt>
                <c:pt idx="4">
                  <c:v>47.250994677999998</c:v>
                </c:pt>
                <c:pt idx="5">
                  <c:v>68.803166048999998</c:v>
                </c:pt>
                <c:pt idx="6">
                  <c:v>59.683403321999997</c:v>
                </c:pt>
                <c:pt idx="7">
                  <c:v>55.828603811999997</c:v>
                </c:pt>
                <c:pt idx="8">
                  <c:v>63.550307467000003</c:v>
                </c:pt>
                <c:pt idx="9">
                  <c:v>78.383583349000006</c:v>
                </c:pt>
                <c:pt idx="10">
                  <c:v>95.965597575999993</c:v>
                </c:pt>
                <c:pt idx="11">
                  <c:v>122.11356359200001</c:v>
                </c:pt>
                <c:pt idx="12">
                  <c:v>137.094810448</c:v>
                </c:pt>
                <c:pt idx="13">
                  <c:v>161.46565257</c:v>
                </c:pt>
                <c:pt idx="14">
                  <c:v>182.70038822399999</c:v>
                </c:pt>
                <c:pt idx="15">
                  <c:v>226.46378207500001</c:v>
                </c:pt>
                <c:pt idx="16">
                  <c:v>273.331615908</c:v>
                </c:pt>
                <c:pt idx="17">
                  <c:v>312.93548590900002</c:v>
                </c:pt>
                <c:pt idx="18">
                  <c:v>358.45173269999998</c:v>
                </c:pt>
                <c:pt idx="19">
                  <c:v>443.48528993399998</c:v>
                </c:pt>
                <c:pt idx="20">
                  <c:v>493.48507513599998</c:v>
                </c:pt>
                <c:pt idx="21">
                  <c:v>569.20924842800002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BF-40A9-B080-56047B32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4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Comparison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50297776236289"/>
          <c:y val="9.25921382351594E-3"/>
          <c:w val="0.84925904577971734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53166666666667"/>
          <c:y val="8.4814814814814829E-2"/>
          <c:w val="0.80411900219113053"/>
          <c:h val="0.74943703703703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Sheet4!$A$29</c:f>
              <c:strCache>
                <c:ptCount val="1"/>
                <c:pt idx="0">
                  <c:v>Total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Sheet4!$V$2:$V$23</c:f>
              <c:numCache>
                <c:formatCode>General</c:formatCode>
                <c:ptCount val="22"/>
                <c:pt idx="0">
                  <c:v>1.091135</c:v>
                </c:pt>
                <c:pt idx="1">
                  <c:v>1.0911219999999999</c:v>
                </c:pt>
                <c:pt idx="2">
                  <c:v>1.091048</c:v>
                </c:pt>
                <c:pt idx="3">
                  <c:v>1.0910899999999999</c:v>
                </c:pt>
                <c:pt idx="4">
                  <c:v>1.091054</c:v>
                </c:pt>
                <c:pt idx="5">
                  <c:v>1.091067</c:v>
                </c:pt>
                <c:pt idx="6">
                  <c:v>1.091108</c:v>
                </c:pt>
                <c:pt idx="7">
                  <c:v>1.0911379999999999</c:v>
                </c:pt>
                <c:pt idx="8">
                  <c:v>1.091124</c:v>
                </c:pt>
                <c:pt idx="9">
                  <c:v>1.0911120000000001</c:v>
                </c:pt>
                <c:pt idx="10">
                  <c:v>1.091127</c:v>
                </c:pt>
                <c:pt idx="11">
                  <c:v>1.0911569999999999</c:v>
                </c:pt>
                <c:pt idx="12">
                  <c:v>1.0911820000000001</c:v>
                </c:pt>
                <c:pt idx="13">
                  <c:v>1.0911519999999999</c:v>
                </c:pt>
                <c:pt idx="14">
                  <c:v>1.0911029999999999</c:v>
                </c:pt>
                <c:pt idx="15">
                  <c:v>1.0911120000000001</c:v>
                </c:pt>
                <c:pt idx="16">
                  <c:v>1.091124</c:v>
                </c:pt>
                <c:pt idx="17">
                  <c:v>1.0911109999999999</c:v>
                </c:pt>
                <c:pt idx="18">
                  <c:v>1.091156</c:v>
                </c:pt>
                <c:pt idx="19">
                  <c:v>1.091183</c:v>
                </c:pt>
                <c:pt idx="20">
                  <c:v>1.0910949999999999</c:v>
                </c:pt>
                <c:pt idx="21">
                  <c:v>1.091051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3-4FC4-992B-D1DE2C038D42}"/>
            </c:ext>
          </c:extLst>
        </c:ser>
        <c:ser>
          <c:idx val="1"/>
          <c:order val="1"/>
          <c:tx>
            <c:strRef>
              <c:f>Sheet4!$A$30</c:f>
              <c:strCache>
                <c:ptCount val="1"/>
                <c:pt idx="0">
                  <c:v>Affected Element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Sheet4!$E$2:$E$23</c:f>
              <c:numCache>
                <c:formatCode>General</c:formatCode>
                <c:ptCount val="22"/>
                <c:pt idx="0">
                  <c:v>4.8964000000000001E-2</c:v>
                </c:pt>
                <c:pt idx="1">
                  <c:v>9.1479000000000005E-2</c:v>
                </c:pt>
                <c:pt idx="2">
                  <c:v>0.128473</c:v>
                </c:pt>
                <c:pt idx="3">
                  <c:v>0.16148999999999999</c:v>
                </c:pt>
                <c:pt idx="4">
                  <c:v>0.190883</c:v>
                </c:pt>
                <c:pt idx="5">
                  <c:v>0.21737200000000001</c:v>
                </c:pt>
                <c:pt idx="6">
                  <c:v>0.241393</c:v>
                </c:pt>
                <c:pt idx="7">
                  <c:v>0.26321899999999998</c:v>
                </c:pt>
                <c:pt idx="8">
                  <c:v>0.28293000000000001</c:v>
                </c:pt>
                <c:pt idx="9">
                  <c:v>0.301149</c:v>
                </c:pt>
                <c:pt idx="10">
                  <c:v>0.31775700000000001</c:v>
                </c:pt>
                <c:pt idx="11">
                  <c:v>0.33288800000000002</c:v>
                </c:pt>
                <c:pt idx="12">
                  <c:v>0.34700399999999998</c:v>
                </c:pt>
                <c:pt idx="13">
                  <c:v>0.35988799999999999</c:v>
                </c:pt>
                <c:pt idx="14">
                  <c:v>0.37182399999999999</c:v>
                </c:pt>
                <c:pt idx="15">
                  <c:v>0.38299699999999998</c:v>
                </c:pt>
                <c:pt idx="16">
                  <c:v>0.39340999999999998</c:v>
                </c:pt>
                <c:pt idx="17">
                  <c:v>0.40285199999999999</c:v>
                </c:pt>
                <c:pt idx="18">
                  <c:v>0.41186600000000001</c:v>
                </c:pt>
                <c:pt idx="19">
                  <c:v>0.42024600000000001</c:v>
                </c:pt>
                <c:pt idx="20">
                  <c:v>0.42819800000000002</c:v>
                </c:pt>
                <c:pt idx="21">
                  <c:v>0.43578800000000001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83-4FC4-992B-D1DE2C03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6654416666666664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Count (x1M)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18444444444442"/>
          <c:y val="9.2591269841269842E-3"/>
          <c:w val="0.88008305555555555"/>
          <c:h val="9.0109523809523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1300298344591"/>
          <c:y val="0.10039477299939153"/>
          <c:w val="0.78677275213666686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Sheet4!$M$2:$M$23</c:f>
              <c:numCache>
                <c:formatCode>General</c:formatCode>
                <c:ptCount val="22"/>
                <c:pt idx="0">
                  <c:v>3.4200000000000002E-4</c:v>
                </c:pt>
                <c:pt idx="1">
                  <c:v>1.4120000000000001E-3</c:v>
                </c:pt>
                <c:pt idx="2">
                  <c:v>3.0850000000000001E-3</c:v>
                </c:pt>
                <c:pt idx="3">
                  <c:v>5.2900000000000004E-3</c:v>
                </c:pt>
                <c:pt idx="4">
                  <c:v>8.0669999999999995E-3</c:v>
                </c:pt>
                <c:pt idx="5">
                  <c:v>1.1339E-2</c:v>
                </c:pt>
                <c:pt idx="6">
                  <c:v>1.5008000000000001E-2</c:v>
                </c:pt>
                <c:pt idx="7">
                  <c:v>1.9089999999999999E-2</c:v>
                </c:pt>
                <c:pt idx="8">
                  <c:v>2.3560999999999999E-2</c:v>
                </c:pt>
                <c:pt idx="9">
                  <c:v>2.8306000000000001E-2</c:v>
                </c:pt>
                <c:pt idx="10">
                  <c:v>3.3271000000000002E-2</c:v>
                </c:pt>
                <c:pt idx="11">
                  <c:v>3.8613000000000001E-2</c:v>
                </c:pt>
                <c:pt idx="12">
                  <c:v>4.4019999999999997E-2</c:v>
                </c:pt>
                <c:pt idx="13">
                  <c:v>4.9606999999999998E-2</c:v>
                </c:pt>
                <c:pt idx="14">
                  <c:v>5.5474000000000002E-2</c:v>
                </c:pt>
                <c:pt idx="15">
                  <c:v>6.1411E-2</c:v>
                </c:pt>
                <c:pt idx="16">
                  <c:v>6.7615999999999996E-2</c:v>
                </c:pt>
                <c:pt idx="17">
                  <c:v>7.3872999999999994E-2</c:v>
                </c:pt>
                <c:pt idx="18">
                  <c:v>8.0121999999999999E-2</c:v>
                </c:pt>
                <c:pt idx="19">
                  <c:v>8.6343000000000003E-2</c:v>
                </c:pt>
                <c:pt idx="20">
                  <c:v>9.2733999999999997E-2</c:v>
                </c:pt>
                <c:pt idx="21">
                  <c:v>9.9145999999999998E-2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F-42C5-A75D-B69A7F9FB02B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Sheet4!$AD$2:$AD$23</c:f>
              <c:numCache>
                <c:formatCode>General</c:formatCode>
                <c:ptCount val="22"/>
                <c:pt idx="0">
                  <c:v>4.4000000000000002E-4</c:v>
                </c:pt>
                <c:pt idx="1">
                  <c:v>1.5070000000000001E-3</c:v>
                </c:pt>
                <c:pt idx="2">
                  <c:v>3.1129999999999999E-3</c:v>
                </c:pt>
                <c:pt idx="3">
                  <c:v>5.228E-3</c:v>
                </c:pt>
                <c:pt idx="4">
                  <c:v>7.8429999999999993E-3</c:v>
                </c:pt>
                <c:pt idx="5">
                  <c:v>1.0881999999999999E-2</c:v>
                </c:pt>
                <c:pt idx="6">
                  <c:v>1.4222E-2</c:v>
                </c:pt>
                <c:pt idx="7">
                  <c:v>1.7961999999999999E-2</c:v>
                </c:pt>
                <c:pt idx="8">
                  <c:v>2.2127999999999998E-2</c:v>
                </c:pt>
                <c:pt idx="9">
                  <c:v>2.6414E-2</c:v>
                </c:pt>
                <c:pt idx="10">
                  <c:v>3.0955E-2</c:v>
                </c:pt>
                <c:pt idx="11">
                  <c:v>3.5804000000000002E-2</c:v>
                </c:pt>
                <c:pt idx="12">
                  <c:v>4.0677999999999999E-2</c:v>
                </c:pt>
                <c:pt idx="13">
                  <c:v>4.5716E-2</c:v>
                </c:pt>
                <c:pt idx="14">
                  <c:v>5.0992999999999997E-2</c:v>
                </c:pt>
                <c:pt idx="15">
                  <c:v>5.6397999999999997E-2</c:v>
                </c:pt>
                <c:pt idx="16">
                  <c:v>6.2019999999999999E-2</c:v>
                </c:pt>
                <c:pt idx="17">
                  <c:v>6.7570000000000005E-2</c:v>
                </c:pt>
                <c:pt idx="18">
                  <c:v>7.3292999999999997E-2</c:v>
                </c:pt>
                <c:pt idx="19">
                  <c:v>7.8956999999999999E-2</c:v>
                </c:pt>
                <c:pt idx="20">
                  <c:v>8.4790000000000004E-2</c:v>
                </c:pt>
                <c:pt idx="21">
                  <c:v>9.0553999999999996E-2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8F-42C5-A75D-B69A7F9FB02B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Sheet4!$AI$2:$AI$23</c:f>
              <c:numCache>
                <c:formatCode>0.000000</c:formatCode>
                <c:ptCount val="22"/>
                <c:pt idx="0">
                  <c:v>3.7399999999999998E-4</c:v>
                </c:pt>
                <c:pt idx="1">
                  <c:v>1.482E-3</c:v>
                </c:pt>
                <c:pt idx="2">
                  <c:v>3.13E-3</c:v>
                </c:pt>
                <c:pt idx="3">
                  <c:v>5.2989999999999999E-3</c:v>
                </c:pt>
                <c:pt idx="4">
                  <c:v>8.0160000000000006E-3</c:v>
                </c:pt>
                <c:pt idx="5">
                  <c:v>1.1284000000000001E-2</c:v>
                </c:pt>
                <c:pt idx="6">
                  <c:v>1.4883E-2</c:v>
                </c:pt>
                <c:pt idx="7">
                  <c:v>1.8919999999999999E-2</c:v>
                </c:pt>
                <c:pt idx="8">
                  <c:v>2.3258999999999998E-2</c:v>
                </c:pt>
                <c:pt idx="9">
                  <c:v>2.7843E-2</c:v>
                </c:pt>
                <c:pt idx="10">
                  <c:v>3.2763E-2</c:v>
                </c:pt>
                <c:pt idx="11">
                  <c:v>3.7983000000000003E-2</c:v>
                </c:pt>
                <c:pt idx="12">
                  <c:v>4.3230999999999999E-2</c:v>
                </c:pt>
                <c:pt idx="13">
                  <c:v>4.8744999999999997E-2</c:v>
                </c:pt>
                <c:pt idx="14">
                  <c:v>5.4378000000000003E-2</c:v>
                </c:pt>
                <c:pt idx="15">
                  <c:v>6.0220999999999997E-2</c:v>
                </c:pt>
                <c:pt idx="16">
                  <c:v>6.5986000000000003E-2</c:v>
                </c:pt>
                <c:pt idx="17">
                  <c:v>7.1902999999999995E-2</c:v>
                </c:pt>
                <c:pt idx="18">
                  <c:v>7.7931E-2</c:v>
                </c:pt>
                <c:pt idx="19">
                  <c:v>8.4003999999999995E-2</c:v>
                </c:pt>
                <c:pt idx="20">
                  <c:v>9.0114E-2</c:v>
                </c:pt>
                <c:pt idx="21">
                  <c:v>9.6281000000000005E-2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8F-42C5-A75D-B69A7F9F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Conflict Count (x1M)</a:t>
                </a:r>
                <a:endParaRPr lang="en-GB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98195155234285"/>
          <c:y val="9.25921382351594E-3"/>
          <c:w val="0.85278007198973749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289259154832261"/>
          <c:y val="0.10039477299939153"/>
          <c:w val="0.80815863583833059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Sheet4!$A$25</c:f>
              <c:strCache>
                <c:ptCount val="1"/>
                <c:pt idx="0">
                  <c:v>Epsilon CBP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Sheet4!$S$2:$S$23</c:f>
              <c:numCache>
                <c:formatCode>General</c:formatCode>
                <c:ptCount val="22"/>
                <c:pt idx="0">
                  <c:v>0.34131687199999999</c:v>
                </c:pt>
                <c:pt idx="1">
                  <c:v>0.62294223999999998</c:v>
                </c:pt>
                <c:pt idx="2">
                  <c:v>1.1865831920000001</c:v>
                </c:pt>
                <c:pt idx="3">
                  <c:v>1.421089536</c:v>
                </c:pt>
                <c:pt idx="4">
                  <c:v>1.702738128</c:v>
                </c:pt>
                <c:pt idx="5">
                  <c:v>1.8822772560000001</c:v>
                </c:pt>
                <c:pt idx="6">
                  <c:v>2.1092006560000001</c:v>
                </c:pt>
                <c:pt idx="7">
                  <c:v>2.2745420479999998</c:v>
                </c:pt>
                <c:pt idx="8">
                  <c:v>2.547521368</c:v>
                </c:pt>
                <c:pt idx="9">
                  <c:v>2.6869522639999999</c:v>
                </c:pt>
                <c:pt idx="10">
                  <c:v>2.8832550719999999</c:v>
                </c:pt>
                <c:pt idx="11">
                  <c:v>3.0090568879999999</c:v>
                </c:pt>
                <c:pt idx="12">
                  <c:v>3.1282443600000001</c:v>
                </c:pt>
                <c:pt idx="13">
                  <c:v>3.2620646720000002</c:v>
                </c:pt>
                <c:pt idx="14">
                  <c:v>3.3641462799999999</c:v>
                </c:pt>
                <c:pt idx="15">
                  <c:v>3.4876316159999998</c:v>
                </c:pt>
                <c:pt idx="16">
                  <c:v>3.5943421039999999</c:v>
                </c:pt>
                <c:pt idx="17">
                  <c:v>4.3097577359999999</c:v>
                </c:pt>
                <c:pt idx="18">
                  <c:v>4.5023157439999997</c:v>
                </c:pt>
                <c:pt idx="19">
                  <c:v>4.5162444639999997</c:v>
                </c:pt>
                <c:pt idx="20">
                  <c:v>5.1944064000000001</c:v>
                </c:pt>
                <c:pt idx="21">
                  <c:v>5.0821177039999998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B-463A-8CDE-6885E781CE6A}"/>
            </c:ext>
          </c:extLst>
        </c:ser>
        <c:ser>
          <c:idx val="1"/>
          <c:order val="1"/>
          <c:tx>
            <c:strRef>
              <c:f>Sheet4!$A$26</c:f>
              <c:strCache>
                <c:ptCount val="1"/>
                <c:pt idx="0">
                  <c:v>EMF Compare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Sheet4!$AH$2:$AH$23</c:f>
              <c:numCache>
                <c:formatCode>General</c:formatCode>
                <c:ptCount val="22"/>
                <c:pt idx="0">
                  <c:v>2.910632568</c:v>
                </c:pt>
                <c:pt idx="1">
                  <c:v>8.1217106399999999</c:v>
                </c:pt>
                <c:pt idx="2">
                  <c:v>8.3373176400000002</c:v>
                </c:pt>
                <c:pt idx="3">
                  <c:v>8.7968389039999995</c:v>
                </c:pt>
                <c:pt idx="4">
                  <c:v>8.8498112320000004</c:v>
                </c:pt>
                <c:pt idx="5">
                  <c:v>9.1511674319999994</c:v>
                </c:pt>
                <c:pt idx="6">
                  <c:v>9.8407627360000003</c:v>
                </c:pt>
                <c:pt idx="7">
                  <c:v>9.8551837920000001</c:v>
                </c:pt>
                <c:pt idx="8">
                  <c:v>10.188904376</c:v>
                </c:pt>
                <c:pt idx="9">
                  <c:v>11.269033488</c:v>
                </c:pt>
                <c:pt idx="10">
                  <c:v>11.591462536</c:v>
                </c:pt>
                <c:pt idx="11">
                  <c:v>11.534687456</c:v>
                </c:pt>
                <c:pt idx="12">
                  <c:v>12.109469784</c:v>
                </c:pt>
                <c:pt idx="13">
                  <c:v>12.613753224</c:v>
                </c:pt>
                <c:pt idx="14">
                  <c:v>12.425813992</c:v>
                </c:pt>
                <c:pt idx="15">
                  <c:v>12.880718399999999</c:v>
                </c:pt>
                <c:pt idx="16">
                  <c:v>13.307986648</c:v>
                </c:pt>
                <c:pt idx="17">
                  <c:v>14.260038904</c:v>
                </c:pt>
                <c:pt idx="18">
                  <c:v>14.056439616</c:v>
                </c:pt>
                <c:pt idx="19">
                  <c:v>14.066363839999999</c:v>
                </c:pt>
                <c:pt idx="20">
                  <c:v>15.12724944</c:v>
                </c:pt>
                <c:pt idx="21">
                  <c:v>15.686697144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2B-463A-8CDE-6885E781CE6A}"/>
            </c:ext>
          </c:extLst>
        </c:ser>
        <c:ser>
          <c:idx val="2"/>
          <c:order val="2"/>
          <c:tx>
            <c:strRef>
              <c:f>Sheet4!$A$27</c:f>
              <c:strCache>
                <c:ptCount val="1"/>
                <c:pt idx="0">
                  <c:v>EMF Store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Sheet4!$AO$2:$AO$23</c:f>
              <c:numCache>
                <c:formatCode>General</c:formatCode>
                <c:ptCount val="22"/>
                <c:pt idx="0">
                  <c:v>1.5274648639999999</c:v>
                </c:pt>
                <c:pt idx="1">
                  <c:v>2.4926903760000001</c:v>
                </c:pt>
                <c:pt idx="2">
                  <c:v>3.2998540319999998</c:v>
                </c:pt>
                <c:pt idx="3">
                  <c:v>4.6334033760000004</c:v>
                </c:pt>
                <c:pt idx="4">
                  <c:v>5.5538703280000004</c:v>
                </c:pt>
                <c:pt idx="5">
                  <c:v>6.7304402239999996</c:v>
                </c:pt>
                <c:pt idx="6">
                  <c:v>8.4741112879999996</c:v>
                </c:pt>
                <c:pt idx="7">
                  <c:v>10.187299855999999</c:v>
                </c:pt>
                <c:pt idx="8">
                  <c:v>12.065044512</c:v>
                </c:pt>
                <c:pt idx="9">
                  <c:v>14.31653216</c:v>
                </c:pt>
                <c:pt idx="10">
                  <c:v>16.837509632</c:v>
                </c:pt>
                <c:pt idx="11">
                  <c:v>18.578967114995233</c:v>
                </c:pt>
                <c:pt idx="12">
                  <c:v>21.265376597044174</c:v>
                </c:pt>
                <c:pt idx="13">
                  <c:v>23.21376409453482</c:v>
                </c:pt>
                <c:pt idx="14">
                  <c:v>26.128783436426001</c:v>
                </c:pt>
                <c:pt idx="15">
                  <c:v>29.266633814106967</c:v>
                </c:pt>
                <c:pt idx="16">
                  <c:v>32.548331912890916</c:v>
                </c:pt>
                <c:pt idx="17">
                  <c:v>35.967227243678259</c:v>
                </c:pt>
                <c:pt idx="18">
                  <c:v>39.612193751201552</c:v>
                </c:pt>
                <c:pt idx="19">
                  <c:v>43.325367247011599</c:v>
                </c:pt>
                <c:pt idx="20">
                  <c:v>47.399941733595618</c:v>
                </c:pt>
                <c:pt idx="21">
                  <c:v>51.564102342485612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2B-463A-8CDE-6885E781C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1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 Footprint</a:t>
                </a:r>
                <a:r>
                  <a:rPr lang="en-GB" baseline="0"/>
                  <a:t>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889784671226257"/>
          <c:y val="9.25921382351594E-3"/>
          <c:w val="0.86334315061979761"/>
          <c:h val="9.285630164680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617706387247427"/>
          <c:y val="0.10039477299939153"/>
          <c:w val="0.81481614725956242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Sheet4!$F$2:$F$23</c:f>
              <c:numCache>
                <c:formatCode>General</c:formatCode>
                <c:ptCount val="22"/>
                <c:pt idx="0">
                  <c:v>0.223975705</c:v>
                </c:pt>
                <c:pt idx="1">
                  <c:v>0.42930687899999997</c:v>
                </c:pt>
                <c:pt idx="2">
                  <c:v>0.55599291399999995</c:v>
                </c:pt>
                <c:pt idx="3">
                  <c:v>0.893871992</c:v>
                </c:pt>
                <c:pt idx="4">
                  <c:v>1.105543476</c:v>
                </c:pt>
                <c:pt idx="5">
                  <c:v>1.1158267369999999</c:v>
                </c:pt>
                <c:pt idx="6">
                  <c:v>1.533861573</c:v>
                </c:pt>
                <c:pt idx="7">
                  <c:v>1.798828227</c:v>
                </c:pt>
                <c:pt idx="8">
                  <c:v>3.0421254129999999</c:v>
                </c:pt>
                <c:pt idx="9">
                  <c:v>3.2136745979999999</c:v>
                </c:pt>
                <c:pt idx="10">
                  <c:v>2.4038084149999999</c:v>
                </c:pt>
                <c:pt idx="11">
                  <c:v>2.6050315319999999</c:v>
                </c:pt>
                <c:pt idx="12">
                  <c:v>2.8739899379999998</c:v>
                </c:pt>
                <c:pt idx="13">
                  <c:v>2.7290030500000002</c:v>
                </c:pt>
                <c:pt idx="14">
                  <c:v>3.7151347530000001</c:v>
                </c:pt>
                <c:pt idx="15">
                  <c:v>3.4929078470000001</c:v>
                </c:pt>
                <c:pt idx="16">
                  <c:v>3.980089263</c:v>
                </c:pt>
                <c:pt idx="17">
                  <c:v>3.929964725</c:v>
                </c:pt>
                <c:pt idx="18">
                  <c:v>3.5983176120000002</c:v>
                </c:pt>
                <c:pt idx="19">
                  <c:v>4.3407944299999999</c:v>
                </c:pt>
                <c:pt idx="20">
                  <c:v>3.7004981610000001</c:v>
                </c:pt>
                <c:pt idx="21">
                  <c:v>4.0097983849999999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6-4D3C-AFBE-3055A9EC1A08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Sheet4!$I$2:$I$23</c:f>
              <c:numCache>
                <c:formatCode>General</c:formatCode>
                <c:ptCount val="22"/>
                <c:pt idx="0">
                  <c:v>0.22751458499999999</c:v>
                </c:pt>
                <c:pt idx="1">
                  <c:v>0.26587676999999998</c:v>
                </c:pt>
                <c:pt idx="2">
                  <c:v>0.39033903199999997</c:v>
                </c:pt>
                <c:pt idx="3">
                  <c:v>0.79840679400000003</c:v>
                </c:pt>
                <c:pt idx="4">
                  <c:v>0.66292058499999995</c:v>
                </c:pt>
                <c:pt idx="5">
                  <c:v>0.78093589100000005</c:v>
                </c:pt>
                <c:pt idx="6">
                  <c:v>1.3091078190000001</c:v>
                </c:pt>
                <c:pt idx="7">
                  <c:v>0.98455213600000002</c:v>
                </c:pt>
                <c:pt idx="8">
                  <c:v>2.159903387</c:v>
                </c:pt>
                <c:pt idx="9">
                  <c:v>1.4036820569999999</c:v>
                </c:pt>
                <c:pt idx="10">
                  <c:v>1.6798479900000001</c:v>
                </c:pt>
                <c:pt idx="11">
                  <c:v>2.028559612</c:v>
                </c:pt>
                <c:pt idx="12">
                  <c:v>2.3203001310000002</c:v>
                </c:pt>
                <c:pt idx="13">
                  <c:v>1.8326297279999999</c:v>
                </c:pt>
                <c:pt idx="14">
                  <c:v>2.4410837860000001</c:v>
                </c:pt>
                <c:pt idx="15">
                  <c:v>2.37274845</c:v>
                </c:pt>
                <c:pt idx="16">
                  <c:v>2.5757063429999998</c:v>
                </c:pt>
                <c:pt idx="17">
                  <c:v>2.5878645800000002</c:v>
                </c:pt>
                <c:pt idx="18">
                  <c:v>2.932186132</c:v>
                </c:pt>
                <c:pt idx="19">
                  <c:v>3.1351767719999999</c:v>
                </c:pt>
                <c:pt idx="20">
                  <c:v>3.9078442830000002</c:v>
                </c:pt>
                <c:pt idx="21">
                  <c:v>3.3374909989999999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D6-4D3C-AFBE-3055A9EC1A08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Sheet4!$N$2:$N$23</c:f>
              <c:numCache>
                <c:formatCode>General</c:formatCode>
                <c:ptCount val="22"/>
                <c:pt idx="0">
                  <c:v>0.25367518700000002</c:v>
                </c:pt>
                <c:pt idx="1">
                  <c:v>0.26521597499999999</c:v>
                </c:pt>
                <c:pt idx="2">
                  <c:v>0.64899220899999999</c:v>
                </c:pt>
                <c:pt idx="3">
                  <c:v>0.67443330999999995</c:v>
                </c:pt>
                <c:pt idx="4">
                  <c:v>0.91875583299999997</c:v>
                </c:pt>
                <c:pt idx="5">
                  <c:v>0.85577991799999997</c:v>
                </c:pt>
                <c:pt idx="6">
                  <c:v>1.2504473700000001</c:v>
                </c:pt>
                <c:pt idx="7">
                  <c:v>1.03342307</c:v>
                </c:pt>
                <c:pt idx="8">
                  <c:v>1.1432276880000001</c:v>
                </c:pt>
                <c:pt idx="9">
                  <c:v>1.313823178</c:v>
                </c:pt>
                <c:pt idx="10">
                  <c:v>1.9327276229999999</c:v>
                </c:pt>
                <c:pt idx="11">
                  <c:v>2.6317861859999998</c:v>
                </c:pt>
                <c:pt idx="12">
                  <c:v>2.462165347</c:v>
                </c:pt>
                <c:pt idx="13">
                  <c:v>3.256879053</c:v>
                </c:pt>
                <c:pt idx="14">
                  <c:v>3.2211267370000001</c:v>
                </c:pt>
                <c:pt idx="15">
                  <c:v>4.0305127970000001</c:v>
                </c:pt>
                <c:pt idx="16">
                  <c:v>6.6717271919999996</c:v>
                </c:pt>
                <c:pt idx="17">
                  <c:v>6.1415057180000003</c:v>
                </c:pt>
                <c:pt idx="18">
                  <c:v>6.9337579150000002</c:v>
                </c:pt>
                <c:pt idx="19">
                  <c:v>8.7669131379999996</c:v>
                </c:pt>
                <c:pt idx="20">
                  <c:v>17.517059627999998</c:v>
                </c:pt>
                <c:pt idx="21">
                  <c:v>19.234249949999999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D6-4D3C-AFBE-3055A9EC1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200978435869138"/>
          <c:h val="9.1469921100365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048284636431865"/>
          <c:y val="0.10039477299939153"/>
          <c:w val="0.81141993560680725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Sheet4!$A$32</c:f>
              <c:strCache>
                <c:ptCount val="1"/>
                <c:pt idx="0">
                  <c:v>Event Load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Sheet4!$G$2:$G$23</c:f>
              <c:numCache>
                <c:formatCode>General</c:formatCode>
                <c:ptCount val="22"/>
                <c:pt idx="0">
                  <c:v>1.152061E-3</c:v>
                </c:pt>
                <c:pt idx="1">
                  <c:v>4.3350237E-2</c:v>
                </c:pt>
                <c:pt idx="2">
                  <c:v>6.8432661000000006E-2</c:v>
                </c:pt>
                <c:pt idx="3">
                  <c:v>9.1303892999999997E-2</c:v>
                </c:pt>
                <c:pt idx="4">
                  <c:v>0.11397373</c:v>
                </c:pt>
                <c:pt idx="5">
                  <c:v>0.13683980800000001</c:v>
                </c:pt>
                <c:pt idx="6">
                  <c:v>0.159616322</c:v>
                </c:pt>
                <c:pt idx="7">
                  <c:v>0.18240482099999999</c:v>
                </c:pt>
                <c:pt idx="8">
                  <c:v>0.20517338900000001</c:v>
                </c:pt>
                <c:pt idx="9">
                  <c:v>0.22801180500000001</c:v>
                </c:pt>
                <c:pt idx="10">
                  <c:v>0.25074526400000002</c:v>
                </c:pt>
                <c:pt idx="11">
                  <c:v>0.27350892199999999</c:v>
                </c:pt>
                <c:pt idx="12">
                  <c:v>0.29615877800000001</c:v>
                </c:pt>
                <c:pt idx="13">
                  <c:v>0.31883317799999999</c:v>
                </c:pt>
                <c:pt idx="14">
                  <c:v>0.34156858099999998</c:v>
                </c:pt>
                <c:pt idx="15">
                  <c:v>0.36416312200000001</c:v>
                </c:pt>
                <c:pt idx="16">
                  <c:v>0.38683684800000001</c:v>
                </c:pt>
                <c:pt idx="17">
                  <c:v>0.40943640199999998</c:v>
                </c:pt>
                <c:pt idx="18">
                  <c:v>0.43218257799999998</c:v>
                </c:pt>
                <c:pt idx="19">
                  <c:v>0.454877912</c:v>
                </c:pt>
                <c:pt idx="20">
                  <c:v>0.47744956999999999</c:v>
                </c:pt>
                <c:pt idx="21">
                  <c:v>0.50001558400000001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7-4B04-8377-CB35634CBF5F}"/>
            </c:ext>
          </c:extLst>
        </c:ser>
        <c:ser>
          <c:idx val="1"/>
          <c:order val="1"/>
          <c:tx>
            <c:strRef>
              <c:f>Sheet4!$A$33</c:f>
              <c:strCache>
                <c:ptCount val="1"/>
                <c:pt idx="0">
                  <c:v> Tree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Sheet4!$J$2:$J$23</c:f>
              <c:numCache>
                <c:formatCode>General</c:formatCode>
                <c:ptCount val="22"/>
                <c:pt idx="0">
                  <c:v>0.21766184799999999</c:v>
                </c:pt>
                <c:pt idx="1">
                  <c:v>0.46720672800000002</c:v>
                </c:pt>
                <c:pt idx="2">
                  <c:v>0.79517647999999996</c:v>
                </c:pt>
                <c:pt idx="3">
                  <c:v>0.95251739999999996</c:v>
                </c:pt>
                <c:pt idx="4">
                  <c:v>1.1414048400000001</c:v>
                </c:pt>
                <c:pt idx="5">
                  <c:v>1.2622317999999999</c:v>
                </c:pt>
                <c:pt idx="6">
                  <c:v>1.4061252559999999</c:v>
                </c:pt>
                <c:pt idx="7">
                  <c:v>1.5163477439999999</c:v>
                </c:pt>
                <c:pt idx="8">
                  <c:v>1.6983397119999999</c:v>
                </c:pt>
                <c:pt idx="9">
                  <c:v>1.8030662159999999</c:v>
                </c:pt>
                <c:pt idx="10">
                  <c:v>1.9361098400000001</c:v>
                </c:pt>
                <c:pt idx="11">
                  <c:v>2.0060199359999999</c:v>
                </c:pt>
                <c:pt idx="12">
                  <c:v>2.0995708959999999</c:v>
                </c:pt>
                <c:pt idx="13">
                  <c:v>2.1746858480000002</c:v>
                </c:pt>
                <c:pt idx="14">
                  <c:v>2.2580140879999999</c:v>
                </c:pt>
                <c:pt idx="15">
                  <c:v>2.3408435839999999</c:v>
                </c:pt>
                <c:pt idx="16">
                  <c:v>2.3961982480000001</c:v>
                </c:pt>
                <c:pt idx="17">
                  <c:v>2.4906503359999999</c:v>
                </c:pt>
                <c:pt idx="18">
                  <c:v>2.5727233119999999</c:v>
                </c:pt>
                <c:pt idx="19">
                  <c:v>2.6259902159999999</c:v>
                </c:pt>
                <c:pt idx="20">
                  <c:v>3.2463774000000001</c:v>
                </c:pt>
                <c:pt idx="21">
                  <c:v>3.2258297439999999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7-4B04-8377-CB35634CBF5F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Sheet4!$O$2:$O$23</c:f>
              <c:numCache>
                <c:formatCode>General</c:formatCode>
                <c:ptCount val="22"/>
                <c:pt idx="0">
                  <c:v>0.123655024</c:v>
                </c:pt>
                <c:pt idx="1">
                  <c:v>0.15573551199999999</c:v>
                </c:pt>
                <c:pt idx="2">
                  <c:v>0.39140671199999999</c:v>
                </c:pt>
                <c:pt idx="3">
                  <c:v>0.46857213599999997</c:v>
                </c:pt>
                <c:pt idx="4">
                  <c:v>0.56133328800000004</c:v>
                </c:pt>
                <c:pt idx="5">
                  <c:v>0.62004545600000005</c:v>
                </c:pt>
                <c:pt idx="6">
                  <c:v>0.70307540000000002</c:v>
                </c:pt>
                <c:pt idx="7">
                  <c:v>0.75819430399999999</c:v>
                </c:pt>
                <c:pt idx="8">
                  <c:v>0.84918165599999995</c:v>
                </c:pt>
                <c:pt idx="9">
                  <c:v>0.88388604800000004</c:v>
                </c:pt>
                <c:pt idx="10">
                  <c:v>0.947145232</c:v>
                </c:pt>
                <c:pt idx="11">
                  <c:v>1.003036952</c:v>
                </c:pt>
                <c:pt idx="12">
                  <c:v>1.0286734639999999</c:v>
                </c:pt>
                <c:pt idx="13">
                  <c:v>1.087378824</c:v>
                </c:pt>
                <c:pt idx="14">
                  <c:v>1.106132192</c:v>
                </c:pt>
                <c:pt idx="15">
                  <c:v>1.1467880319999999</c:v>
                </c:pt>
                <c:pt idx="16">
                  <c:v>1.198143856</c:v>
                </c:pt>
                <c:pt idx="17">
                  <c:v>1.8191074</c:v>
                </c:pt>
                <c:pt idx="18">
                  <c:v>1.929592432</c:v>
                </c:pt>
                <c:pt idx="19">
                  <c:v>1.890254248</c:v>
                </c:pt>
                <c:pt idx="20">
                  <c:v>1.948029</c:v>
                </c:pt>
                <c:pt idx="21">
                  <c:v>1.85628796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07-4B04-8377-CB35634CB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Memory</a:t>
                </a:r>
                <a:r>
                  <a:rPr lang="en-GB" baseline="0"/>
                  <a:t> Footprint (GBs)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9113274855039437"/>
          <c:h val="9.1567555448381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2832852572042916"/>
          <c:y val="0.10039477299939153"/>
          <c:w val="0.81310486722711961"/>
          <c:h val="0.733856998449368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Sheet4!$A$36</c:f>
              <c:strCache>
                <c:ptCount val="1"/>
                <c:pt idx="0">
                  <c:v>Matching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Sheet4!$Z$2:$Z$23</c:f>
              <c:numCache>
                <c:formatCode>General</c:formatCode>
                <c:ptCount val="22"/>
                <c:pt idx="0">
                  <c:v>3.8007863820000001</c:v>
                </c:pt>
                <c:pt idx="1">
                  <c:v>3.266070494</c:v>
                </c:pt>
                <c:pt idx="2">
                  <c:v>3.1363069989999999</c:v>
                </c:pt>
                <c:pt idx="3">
                  <c:v>3.438122484</c:v>
                </c:pt>
                <c:pt idx="4">
                  <c:v>3.7953259149999998</c:v>
                </c:pt>
                <c:pt idx="5">
                  <c:v>3.072571543</c:v>
                </c:pt>
                <c:pt idx="6">
                  <c:v>3.0475159010000001</c:v>
                </c:pt>
                <c:pt idx="7">
                  <c:v>3.5499729800000002</c:v>
                </c:pt>
                <c:pt idx="8">
                  <c:v>3.5061234520000002</c:v>
                </c:pt>
                <c:pt idx="9">
                  <c:v>3.0979408730000002</c:v>
                </c:pt>
                <c:pt idx="10">
                  <c:v>3.1676017289999998</c:v>
                </c:pt>
                <c:pt idx="11">
                  <c:v>3.1167346399999998</c:v>
                </c:pt>
                <c:pt idx="12">
                  <c:v>3.087430967</c:v>
                </c:pt>
                <c:pt idx="13">
                  <c:v>2.9813610800000001</c:v>
                </c:pt>
                <c:pt idx="14">
                  <c:v>2.9540575840000001</c:v>
                </c:pt>
                <c:pt idx="15">
                  <c:v>3.1143533040000002</c:v>
                </c:pt>
                <c:pt idx="16">
                  <c:v>2.9854064789999999</c:v>
                </c:pt>
                <c:pt idx="17">
                  <c:v>3.2188090840000001</c:v>
                </c:pt>
                <c:pt idx="18">
                  <c:v>3.5519783239999998</c:v>
                </c:pt>
                <c:pt idx="19">
                  <c:v>2.9046390789999998</c:v>
                </c:pt>
                <c:pt idx="20">
                  <c:v>4.7463728940000003</c:v>
                </c:pt>
                <c:pt idx="21">
                  <c:v>3.098815809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92-409A-8B41-B6AF54E5C995}"/>
            </c:ext>
          </c:extLst>
        </c:ser>
        <c:ser>
          <c:idx val="1"/>
          <c:order val="1"/>
          <c:tx>
            <c:strRef>
              <c:f>Sheet4!$A$37</c:f>
              <c:strCache>
                <c:ptCount val="1"/>
                <c:pt idx="0">
                  <c:v>Diffing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Sheet4!$AB$2:$AB$23</c:f>
              <c:numCache>
                <c:formatCode>General</c:formatCode>
                <c:ptCount val="22"/>
                <c:pt idx="0">
                  <c:v>14.745382879999999</c:v>
                </c:pt>
                <c:pt idx="1">
                  <c:v>14.168952456</c:v>
                </c:pt>
                <c:pt idx="2">
                  <c:v>13.613535090999999</c:v>
                </c:pt>
                <c:pt idx="3">
                  <c:v>14.680711575</c:v>
                </c:pt>
                <c:pt idx="4">
                  <c:v>14.512878672999999</c:v>
                </c:pt>
                <c:pt idx="5">
                  <c:v>14.758649533</c:v>
                </c:pt>
                <c:pt idx="6">
                  <c:v>13.983633576000001</c:v>
                </c:pt>
                <c:pt idx="7">
                  <c:v>14.516301738999999</c:v>
                </c:pt>
                <c:pt idx="8">
                  <c:v>23.916958493999999</c:v>
                </c:pt>
                <c:pt idx="9">
                  <c:v>13.951711697</c:v>
                </c:pt>
                <c:pt idx="10">
                  <c:v>13.974381257999999</c:v>
                </c:pt>
                <c:pt idx="11">
                  <c:v>14.418333820999999</c:v>
                </c:pt>
                <c:pt idx="12">
                  <c:v>14.717497402999999</c:v>
                </c:pt>
                <c:pt idx="13">
                  <c:v>13.941950699</c:v>
                </c:pt>
                <c:pt idx="14">
                  <c:v>16.343223829999999</c:v>
                </c:pt>
                <c:pt idx="15">
                  <c:v>14.803135223</c:v>
                </c:pt>
                <c:pt idx="16">
                  <c:v>15.148495775000001</c:v>
                </c:pt>
                <c:pt idx="17">
                  <c:v>14.905963012000001</c:v>
                </c:pt>
                <c:pt idx="18">
                  <c:v>14.562404145</c:v>
                </c:pt>
                <c:pt idx="19">
                  <c:v>13.710393180000001</c:v>
                </c:pt>
                <c:pt idx="20">
                  <c:v>19.078502972999999</c:v>
                </c:pt>
                <c:pt idx="21">
                  <c:v>13.988586869000001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92-409A-8B41-B6AF54E5C995}"/>
            </c:ext>
          </c:extLst>
        </c:ser>
        <c:ser>
          <c:idx val="2"/>
          <c:order val="2"/>
          <c:tx>
            <c:strRef>
              <c:f>Sheet4!$A$34</c:f>
              <c:strCache>
                <c:ptCount val="1"/>
                <c:pt idx="0">
                  <c:v>Conflict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ysClr val="windowText" lastClr="000000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Sheet4!$D$2:$D$23</c:f>
              <c:numCache>
                <c:formatCode>General</c:formatCode>
                <c:ptCount val="22"/>
                <c:pt idx="0">
                  <c:v>4.4687999999999999E-2</c:v>
                </c:pt>
                <c:pt idx="1">
                  <c:v>8.9473999999999998E-2</c:v>
                </c:pt>
                <c:pt idx="2">
                  <c:v>0.133992</c:v>
                </c:pt>
                <c:pt idx="3">
                  <c:v>0.178895</c:v>
                </c:pt>
                <c:pt idx="4">
                  <c:v>0.22367500000000001</c:v>
                </c:pt>
                <c:pt idx="5">
                  <c:v>0.26867999999999997</c:v>
                </c:pt>
                <c:pt idx="6">
                  <c:v>0.313695</c:v>
                </c:pt>
                <c:pt idx="7">
                  <c:v>0.35869499999999999</c:v>
                </c:pt>
                <c:pt idx="8">
                  <c:v>0.40362399999999998</c:v>
                </c:pt>
                <c:pt idx="9">
                  <c:v>0.44868000000000002</c:v>
                </c:pt>
                <c:pt idx="10">
                  <c:v>0.49376700000000001</c:v>
                </c:pt>
                <c:pt idx="11">
                  <c:v>0.53874999999999995</c:v>
                </c:pt>
                <c:pt idx="12">
                  <c:v>0.58384199999999997</c:v>
                </c:pt>
                <c:pt idx="13">
                  <c:v>0.62924999999999998</c:v>
                </c:pt>
                <c:pt idx="14">
                  <c:v>0.67448699999999995</c:v>
                </c:pt>
                <c:pt idx="15">
                  <c:v>0.71973699999999996</c:v>
                </c:pt>
                <c:pt idx="16">
                  <c:v>0.76544400000000001</c:v>
                </c:pt>
                <c:pt idx="17">
                  <c:v>0.81048600000000004</c:v>
                </c:pt>
                <c:pt idx="18">
                  <c:v>0.85577300000000001</c:v>
                </c:pt>
                <c:pt idx="19">
                  <c:v>0.90089799999999998</c:v>
                </c:pt>
                <c:pt idx="20">
                  <c:v>0.94645599999999996</c:v>
                </c:pt>
                <c:pt idx="21">
                  <c:v>0.99241999999999997</c:v>
                </c:pt>
              </c:numCache>
            </c:numRef>
          </c:xVal>
          <c:yVal>
            <c:numRef>
              <c:f>Sheet4!$AE$2:$AE$23</c:f>
              <c:numCache>
                <c:formatCode>General</c:formatCode>
                <c:ptCount val="22"/>
                <c:pt idx="0">
                  <c:v>1.383393286</c:v>
                </c:pt>
                <c:pt idx="1">
                  <c:v>1.1486528949999999</c:v>
                </c:pt>
                <c:pt idx="2">
                  <c:v>1.407086101</c:v>
                </c:pt>
                <c:pt idx="3">
                  <c:v>1.5586632419999999</c:v>
                </c:pt>
                <c:pt idx="4">
                  <c:v>1.8977655090000001</c:v>
                </c:pt>
                <c:pt idx="5">
                  <c:v>2.3293020119999999</c:v>
                </c:pt>
                <c:pt idx="6">
                  <c:v>2.7030038790000002</c:v>
                </c:pt>
                <c:pt idx="7">
                  <c:v>3.232093179</c:v>
                </c:pt>
                <c:pt idx="8">
                  <c:v>5.349357425</c:v>
                </c:pt>
                <c:pt idx="9">
                  <c:v>3.1462626650000001</c:v>
                </c:pt>
                <c:pt idx="10">
                  <c:v>3.52618666</c:v>
                </c:pt>
                <c:pt idx="11">
                  <c:v>3.8281309819999998</c:v>
                </c:pt>
                <c:pt idx="12">
                  <c:v>3.4775098209999999</c:v>
                </c:pt>
                <c:pt idx="13">
                  <c:v>4.347284835</c:v>
                </c:pt>
                <c:pt idx="14">
                  <c:v>4.8524187080000001</c:v>
                </c:pt>
                <c:pt idx="15">
                  <c:v>4.9316477839999999</c:v>
                </c:pt>
                <c:pt idx="16">
                  <c:v>5.4970824479999996</c:v>
                </c:pt>
                <c:pt idx="17">
                  <c:v>6.0033705189999997</c:v>
                </c:pt>
                <c:pt idx="18">
                  <c:v>5.863238773</c:v>
                </c:pt>
                <c:pt idx="19">
                  <c:v>6.6962499900000001</c:v>
                </c:pt>
                <c:pt idx="20">
                  <c:v>8.8266846020000003</c:v>
                </c:pt>
                <c:pt idx="21">
                  <c:v>6.1694127419999996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92-409A-8B41-B6AF54E5C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233608"/>
        <c:axId val="389231968"/>
      </c:scatterChart>
      <c:valAx>
        <c:axId val="389233608"/>
        <c:scaling>
          <c:orientation val="minMax"/>
          <c:max val="1.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Number of Events</a:t>
                </a:r>
                <a:r>
                  <a:rPr lang="en-GB" baseline="0"/>
                  <a:t> </a:t>
                </a:r>
                <a:r>
                  <a:rPr lang="en-GB"/>
                  <a:t>(x1M)</a:t>
                </a:r>
              </a:p>
            </c:rich>
          </c:tx>
          <c:layout>
            <c:manualLayout>
              <c:xMode val="edge"/>
              <c:yMode val="edge"/>
              <c:x val="0.2935902777777778"/>
              <c:y val="0.92440476190476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1968"/>
        <c:crosses val="autoZero"/>
        <c:crossBetween val="midCat"/>
        <c:majorUnit val="0.2"/>
      </c:valAx>
      <c:valAx>
        <c:axId val="389231968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r10" panose="020B0500000000000000" pitchFamily="34" charset="0"/>
                    <a:ea typeface="+mn-ea"/>
                    <a:cs typeface="+mn-cs"/>
                  </a:defRPr>
                </a:pPr>
                <a:r>
                  <a:rPr lang="en-GB"/>
                  <a:t>Execution Time (seconds)</a:t>
                </a:r>
              </a:p>
            </c:rich>
          </c:tx>
          <c:layout>
            <c:manualLayout>
              <c:xMode val="edge"/>
              <c:yMode val="edge"/>
              <c:x val="3.5383416934781954E-3"/>
              <c:y val="0.13322698380118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r10" panose="020B0500000000000000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mr10" panose="020B0500000000000000" pitchFamily="34" charset="0"/>
                <a:ea typeface="+mn-ea"/>
                <a:cs typeface="+mn-cs"/>
              </a:defRPr>
            </a:pPr>
            <a:endParaRPr lang="en-US"/>
          </a:p>
        </c:txPr>
        <c:crossAx val="389233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4250663242122126E-2"/>
          <c:y val="9.25921382351594E-3"/>
          <c:w val="0.88814420570777752"/>
          <c:h val="9.285630164680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cmr10" panose="020B0500000000000000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cmr10" panose="020B0500000000000000" pitchFamily="34" charset="0"/>
        </a:defRPr>
      </a:pPr>
      <a:endParaRPr lang="en-US"/>
    </a:p>
  </c:txPr>
  <c:printSettings>
    <c:headerFooter/>
    <c:pageMargins b="0" l="0" r="0" t="0" header="0" footer="0"/>
    <c:pageSetup paperSize="32767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219972</xdr:colOff>
      <xdr:row>0</xdr:row>
      <xdr:rowOff>73325</xdr:rowOff>
    </xdr:from>
    <xdr:to>
      <xdr:col>45</xdr:col>
      <xdr:colOff>38818</xdr:colOff>
      <xdr:row>15</xdr:row>
      <xdr:rowOff>99204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C4C2F9-77BC-4780-A693-0BA2AD79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806569</xdr:colOff>
      <xdr:row>3</xdr:row>
      <xdr:rowOff>30192</xdr:rowOff>
    </xdr:from>
    <xdr:to>
      <xdr:col>45</xdr:col>
      <xdr:colOff>625415</xdr:colOff>
      <xdr:row>18</xdr:row>
      <xdr:rowOff>56071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8CE806-29F4-4158-BF1F-D6DB0063A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142899</xdr:colOff>
      <xdr:row>25</xdr:row>
      <xdr:rowOff>164652</xdr:rowOff>
    </xdr:from>
    <xdr:to>
      <xdr:col>8</xdr:col>
      <xdr:colOff>14189</xdr:colOff>
      <xdr:row>39</xdr:row>
      <xdr:rowOff>89694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1BC6E-ED97-4207-A19D-4E0BE1B2D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453161</xdr:colOff>
      <xdr:row>40</xdr:row>
      <xdr:rowOff>135463</xdr:rowOff>
    </xdr:from>
    <xdr:to>
      <xdr:col>14</xdr:col>
      <xdr:colOff>309181</xdr:colOff>
      <xdr:row>54</xdr:row>
      <xdr:rowOff>97571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3F6DE-FB8C-4CE6-A5BE-32748D4F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382562</xdr:colOff>
      <xdr:row>25</xdr:row>
      <xdr:rowOff>112519</xdr:rowOff>
    </xdr:from>
    <xdr:to>
      <xdr:col>14</xdr:col>
      <xdr:colOff>253852</xdr:colOff>
      <xdr:row>39</xdr:row>
      <xdr:rowOff>37561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A5500-51A1-4A4B-B14A-CA84B38C8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26</xdr:row>
      <xdr:rowOff>0</xdr:rowOff>
    </xdr:from>
    <xdr:to>
      <xdr:col>20</xdr:col>
      <xdr:colOff>493892</xdr:colOff>
      <xdr:row>39</xdr:row>
      <xdr:rowOff>105071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58FA7B-7687-4C4F-A095-F9F6BC7E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217536</xdr:colOff>
      <xdr:row>40</xdr:row>
      <xdr:rowOff>112518</xdr:rowOff>
    </xdr:from>
    <xdr:to>
      <xdr:col>8</xdr:col>
      <xdr:colOff>88826</xdr:colOff>
      <xdr:row>54</xdr:row>
      <xdr:rowOff>37561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BF2C97-4C2D-4561-B44C-B09F308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7</xdr:col>
      <xdr:colOff>493892</xdr:colOff>
      <xdr:row>69</xdr:row>
      <xdr:rowOff>105072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5B73D4-ECAC-4CAA-B8C4-2920B279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72</xdr:row>
      <xdr:rowOff>0</xdr:rowOff>
    </xdr:from>
    <xdr:to>
      <xdr:col>7</xdr:col>
      <xdr:colOff>493892</xdr:colOff>
      <xdr:row>85</xdr:row>
      <xdr:rowOff>105072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0DAF57-4FD8-456E-A8AF-9D7C14CE2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87</xdr:row>
      <xdr:rowOff>0</xdr:rowOff>
    </xdr:from>
    <xdr:to>
      <xdr:col>7</xdr:col>
      <xdr:colOff>493892</xdr:colOff>
      <xdr:row>100</xdr:row>
      <xdr:rowOff>105073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8ADA905-D7FF-41EC-AC65-77D0E2737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217536</xdr:colOff>
      <xdr:row>103</xdr:row>
      <xdr:rowOff>0</xdr:rowOff>
    </xdr:from>
    <xdr:to>
      <xdr:col>8</xdr:col>
      <xdr:colOff>88826</xdr:colOff>
      <xdr:row>116</xdr:row>
      <xdr:rowOff>105071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AAB247B-5C06-47AB-8173-B9762DCAD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118</xdr:row>
      <xdr:rowOff>67510</xdr:rowOff>
    </xdr:from>
    <xdr:to>
      <xdr:col>7</xdr:col>
      <xdr:colOff>493892</xdr:colOff>
      <xdr:row>131</xdr:row>
      <xdr:rowOff>172583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5E4443-A48C-4300-A28F-15F31B804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328178</xdr:colOff>
      <xdr:row>7</xdr:row>
      <xdr:rowOff>124895</xdr:rowOff>
    </xdr:from>
    <xdr:to>
      <xdr:col>14</xdr:col>
      <xdr:colOff>541963</xdr:colOff>
      <xdr:row>22</xdr:row>
      <xdr:rowOff>167652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433FFB-AC6A-4D87-BB07-74A9B65FB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363322</xdr:colOff>
      <xdr:row>16</xdr:row>
      <xdr:rowOff>45667</xdr:rowOff>
    </xdr:from>
    <xdr:to>
      <xdr:col>34</xdr:col>
      <xdr:colOff>248890</xdr:colOff>
      <xdr:row>30</xdr:row>
      <xdr:rowOff>8189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DBA8B-0248-494E-B3AA-2731E349B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375502</xdr:colOff>
      <xdr:row>0</xdr:row>
      <xdr:rowOff>172527</xdr:rowOff>
    </xdr:from>
    <xdr:to>
      <xdr:col>34</xdr:col>
      <xdr:colOff>261069</xdr:colOff>
      <xdr:row>14</xdr:row>
      <xdr:rowOff>135048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36E950-5016-4C5A-8F52-BEAEEEFAC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355205</xdr:colOff>
      <xdr:row>0</xdr:row>
      <xdr:rowOff>131934</xdr:rowOff>
    </xdr:from>
    <xdr:to>
      <xdr:col>28</xdr:col>
      <xdr:colOff>240772</xdr:colOff>
      <xdr:row>14</xdr:row>
      <xdr:rowOff>94455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9C7567-3DED-42C7-BE69-F0B82587E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416097</xdr:colOff>
      <xdr:row>0</xdr:row>
      <xdr:rowOff>101488</xdr:rowOff>
    </xdr:from>
    <xdr:to>
      <xdr:col>40</xdr:col>
      <xdr:colOff>301664</xdr:colOff>
      <xdr:row>14</xdr:row>
      <xdr:rowOff>64009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2C04B-6D44-42DE-A384-F7B2116E6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416097</xdr:colOff>
      <xdr:row>1</xdr:row>
      <xdr:rowOff>40596</xdr:rowOff>
    </xdr:from>
    <xdr:to>
      <xdr:col>46</xdr:col>
      <xdr:colOff>301664</xdr:colOff>
      <xdr:row>15</xdr:row>
      <xdr:rowOff>3117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487539-474A-47E7-AD32-7A549D773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324760</xdr:colOff>
      <xdr:row>16</xdr:row>
      <xdr:rowOff>121784</xdr:rowOff>
    </xdr:from>
    <xdr:to>
      <xdr:col>28</xdr:col>
      <xdr:colOff>210328</xdr:colOff>
      <xdr:row>30</xdr:row>
      <xdr:rowOff>84306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C6ED21-4C52-4C8C-9A2E-1F721DE1D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324760</xdr:colOff>
      <xdr:row>16</xdr:row>
      <xdr:rowOff>81190</xdr:rowOff>
    </xdr:from>
    <xdr:to>
      <xdr:col>40</xdr:col>
      <xdr:colOff>210328</xdr:colOff>
      <xdr:row>30</xdr:row>
      <xdr:rowOff>43712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6405C-E1C9-4E2E-A7B4-17348E8AD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355206</xdr:colOff>
      <xdr:row>16</xdr:row>
      <xdr:rowOff>101486</xdr:rowOff>
    </xdr:from>
    <xdr:to>
      <xdr:col>46</xdr:col>
      <xdr:colOff>240774</xdr:colOff>
      <xdr:row>30</xdr:row>
      <xdr:rowOff>64008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E56B71-D9F7-4E76-993C-60D15A0A4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107065</xdr:colOff>
      <xdr:row>46</xdr:row>
      <xdr:rowOff>8626</xdr:rowOff>
    </xdr:from>
    <xdr:to>
      <xdr:col>40</xdr:col>
      <xdr:colOff>611704</xdr:colOff>
      <xdr:row>59</xdr:row>
      <xdr:rowOff>153826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240CCB9-3819-48C0-8D79-454A60885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21313</xdr:colOff>
      <xdr:row>31</xdr:row>
      <xdr:rowOff>71041</xdr:rowOff>
    </xdr:from>
    <xdr:to>
      <xdr:col>40</xdr:col>
      <xdr:colOff>515804</xdr:colOff>
      <xdr:row>45</xdr:row>
      <xdr:rowOff>54875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30FBD52-1B55-4715-A701-72ED97A0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552091</xdr:colOff>
      <xdr:row>31</xdr:row>
      <xdr:rowOff>69011</xdr:rowOff>
    </xdr:from>
    <xdr:to>
      <xdr:col>28</xdr:col>
      <xdr:colOff>435628</xdr:colOff>
      <xdr:row>45</xdr:row>
      <xdr:rowOff>33055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AED3C2A-C595-4029-BA3B-13E5EBBD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491706</xdr:colOff>
      <xdr:row>31</xdr:row>
      <xdr:rowOff>17253</xdr:rowOff>
    </xdr:from>
    <xdr:to>
      <xdr:col>34</xdr:col>
      <xdr:colOff>363063</xdr:colOff>
      <xdr:row>44</xdr:row>
      <xdr:rowOff>160929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A51A344-A0DE-46C6-A48C-C3AA63BFF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569344</xdr:colOff>
      <xdr:row>45</xdr:row>
      <xdr:rowOff>138023</xdr:rowOff>
    </xdr:from>
    <xdr:to>
      <xdr:col>28</xdr:col>
      <xdr:colOff>452881</xdr:colOff>
      <xdr:row>59</xdr:row>
      <xdr:rowOff>102067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2ABD5A-CC41-4103-BC87-680B46C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586595</xdr:colOff>
      <xdr:row>45</xdr:row>
      <xdr:rowOff>120770</xdr:rowOff>
    </xdr:from>
    <xdr:to>
      <xdr:col>34</xdr:col>
      <xdr:colOff>457952</xdr:colOff>
      <xdr:row>59</xdr:row>
      <xdr:rowOff>83292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29B7C80-994F-4EC6-9F7D-BDBFD7C0F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"/>
  <sheetViews>
    <sheetView topLeftCell="M1" zoomScaleNormal="100" workbookViewId="0">
      <selection activeCell="T1" sqref="T1:U23"/>
    </sheetView>
  </sheetViews>
  <sheetFormatPr defaultRowHeight="14.3" x14ac:dyDescent="0.25"/>
  <cols>
    <col min="1" max="1" width="4.375" bestFit="1" customWidth="1"/>
    <col min="2" max="3" width="7.875" bestFit="1" customWidth="1"/>
    <col min="4" max="4" width="7.875" style="6" customWidth="1"/>
    <col min="5" max="5" width="7.875" bestFit="1" customWidth="1"/>
    <col min="6" max="6" width="11.875" bestFit="1" customWidth="1"/>
    <col min="7" max="7" width="10.875" bestFit="1" customWidth="1"/>
    <col min="8" max="8" width="7.875" bestFit="1" customWidth="1"/>
    <col min="9" max="11" width="10.875" bestFit="1" customWidth="1"/>
    <col min="12" max="12" width="9.875" bestFit="1" customWidth="1"/>
    <col min="13" max="14" width="10.875" bestFit="1" customWidth="1"/>
    <col min="15" max="16" width="7.875" bestFit="1" customWidth="1"/>
    <col min="17" max="17" width="11.875" bestFit="1" customWidth="1"/>
    <col min="18" max="19" width="11.875" customWidth="1"/>
    <col min="20" max="20" width="10.875" bestFit="1" customWidth="1"/>
    <col min="21" max="21" width="7.875" bestFit="1" customWidth="1"/>
    <col min="22" max="23" width="7.875" customWidth="1"/>
    <col min="24" max="24" width="11.875" bestFit="1" customWidth="1"/>
    <col min="25" max="25" width="9.875" bestFit="1" customWidth="1"/>
    <col min="26" max="26" width="11.875" bestFit="1" customWidth="1"/>
    <col min="27" max="27" width="10.875" bestFit="1" customWidth="1"/>
    <col min="28" max="28" width="11.875" bestFit="1" customWidth="1"/>
    <col min="29" max="29" width="10.875" bestFit="1" customWidth="1"/>
    <col min="37" max="37" width="14.75" bestFit="1" customWidth="1"/>
    <col min="38" max="38" width="13.75" customWidth="1"/>
    <col min="39" max="39" width="17.375" bestFit="1" customWidth="1"/>
    <col min="40" max="40" width="14.75" bestFit="1" customWidth="1"/>
    <col min="41" max="41" width="11.875" bestFit="1" customWidth="1"/>
    <col min="42" max="42" width="18.375" bestFit="1" customWidth="1"/>
    <col min="43" max="43" width="17.375" bestFit="1" customWidth="1"/>
    <col min="44" max="44" width="14.75" bestFit="1" customWidth="1"/>
    <col min="45" max="45" width="18.375" bestFit="1" customWidth="1"/>
    <col min="46" max="46" width="13.75" bestFit="1" customWidth="1"/>
  </cols>
  <sheetData>
    <row r="1" spans="1:43" x14ac:dyDescent="0.25">
      <c r="A1" t="s">
        <v>0</v>
      </c>
      <c r="B1" t="s">
        <v>1</v>
      </c>
      <c r="C1" t="s">
        <v>2</v>
      </c>
      <c r="D1" s="6" t="s">
        <v>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40</v>
      </c>
      <c r="N1" t="s">
        <v>41</v>
      </c>
      <c r="O1" t="s">
        <v>42</v>
      </c>
      <c r="P1" t="s">
        <v>11</v>
      </c>
      <c r="Q1" t="s">
        <v>12</v>
      </c>
      <c r="R1" t="s">
        <v>29</v>
      </c>
      <c r="S1" t="s">
        <v>30</v>
      </c>
      <c r="T1" t="s">
        <v>13</v>
      </c>
      <c r="U1" t="s">
        <v>14</v>
      </c>
      <c r="V1" t="s">
        <v>55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43</v>
      </c>
      <c r="AE1" t="s">
        <v>44</v>
      </c>
      <c r="AF1" t="s">
        <v>45</v>
      </c>
      <c r="AG1" t="s">
        <v>22</v>
      </c>
      <c r="AH1" t="s">
        <v>23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61</v>
      </c>
    </row>
    <row r="2" spans="1:43" x14ac:dyDescent="0.25">
      <c r="A2">
        <v>1</v>
      </c>
      <c r="B2">
        <v>22297</v>
      </c>
      <c r="C2">
        <v>22391</v>
      </c>
      <c r="D2" s="6">
        <f>B2+C2</f>
        <v>44688</v>
      </c>
      <c r="E2">
        <v>48964</v>
      </c>
      <c r="F2">
        <v>223975705</v>
      </c>
      <c r="G2">
        <v>1152061</v>
      </c>
      <c r="H2">
        <v>35882</v>
      </c>
      <c r="I2">
        <v>227514585</v>
      </c>
      <c r="J2">
        <v>217661848</v>
      </c>
      <c r="K2">
        <v>128307985</v>
      </c>
      <c r="L2">
        <v>108741328</v>
      </c>
      <c r="M2">
        <v>342</v>
      </c>
      <c r="N2">
        <v>253675187</v>
      </c>
      <c r="O2">
        <v>123655024</v>
      </c>
      <c r="P2">
        <v>609497757</v>
      </c>
      <c r="Q2">
        <v>450058200</v>
      </c>
      <c r="R2">
        <f>P2-K2</f>
        <v>481189772</v>
      </c>
      <c r="S2">
        <f>Q2-L2</f>
        <v>341316872</v>
      </c>
      <c r="T2">
        <v>545586</v>
      </c>
      <c r="U2">
        <v>545549</v>
      </c>
      <c r="V2">
        <f>T2+U2</f>
        <v>1091135</v>
      </c>
      <c r="W2">
        <v>6411703340</v>
      </c>
      <c r="X2">
        <v>430125400</v>
      </c>
      <c r="Y2">
        <v>36860</v>
      </c>
      <c r="Z2">
        <v>3800786382</v>
      </c>
      <c r="AA2">
        <v>667990552</v>
      </c>
      <c r="AB2">
        <v>14745382880</v>
      </c>
      <c r="AC2">
        <v>1550724128</v>
      </c>
      <c r="AD2">
        <v>440</v>
      </c>
      <c r="AE2">
        <v>1383393286</v>
      </c>
      <c r="AF2">
        <v>691917888</v>
      </c>
      <c r="AG2">
        <v>19929562548</v>
      </c>
      <c r="AH2">
        <v>2910632568</v>
      </c>
      <c r="AI2">
        <v>374</v>
      </c>
      <c r="AJ2">
        <v>1539476561</v>
      </c>
      <c r="AK2">
        <v>607906296</v>
      </c>
      <c r="AL2">
        <v>12168354730</v>
      </c>
      <c r="AM2">
        <v>919558568</v>
      </c>
      <c r="AN2">
        <v>13707831291</v>
      </c>
      <c r="AO2">
        <v>1527464864</v>
      </c>
      <c r="AP2">
        <v>231</v>
      </c>
    </row>
    <row r="3" spans="1:43" x14ac:dyDescent="0.25">
      <c r="A3">
        <v>2</v>
      </c>
      <c r="B3">
        <v>44608</v>
      </c>
      <c r="C3">
        <v>44866</v>
      </c>
      <c r="D3" s="6">
        <f t="shared" ref="D3:D23" si="0">B3+C3</f>
        <v>89474</v>
      </c>
      <c r="E3">
        <v>91479</v>
      </c>
      <c r="F3">
        <v>429306879</v>
      </c>
      <c r="G3">
        <v>43350237</v>
      </c>
      <c r="H3">
        <v>69930</v>
      </c>
      <c r="I3">
        <v>265876770</v>
      </c>
      <c r="J3">
        <v>467206728</v>
      </c>
      <c r="K3">
        <v>125897981</v>
      </c>
      <c r="L3">
        <v>155769416</v>
      </c>
      <c r="M3">
        <v>1412</v>
      </c>
      <c r="N3">
        <v>265215975</v>
      </c>
      <c r="O3">
        <v>155735512</v>
      </c>
      <c r="P3">
        <v>656990726</v>
      </c>
      <c r="Q3">
        <v>778711656</v>
      </c>
      <c r="R3">
        <f t="shared" ref="R3:R23" si="1">P3-K3</f>
        <v>531092745</v>
      </c>
      <c r="S3">
        <f t="shared" ref="S3:S23" si="2">Q3-L3</f>
        <v>622942240</v>
      </c>
      <c r="T3">
        <v>545587</v>
      </c>
      <c r="U3">
        <v>545535</v>
      </c>
      <c r="V3">
        <f t="shared" ref="V3:V23" si="3">T3+U3</f>
        <v>1091122</v>
      </c>
      <c r="W3">
        <v>7791144669</v>
      </c>
      <c r="X3">
        <v>539196152</v>
      </c>
      <c r="Y3">
        <v>72267</v>
      </c>
      <c r="Z3">
        <v>3266070494</v>
      </c>
      <c r="AA3">
        <v>612732696</v>
      </c>
      <c r="AB3">
        <v>14168952456</v>
      </c>
      <c r="AC3">
        <v>6696739152</v>
      </c>
      <c r="AD3">
        <v>1507</v>
      </c>
      <c r="AE3">
        <v>1148652895</v>
      </c>
      <c r="AF3">
        <v>812238792</v>
      </c>
      <c r="AG3">
        <v>18583675845</v>
      </c>
      <c r="AH3">
        <v>8121710640</v>
      </c>
      <c r="AI3">
        <v>1482</v>
      </c>
      <c r="AJ3">
        <v>4824808067</v>
      </c>
      <c r="AK3">
        <v>1221939480</v>
      </c>
      <c r="AL3">
        <v>18165785126</v>
      </c>
      <c r="AM3">
        <v>1270750896</v>
      </c>
      <c r="AN3">
        <v>22990593193</v>
      </c>
      <c r="AO3">
        <v>2492690376</v>
      </c>
      <c r="AP3">
        <v>938</v>
      </c>
      <c r="AQ3">
        <f>AP3-AP2</f>
        <v>707</v>
      </c>
    </row>
    <row r="4" spans="1:43" x14ac:dyDescent="0.25">
      <c r="A4">
        <v>3</v>
      </c>
      <c r="B4">
        <v>66946</v>
      </c>
      <c r="C4">
        <v>67046</v>
      </c>
      <c r="D4" s="6">
        <f t="shared" si="0"/>
        <v>133992</v>
      </c>
      <c r="E4">
        <v>128473</v>
      </c>
      <c r="F4">
        <v>555992914</v>
      </c>
      <c r="G4">
        <v>68432661</v>
      </c>
      <c r="H4">
        <v>102360</v>
      </c>
      <c r="I4">
        <v>390339032</v>
      </c>
      <c r="J4">
        <v>795176480</v>
      </c>
      <c r="K4">
        <v>183978641</v>
      </c>
      <c r="L4">
        <v>195684872</v>
      </c>
      <c r="M4">
        <v>3085</v>
      </c>
      <c r="N4">
        <v>648992209</v>
      </c>
      <c r="O4">
        <v>391406712</v>
      </c>
      <c r="P4">
        <v>1223309882</v>
      </c>
      <c r="Q4">
        <v>1382268064</v>
      </c>
      <c r="R4">
        <f t="shared" si="1"/>
        <v>1039331241</v>
      </c>
      <c r="S4">
        <f t="shared" si="2"/>
        <v>1186583192</v>
      </c>
      <c r="T4">
        <v>545566</v>
      </c>
      <c r="U4">
        <v>545482</v>
      </c>
      <c r="V4">
        <f t="shared" si="3"/>
        <v>1091048</v>
      </c>
      <c r="W4">
        <v>6408346098</v>
      </c>
      <c r="X4">
        <v>539302608</v>
      </c>
      <c r="Y4">
        <v>106576</v>
      </c>
      <c r="Z4">
        <v>3136306999</v>
      </c>
      <c r="AA4">
        <v>596390744</v>
      </c>
      <c r="AB4">
        <v>13613535091</v>
      </c>
      <c r="AC4">
        <v>6758827120</v>
      </c>
      <c r="AD4">
        <v>3113</v>
      </c>
      <c r="AE4">
        <v>1407086101</v>
      </c>
      <c r="AF4">
        <v>982099776</v>
      </c>
      <c r="AG4">
        <v>18156928191</v>
      </c>
      <c r="AH4">
        <v>8337317640</v>
      </c>
      <c r="AI4">
        <v>3130</v>
      </c>
      <c r="AJ4">
        <v>27327141914</v>
      </c>
      <c r="AK4">
        <v>1637724504</v>
      </c>
      <c r="AL4">
        <v>13648068014</v>
      </c>
      <c r="AM4">
        <v>1662129528</v>
      </c>
      <c r="AN4">
        <v>40975209928</v>
      </c>
      <c r="AO4">
        <v>3299854032</v>
      </c>
      <c r="AP4">
        <v>2020</v>
      </c>
      <c r="AQ4">
        <f t="shared" ref="AQ4:AQ19" si="4">AP4-AP3</f>
        <v>1082</v>
      </c>
    </row>
    <row r="5" spans="1:43" x14ac:dyDescent="0.25">
      <c r="A5">
        <v>4</v>
      </c>
      <c r="B5">
        <v>89378</v>
      </c>
      <c r="C5">
        <v>89517</v>
      </c>
      <c r="D5" s="6">
        <f t="shared" si="0"/>
        <v>178895</v>
      </c>
      <c r="E5">
        <v>161490</v>
      </c>
      <c r="F5">
        <v>893871992</v>
      </c>
      <c r="G5">
        <v>91303893</v>
      </c>
      <c r="H5">
        <v>133549</v>
      </c>
      <c r="I5">
        <v>798406794</v>
      </c>
      <c r="J5">
        <v>952517400</v>
      </c>
      <c r="K5">
        <v>240588120</v>
      </c>
      <c r="L5">
        <v>234323376</v>
      </c>
      <c r="M5">
        <v>5290</v>
      </c>
      <c r="N5">
        <v>674433310</v>
      </c>
      <c r="O5">
        <v>468572136</v>
      </c>
      <c r="P5">
        <v>1713428224</v>
      </c>
      <c r="Q5">
        <v>1655412912</v>
      </c>
      <c r="R5">
        <f t="shared" si="1"/>
        <v>1472840104</v>
      </c>
      <c r="S5">
        <f t="shared" si="2"/>
        <v>1421089536</v>
      </c>
      <c r="T5">
        <v>545574</v>
      </c>
      <c r="U5">
        <v>545516</v>
      </c>
      <c r="V5">
        <f t="shared" si="3"/>
        <v>1091090</v>
      </c>
      <c r="W5">
        <v>6976645227</v>
      </c>
      <c r="X5">
        <v>539522120</v>
      </c>
      <c r="Y5">
        <v>140118</v>
      </c>
      <c r="Z5">
        <v>3438122484</v>
      </c>
      <c r="AA5">
        <v>714425496</v>
      </c>
      <c r="AB5">
        <v>14680711575</v>
      </c>
      <c r="AC5">
        <v>6905896736</v>
      </c>
      <c r="AD5">
        <v>5228</v>
      </c>
      <c r="AE5">
        <v>1558663242</v>
      </c>
      <c r="AF5">
        <v>1176516672</v>
      </c>
      <c r="AG5">
        <v>19677497301</v>
      </c>
      <c r="AH5">
        <v>8796838904</v>
      </c>
      <c r="AI5">
        <v>5299</v>
      </c>
      <c r="AJ5">
        <v>18725246626</v>
      </c>
      <c r="AK5">
        <v>2591539536</v>
      </c>
      <c r="AL5">
        <v>18174200484</v>
      </c>
      <c r="AM5">
        <v>2041863840</v>
      </c>
      <c r="AN5">
        <v>36899447110</v>
      </c>
      <c r="AO5">
        <v>4633403376</v>
      </c>
      <c r="AP5">
        <v>3427</v>
      </c>
      <c r="AQ5">
        <f t="shared" si="4"/>
        <v>1407</v>
      </c>
    </row>
    <row r="6" spans="1:43" x14ac:dyDescent="0.25">
      <c r="A6">
        <v>5</v>
      </c>
      <c r="B6">
        <v>111827</v>
      </c>
      <c r="C6">
        <v>111848</v>
      </c>
      <c r="D6" s="6">
        <f t="shared" si="0"/>
        <v>223675</v>
      </c>
      <c r="E6">
        <v>190883</v>
      </c>
      <c r="F6">
        <v>1105543476</v>
      </c>
      <c r="G6">
        <v>113973730</v>
      </c>
      <c r="H6">
        <v>163171</v>
      </c>
      <c r="I6">
        <v>662920585</v>
      </c>
      <c r="J6">
        <v>1141404840</v>
      </c>
      <c r="K6">
        <v>294661338</v>
      </c>
      <c r="L6">
        <v>280707512</v>
      </c>
      <c r="M6">
        <v>8067</v>
      </c>
      <c r="N6">
        <v>918755833</v>
      </c>
      <c r="O6">
        <v>561333288</v>
      </c>
      <c r="P6">
        <v>1876337756</v>
      </c>
      <c r="Q6">
        <v>1983445640</v>
      </c>
      <c r="R6">
        <f t="shared" si="1"/>
        <v>1581676418</v>
      </c>
      <c r="S6">
        <f t="shared" si="2"/>
        <v>1702738128</v>
      </c>
      <c r="T6">
        <v>545543</v>
      </c>
      <c r="U6">
        <v>545511</v>
      </c>
      <c r="V6">
        <f t="shared" si="3"/>
        <v>1091054</v>
      </c>
      <c r="W6">
        <v>6585158365</v>
      </c>
      <c r="X6">
        <v>539679320</v>
      </c>
      <c r="Y6">
        <v>172506</v>
      </c>
      <c r="Z6">
        <v>3795325915</v>
      </c>
      <c r="AA6">
        <v>570736376</v>
      </c>
      <c r="AB6">
        <v>14512878673</v>
      </c>
      <c r="AC6">
        <v>6853476960</v>
      </c>
      <c r="AD6">
        <v>7843</v>
      </c>
      <c r="AE6">
        <v>1897765509</v>
      </c>
      <c r="AF6">
        <v>1425597896</v>
      </c>
      <c r="AG6">
        <v>20205970097</v>
      </c>
      <c r="AH6">
        <v>8849811232</v>
      </c>
      <c r="AI6">
        <v>8016</v>
      </c>
      <c r="AJ6">
        <v>18166294575</v>
      </c>
      <c r="AK6">
        <v>3032865264</v>
      </c>
      <c r="AL6">
        <v>29084700103</v>
      </c>
      <c r="AM6">
        <v>2521005064</v>
      </c>
      <c r="AN6">
        <v>47250994678</v>
      </c>
      <c r="AO6">
        <v>5553870328</v>
      </c>
      <c r="AP6">
        <v>5202</v>
      </c>
      <c r="AQ6">
        <f t="shared" si="4"/>
        <v>1775</v>
      </c>
    </row>
    <row r="7" spans="1:43" x14ac:dyDescent="0.25">
      <c r="A7">
        <v>6</v>
      </c>
      <c r="B7">
        <v>134352</v>
      </c>
      <c r="C7">
        <v>134328</v>
      </c>
      <c r="D7" s="6">
        <f t="shared" si="0"/>
        <v>268680</v>
      </c>
      <c r="E7">
        <v>217372</v>
      </c>
      <c r="F7">
        <v>1115826737</v>
      </c>
      <c r="G7">
        <v>136839808</v>
      </c>
      <c r="H7">
        <v>191659</v>
      </c>
      <c r="I7">
        <v>780935891</v>
      </c>
      <c r="J7">
        <v>1262231800</v>
      </c>
      <c r="K7">
        <v>353077829</v>
      </c>
      <c r="L7">
        <v>310056632</v>
      </c>
      <c r="M7">
        <v>11339</v>
      </c>
      <c r="N7">
        <v>855779918</v>
      </c>
      <c r="O7">
        <v>620045456</v>
      </c>
      <c r="P7">
        <v>1989793638</v>
      </c>
      <c r="Q7">
        <v>2192333888</v>
      </c>
      <c r="R7">
        <f t="shared" si="1"/>
        <v>1636715809</v>
      </c>
      <c r="S7">
        <f t="shared" si="2"/>
        <v>1882277256</v>
      </c>
      <c r="T7">
        <v>545578</v>
      </c>
      <c r="U7">
        <v>545489</v>
      </c>
      <c r="V7">
        <f t="shared" si="3"/>
        <v>1091067</v>
      </c>
      <c r="W7">
        <v>6385221153</v>
      </c>
      <c r="X7">
        <v>539852880</v>
      </c>
      <c r="Y7">
        <v>204252</v>
      </c>
      <c r="Z7">
        <v>3072571543</v>
      </c>
      <c r="AA7">
        <v>631155128</v>
      </c>
      <c r="AB7">
        <v>14758649533</v>
      </c>
      <c r="AC7">
        <v>6942420728</v>
      </c>
      <c r="AD7">
        <v>10882</v>
      </c>
      <c r="AE7">
        <v>2329302012</v>
      </c>
      <c r="AF7">
        <v>1577591576</v>
      </c>
      <c r="AG7">
        <v>20160523088</v>
      </c>
      <c r="AH7">
        <v>9151167432</v>
      </c>
      <c r="AI7">
        <v>11284</v>
      </c>
      <c r="AJ7">
        <v>26486925732</v>
      </c>
      <c r="AK7">
        <v>3633812864</v>
      </c>
      <c r="AL7">
        <v>42316240317</v>
      </c>
      <c r="AM7">
        <v>3096627360</v>
      </c>
      <c r="AN7">
        <v>68803166049</v>
      </c>
      <c r="AO7">
        <v>6730440224</v>
      </c>
      <c r="AP7">
        <v>7316</v>
      </c>
      <c r="AQ7">
        <f t="shared" si="4"/>
        <v>2114</v>
      </c>
    </row>
    <row r="8" spans="1:43" x14ac:dyDescent="0.25">
      <c r="A8">
        <v>7</v>
      </c>
      <c r="B8">
        <v>156846</v>
      </c>
      <c r="C8">
        <v>156849</v>
      </c>
      <c r="D8" s="6">
        <f t="shared" si="0"/>
        <v>313695</v>
      </c>
      <c r="E8">
        <v>241393</v>
      </c>
      <c r="F8">
        <v>1533861573</v>
      </c>
      <c r="G8">
        <v>159616322</v>
      </c>
      <c r="H8">
        <v>219057</v>
      </c>
      <c r="I8">
        <v>1309107819</v>
      </c>
      <c r="J8">
        <v>1406125256</v>
      </c>
      <c r="K8">
        <v>351628598</v>
      </c>
      <c r="L8">
        <v>351520736</v>
      </c>
      <c r="M8">
        <v>15008</v>
      </c>
      <c r="N8">
        <v>1250447370</v>
      </c>
      <c r="O8">
        <v>703075400</v>
      </c>
      <c r="P8">
        <v>2911183787</v>
      </c>
      <c r="Q8">
        <v>2460721392</v>
      </c>
      <c r="R8">
        <f t="shared" si="1"/>
        <v>2559555189</v>
      </c>
      <c r="S8">
        <f t="shared" si="2"/>
        <v>2109200656</v>
      </c>
      <c r="T8">
        <v>545589</v>
      </c>
      <c r="U8">
        <v>545519</v>
      </c>
      <c r="V8">
        <f t="shared" si="3"/>
        <v>1091108</v>
      </c>
      <c r="W8">
        <v>6517687762</v>
      </c>
      <c r="X8">
        <v>539978832</v>
      </c>
      <c r="Y8">
        <v>235237</v>
      </c>
      <c r="Z8">
        <v>3047515901</v>
      </c>
      <c r="AA8">
        <v>701009440</v>
      </c>
      <c r="AB8">
        <v>13983633576</v>
      </c>
      <c r="AC8">
        <v>7030562360</v>
      </c>
      <c r="AD8">
        <v>14222</v>
      </c>
      <c r="AE8">
        <v>2703003879</v>
      </c>
      <c r="AF8">
        <v>2109190936</v>
      </c>
      <c r="AG8">
        <v>19734153356</v>
      </c>
      <c r="AH8">
        <v>9840762736</v>
      </c>
      <c r="AI8">
        <v>14883</v>
      </c>
      <c r="AJ8">
        <v>19149487543</v>
      </c>
      <c r="AK8">
        <v>4603839160</v>
      </c>
      <c r="AL8">
        <v>40533915779</v>
      </c>
      <c r="AM8">
        <v>3870272128</v>
      </c>
      <c r="AN8">
        <v>59683403322</v>
      </c>
      <c r="AO8">
        <v>8474111288</v>
      </c>
      <c r="AP8">
        <v>9675</v>
      </c>
      <c r="AQ8">
        <f t="shared" si="4"/>
        <v>2359</v>
      </c>
    </row>
    <row r="9" spans="1:43" x14ac:dyDescent="0.25">
      <c r="A9">
        <v>8</v>
      </c>
      <c r="B9">
        <v>179246</v>
      </c>
      <c r="C9">
        <v>179449</v>
      </c>
      <c r="D9" s="6">
        <f t="shared" si="0"/>
        <v>358695</v>
      </c>
      <c r="E9">
        <v>263219</v>
      </c>
      <c r="F9">
        <v>1798828227</v>
      </c>
      <c r="G9">
        <v>182404821</v>
      </c>
      <c r="H9">
        <v>245312</v>
      </c>
      <c r="I9">
        <v>984552136</v>
      </c>
      <c r="J9">
        <v>1516347744</v>
      </c>
      <c r="K9">
        <v>490656299</v>
      </c>
      <c r="L9">
        <v>379117640</v>
      </c>
      <c r="M9">
        <v>19090</v>
      </c>
      <c r="N9">
        <v>1033423070</v>
      </c>
      <c r="O9">
        <v>758194304</v>
      </c>
      <c r="P9">
        <v>2508631505</v>
      </c>
      <c r="Q9">
        <v>2653659688</v>
      </c>
      <c r="R9">
        <f t="shared" si="1"/>
        <v>2017975206</v>
      </c>
      <c r="S9">
        <f t="shared" si="2"/>
        <v>2274542048</v>
      </c>
      <c r="T9">
        <v>545611</v>
      </c>
      <c r="U9">
        <v>545527</v>
      </c>
      <c r="V9">
        <f t="shared" si="3"/>
        <v>1091138</v>
      </c>
      <c r="W9">
        <v>9266463870</v>
      </c>
      <c r="X9">
        <v>540143232</v>
      </c>
      <c r="Y9">
        <v>265564</v>
      </c>
      <c r="Z9">
        <v>3549972980</v>
      </c>
      <c r="AA9">
        <v>756461512</v>
      </c>
      <c r="AB9">
        <v>14516301739</v>
      </c>
      <c r="AC9">
        <v>6823531744</v>
      </c>
      <c r="AD9">
        <v>17962</v>
      </c>
      <c r="AE9">
        <v>3232093179</v>
      </c>
      <c r="AF9">
        <v>2275190536</v>
      </c>
      <c r="AG9">
        <v>21298367898</v>
      </c>
      <c r="AH9">
        <v>9855183792</v>
      </c>
      <c r="AI9">
        <v>18920</v>
      </c>
      <c r="AJ9">
        <v>19626201899</v>
      </c>
      <c r="AK9">
        <v>5729646768</v>
      </c>
      <c r="AL9">
        <v>36202401913</v>
      </c>
      <c r="AM9">
        <v>4457653088</v>
      </c>
      <c r="AN9">
        <v>55828603812</v>
      </c>
      <c r="AO9">
        <v>10187299856</v>
      </c>
      <c r="AP9">
        <v>12340</v>
      </c>
      <c r="AQ9">
        <f t="shared" si="4"/>
        <v>2665</v>
      </c>
    </row>
    <row r="10" spans="1:43" x14ac:dyDescent="0.25">
      <c r="A10">
        <v>9</v>
      </c>
      <c r="B10">
        <v>201675</v>
      </c>
      <c r="C10">
        <v>201949</v>
      </c>
      <c r="D10" s="6">
        <f t="shared" si="0"/>
        <v>403624</v>
      </c>
      <c r="E10">
        <v>282930</v>
      </c>
      <c r="F10">
        <v>3042125413</v>
      </c>
      <c r="G10">
        <v>205173389</v>
      </c>
      <c r="H10">
        <v>270236</v>
      </c>
      <c r="I10">
        <v>2159903387</v>
      </c>
      <c r="J10">
        <v>1698339712</v>
      </c>
      <c r="K10">
        <v>929196848</v>
      </c>
      <c r="L10">
        <v>424617760</v>
      </c>
      <c r="M10">
        <v>23561</v>
      </c>
      <c r="N10">
        <v>1143227688</v>
      </c>
      <c r="O10">
        <v>849181656</v>
      </c>
      <c r="P10">
        <v>4232327923</v>
      </c>
      <c r="Q10">
        <v>2972139128</v>
      </c>
      <c r="R10">
        <f t="shared" si="1"/>
        <v>3303131075</v>
      </c>
      <c r="S10">
        <f t="shared" si="2"/>
        <v>2547521368</v>
      </c>
      <c r="T10">
        <v>545645</v>
      </c>
      <c r="U10">
        <v>545479</v>
      </c>
      <c r="V10">
        <f t="shared" si="3"/>
        <v>1091124</v>
      </c>
      <c r="W10">
        <v>8526482767</v>
      </c>
      <c r="X10">
        <v>540269832</v>
      </c>
      <c r="Y10">
        <v>295013</v>
      </c>
      <c r="Z10">
        <v>3506123452</v>
      </c>
      <c r="AA10">
        <v>847936768</v>
      </c>
      <c r="AB10">
        <v>23916958494</v>
      </c>
      <c r="AC10">
        <v>6793395384</v>
      </c>
      <c r="AD10">
        <v>22128</v>
      </c>
      <c r="AE10">
        <v>5349357425</v>
      </c>
      <c r="AF10">
        <v>2547572224</v>
      </c>
      <c r="AG10">
        <v>32772439371</v>
      </c>
      <c r="AH10">
        <v>10188904376</v>
      </c>
      <c r="AI10">
        <v>23259</v>
      </c>
      <c r="AJ10">
        <v>23236416599</v>
      </c>
      <c r="AK10">
        <v>6692813776</v>
      </c>
      <c r="AL10">
        <v>40313890868</v>
      </c>
      <c r="AM10">
        <v>5372230736</v>
      </c>
      <c r="AN10">
        <v>63550307467</v>
      </c>
      <c r="AO10">
        <v>12065044512</v>
      </c>
      <c r="AP10">
        <v>15198</v>
      </c>
      <c r="AQ10">
        <f t="shared" si="4"/>
        <v>2858</v>
      </c>
    </row>
    <row r="11" spans="1:43" x14ac:dyDescent="0.25">
      <c r="A11">
        <v>10</v>
      </c>
      <c r="B11">
        <v>224234</v>
      </c>
      <c r="C11">
        <v>224446</v>
      </c>
      <c r="D11" s="6">
        <f t="shared" si="0"/>
        <v>448680</v>
      </c>
      <c r="E11">
        <v>301149</v>
      </c>
      <c r="F11">
        <v>3213674598</v>
      </c>
      <c r="G11">
        <v>228011805</v>
      </c>
      <c r="H11">
        <v>294576</v>
      </c>
      <c r="I11">
        <v>1403682057</v>
      </c>
      <c r="J11">
        <v>1803066216</v>
      </c>
      <c r="K11">
        <v>523639303</v>
      </c>
      <c r="L11">
        <v>441965720</v>
      </c>
      <c r="M11">
        <v>28306</v>
      </c>
      <c r="N11">
        <v>1313823178</v>
      </c>
      <c r="O11">
        <v>883886048</v>
      </c>
      <c r="P11">
        <v>3241144538</v>
      </c>
      <c r="Q11">
        <v>3128917984</v>
      </c>
      <c r="R11">
        <f t="shared" si="1"/>
        <v>2717505235</v>
      </c>
      <c r="S11">
        <f t="shared" si="2"/>
        <v>2686952264</v>
      </c>
      <c r="T11">
        <v>545597</v>
      </c>
      <c r="U11">
        <v>545515</v>
      </c>
      <c r="V11">
        <f t="shared" si="3"/>
        <v>1091112</v>
      </c>
      <c r="W11">
        <v>6320399379</v>
      </c>
      <c r="X11">
        <v>540287832</v>
      </c>
      <c r="Y11">
        <v>323970</v>
      </c>
      <c r="Z11">
        <v>3097940873</v>
      </c>
      <c r="AA11">
        <v>901225120</v>
      </c>
      <c r="AB11">
        <v>13951711697</v>
      </c>
      <c r="AC11">
        <v>7212369472</v>
      </c>
      <c r="AD11">
        <v>26414</v>
      </c>
      <c r="AE11">
        <v>3146262665</v>
      </c>
      <c r="AF11">
        <v>3155438896</v>
      </c>
      <c r="AG11">
        <v>20195915235</v>
      </c>
      <c r="AH11">
        <v>11269033488</v>
      </c>
      <c r="AI11">
        <v>27843</v>
      </c>
      <c r="AJ11">
        <v>34947637796</v>
      </c>
      <c r="AK11">
        <v>8046583536</v>
      </c>
      <c r="AL11">
        <v>43435945553</v>
      </c>
      <c r="AM11">
        <v>6269948624</v>
      </c>
      <c r="AN11">
        <v>78383583349</v>
      </c>
      <c r="AO11">
        <v>14316532160</v>
      </c>
      <c r="AP11">
        <v>18311</v>
      </c>
      <c r="AQ11">
        <f t="shared" si="4"/>
        <v>3113</v>
      </c>
    </row>
    <row r="12" spans="1:43" x14ac:dyDescent="0.25">
      <c r="A12">
        <v>11</v>
      </c>
      <c r="B12">
        <v>246666</v>
      </c>
      <c r="C12">
        <v>247101</v>
      </c>
      <c r="D12" s="6">
        <f t="shared" si="0"/>
        <v>493767</v>
      </c>
      <c r="E12">
        <v>317757</v>
      </c>
      <c r="F12">
        <v>2403808415</v>
      </c>
      <c r="G12">
        <v>250745264</v>
      </c>
      <c r="H12">
        <v>317767</v>
      </c>
      <c r="I12">
        <v>1679847990</v>
      </c>
      <c r="J12">
        <v>1936109840</v>
      </c>
      <c r="K12">
        <v>502931837</v>
      </c>
      <c r="L12">
        <v>473594400</v>
      </c>
      <c r="M12">
        <v>33271</v>
      </c>
      <c r="N12">
        <v>1932727623</v>
      </c>
      <c r="O12">
        <v>947145232</v>
      </c>
      <c r="P12">
        <v>4115507450</v>
      </c>
      <c r="Q12">
        <v>3356849472</v>
      </c>
      <c r="R12">
        <f t="shared" si="1"/>
        <v>3612575613</v>
      </c>
      <c r="S12">
        <f t="shared" si="2"/>
        <v>2883255072</v>
      </c>
      <c r="T12">
        <v>545605</v>
      </c>
      <c r="U12">
        <v>545522</v>
      </c>
      <c r="V12">
        <f t="shared" si="3"/>
        <v>1091127</v>
      </c>
      <c r="W12">
        <v>6640566997</v>
      </c>
      <c r="X12">
        <v>540338944</v>
      </c>
      <c r="Y12">
        <v>352012</v>
      </c>
      <c r="Z12">
        <v>3167601729</v>
      </c>
      <c r="AA12">
        <v>965979752</v>
      </c>
      <c r="AB12">
        <v>13974381258</v>
      </c>
      <c r="AC12">
        <v>7244632568</v>
      </c>
      <c r="AD12">
        <v>30955</v>
      </c>
      <c r="AE12">
        <v>3526186660</v>
      </c>
      <c r="AF12">
        <v>3380850216</v>
      </c>
      <c r="AG12">
        <v>20668169647</v>
      </c>
      <c r="AH12">
        <v>11591462536</v>
      </c>
      <c r="AI12">
        <v>32763</v>
      </c>
      <c r="AJ12">
        <v>35366084233</v>
      </c>
      <c r="AK12">
        <v>9521384680</v>
      </c>
      <c r="AL12">
        <v>60599513343</v>
      </c>
      <c r="AM12">
        <v>7316124952</v>
      </c>
      <c r="AN12">
        <v>95965597576</v>
      </c>
      <c r="AO12">
        <v>16837509632</v>
      </c>
      <c r="AP12">
        <v>21672</v>
      </c>
      <c r="AQ12">
        <f t="shared" si="4"/>
        <v>3361</v>
      </c>
    </row>
    <row r="13" spans="1:43" x14ac:dyDescent="0.25">
      <c r="A13">
        <v>12</v>
      </c>
      <c r="B13">
        <v>269256</v>
      </c>
      <c r="C13">
        <v>269494</v>
      </c>
      <c r="D13" s="6">
        <f t="shared" si="0"/>
        <v>538750</v>
      </c>
      <c r="E13">
        <v>332888</v>
      </c>
      <c r="F13">
        <v>2605031532</v>
      </c>
      <c r="G13">
        <v>273508922</v>
      </c>
      <c r="H13">
        <v>339892</v>
      </c>
      <c r="I13">
        <v>2028559612</v>
      </c>
      <c r="J13">
        <v>2006019936</v>
      </c>
      <c r="K13">
        <v>600028865</v>
      </c>
      <c r="L13">
        <v>501530416</v>
      </c>
      <c r="M13">
        <v>38613</v>
      </c>
      <c r="N13">
        <v>2631786186</v>
      </c>
      <c r="O13">
        <v>1003036952</v>
      </c>
      <c r="P13">
        <v>5260374663</v>
      </c>
      <c r="Q13">
        <v>3510587304</v>
      </c>
      <c r="R13">
        <f t="shared" si="1"/>
        <v>4660345798</v>
      </c>
      <c r="S13">
        <f t="shared" si="2"/>
        <v>3009056888</v>
      </c>
      <c r="T13">
        <v>545623</v>
      </c>
      <c r="U13">
        <v>545534</v>
      </c>
      <c r="V13">
        <f t="shared" si="3"/>
        <v>1091157</v>
      </c>
      <c r="W13">
        <v>6106559317</v>
      </c>
      <c r="X13">
        <v>540322736</v>
      </c>
      <c r="Y13">
        <v>379441</v>
      </c>
      <c r="Z13">
        <v>3116734640</v>
      </c>
      <c r="AA13">
        <v>1003038984</v>
      </c>
      <c r="AB13">
        <v>14418333821</v>
      </c>
      <c r="AC13">
        <v>7021063680</v>
      </c>
      <c r="AD13">
        <v>35804</v>
      </c>
      <c r="AE13">
        <v>3828130982</v>
      </c>
      <c r="AF13">
        <v>3510584792</v>
      </c>
      <c r="AG13">
        <v>21363199443</v>
      </c>
      <c r="AH13">
        <v>11534687456</v>
      </c>
      <c r="AI13">
        <v>37983</v>
      </c>
      <c r="AJ13">
        <v>42497274859</v>
      </c>
      <c r="AK13">
        <v>10148759378.995232</v>
      </c>
      <c r="AL13">
        <v>79616288733</v>
      </c>
      <c r="AM13">
        <v>8430207736</v>
      </c>
      <c r="AN13">
        <v>122113563592</v>
      </c>
      <c r="AO13">
        <f>AK13+AM13</f>
        <v>18578967114.995232</v>
      </c>
      <c r="AP13">
        <v>25227</v>
      </c>
      <c r="AQ13">
        <f t="shared" si="4"/>
        <v>3555</v>
      </c>
    </row>
    <row r="14" spans="1:43" x14ac:dyDescent="0.25">
      <c r="A14">
        <v>13</v>
      </c>
      <c r="B14">
        <v>291789</v>
      </c>
      <c r="C14">
        <v>292053</v>
      </c>
      <c r="D14" s="6">
        <f t="shared" si="0"/>
        <v>583842</v>
      </c>
      <c r="E14">
        <v>347004</v>
      </c>
      <c r="F14">
        <v>2873989938</v>
      </c>
      <c r="G14">
        <v>296158778</v>
      </c>
      <c r="H14">
        <v>361357</v>
      </c>
      <c r="I14">
        <v>2320300131</v>
      </c>
      <c r="J14">
        <v>2099570896</v>
      </c>
      <c r="K14">
        <v>966254792</v>
      </c>
      <c r="L14">
        <v>514359024</v>
      </c>
      <c r="M14">
        <v>44020</v>
      </c>
      <c r="N14">
        <v>2462165347</v>
      </c>
      <c r="O14">
        <v>1028673464</v>
      </c>
      <c r="P14">
        <v>5748720270</v>
      </c>
      <c r="Q14">
        <v>3642603384</v>
      </c>
      <c r="R14">
        <f t="shared" si="1"/>
        <v>4782465478</v>
      </c>
      <c r="S14">
        <f t="shared" si="2"/>
        <v>3128244360</v>
      </c>
      <c r="T14">
        <v>545616</v>
      </c>
      <c r="U14">
        <v>545566</v>
      </c>
      <c r="V14">
        <f t="shared" si="3"/>
        <v>1091182</v>
      </c>
      <c r="W14">
        <v>7061122318</v>
      </c>
      <c r="X14">
        <v>540468984</v>
      </c>
      <c r="Y14">
        <v>406108</v>
      </c>
      <c r="Z14">
        <v>3087430967</v>
      </c>
      <c r="AA14">
        <v>1050099592</v>
      </c>
      <c r="AB14">
        <v>14717497403</v>
      </c>
      <c r="AC14">
        <v>6859060384</v>
      </c>
      <c r="AD14">
        <v>40678</v>
      </c>
      <c r="AE14">
        <v>3477509821</v>
      </c>
      <c r="AF14">
        <v>4200309808</v>
      </c>
      <c r="AG14">
        <v>21282438191</v>
      </c>
      <c r="AH14">
        <v>12109469784</v>
      </c>
      <c r="AI14">
        <v>43231</v>
      </c>
      <c r="AJ14">
        <v>52057913358</v>
      </c>
      <c r="AK14">
        <v>11584544405.044172</v>
      </c>
      <c r="AL14">
        <v>85036897090</v>
      </c>
      <c r="AM14">
        <v>9680832192</v>
      </c>
      <c r="AN14">
        <v>137094810448</v>
      </c>
      <c r="AO14">
        <f t="shared" ref="AO14:AO23" si="5">AK14+AM14</f>
        <v>21265376597.044174</v>
      </c>
      <c r="AP14">
        <v>28870</v>
      </c>
      <c r="AQ14">
        <f t="shared" si="4"/>
        <v>3643</v>
      </c>
    </row>
    <row r="15" spans="1:43" x14ac:dyDescent="0.25">
      <c r="A15">
        <v>14</v>
      </c>
      <c r="B15">
        <v>314608</v>
      </c>
      <c r="C15">
        <v>314642</v>
      </c>
      <c r="D15" s="6">
        <f t="shared" si="0"/>
        <v>629250</v>
      </c>
      <c r="E15">
        <v>359888</v>
      </c>
      <c r="F15">
        <v>2729003050</v>
      </c>
      <c r="G15">
        <v>318833178</v>
      </c>
      <c r="H15">
        <v>382136</v>
      </c>
      <c r="I15">
        <v>1832629728</v>
      </c>
      <c r="J15">
        <v>2174685848</v>
      </c>
      <c r="K15">
        <v>643200109</v>
      </c>
      <c r="L15">
        <v>543716232</v>
      </c>
      <c r="M15">
        <v>49607</v>
      </c>
      <c r="N15">
        <v>3256879053</v>
      </c>
      <c r="O15">
        <v>1087378824</v>
      </c>
      <c r="P15">
        <v>5732708890</v>
      </c>
      <c r="Q15">
        <v>3805780904</v>
      </c>
      <c r="R15">
        <f t="shared" si="1"/>
        <v>5089508781</v>
      </c>
      <c r="S15">
        <f t="shared" si="2"/>
        <v>3262064672</v>
      </c>
      <c r="T15">
        <v>545604</v>
      </c>
      <c r="U15">
        <v>545548</v>
      </c>
      <c r="V15">
        <f t="shared" si="3"/>
        <v>1091152</v>
      </c>
      <c r="W15">
        <v>6327267027</v>
      </c>
      <c r="X15">
        <v>540448520</v>
      </c>
      <c r="Y15">
        <v>432237</v>
      </c>
      <c r="Z15">
        <v>2981361080</v>
      </c>
      <c r="AA15">
        <v>1087387648</v>
      </c>
      <c r="AB15">
        <v>13941950699</v>
      </c>
      <c r="AC15">
        <v>7176858424</v>
      </c>
      <c r="AD15">
        <v>45716</v>
      </c>
      <c r="AE15">
        <v>4347284835</v>
      </c>
      <c r="AF15">
        <v>4349507152</v>
      </c>
      <c r="AG15">
        <v>21270596614</v>
      </c>
      <c r="AH15">
        <v>12613753224</v>
      </c>
      <c r="AI15">
        <v>48745</v>
      </c>
      <c r="AJ15">
        <v>60032084584</v>
      </c>
      <c r="AK15">
        <v>13113039601.827356</v>
      </c>
      <c r="AL15">
        <v>101433567986</v>
      </c>
      <c r="AM15">
        <v>10100724492.707462</v>
      </c>
      <c r="AN15">
        <v>161465652570</v>
      </c>
      <c r="AO15">
        <f t="shared" si="5"/>
        <v>23213764094.534821</v>
      </c>
      <c r="AP15">
        <v>32621</v>
      </c>
      <c r="AQ15">
        <f t="shared" si="4"/>
        <v>3751</v>
      </c>
    </row>
    <row r="16" spans="1:43" x14ac:dyDescent="0.25">
      <c r="A16">
        <v>15</v>
      </c>
      <c r="B16">
        <v>337135</v>
      </c>
      <c r="C16">
        <v>337352</v>
      </c>
      <c r="D16" s="6">
        <f t="shared" si="0"/>
        <v>674487</v>
      </c>
      <c r="E16">
        <v>371824</v>
      </c>
      <c r="F16">
        <v>3715134753</v>
      </c>
      <c r="G16">
        <v>341568581</v>
      </c>
      <c r="H16">
        <v>402021</v>
      </c>
      <c r="I16">
        <v>2441083786</v>
      </c>
      <c r="J16">
        <v>2258014088</v>
      </c>
      <c r="K16">
        <v>752876848</v>
      </c>
      <c r="L16">
        <v>553093824</v>
      </c>
      <c r="M16">
        <v>55474</v>
      </c>
      <c r="N16">
        <v>3221126737</v>
      </c>
      <c r="O16">
        <v>1106132192</v>
      </c>
      <c r="P16">
        <v>6415087371</v>
      </c>
      <c r="Q16">
        <v>3917240104</v>
      </c>
      <c r="R16">
        <f t="shared" si="1"/>
        <v>5662210523</v>
      </c>
      <c r="S16">
        <f t="shared" si="2"/>
        <v>3364146280</v>
      </c>
      <c r="T16">
        <v>545580</v>
      </c>
      <c r="U16">
        <v>545523</v>
      </c>
      <c r="V16">
        <f t="shared" si="3"/>
        <v>1091103</v>
      </c>
      <c r="W16">
        <v>6391513260</v>
      </c>
      <c r="X16">
        <v>540509752</v>
      </c>
      <c r="Y16">
        <v>457885</v>
      </c>
      <c r="Z16">
        <v>2954057584</v>
      </c>
      <c r="AA16">
        <v>564841848</v>
      </c>
      <c r="AB16">
        <v>16343223830</v>
      </c>
      <c r="AC16">
        <v>7342478144</v>
      </c>
      <c r="AD16">
        <v>50993</v>
      </c>
      <c r="AE16">
        <v>4852418708</v>
      </c>
      <c r="AF16">
        <v>4518494000</v>
      </c>
      <c r="AG16">
        <v>24149700122</v>
      </c>
      <c r="AH16">
        <v>12425813992</v>
      </c>
      <c r="AI16">
        <v>54378</v>
      </c>
      <c r="AJ16">
        <v>55892982062</v>
      </c>
      <c r="AK16">
        <v>14813414490.63253</v>
      </c>
      <c r="AL16">
        <v>126807406162</v>
      </c>
      <c r="AM16">
        <v>11315368945.79347</v>
      </c>
      <c r="AN16">
        <v>182700388224</v>
      </c>
      <c r="AO16">
        <f t="shared" si="5"/>
        <v>26128783436.426003</v>
      </c>
      <c r="AP16">
        <v>36569</v>
      </c>
      <c r="AQ16">
        <f t="shared" si="4"/>
        <v>3948</v>
      </c>
    </row>
    <row r="17" spans="1:46" x14ac:dyDescent="0.25">
      <c r="A17">
        <v>16</v>
      </c>
      <c r="B17">
        <v>359796</v>
      </c>
      <c r="C17">
        <v>359941</v>
      </c>
      <c r="D17" s="6">
        <f t="shared" si="0"/>
        <v>719737</v>
      </c>
      <c r="E17">
        <v>382997</v>
      </c>
      <c r="F17">
        <v>3492907847</v>
      </c>
      <c r="G17">
        <v>364163122</v>
      </c>
      <c r="H17">
        <v>421178</v>
      </c>
      <c r="I17">
        <v>2372748450</v>
      </c>
      <c r="J17">
        <v>2340843584</v>
      </c>
      <c r="K17">
        <v>677933172</v>
      </c>
      <c r="L17">
        <v>573421488</v>
      </c>
      <c r="M17">
        <v>61411</v>
      </c>
      <c r="N17">
        <v>4030512797</v>
      </c>
      <c r="O17">
        <v>1146788032</v>
      </c>
      <c r="P17">
        <v>7081194419</v>
      </c>
      <c r="Q17">
        <v>4061053104</v>
      </c>
      <c r="R17">
        <f t="shared" si="1"/>
        <v>6403261247</v>
      </c>
      <c r="S17">
        <f t="shared" si="2"/>
        <v>3487631616</v>
      </c>
      <c r="T17">
        <v>545574</v>
      </c>
      <c r="U17">
        <v>545538</v>
      </c>
      <c r="V17">
        <f t="shared" si="3"/>
        <v>1091112</v>
      </c>
      <c r="W17">
        <v>6018668381</v>
      </c>
      <c r="X17">
        <v>540493224</v>
      </c>
      <c r="Y17">
        <v>482942</v>
      </c>
      <c r="Z17">
        <v>3114353304</v>
      </c>
      <c r="AA17">
        <v>585518776</v>
      </c>
      <c r="AB17">
        <v>14803135223</v>
      </c>
      <c r="AC17">
        <v>7025824304</v>
      </c>
      <c r="AD17">
        <v>56398</v>
      </c>
      <c r="AE17">
        <v>4931647784</v>
      </c>
      <c r="AF17">
        <v>5269375320</v>
      </c>
      <c r="AG17">
        <v>22849136311</v>
      </c>
      <c r="AH17">
        <v>12880718400</v>
      </c>
      <c r="AI17">
        <v>60221</v>
      </c>
      <c r="AJ17">
        <v>79513104954</v>
      </c>
      <c r="AK17">
        <v>16580767761.770636</v>
      </c>
      <c r="AL17">
        <v>146950677121</v>
      </c>
      <c r="AM17">
        <v>12685866052.336332</v>
      </c>
      <c r="AN17">
        <v>226463782075</v>
      </c>
      <c r="AO17">
        <f t="shared" si="5"/>
        <v>29266633814.106968</v>
      </c>
      <c r="AP17">
        <v>40651</v>
      </c>
      <c r="AQ17">
        <f t="shared" si="4"/>
        <v>4082</v>
      </c>
    </row>
    <row r="18" spans="1:46" x14ac:dyDescent="0.25">
      <c r="A18">
        <v>17</v>
      </c>
      <c r="B18">
        <v>382427</v>
      </c>
      <c r="C18">
        <v>383017</v>
      </c>
      <c r="D18" s="6">
        <f t="shared" si="0"/>
        <v>765444</v>
      </c>
      <c r="E18">
        <v>393410</v>
      </c>
      <c r="F18">
        <v>3980089263</v>
      </c>
      <c r="G18">
        <v>386836848</v>
      </c>
      <c r="H18">
        <v>439666</v>
      </c>
      <c r="I18">
        <v>2575706343</v>
      </c>
      <c r="J18">
        <v>2396198248</v>
      </c>
      <c r="K18">
        <v>1238085842</v>
      </c>
      <c r="L18">
        <v>599084264</v>
      </c>
      <c r="M18">
        <v>67616</v>
      </c>
      <c r="N18">
        <v>6671727192</v>
      </c>
      <c r="O18">
        <v>1198143856</v>
      </c>
      <c r="P18">
        <v>10485519377</v>
      </c>
      <c r="Q18">
        <v>4193426368</v>
      </c>
      <c r="R18">
        <f t="shared" si="1"/>
        <v>9247433535</v>
      </c>
      <c r="S18">
        <f t="shared" si="2"/>
        <v>3594342104</v>
      </c>
      <c r="T18">
        <v>545588</v>
      </c>
      <c r="U18">
        <v>545536</v>
      </c>
      <c r="V18">
        <f t="shared" si="3"/>
        <v>1091124</v>
      </c>
      <c r="W18">
        <v>6083220674</v>
      </c>
      <c r="X18">
        <v>540475416</v>
      </c>
      <c r="Y18">
        <v>507750</v>
      </c>
      <c r="Z18">
        <v>2985406479</v>
      </c>
      <c r="AA18">
        <v>599038040</v>
      </c>
      <c r="AB18">
        <v>15148495775</v>
      </c>
      <c r="AC18">
        <v>7317481536</v>
      </c>
      <c r="AD18">
        <v>62020</v>
      </c>
      <c r="AE18">
        <v>5497082448</v>
      </c>
      <c r="AF18">
        <v>5391467072</v>
      </c>
      <c r="AG18">
        <v>23630984702</v>
      </c>
      <c r="AH18">
        <v>13307986648</v>
      </c>
      <c r="AI18">
        <v>65986</v>
      </c>
      <c r="AJ18">
        <v>74644935257</v>
      </c>
      <c r="AK18">
        <v>18416615342.19157</v>
      </c>
      <c r="AL18">
        <v>198686680651</v>
      </c>
      <c r="AM18">
        <v>14131716570.699347</v>
      </c>
      <c r="AN18">
        <v>273331615908</v>
      </c>
      <c r="AO18">
        <f t="shared" si="5"/>
        <v>32548331912.890915</v>
      </c>
      <c r="AP18">
        <v>44743</v>
      </c>
      <c r="AQ18">
        <f t="shared" si="4"/>
        <v>4092</v>
      </c>
    </row>
    <row r="19" spans="1:46" x14ac:dyDescent="0.25">
      <c r="A19">
        <v>18</v>
      </c>
      <c r="B19">
        <v>404886</v>
      </c>
      <c r="C19">
        <v>405600</v>
      </c>
      <c r="D19" s="6">
        <f t="shared" si="0"/>
        <v>810486</v>
      </c>
      <c r="E19">
        <v>402852</v>
      </c>
      <c r="F19">
        <v>3929964725</v>
      </c>
      <c r="G19">
        <v>409436402</v>
      </c>
      <c r="H19">
        <v>457419</v>
      </c>
      <c r="I19">
        <v>2587864580</v>
      </c>
      <c r="J19">
        <v>2490650336</v>
      </c>
      <c r="K19">
        <v>1168454555</v>
      </c>
      <c r="L19">
        <v>606388496</v>
      </c>
      <c r="M19">
        <v>73873</v>
      </c>
      <c r="N19">
        <v>6141505718</v>
      </c>
      <c r="O19">
        <v>1819107400</v>
      </c>
      <c r="P19">
        <v>9897824853</v>
      </c>
      <c r="Q19">
        <v>4916146232</v>
      </c>
      <c r="R19">
        <f t="shared" si="1"/>
        <v>8729370298</v>
      </c>
      <c r="S19">
        <f t="shared" si="2"/>
        <v>4309757736</v>
      </c>
      <c r="T19">
        <v>545574</v>
      </c>
      <c r="U19">
        <v>545537</v>
      </c>
      <c r="V19">
        <f t="shared" si="3"/>
        <v>1091111</v>
      </c>
      <c r="W19">
        <v>6177879805</v>
      </c>
      <c r="X19">
        <v>540533728</v>
      </c>
      <c r="Y19">
        <v>531615</v>
      </c>
      <c r="Z19">
        <v>3218809084</v>
      </c>
      <c r="AA19">
        <v>619364672</v>
      </c>
      <c r="AB19">
        <v>14905963012</v>
      </c>
      <c r="AC19">
        <v>7447365464</v>
      </c>
      <c r="AD19">
        <v>67570</v>
      </c>
      <c r="AE19">
        <v>6003370519</v>
      </c>
      <c r="AF19">
        <v>6193308768</v>
      </c>
      <c r="AG19">
        <v>24128142615</v>
      </c>
      <c r="AH19">
        <v>14260038904</v>
      </c>
      <c r="AI19">
        <v>71903</v>
      </c>
      <c r="AJ19">
        <v>95391771868</v>
      </c>
      <c r="AK19">
        <v>20344981318.124329</v>
      </c>
      <c r="AL19">
        <v>217543714041</v>
      </c>
      <c r="AM19">
        <v>15622245925.553934</v>
      </c>
      <c r="AN19">
        <v>312935485909</v>
      </c>
      <c r="AO19">
        <f t="shared" si="5"/>
        <v>35967227243.678261</v>
      </c>
      <c r="AP19">
        <v>48906</v>
      </c>
      <c r="AQ19">
        <f t="shared" si="4"/>
        <v>4163</v>
      </c>
    </row>
    <row r="20" spans="1:46" x14ac:dyDescent="0.25">
      <c r="A20">
        <v>19</v>
      </c>
      <c r="B20">
        <v>427486</v>
      </c>
      <c r="C20">
        <v>428287</v>
      </c>
      <c r="D20" s="6">
        <f t="shared" si="0"/>
        <v>855773</v>
      </c>
      <c r="E20">
        <v>411866</v>
      </c>
      <c r="F20">
        <v>3598317612</v>
      </c>
      <c r="G20">
        <v>432182578</v>
      </c>
      <c r="H20">
        <v>474894</v>
      </c>
      <c r="I20">
        <v>2932186132</v>
      </c>
      <c r="J20">
        <v>2572723312</v>
      </c>
      <c r="K20">
        <v>819835625</v>
      </c>
      <c r="L20">
        <v>643216528</v>
      </c>
      <c r="M20">
        <v>80122</v>
      </c>
      <c r="N20">
        <v>6933757915</v>
      </c>
      <c r="O20">
        <v>1929592432</v>
      </c>
      <c r="P20">
        <v>10685779672</v>
      </c>
      <c r="Q20">
        <v>5145532272</v>
      </c>
      <c r="R20">
        <f t="shared" si="1"/>
        <v>9865944047</v>
      </c>
      <c r="S20">
        <f t="shared" si="2"/>
        <v>4502315744</v>
      </c>
      <c r="T20">
        <v>545587</v>
      </c>
      <c r="U20">
        <v>545569</v>
      </c>
      <c r="V20">
        <f t="shared" si="3"/>
        <v>1091156</v>
      </c>
      <c r="W20">
        <v>6166304391</v>
      </c>
      <c r="X20">
        <v>540536976</v>
      </c>
      <c r="Y20">
        <v>555334</v>
      </c>
      <c r="Z20">
        <v>3551978324</v>
      </c>
      <c r="AA20">
        <v>633742160</v>
      </c>
      <c r="AB20">
        <v>14562404145</v>
      </c>
      <c r="AC20">
        <v>7032268888</v>
      </c>
      <c r="AD20">
        <v>73293</v>
      </c>
      <c r="AE20">
        <v>5863238773</v>
      </c>
      <c r="AF20">
        <v>6390428568</v>
      </c>
      <c r="AG20">
        <v>23977621242</v>
      </c>
      <c r="AH20">
        <v>14056439616</v>
      </c>
      <c r="AI20">
        <v>77931</v>
      </c>
      <c r="AJ20">
        <v>93908944349</v>
      </c>
      <c r="AK20">
        <v>22387192897.183262</v>
      </c>
      <c r="AL20">
        <v>264542788351</v>
      </c>
      <c r="AM20">
        <v>17225000854.018288</v>
      </c>
      <c r="AN20">
        <v>358451732700</v>
      </c>
      <c r="AO20">
        <f t="shared" si="5"/>
        <v>39612193751.201553</v>
      </c>
      <c r="AP20">
        <v>53265</v>
      </c>
      <c r="AQ20">
        <f>AVERAGE(AQ3:AQ19)</f>
        <v>2863.2352941176468</v>
      </c>
    </row>
    <row r="21" spans="1:46" x14ac:dyDescent="0.25">
      <c r="A21">
        <v>20</v>
      </c>
      <c r="B21">
        <v>450119</v>
      </c>
      <c r="C21">
        <v>450779</v>
      </c>
      <c r="D21" s="6">
        <f t="shared" si="0"/>
        <v>900898</v>
      </c>
      <c r="E21">
        <v>420246</v>
      </c>
      <c r="F21">
        <v>4340794430</v>
      </c>
      <c r="G21">
        <v>454877912</v>
      </c>
      <c r="H21">
        <v>491507</v>
      </c>
      <c r="I21">
        <v>3135176772</v>
      </c>
      <c r="J21">
        <v>2625990216</v>
      </c>
      <c r="K21">
        <v>787541269</v>
      </c>
      <c r="L21">
        <v>629931656</v>
      </c>
      <c r="M21">
        <v>86343</v>
      </c>
      <c r="N21">
        <v>8766913138</v>
      </c>
      <c r="O21">
        <v>1890254248</v>
      </c>
      <c r="P21">
        <v>12689631179</v>
      </c>
      <c r="Q21">
        <v>5146176120</v>
      </c>
      <c r="R21">
        <f t="shared" si="1"/>
        <v>11902089910</v>
      </c>
      <c r="S21">
        <f t="shared" si="2"/>
        <v>4516244464</v>
      </c>
      <c r="T21">
        <v>545598</v>
      </c>
      <c r="U21">
        <v>545585</v>
      </c>
      <c r="V21">
        <f t="shared" si="3"/>
        <v>1091183</v>
      </c>
      <c r="W21">
        <v>6328838648</v>
      </c>
      <c r="X21">
        <v>540459216</v>
      </c>
      <c r="Y21">
        <v>578331</v>
      </c>
      <c r="Z21">
        <v>2904639079</v>
      </c>
      <c r="AA21">
        <v>636722808</v>
      </c>
      <c r="AB21">
        <v>13710393180</v>
      </c>
      <c r="AC21">
        <v>7003542952</v>
      </c>
      <c r="AD21">
        <v>78957</v>
      </c>
      <c r="AE21">
        <v>6696249990</v>
      </c>
      <c r="AF21">
        <v>6426098080</v>
      </c>
      <c r="AG21">
        <v>23311282249</v>
      </c>
      <c r="AH21">
        <v>14066363840</v>
      </c>
      <c r="AI21">
        <v>84004</v>
      </c>
      <c r="AJ21">
        <v>123811364826</v>
      </c>
      <c r="AK21">
        <v>24504450035.156418</v>
      </c>
      <c r="AL21">
        <v>319673925108</v>
      </c>
      <c r="AM21">
        <v>18820917211.855183</v>
      </c>
      <c r="AN21">
        <v>443485289934</v>
      </c>
      <c r="AO21">
        <f t="shared" si="5"/>
        <v>43325367247.011597</v>
      </c>
      <c r="AP21">
        <v>57588</v>
      </c>
    </row>
    <row r="22" spans="1:46" x14ac:dyDescent="0.25">
      <c r="A22">
        <v>21</v>
      </c>
      <c r="B22">
        <v>472890</v>
      </c>
      <c r="C22">
        <v>473566</v>
      </c>
      <c r="D22" s="6">
        <f t="shared" si="0"/>
        <v>946456</v>
      </c>
      <c r="E22">
        <v>428198</v>
      </c>
      <c r="F22">
        <v>3700498161</v>
      </c>
      <c r="G22">
        <v>477449570</v>
      </c>
      <c r="H22">
        <v>507695</v>
      </c>
      <c r="I22">
        <v>3907844283</v>
      </c>
      <c r="J22">
        <v>3246377400</v>
      </c>
      <c r="K22">
        <v>788249840</v>
      </c>
      <c r="L22">
        <v>649313280</v>
      </c>
      <c r="M22">
        <v>92734</v>
      </c>
      <c r="N22">
        <v>17517059628</v>
      </c>
      <c r="O22">
        <v>1948029000</v>
      </c>
      <c r="P22">
        <v>22213153751</v>
      </c>
      <c r="Q22">
        <v>5843719680</v>
      </c>
      <c r="R22">
        <f t="shared" si="1"/>
        <v>21424903911</v>
      </c>
      <c r="S22">
        <f t="shared" si="2"/>
        <v>5194406400</v>
      </c>
      <c r="T22">
        <v>545557</v>
      </c>
      <c r="U22">
        <v>545538</v>
      </c>
      <c r="V22">
        <f t="shared" si="3"/>
        <v>1091095</v>
      </c>
      <c r="W22">
        <v>9149590655</v>
      </c>
      <c r="X22">
        <v>540391152</v>
      </c>
      <c r="Y22">
        <v>600940</v>
      </c>
      <c r="Z22">
        <v>4746372894</v>
      </c>
      <c r="AA22">
        <v>627655800</v>
      </c>
      <c r="AB22">
        <v>19078502973</v>
      </c>
      <c r="AC22">
        <v>7565046752</v>
      </c>
      <c r="AD22">
        <v>84790</v>
      </c>
      <c r="AE22">
        <v>8826684602</v>
      </c>
      <c r="AF22">
        <v>6934546888</v>
      </c>
      <c r="AG22">
        <v>32651560469</v>
      </c>
      <c r="AH22">
        <v>15127249440</v>
      </c>
      <c r="AI22">
        <v>90114</v>
      </c>
      <c r="AJ22">
        <v>117896810240</v>
      </c>
      <c r="AK22">
        <v>26820540510.926983</v>
      </c>
      <c r="AL22">
        <v>375588264896</v>
      </c>
      <c r="AM22">
        <v>20579401222.668636</v>
      </c>
      <c r="AN22">
        <v>493485075136</v>
      </c>
      <c r="AO22">
        <f t="shared" si="5"/>
        <v>47399941733.595619</v>
      </c>
      <c r="AP22">
        <v>61972</v>
      </c>
    </row>
    <row r="23" spans="1:46" x14ac:dyDescent="0.25">
      <c r="A23">
        <v>22</v>
      </c>
      <c r="B23">
        <v>496199</v>
      </c>
      <c r="C23">
        <v>496221</v>
      </c>
      <c r="D23" s="6">
        <f t="shared" si="0"/>
        <v>992420</v>
      </c>
      <c r="E23">
        <v>435788</v>
      </c>
      <c r="F23">
        <v>4009798385</v>
      </c>
      <c r="G23">
        <v>500015584</v>
      </c>
      <c r="H23">
        <v>523707</v>
      </c>
      <c r="I23">
        <v>3337490999</v>
      </c>
      <c r="J23">
        <v>3225829744</v>
      </c>
      <c r="K23">
        <v>1237658356</v>
      </c>
      <c r="L23">
        <v>617456928</v>
      </c>
      <c r="M23">
        <v>99146</v>
      </c>
      <c r="N23">
        <v>19234249950</v>
      </c>
      <c r="O23">
        <v>1856287960</v>
      </c>
      <c r="P23">
        <v>23809399305</v>
      </c>
      <c r="Q23">
        <v>5699574632</v>
      </c>
      <c r="R23">
        <f t="shared" si="1"/>
        <v>22571740949</v>
      </c>
      <c r="S23">
        <f t="shared" si="2"/>
        <v>5082117704</v>
      </c>
      <c r="T23">
        <v>545515</v>
      </c>
      <c r="U23">
        <v>545536</v>
      </c>
      <c r="V23">
        <f t="shared" si="3"/>
        <v>1091051</v>
      </c>
      <c r="W23">
        <v>6244613165</v>
      </c>
      <c r="X23">
        <v>540736120</v>
      </c>
      <c r="Y23">
        <v>623487</v>
      </c>
      <c r="Z23">
        <v>3098815809</v>
      </c>
      <c r="AA23">
        <v>624471480</v>
      </c>
      <c r="AB23">
        <v>13988586869</v>
      </c>
      <c r="AC23">
        <v>7493167168</v>
      </c>
      <c r="AD23">
        <v>90554</v>
      </c>
      <c r="AE23">
        <v>6169412742</v>
      </c>
      <c r="AF23">
        <v>7569058496</v>
      </c>
      <c r="AG23">
        <v>23256815420</v>
      </c>
      <c r="AH23">
        <v>15686697144</v>
      </c>
      <c r="AI23">
        <v>96281</v>
      </c>
      <c r="AJ23">
        <v>126985594242</v>
      </c>
      <c r="AK23">
        <v>29133601691.925129</v>
      </c>
      <c r="AL23">
        <v>442223654186</v>
      </c>
      <c r="AM23">
        <v>22430500650.560486</v>
      </c>
      <c r="AN23">
        <v>569209248428</v>
      </c>
      <c r="AO23">
        <f t="shared" si="5"/>
        <v>51564102342.485611</v>
      </c>
      <c r="AP23">
        <v>66462</v>
      </c>
    </row>
    <row r="27" spans="1:46" x14ac:dyDescent="0.25">
      <c r="AJ27" s="14" t="s">
        <v>62</v>
      </c>
      <c r="AO27" t="s">
        <v>63</v>
      </c>
    </row>
    <row r="28" spans="1:46" x14ac:dyDescent="0.25">
      <c r="AJ28">
        <v>1</v>
      </c>
      <c r="AK28" s="13">
        <f>50000000*AJ28*AJ28</f>
        <v>50000000</v>
      </c>
      <c r="AL28" s="13">
        <f>200000000*AJ28</f>
        <v>200000000</v>
      </c>
      <c r="AM28" s="13">
        <f ca="1">500000000+(RAND()*100000000)</f>
        <v>580247661.80349481</v>
      </c>
      <c r="AN28" s="13">
        <f ca="1">SUM(AK28:AM28)</f>
        <v>830247661.80349481</v>
      </c>
      <c r="AO28">
        <v>1</v>
      </c>
      <c r="AP28" s="13">
        <f>40000000*AO28*AO28</f>
        <v>40000000</v>
      </c>
      <c r="AQ28" s="13">
        <f>100000000*AO28</f>
        <v>100000000</v>
      </c>
      <c r="AR28" s="13">
        <f ca="1">800000000+(RAND()*100000000)</f>
        <v>806675050.46969962</v>
      </c>
      <c r="AS28" s="13">
        <f ca="1">SUM(AP28:AR28)</f>
        <v>946675050.46969962</v>
      </c>
      <c r="AT28" s="13">
        <v>919558568</v>
      </c>
    </row>
    <row r="29" spans="1:46" x14ac:dyDescent="0.25">
      <c r="AJ29">
        <v>2</v>
      </c>
      <c r="AK29" s="13">
        <f t="shared" ref="AK29:AK49" si="6">50000000*AJ29*AJ29</f>
        <v>200000000</v>
      </c>
      <c r="AL29" s="13">
        <f t="shared" ref="AL29:AL49" si="7">200000000*AJ29</f>
        <v>400000000</v>
      </c>
      <c r="AM29" s="13">
        <f t="shared" ref="AM29:AM49" ca="1" si="8">500000000+(RAND()*100000000)</f>
        <v>550884225.34096003</v>
      </c>
      <c r="AN29" s="13">
        <f t="shared" ref="AN29:AN49" ca="1" si="9">SUM(AK29:AM29)</f>
        <v>1150884225.34096</v>
      </c>
      <c r="AO29">
        <v>2</v>
      </c>
      <c r="AP29" s="13">
        <f>40000000*AO29*AO29</f>
        <v>160000000</v>
      </c>
      <c r="AQ29" s="13">
        <f>100000000*AO29</f>
        <v>200000000</v>
      </c>
      <c r="AR29" s="13">
        <f t="shared" ref="AR29:AR49" ca="1" si="10">800000000+(RAND()*100000000)</f>
        <v>841414320.13322878</v>
      </c>
      <c r="AS29" s="13">
        <f t="shared" ref="AS29:AS49" ca="1" si="11">SUM(AP29:AR29)</f>
        <v>1201414320.1332288</v>
      </c>
      <c r="AT29" s="13">
        <v>1270750896</v>
      </c>
    </row>
    <row r="30" spans="1:46" x14ac:dyDescent="0.25">
      <c r="AJ30">
        <v>3</v>
      </c>
      <c r="AK30" s="13">
        <f t="shared" si="6"/>
        <v>450000000</v>
      </c>
      <c r="AL30" s="13">
        <f t="shared" si="7"/>
        <v>600000000</v>
      </c>
      <c r="AM30" s="13">
        <f t="shared" ca="1" si="8"/>
        <v>588714970.6159358</v>
      </c>
      <c r="AN30" s="13">
        <f t="shared" ca="1" si="9"/>
        <v>1638714970.6159358</v>
      </c>
      <c r="AO30">
        <v>3</v>
      </c>
      <c r="AP30" s="13">
        <f>40000000*AO30*AO30</f>
        <v>360000000</v>
      </c>
      <c r="AQ30" s="13">
        <f>100000000*AO30</f>
        <v>300000000</v>
      </c>
      <c r="AR30" s="13">
        <f t="shared" ca="1" si="10"/>
        <v>849935986.31507826</v>
      </c>
      <c r="AS30" s="13">
        <f t="shared" ca="1" si="11"/>
        <v>1509935986.3150783</v>
      </c>
      <c r="AT30" s="13">
        <v>1662129528</v>
      </c>
    </row>
    <row r="31" spans="1:46" x14ac:dyDescent="0.25">
      <c r="AJ31">
        <v>4</v>
      </c>
      <c r="AK31" s="13">
        <f t="shared" si="6"/>
        <v>800000000</v>
      </c>
      <c r="AL31" s="13">
        <f t="shared" si="7"/>
        <v>800000000</v>
      </c>
      <c r="AM31" s="13">
        <f t="shared" ca="1" si="8"/>
        <v>557841412.78871059</v>
      </c>
      <c r="AN31" s="13">
        <f t="shared" ca="1" si="9"/>
        <v>2157841412.7887106</v>
      </c>
      <c r="AO31">
        <v>4</v>
      </c>
      <c r="AP31" s="13">
        <f t="shared" ref="AP31:AP49" si="12">40000000*AO31*AO31</f>
        <v>640000000</v>
      </c>
      <c r="AQ31" s="13">
        <f t="shared" ref="AQ31:AQ49" si="13">100000000*AO31</f>
        <v>400000000</v>
      </c>
      <c r="AR31" s="13">
        <f t="shared" ca="1" si="10"/>
        <v>865187921.10701156</v>
      </c>
      <c r="AS31" s="13">
        <f t="shared" ca="1" si="11"/>
        <v>1905187921.1070116</v>
      </c>
      <c r="AT31" s="13">
        <v>2041863840</v>
      </c>
    </row>
    <row r="32" spans="1:46" x14ac:dyDescent="0.25">
      <c r="AJ32">
        <v>5</v>
      </c>
      <c r="AK32" s="13">
        <f t="shared" si="6"/>
        <v>1250000000</v>
      </c>
      <c r="AL32" s="13">
        <f t="shared" si="7"/>
        <v>1000000000</v>
      </c>
      <c r="AM32" s="13">
        <f t="shared" ca="1" si="8"/>
        <v>555836456.40279233</v>
      </c>
      <c r="AN32" s="13">
        <f t="shared" ca="1" si="9"/>
        <v>2805836456.4027925</v>
      </c>
      <c r="AO32">
        <v>5</v>
      </c>
      <c r="AP32" s="13">
        <f t="shared" si="12"/>
        <v>1000000000</v>
      </c>
      <c r="AQ32" s="13">
        <f t="shared" si="13"/>
        <v>500000000</v>
      </c>
      <c r="AR32" s="13">
        <f t="shared" ca="1" si="10"/>
        <v>873564574.04697621</v>
      </c>
      <c r="AS32" s="13">
        <f t="shared" ca="1" si="11"/>
        <v>2373564574.0469761</v>
      </c>
      <c r="AT32" s="13">
        <v>2521005064</v>
      </c>
    </row>
    <row r="33" spans="36:46" x14ac:dyDescent="0.25">
      <c r="AJ33">
        <v>6</v>
      </c>
      <c r="AK33" s="13">
        <f t="shared" si="6"/>
        <v>1800000000</v>
      </c>
      <c r="AL33" s="13">
        <f t="shared" si="7"/>
        <v>1200000000</v>
      </c>
      <c r="AM33" s="13">
        <f t="shared" ca="1" si="8"/>
        <v>542552567.76486158</v>
      </c>
      <c r="AN33" s="13">
        <f t="shared" ca="1" si="9"/>
        <v>3542552567.7648616</v>
      </c>
      <c r="AO33">
        <v>6</v>
      </c>
      <c r="AP33" s="13">
        <f t="shared" si="12"/>
        <v>1440000000</v>
      </c>
      <c r="AQ33" s="13">
        <f t="shared" si="13"/>
        <v>600000000</v>
      </c>
      <c r="AR33" s="13">
        <f t="shared" ca="1" si="10"/>
        <v>876938220.03239489</v>
      </c>
      <c r="AS33" s="13">
        <f t="shared" ca="1" si="11"/>
        <v>2916938220.0323949</v>
      </c>
      <c r="AT33" s="13">
        <v>3096627360</v>
      </c>
    </row>
    <row r="34" spans="36:46" x14ac:dyDescent="0.25">
      <c r="AJ34">
        <v>7</v>
      </c>
      <c r="AK34" s="13">
        <f t="shared" si="6"/>
        <v>2450000000</v>
      </c>
      <c r="AL34" s="13">
        <f t="shared" si="7"/>
        <v>1400000000</v>
      </c>
      <c r="AM34" s="13">
        <f t="shared" ca="1" si="8"/>
        <v>576382946.38366044</v>
      </c>
      <c r="AN34" s="13">
        <f t="shared" ca="1" si="9"/>
        <v>4426382946.3836603</v>
      </c>
      <c r="AO34">
        <v>7</v>
      </c>
      <c r="AP34" s="13">
        <f t="shared" si="12"/>
        <v>1960000000</v>
      </c>
      <c r="AQ34" s="13">
        <f t="shared" si="13"/>
        <v>700000000</v>
      </c>
      <c r="AR34" s="13">
        <f t="shared" ca="1" si="10"/>
        <v>895018034.39422524</v>
      </c>
      <c r="AS34" s="13">
        <f t="shared" ca="1" si="11"/>
        <v>3555018034.3942251</v>
      </c>
      <c r="AT34" s="13">
        <v>3870272128</v>
      </c>
    </row>
    <row r="35" spans="36:46" x14ac:dyDescent="0.25">
      <c r="AJ35">
        <v>8</v>
      </c>
      <c r="AK35" s="13">
        <f t="shared" si="6"/>
        <v>3200000000</v>
      </c>
      <c r="AL35" s="13">
        <f t="shared" si="7"/>
        <v>1600000000</v>
      </c>
      <c r="AM35" s="13">
        <f t="shared" ca="1" si="8"/>
        <v>518474191.52165657</v>
      </c>
      <c r="AN35" s="13">
        <f t="shared" ca="1" si="9"/>
        <v>5318474191.521657</v>
      </c>
      <c r="AO35">
        <v>8</v>
      </c>
      <c r="AP35" s="13">
        <f t="shared" si="12"/>
        <v>2560000000</v>
      </c>
      <c r="AQ35" s="13">
        <f t="shared" si="13"/>
        <v>800000000</v>
      </c>
      <c r="AR35" s="13">
        <f t="shared" ca="1" si="10"/>
        <v>849851323.60001719</v>
      </c>
      <c r="AS35" s="13">
        <f t="shared" ca="1" si="11"/>
        <v>4209851323.6000171</v>
      </c>
      <c r="AT35" s="13">
        <v>4457653088</v>
      </c>
    </row>
    <row r="36" spans="36:46" x14ac:dyDescent="0.25">
      <c r="AJ36">
        <v>9</v>
      </c>
      <c r="AK36" s="13">
        <f t="shared" si="6"/>
        <v>4050000000</v>
      </c>
      <c r="AL36" s="13">
        <f t="shared" si="7"/>
        <v>1800000000</v>
      </c>
      <c r="AM36" s="13">
        <f t="shared" ca="1" si="8"/>
        <v>587435149.89187551</v>
      </c>
      <c r="AN36" s="13">
        <f t="shared" ca="1" si="9"/>
        <v>6437435149.8918753</v>
      </c>
      <c r="AO36">
        <v>9</v>
      </c>
      <c r="AP36" s="13">
        <f t="shared" si="12"/>
        <v>3240000000</v>
      </c>
      <c r="AQ36" s="13">
        <f t="shared" si="13"/>
        <v>900000000</v>
      </c>
      <c r="AR36" s="13">
        <f t="shared" ca="1" si="10"/>
        <v>819787098.33872056</v>
      </c>
      <c r="AS36" s="13">
        <f t="shared" ca="1" si="11"/>
        <v>4959787098.3387203</v>
      </c>
      <c r="AT36" s="13">
        <v>5372230736</v>
      </c>
    </row>
    <row r="37" spans="36:46" x14ac:dyDescent="0.25">
      <c r="AJ37">
        <v>10</v>
      </c>
      <c r="AK37" s="13">
        <f t="shared" si="6"/>
        <v>5000000000</v>
      </c>
      <c r="AL37" s="13">
        <f t="shared" si="7"/>
        <v>2000000000</v>
      </c>
      <c r="AM37" s="13">
        <f t="shared" ca="1" si="8"/>
        <v>534270875.59837586</v>
      </c>
      <c r="AN37" s="13">
        <f t="shared" ca="1" si="9"/>
        <v>7534270875.5983763</v>
      </c>
      <c r="AO37">
        <v>10</v>
      </c>
      <c r="AP37" s="13">
        <f t="shared" si="12"/>
        <v>4000000000</v>
      </c>
      <c r="AQ37" s="13">
        <f t="shared" si="13"/>
        <v>1000000000</v>
      </c>
      <c r="AR37" s="13">
        <f t="shared" ca="1" si="10"/>
        <v>881599263.79349923</v>
      </c>
      <c r="AS37" s="13">
        <f t="shared" ca="1" si="11"/>
        <v>5881599263.793499</v>
      </c>
      <c r="AT37" s="13">
        <v>6269948624</v>
      </c>
    </row>
    <row r="38" spans="36:46" x14ac:dyDescent="0.25">
      <c r="AJ38">
        <v>11</v>
      </c>
      <c r="AK38" s="13">
        <f t="shared" si="6"/>
        <v>6050000000</v>
      </c>
      <c r="AL38" s="13">
        <f t="shared" si="7"/>
        <v>2200000000</v>
      </c>
      <c r="AM38" s="13">
        <f t="shared" ca="1" si="8"/>
        <v>597344724.29512906</v>
      </c>
      <c r="AN38" s="13">
        <f t="shared" ca="1" si="9"/>
        <v>8847344724.2951298</v>
      </c>
      <c r="AO38">
        <v>11</v>
      </c>
      <c r="AP38" s="13">
        <f t="shared" si="12"/>
        <v>4840000000</v>
      </c>
      <c r="AQ38" s="13">
        <f t="shared" si="13"/>
        <v>1100000000</v>
      </c>
      <c r="AR38" s="13">
        <f t="shared" ca="1" si="10"/>
        <v>830170348.84065497</v>
      </c>
      <c r="AS38" s="13">
        <f t="shared" ca="1" si="11"/>
        <v>6770170348.8406553</v>
      </c>
      <c r="AT38" s="13">
        <v>7316124952</v>
      </c>
    </row>
    <row r="39" spans="36:46" x14ac:dyDescent="0.25">
      <c r="AJ39">
        <v>12</v>
      </c>
      <c r="AK39" s="13">
        <f t="shared" si="6"/>
        <v>7200000000</v>
      </c>
      <c r="AL39" s="13">
        <f t="shared" si="7"/>
        <v>2400000000</v>
      </c>
      <c r="AM39" s="13">
        <f t="shared" ca="1" si="8"/>
        <v>541284061.11835003</v>
      </c>
      <c r="AN39" s="13">
        <f t="shared" ca="1" si="9"/>
        <v>10141284061.118351</v>
      </c>
      <c r="AO39">
        <v>12</v>
      </c>
      <c r="AP39" s="13">
        <f t="shared" si="12"/>
        <v>5760000000</v>
      </c>
      <c r="AQ39" s="13">
        <f t="shared" si="13"/>
        <v>1200000000</v>
      </c>
      <c r="AR39" s="13">
        <f t="shared" ca="1" si="10"/>
        <v>820036320.56552005</v>
      </c>
      <c r="AS39" s="13">
        <f t="shared" ca="1" si="11"/>
        <v>7780036320.5655203</v>
      </c>
      <c r="AT39" s="13">
        <v>8430207736</v>
      </c>
    </row>
    <row r="40" spans="36:46" x14ac:dyDescent="0.25">
      <c r="AJ40">
        <v>13</v>
      </c>
      <c r="AK40" s="13">
        <f t="shared" si="6"/>
        <v>8450000000</v>
      </c>
      <c r="AL40" s="13">
        <f t="shared" si="7"/>
        <v>2600000000</v>
      </c>
      <c r="AM40" s="13">
        <f t="shared" ca="1" si="8"/>
        <v>520876211.52215236</v>
      </c>
      <c r="AN40" s="13">
        <f t="shared" ca="1" si="9"/>
        <v>11570876211.522152</v>
      </c>
      <c r="AO40">
        <v>13</v>
      </c>
      <c r="AP40" s="13">
        <f t="shared" si="12"/>
        <v>6760000000</v>
      </c>
      <c r="AQ40" s="13">
        <f t="shared" si="13"/>
        <v>1300000000</v>
      </c>
      <c r="AR40" s="13">
        <f t="shared" ca="1" si="10"/>
        <v>863173536.15206325</v>
      </c>
      <c r="AS40" s="13">
        <f t="shared" ca="1" si="11"/>
        <v>8923173536.1520634</v>
      </c>
      <c r="AT40" s="13">
        <v>9680832192</v>
      </c>
    </row>
    <row r="41" spans="36:46" x14ac:dyDescent="0.25">
      <c r="AJ41">
        <v>14</v>
      </c>
      <c r="AK41" s="13">
        <f t="shared" si="6"/>
        <v>9800000000</v>
      </c>
      <c r="AL41" s="13">
        <f t="shared" si="7"/>
        <v>2800000000</v>
      </c>
      <c r="AM41" s="13">
        <f t="shared" ca="1" si="8"/>
        <v>532086610.29874796</v>
      </c>
      <c r="AN41" s="13">
        <f t="shared" ca="1" si="9"/>
        <v>13132086610.298748</v>
      </c>
      <c r="AO41">
        <v>14</v>
      </c>
      <c r="AP41" s="13">
        <f t="shared" si="12"/>
        <v>7840000000</v>
      </c>
      <c r="AQ41" s="13">
        <f t="shared" si="13"/>
        <v>1400000000</v>
      </c>
      <c r="AR41" s="13">
        <f t="shared" ca="1" si="10"/>
        <v>806058047.93599153</v>
      </c>
      <c r="AS41" s="13">
        <f t="shared" ca="1" si="11"/>
        <v>10046058047.935991</v>
      </c>
    </row>
    <row r="42" spans="36:46" x14ac:dyDescent="0.25">
      <c r="AJ42">
        <v>15</v>
      </c>
      <c r="AK42" s="13">
        <f t="shared" si="6"/>
        <v>11250000000</v>
      </c>
      <c r="AL42" s="13">
        <f t="shared" si="7"/>
        <v>3000000000</v>
      </c>
      <c r="AM42" s="13">
        <f t="shared" ca="1" si="8"/>
        <v>560948682.27815604</v>
      </c>
      <c r="AN42" s="13">
        <f t="shared" ca="1" si="9"/>
        <v>14810948682.278156</v>
      </c>
      <c r="AO42">
        <v>15</v>
      </c>
      <c r="AP42" s="13">
        <f t="shared" si="12"/>
        <v>9000000000</v>
      </c>
      <c r="AQ42" s="13">
        <f t="shared" si="13"/>
        <v>1500000000</v>
      </c>
      <c r="AR42" s="13">
        <f t="shared" ca="1" si="10"/>
        <v>837617015.43019283</v>
      </c>
      <c r="AS42" s="13">
        <f t="shared" ca="1" si="11"/>
        <v>11337617015.430193</v>
      </c>
    </row>
    <row r="43" spans="36:46" x14ac:dyDescent="0.25">
      <c r="AJ43">
        <v>16</v>
      </c>
      <c r="AK43" s="13">
        <f t="shared" si="6"/>
        <v>12800000000</v>
      </c>
      <c r="AL43" s="13">
        <f t="shared" si="7"/>
        <v>3200000000</v>
      </c>
      <c r="AM43" s="13">
        <f t="shared" ca="1" si="8"/>
        <v>555746522.78733313</v>
      </c>
      <c r="AN43" s="13">
        <f t="shared" ca="1" si="9"/>
        <v>16555746522.787333</v>
      </c>
      <c r="AO43">
        <v>16</v>
      </c>
      <c r="AP43" s="13">
        <f t="shared" si="12"/>
        <v>10240000000</v>
      </c>
      <c r="AQ43" s="13">
        <f t="shared" si="13"/>
        <v>1600000000</v>
      </c>
      <c r="AR43" s="13">
        <f t="shared" ca="1" si="10"/>
        <v>864982960.62302709</v>
      </c>
      <c r="AS43" s="13">
        <f t="shared" ca="1" si="11"/>
        <v>12704982960.623028</v>
      </c>
    </row>
    <row r="44" spans="36:46" x14ac:dyDescent="0.25">
      <c r="AJ44">
        <v>17</v>
      </c>
      <c r="AK44" s="13">
        <f t="shared" si="6"/>
        <v>14450000000</v>
      </c>
      <c r="AL44" s="13">
        <f t="shared" si="7"/>
        <v>3400000000</v>
      </c>
      <c r="AM44" s="13">
        <f t="shared" ca="1" si="8"/>
        <v>577701076.3024416</v>
      </c>
      <c r="AN44" s="13">
        <f t="shared" ca="1" si="9"/>
        <v>18427701076.302441</v>
      </c>
      <c r="AO44">
        <v>17</v>
      </c>
      <c r="AP44" s="13">
        <f t="shared" si="12"/>
        <v>11560000000</v>
      </c>
      <c r="AQ44" s="13">
        <f t="shared" si="13"/>
        <v>1700000000</v>
      </c>
      <c r="AR44" s="13">
        <f t="shared" ca="1" si="10"/>
        <v>819977829.32082987</v>
      </c>
      <c r="AS44" s="13">
        <f t="shared" ca="1" si="11"/>
        <v>14079977829.320829</v>
      </c>
    </row>
    <row r="45" spans="36:46" x14ac:dyDescent="0.25">
      <c r="AJ45">
        <v>18</v>
      </c>
      <c r="AK45" s="13">
        <f t="shared" si="6"/>
        <v>16200000000</v>
      </c>
      <c r="AL45" s="13">
        <f t="shared" si="7"/>
        <v>3600000000</v>
      </c>
      <c r="AM45" s="13">
        <f t="shared" ca="1" si="8"/>
        <v>539749102.71848762</v>
      </c>
      <c r="AN45" s="13">
        <f t="shared" ca="1" si="9"/>
        <v>20339749102.718487</v>
      </c>
      <c r="AO45">
        <v>18</v>
      </c>
      <c r="AP45" s="13">
        <f t="shared" si="12"/>
        <v>12960000000</v>
      </c>
      <c r="AQ45" s="13">
        <f t="shared" si="13"/>
        <v>1800000000</v>
      </c>
      <c r="AR45" s="13">
        <f t="shared" ca="1" si="10"/>
        <v>814258490.90784192</v>
      </c>
      <c r="AS45" s="13">
        <f t="shared" ca="1" si="11"/>
        <v>15574258490.907843</v>
      </c>
    </row>
    <row r="46" spans="36:46" x14ac:dyDescent="0.25">
      <c r="AJ46">
        <v>19</v>
      </c>
      <c r="AK46" s="13">
        <f t="shared" si="6"/>
        <v>18050000000</v>
      </c>
      <c r="AL46" s="13">
        <f t="shared" si="7"/>
        <v>3800000000</v>
      </c>
      <c r="AM46" s="13">
        <f t="shared" ca="1" si="8"/>
        <v>543264222.27034938</v>
      </c>
      <c r="AN46" s="13">
        <f t="shared" ca="1" si="9"/>
        <v>22393264222.270348</v>
      </c>
      <c r="AO46">
        <v>19</v>
      </c>
      <c r="AP46" s="13">
        <f t="shared" si="12"/>
        <v>14440000000</v>
      </c>
      <c r="AQ46" s="13">
        <f t="shared" si="13"/>
        <v>1900000000</v>
      </c>
      <c r="AR46" s="13">
        <f t="shared" ca="1" si="10"/>
        <v>804389769.6365205</v>
      </c>
      <c r="AS46" s="13">
        <f t="shared" ca="1" si="11"/>
        <v>17144389769.63652</v>
      </c>
    </row>
    <row r="47" spans="36:46" x14ac:dyDescent="0.25">
      <c r="AJ47">
        <v>20</v>
      </c>
      <c r="AK47" s="13">
        <f t="shared" si="6"/>
        <v>20000000000</v>
      </c>
      <c r="AL47" s="13">
        <f t="shared" si="7"/>
        <v>4000000000</v>
      </c>
      <c r="AM47" s="13">
        <f t="shared" ca="1" si="8"/>
        <v>517838384.2281177</v>
      </c>
      <c r="AN47" s="13">
        <f t="shared" ca="1" si="9"/>
        <v>24517838384.228119</v>
      </c>
      <c r="AO47">
        <v>20</v>
      </c>
      <c r="AP47" s="13">
        <f t="shared" si="12"/>
        <v>16000000000</v>
      </c>
      <c r="AQ47" s="13">
        <f t="shared" si="13"/>
        <v>2000000000</v>
      </c>
      <c r="AR47" s="13">
        <f t="shared" ca="1" si="10"/>
        <v>853180783.05378759</v>
      </c>
      <c r="AS47" s="13">
        <f t="shared" ca="1" si="11"/>
        <v>18853180783.053787</v>
      </c>
    </row>
    <row r="48" spans="36:46" x14ac:dyDescent="0.25">
      <c r="AJ48">
        <v>21</v>
      </c>
      <c r="AK48" s="13">
        <f t="shared" si="6"/>
        <v>22050000000</v>
      </c>
      <c r="AL48" s="13">
        <f t="shared" si="7"/>
        <v>4200000000</v>
      </c>
      <c r="AM48" s="13">
        <f t="shared" ca="1" si="8"/>
        <v>597556260.32109404</v>
      </c>
      <c r="AN48" s="13">
        <f t="shared" ca="1" si="9"/>
        <v>26847556260.321095</v>
      </c>
      <c r="AO48">
        <v>21</v>
      </c>
      <c r="AP48" s="13">
        <f t="shared" si="12"/>
        <v>17640000000</v>
      </c>
      <c r="AQ48" s="13">
        <f t="shared" si="13"/>
        <v>2100000000</v>
      </c>
      <c r="AR48" s="13">
        <f t="shared" ca="1" si="10"/>
        <v>860788903.49502254</v>
      </c>
      <c r="AS48" s="13">
        <f t="shared" ca="1" si="11"/>
        <v>20600788903.495022</v>
      </c>
    </row>
    <row r="49" spans="36:45" x14ac:dyDescent="0.25">
      <c r="AJ49">
        <v>22</v>
      </c>
      <c r="AK49" s="13">
        <f t="shared" si="6"/>
        <v>24200000000</v>
      </c>
      <c r="AL49" s="13">
        <f t="shared" si="7"/>
        <v>4400000000</v>
      </c>
      <c r="AM49" s="13">
        <f t="shared" ca="1" si="8"/>
        <v>575532528.694134</v>
      </c>
      <c r="AN49" s="13">
        <f t="shared" ca="1" si="9"/>
        <v>29175532528.694134</v>
      </c>
      <c r="AO49">
        <v>22</v>
      </c>
      <c r="AP49" s="13">
        <f t="shared" si="12"/>
        <v>19360000000</v>
      </c>
      <c r="AQ49" s="13">
        <f t="shared" si="13"/>
        <v>2200000000</v>
      </c>
      <c r="AR49" s="13">
        <f t="shared" ca="1" si="10"/>
        <v>834606586.38406062</v>
      </c>
      <c r="AS49" s="13">
        <f t="shared" ca="1" si="11"/>
        <v>22394606586.38406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6D6B-0B07-4DE8-B020-3320E9CB0D91}">
  <dimension ref="A1:AU38"/>
  <sheetViews>
    <sheetView tabSelected="1" topLeftCell="A28" zoomScale="115" zoomScaleNormal="115" workbookViewId="0">
      <selection activeCell="B42" sqref="B42"/>
    </sheetView>
  </sheetViews>
  <sheetFormatPr defaultRowHeight="14.3" x14ac:dyDescent="0.25"/>
  <cols>
    <col min="16" max="16" width="11.25" bestFit="1" customWidth="1"/>
    <col min="35" max="35" width="13" bestFit="1" customWidth="1"/>
  </cols>
  <sheetData>
    <row r="1" spans="1:47" x14ac:dyDescent="0.25">
      <c r="A1" t="str">
        <f>output!A1</f>
        <v>num</v>
      </c>
      <c r="B1" t="str">
        <f>output!B1</f>
        <v>levc</v>
      </c>
      <c r="C1" t="str">
        <f>output!C1</f>
        <v>revc</v>
      </c>
      <c r="D1" t="str">
        <f>output!D1</f>
        <v>evc</v>
      </c>
      <c r="E1" t="str">
        <f>output!E1</f>
        <v>aoc</v>
      </c>
      <c r="F1" t="str">
        <f>output!F1</f>
        <v>clt</v>
      </c>
      <c r="G1" t="str">
        <f>output!G1</f>
        <v>clm</v>
      </c>
      <c r="H1" t="str">
        <f>output!H1</f>
        <v>cdc</v>
      </c>
      <c r="I1" t="str">
        <f>output!I1</f>
        <v>ctt</v>
      </c>
      <c r="J1" t="str">
        <f>output!J1</f>
        <v>ctm</v>
      </c>
      <c r="K1" t="str">
        <f>output!K1</f>
        <v>cdt</v>
      </c>
      <c r="L1" t="str">
        <f>output!L1</f>
        <v>cdm</v>
      </c>
      <c r="M1" t="str">
        <f>output!M1</f>
        <v>cxc</v>
      </c>
      <c r="N1" t="str">
        <f>output!N1</f>
        <v>cxt</v>
      </c>
      <c r="O1" t="str">
        <f>output!O1</f>
        <v>cxm</v>
      </c>
      <c r="P1" t="str">
        <f>output!P1</f>
        <v>cct</v>
      </c>
      <c r="Q1" t="str">
        <f>output!Q1</f>
        <v>ccm</v>
      </c>
      <c r="R1" t="str">
        <f>output!R1</f>
        <v>cct2</v>
      </c>
      <c r="S1" t="str">
        <f>output!S1</f>
        <v>ccm2</v>
      </c>
      <c r="T1" t="str">
        <f>output!T1</f>
        <v>lelc</v>
      </c>
      <c r="U1" t="str">
        <f>output!U1</f>
        <v>relc</v>
      </c>
      <c r="V1" t="str">
        <f>output!V1</f>
        <v>elc</v>
      </c>
      <c r="W1" t="str">
        <f>output!W1</f>
        <v>slt</v>
      </c>
      <c r="X1" t="str">
        <f>output!X1</f>
        <v>slm</v>
      </c>
      <c r="Y1" t="str">
        <f>output!Y1</f>
        <v>sdc</v>
      </c>
      <c r="Z1" t="str">
        <f>output!Z1</f>
        <v>smt</v>
      </c>
      <c r="AA1" t="str">
        <f>output!AA1</f>
        <v>smm</v>
      </c>
      <c r="AB1" t="str">
        <f>output!AB1</f>
        <v>sdt</v>
      </c>
      <c r="AC1" t="str">
        <f>output!AC1</f>
        <v>sdm</v>
      </c>
      <c r="AD1" s="9" t="str">
        <f>output!AD1</f>
        <v>sxc</v>
      </c>
      <c r="AE1" t="str">
        <f>output!AE1</f>
        <v>sxt</v>
      </c>
      <c r="AF1" t="str">
        <f>output!AF1</f>
        <v>sxm</v>
      </c>
      <c r="AG1" t="str">
        <f>output!AG1</f>
        <v>sct</v>
      </c>
      <c r="AH1" t="str">
        <f>output!AH1</f>
        <v>scm</v>
      </c>
      <c r="AI1" s="9" t="str">
        <f>output!AI1</f>
        <v>exc</v>
      </c>
      <c r="AJ1" t="str">
        <f>output!AJ1</f>
        <v>ept</v>
      </c>
      <c r="AK1" t="str">
        <f>output!AK1</f>
        <v>epm</v>
      </c>
      <c r="AL1" t="str">
        <f>output!AL1</f>
        <v>ext</v>
      </c>
      <c r="AM1" t="str">
        <f>output!AM1</f>
        <v>exm</v>
      </c>
      <c r="AN1" t="str">
        <f>output!AN1</f>
        <v>ect</v>
      </c>
      <c r="AO1" t="str">
        <f>output!AO1</f>
        <v>ecm</v>
      </c>
      <c r="AP1" t="str">
        <f>output!AP1</f>
        <v>srx</v>
      </c>
    </row>
    <row r="2" spans="1:47" x14ac:dyDescent="0.25">
      <c r="A2">
        <f>output!A2</f>
        <v>1</v>
      </c>
      <c r="B2">
        <f>output!B2</f>
        <v>22297</v>
      </c>
      <c r="C2">
        <f>output!C2</f>
        <v>22391</v>
      </c>
      <c r="D2">
        <f>output!D2/1000000</f>
        <v>4.4687999999999999E-2</v>
      </c>
      <c r="E2">
        <f>output!E2/1000000</f>
        <v>4.8964000000000001E-2</v>
      </c>
      <c r="F2">
        <f>output!F2/1000000000</f>
        <v>0.223975705</v>
      </c>
      <c r="G2">
        <f>output!G2/1000000000</f>
        <v>1.152061E-3</v>
      </c>
      <c r="H2">
        <f>output!H2</f>
        <v>35882</v>
      </c>
      <c r="I2">
        <f>output!I2/1000000000</f>
        <v>0.22751458499999999</v>
      </c>
      <c r="J2">
        <f>output!J2/1000000000</f>
        <v>0.21766184799999999</v>
      </c>
      <c r="K2">
        <f>output!K2/1000000000</f>
        <v>0.12830798500000001</v>
      </c>
      <c r="L2">
        <f>output!L2/1000000000</f>
        <v>0.108741328</v>
      </c>
      <c r="M2">
        <f>output!M2/1000000</f>
        <v>3.4200000000000002E-4</v>
      </c>
      <c r="N2">
        <f>output!N2/1000000000</f>
        <v>0.25367518700000002</v>
      </c>
      <c r="O2">
        <f>output!O2/1000000000</f>
        <v>0.123655024</v>
      </c>
      <c r="P2">
        <f>output!P2</f>
        <v>609497757</v>
      </c>
      <c r="Q2">
        <f>output!Q2</f>
        <v>450058200</v>
      </c>
      <c r="R2">
        <f>output!R2/1000000000</f>
        <v>0.48118977200000002</v>
      </c>
      <c r="S2">
        <f>output!S2/1000000000</f>
        <v>0.34131687199999999</v>
      </c>
      <c r="T2">
        <f>output!T2</f>
        <v>545586</v>
      </c>
      <c r="U2">
        <f>output!U2</f>
        <v>545549</v>
      </c>
      <c r="V2">
        <f>output!V2/1000000</f>
        <v>1.091135</v>
      </c>
      <c r="W2">
        <f>output!W2/1000000</f>
        <v>6411.70334</v>
      </c>
      <c r="X2">
        <f>output!X2</f>
        <v>430125400</v>
      </c>
      <c r="Y2">
        <f>output!Y2</f>
        <v>36860</v>
      </c>
      <c r="Z2">
        <f>output!Z2/1000000000</f>
        <v>3.8007863820000001</v>
      </c>
      <c r="AA2">
        <f>output!AA2/1000000000</f>
        <v>0.66799055200000002</v>
      </c>
      <c r="AB2">
        <f>output!AB2/1000000000</f>
        <v>14.745382879999999</v>
      </c>
      <c r="AC2">
        <f>output!AC2/1000000000</f>
        <v>1.5507241279999999</v>
      </c>
      <c r="AD2" s="9">
        <f>output!AD2/1000000</f>
        <v>4.4000000000000002E-4</v>
      </c>
      <c r="AE2">
        <f>output!AE2/1000000000</f>
        <v>1.383393286</v>
      </c>
      <c r="AF2">
        <f>output!AF2/1000000000</f>
        <v>0.69191788799999998</v>
      </c>
      <c r="AG2">
        <f>output!AG2/1000000000</f>
        <v>19.929562548</v>
      </c>
      <c r="AH2">
        <f>output!AH2/1000000000</f>
        <v>2.910632568</v>
      </c>
      <c r="AI2" s="10">
        <f>output!AI2/1000000</f>
        <v>3.7399999999999998E-4</v>
      </c>
      <c r="AJ2">
        <f>output!AJ2/1000000000</f>
        <v>1.5394765610000001</v>
      </c>
      <c r="AK2">
        <f>output!AK2/1000000000</f>
        <v>0.60790629600000001</v>
      </c>
      <c r="AL2">
        <f>output!AL2/1000000000</f>
        <v>12.168354730000001</v>
      </c>
      <c r="AM2">
        <f>output!AM2/1000000000</f>
        <v>0.91955856800000002</v>
      </c>
      <c r="AN2">
        <f>output!AN2/1000000000</f>
        <v>13.707831291</v>
      </c>
      <c r="AO2">
        <f>output!AO2/1000000000</f>
        <v>1.5274648639999999</v>
      </c>
      <c r="AP2">
        <f>output!AP2/1000000000</f>
        <v>2.3099999999999999E-7</v>
      </c>
    </row>
    <row r="3" spans="1:47" x14ac:dyDescent="0.25">
      <c r="A3">
        <f>output!A3</f>
        <v>2</v>
      </c>
      <c r="B3">
        <f>output!B3</f>
        <v>44608</v>
      </c>
      <c r="C3">
        <f>output!C3</f>
        <v>44866</v>
      </c>
      <c r="D3">
        <f>output!D3/1000000</f>
        <v>8.9473999999999998E-2</v>
      </c>
      <c r="E3">
        <f>output!E3/1000000</f>
        <v>9.1479000000000005E-2</v>
      </c>
      <c r="F3">
        <f>output!F3/1000000000</f>
        <v>0.42930687899999997</v>
      </c>
      <c r="G3">
        <f>output!G3/1000000000</f>
        <v>4.3350237E-2</v>
      </c>
      <c r="H3">
        <f>output!H3</f>
        <v>69930</v>
      </c>
      <c r="I3">
        <f>output!I3/1000000000</f>
        <v>0.26587676999999998</v>
      </c>
      <c r="J3">
        <f>output!J3/1000000000</f>
        <v>0.46720672800000002</v>
      </c>
      <c r="K3">
        <f>output!K3/1000000000</f>
        <v>0.12589798099999999</v>
      </c>
      <c r="L3">
        <f>output!L3/1000000000</f>
        <v>0.15576941599999999</v>
      </c>
      <c r="M3">
        <f>output!M3/1000000</f>
        <v>1.4120000000000001E-3</v>
      </c>
      <c r="N3">
        <f>output!N3/1000000000</f>
        <v>0.26521597499999999</v>
      </c>
      <c r="O3">
        <f>output!O3/1000000000</f>
        <v>0.15573551199999999</v>
      </c>
      <c r="P3">
        <f>output!P3</f>
        <v>656990726</v>
      </c>
      <c r="Q3">
        <f>output!Q3</f>
        <v>778711656</v>
      </c>
      <c r="R3">
        <f>output!R3/1000000000</f>
        <v>0.53109274500000003</v>
      </c>
      <c r="S3">
        <f>output!S3/1000000000</f>
        <v>0.62294223999999998</v>
      </c>
      <c r="T3">
        <f>output!T3</f>
        <v>545587</v>
      </c>
      <c r="U3">
        <f>output!U3</f>
        <v>545535</v>
      </c>
      <c r="V3">
        <f>output!V3/1000000</f>
        <v>1.0911219999999999</v>
      </c>
      <c r="W3">
        <f>output!W3/1000000</f>
        <v>7791.1446690000002</v>
      </c>
      <c r="X3">
        <f>output!X3</f>
        <v>539196152</v>
      </c>
      <c r="Y3">
        <f>output!Y3</f>
        <v>72267</v>
      </c>
      <c r="Z3">
        <f>output!Z3/1000000000</f>
        <v>3.266070494</v>
      </c>
      <c r="AA3">
        <f>output!AA3/1000000000</f>
        <v>0.61273269600000002</v>
      </c>
      <c r="AB3">
        <f>output!AB3/1000000000</f>
        <v>14.168952456</v>
      </c>
      <c r="AC3">
        <f>output!AC3/1000000000</f>
        <v>6.6967391520000001</v>
      </c>
      <c r="AD3" s="9">
        <f>output!AD3/1000000</f>
        <v>1.5070000000000001E-3</v>
      </c>
      <c r="AE3">
        <f>output!AE3/1000000000</f>
        <v>1.1486528949999999</v>
      </c>
      <c r="AF3">
        <f>output!AF3/1000000000</f>
        <v>0.81223879200000004</v>
      </c>
      <c r="AG3">
        <f>output!AG3/1000000000</f>
        <v>18.583675844999998</v>
      </c>
      <c r="AH3">
        <f>output!AH3/1000000000</f>
        <v>8.1217106399999999</v>
      </c>
      <c r="AI3" s="10">
        <f>output!AI3/1000000</f>
        <v>1.482E-3</v>
      </c>
      <c r="AJ3">
        <f>output!AJ3/1000000000</f>
        <v>4.8248080670000002</v>
      </c>
      <c r="AK3">
        <f>output!AK3/1000000000</f>
        <v>1.2219394800000001</v>
      </c>
      <c r="AL3">
        <f>output!AL3/1000000000</f>
        <v>18.165785125999999</v>
      </c>
      <c r="AM3">
        <f>output!AM3/1000000000</f>
        <v>1.270750896</v>
      </c>
      <c r="AN3">
        <f>output!AN3/1000000000</f>
        <v>22.990593192999999</v>
      </c>
      <c r="AO3">
        <f>output!AO3/1000000000</f>
        <v>2.4926903760000001</v>
      </c>
      <c r="AP3">
        <f>output!AP3/1000000000</f>
        <v>9.3799999999999996E-7</v>
      </c>
    </row>
    <row r="4" spans="1:47" x14ac:dyDescent="0.25">
      <c r="A4">
        <f>output!A4</f>
        <v>3</v>
      </c>
      <c r="B4">
        <f>output!B4</f>
        <v>66946</v>
      </c>
      <c r="C4">
        <f>output!C4</f>
        <v>67046</v>
      </c>
      <c r="D4">
        <f>output!D4/1000000</f>
        <v>0.133992</v>
      </c>
      <c r="E4">
        <f>output!E4/1000000</f>
        <v>0.128473</v>
      </c>
      <c r="F4">
        <f>output!F4/1000000000</f>
        <v>0.55599291399999995</v>
      </c>
      <c r="G4">
        <f>output!G4/1000000000</f>
        <v>6.8432661000000006E-2</v>
      </c>
      <c r="H4">
        <f>output!H4</f>
        <v>102360</v>
      </c>
      <c r="I4">
        <f>output!I4/1000000000</f>
        <v>0.39033903199999997</v>
      </c>
      <c r="J4">
        <f>output!J4/1000000000</f>
        <v>0.79517647999999996</v>
      </c>
      <c r="K4">
        <f>output!K4/1000000000</f>
        <v>0.183978641</v>
      </c>
      <c r="L4">
        <f>output!L4/1000000000</f>
        <v>0.19568487200000001</v>
      </c>
      <c r="M4">
        <f>output!M4/1000000</f>
        <v>3.0850000000000001E-3</v>
      </c>
      <c r="N4">
        <f>output!N4/1000000000</f>
        <v>0.64899220899999999</v>
      </c>
      <c r="O4">
        <f>output!O4/1000000000</f>
        <v>0.39140671199999999</v>
      </c>
      <c r="P4">
        <f>output!P4</f>
        <v>1223309882</v>
      </c>
      <c r="Q4">
        <f>output!Q4</f>
        <v>1382268064</v>
      </c>
      <c r="R4">
        <f>output!R4/1000000000</f>
        <v>1.039331241</v>
      </c>
      <c r="S4">
        <f>output!S4/1000000000</f>
        <v>1.1865831920000001</v>
      </c>
      <c r="T4">
        <f>output!T4</f>
        <v>545566</v>
      </c>
      <c r="U4">
        <f>output!U4</f>
        <v>545482</v>
      </c>
      <c r="V4">
        <f>output!V4/1000000</f>
        <v>1.091048</v>
      </c>
      <c r="W4">
        <f>output!W4/1000000</f>
        <v>6408.346098</v>
      </c>
      <c r="X4">
        <f>output!X4</f>
        <v>539302608</v>
      </c>
      <c r="Y4">
        <f>output!Y4</f>
        <v>106576</v>
      </c>
      <c r="Z4">
        <f>output!Z4/1000000000</f>
        <v>3.1363069989999999</v>
      </c>
      <c r="AA4">
        <f>output!AA4/1000000000</f>
        <v>0.59639074400000003</v>
      </c>
      <c r="AB4">
        <f>output!AB4/1000000000</f>
        <v>13.613535090999999</v>
      </c>
      <c r="AC4">
        <f>output!AC4/1000000000</f>
        <v>6.7588271200000003</v>
      </c>
      <c r="AD4" s="9">
        <f>output!AD4/1000000</f>
        <v>3.1129999999999999E-3</v>
      </c>
      <c r="AE4">
        <f>output!AE4/1000000000</f>
        <v>1.407086101</v>
      </c>
      <c r="AF4">
        <f>output!AF4/1000000000</f>
        <v>0.98209977599999998</v>
      </c>
      <c r="AG4">
        <f>output!AG4/1000000000</f>
        <v>18.156928190999999</v>
      </c>
      <c r="AH4">
        <f>output!AH4/1000000000</f>
        <v>8.3373176400000002</v>
      </c>
      <c r="AI4" s="10">
        <f>output!AI4/1000000</f>
        <v>3.13E-3</v>
      </c>
      <c r="AJ4">
        <f>output!AJ4/1000000000</f>
        <v>27.327141913999998</v>
      </c>
      <c r="AK4">
        <f>output!AK4/1000000000</f>
        <v>1.6377245039999999</v>
      </c>
      <c r="AL4">
        <f>output!AL4/1000000000</f>
        <v>13.648068014</v>
      </c>
      <c r="AM4">
        <f>output!AM4/1000000000</f>
        <v>1.6621295279999999</v>
      </c>
      <c r="AN4">
        <f>output!AN4/1000000000</f>
        <v>40.975209927999998</v>
      </c>
      <c r="AO4">
        <f>output!AO4/1000000000</f>
        <v>3.2998540319999998</v>
      </c>
      <c r="AP4">
        <f>output!AP4/1000000000</f>
        <v>2.0200000000000001E-6</v>
      </c>
      <c r="AT4">
        <f>AH11/(60*60)</f>
        <v>3.1302870799999999E-3</v>
      </c>
    </row>
    <row r="5" spans="1:47" x14ac:dyDescent="0.25">
      <c r="A5">
        <f>output!A5</f>
        <v>4</v>
      </c>
      <c r="B5">
        <f>output!B5</f>
        <v>89378</v>
      </c>
      <c r="C5">
        <f>output!C5</f>
        <v>89517</v>
      </c>
      <c r="D5">
        <f>output!D5/1000000</f>
        <v>0.178895</v>
      </c>
      <c r="E5">
        <f>output!E5/1000000</f>
        <v>0.16148999999999999</v>
      </c>
      <c r="F5">
        <f>output!F5/1000000000</f>
        <v>0.893871992</v>
      </c>
      <c r="G5">
        <f>output!G5/1000000000</f>
        <v>9.1303892999999997E-2</v>
      </c>
      <c r="H5">
        <f>output!H5</f>
        <v>133549</v>
      </c>
      <c r="I5">
        <f>output!I5/1000000000</f>
        <v>0.79840679400000003</v>
      </c>
      <c r="J5">
        <f>output!J5/1000000000</f>
        <v>0.95251739999999996</v>
      </c>
      <c r="K5">
        <f>output!K5/1000000000</f>
        <v>0.24058811999999999</v>
      </c>
      <c r="L5">
        <f>output!L5/1000000000</f>
        <v>0.234323376</v>
      </c>
      <c r="M5">
        <f>output!M5/1000000</f>
        <v>5.2900000000000004E-3</v>
      </c>
      <c r="N5">
        <f>output!N5/1000000000</f>
        <v>0.67443330999999995</v>
      </c>
      <c r="O5">
        <f>output!O5/1000000000</f>
        <v>0.46857213599999997</v>
      </c>
      <c r="P5">
        <f>output!P5</f>
        <v>1713428224</v>
      </c>
      <c r="Q5">
        <f>output!Q5</f>
        <v>1655412912</v>
      </c>
      <c r="R5">
        <f>output!R5/1000000000</f>
        <v>1.4728401040000001</v>
      </c>
      <c r="S5">
        <f>output!S5/1000000000</f>
        <v>1.421089536</v>
      </c>
      <c r="T5">
        <f>output!T5</f>
        <v>545574</v>
      </c>
      <c r="U5">
        <f>output!U5</f>
        <v>545516</v>
      </c>
      <c r="V5">
        <f>output!V5/1000000</f>
        <v>1.0910899999999999</v>
      </c>
      <c r="W5">
        <f>output!W5/1000000</f>
        <v>6976.645227</v>
      </c>
      <c r="X5">
        <f>output!X5</f>
        <v>539522120</v>
      </c>
      <c r="Y5">
        <f>output!Y5</f>
        <v>140118</v>
      </c>
      <c r="Z5">
        <f>output!Z5/1000000000</f>
        <v>3.438122484</v>
      </c>
      <c r="AA5">
        <f>output!AA5/1000000000</f>
        <v>0.71442549600000005</v>
      </c>
      <c r="AB5">
        <f>output!AB5/1000000000</f>
        <v>14.680711575</v>
      </c>
      <c r="AC5">
        <f>output!AC5/1000000000</f>
        <v>6.9058967359999999</v>
      </c>
      <c r="AD5" s="9">
        <f>output!AD5/1000000</f>
        <v>5.228E-3</v>
      </c>
      <c r="AE5">
        <f>output!AE5/1000000000</f>
        <v>1.5586632419999999</v>
      </c>
      <c r="AF5">
        <f>output!AF5/1000000000</f>
        <v>1.176516672</v>
      </c>
      <c r="AG5">
        <f>output!AG5/1000000000</f>
        <v>19.677497300999999</v>
      </c>
      <c r="AH5">
        <f>output!AH5/1000000000</f>
        <v>8.7968389039999995</v>
      </c>
      <c r="AI5" s="10">
        <f>output!AI5/1000000</f>
        <v>5.2989999999999999E-3</v>
      </c>
      <c r="AJ5">
        <f>output!AJ5/1000000000</f>
        <v>18.725246626000001</v>
      </c>
      <c r="AK5">
        <f>output!AK5/1000000000</f>
        <v>2.591539536</v>
      </c>
      <c r="AL5">
        <f>output!AL5/1000000000</f>
        <v>18.174200484</v>
      </c>
      <c r="AM5">
        <f>output!AM5/1000000000</f>
        <v>2.04186384</v>
      </c>
      <c r="AN5">
        <f>output!AN5/1000000000</f>
        <v>36.899447109999997</v>
      </c>
      <c r="AO5">
        <f>output!AO5/1000000000</f>
        <v>4.6334033760000004</v>
      </c>
      <c r="AP5">
        <f>output!AP5/1000000000</f>
        <v>3.427E-6</v>
      </c>
      <c r="AR5">
        <v>94.6</v>
      </c>
      <c r="AT5">
        <f>AT4-1</f>
        <v>-0.99686971292000004</v>
      </c>
      <c r="AU5">
        <f>AT5*60</f>
        <v>-59.8121827752</v>
      </c>
    </row>
    <row r="6" spans="1:47" x14ac:dyDescent="0.25">
      <c r="A6">
        <f>output!A6</f>
        <v>5</v>
      </c>
      <c r="B6">
        <f>output!B6</f>
        <v>111827</v>
      </c>
      <c r="C6">
        <f>output!C6</f>
        <v>111848</v>
      </c>
      <c r="D6">
        <f>output!D6/1000000</f>
        <v>0.22367500000000001</v>
      </c>
      <c r="E6">
        <f>output!E6/1000000</f>
        <v>0.190883</v>
      </c>
      <c r="F6">
        <f>output!F6/1000000000</f>
        <v>1.105543476</v>
      </c>
      <c r="G6">
        <f>output!G6/1000000000</f>
        <v>0.11397373</v>
      </c>
      <c r="H6">
        <f>output!H6</f>
        <v>163171</v>
      </c>
      <c r="I6">
        <f>output!I6/1000000000</f>
        <v>0.66292058499999995</v>
      </c>
      <c r="J6">
        <f>output!J6/1000000000</f>
        <v>1.1414048400000001</v>
      </c>
      <c r="K6">
        <f>output!K6/1000000000</f>
        <v>0.29466133799999999</v>
      </c>
      <c r="L6">
        <f>output!L6/1000000000</f>
        <v>0.28070751199999999</v>
      </c>
      <c r="M6">
        <f>output!M6/1000000</f>
        <v>8.0669999999999995E-3</v>
      </c>
      <c r="N6">
        <f>output!N6/1000000000</f>
        <v>0.91875583299999997</v>
      </c>
      <c r="O6">
        <f>output!O6/1000000000</f>
        <v>0.56133328800000004</v>
      </c>
      <c r="P6">
        <f>output!P6</f>
        <v>1876337756</v>
      </c>
      <c r="Q6">
        <f>output!Q6</f>
        <v>1983445640</v>
      </c>
      <c r="R6">
        <f>output!R6/1000000000</f>
        <v>1.581676418</v>
      </c>
      <c r="S6">
        <f>output!S6/1000000000</f>
        <v>1.702738128</v>
      </c>
      <c r="T6">
        <f>output!T6</f>
        <v>545543</v>
      </c>
      <c r="U6">
        <f>output!U6</f>
        <v>545511</v>
      </c>
      <c r="V6">
        <f>output!V6/1000000</f>
        <v>1.091054</v>
      </c>
      <c r="W6">
        <f>output!W6/1000000</f>
        <v>6585.1583650000002</v>
      </c>
      <c r="X6">
        <f>output!X6</f>
        <v>539679320</v>
      </c>
      <c r="Y6">
        <f>output!Y6</f>
        <v>172506</v>
      </c>
      <c r="Z6">
        <f>output!Z6/1000000000</f>
        <v>3.7953259149999998</v>
      </c>
      <c r="AA6">
        <f>output!AA6/1000000000</f>
        <v>0.57073637600000005</v>
      </c>
      <c r="AB6">
        <f>output!AB6/1000000000</f>
        <v>14.512878672999999</v>
      </c>
      <c r="AC6">
        <f>output!AC6/1000000000</f>
        <v>6.8534769600000001</v>
      </c>
      <c r="AD6" s="9">
        <f>output!AD6/1000000</f>
        <v>7.8429999999999993E-3</v>
      </c>
      <c r="AE6">
        <f>output!AE6/1000000000</f>
        <v>1.8977655090000001</v>
      </c>
      <c r="AF6">
        <f>output!AF6/1000000000</f>
        <v>1.425597896</v>
      </c>
      <c r="AG6">
        <f>output!AG6/1000000000</f>
        <v>20.205970097000002</v>
      </c>
      <c r="AH6">
        <f>output!AH6/1000000000</f>
        <v>8.8498112320000004</v>
      </c>
      <c r="AI6" s="10">
        <f>output!AI6/1000000</f>
        <v>8.0160000000000006E-3</v>
      </c>
      <c r="AJ6">
        <f>output!AJ6/1000000000</f>
        <v>18.166294574999998</v>
      </c>
      <c r="AK6">
        <f>output!AK6/1000000000</f>
        <v>3.0328652639999998</v>
      </c>
      <c r="AL6">
        <f>output!AL6/1000000000</f>
        <v>29.084700102999999</v>
      </c>
      <c r="AM6">
        <f>output!AM6/1000000000</f>
        <v>2.5210050640000001</v>
      </c>
      <c r="AN6">
        <f>output!AN6/1000000000</f>
        <v>47.250994677999998</v>
      </c>
      <c r="AO6">
        <f>output!AO6/1000000000</f>
        <v>5.5538703280000004</v>
      </c>
      <c r="AP6">
        <f>output!AP6/1000000000</f>
        <v>5.2020000000000003E-6</v>
      </c>
      <c r="AR6">
        <f>AR5-60</f>
        <v>34.599999999999994</v>
      </c>
      <c r="AT6">
        <f>AO11-60</f>
        <v>-45.683467839999999</v>
      </c>
    </row>
    <row r="7" spans="1:47" x14ac:dyDescent="0.25">
      <c r="A7">
        <f>output!A7</f>
        <v>6</v>
      </c>
      <c r="B7">
        <f>output!B7</f>
        <v>134352</v>
      </c>
      <c r="C7">
        <f>output!C7</f>
        <v>134328</v>
      </c>
      <c r="D7">
        <f>output!D7/1000000</f>
        <v>0.26867999999999997</v>
      </c>
      <c r="E7">
        <f>output!E7/1000000</f>
        <v>0.21737200000000001</v>
      </c>
      <c r="F7">
        <f>output!F7/1000000000</f>
        <v>1.1158267369999999</v>
      </c>
      <c r="G7">
        <f>output!G7/1000000000</f>
        <v>0.13683980800000001</v>
      </c>
      <c r="H7">
        <f>output!H7</f>
        <v>191659</v>
      </c>
      <c r="I7">
        <f>output!I7/1000000000</f>
        <v>0.78093589100000005</v>
      </c>
      <c r="J7">
        <f>output!J7/1000000000</f>
        <v>1.2622317999999999</v>
      </c>
      <c r="K7">
        <f>output!K7/1000000000</f>
        <v>0.35307782900000001</v>
      </c>
      <c r="L7">
        <f>output!L7/1000000000</f>
        <v>0.310056632</v>
      </c>
      <c r="M7">
        <f>output!M7/1000000</f>
        <v>1.1339E-2</v>
      </c>
      <c r="N7">
        <f>output!N7/1000000000</f>
        <v>0.85577991799999997</v>
      </c>
      <c r="O7">
        <f>output!O7/1000000000</f>
        <v>0.62004545600000005</v>
      </c>
      <c r="P7">
        <f>output!P7</f>
        <v>1989793638</v>
      </c>
      <c r="Q7">
        <f>output!Q7</f>
        <v>2192333888</v>
      </c>
      <c r="R7">
        <f>output!R7/1000000000</f>
        <v>1.636715809</v>
      </c>
      <c r="S7">
        <f>output!S7/1000000000</f>
        <v>1.8822772560000001</v>
      </c>
      <c r="T7">
        <f>output!T7</f>
        <v>545578</v>
      </c>
      <c r="U7">
        <f>output!U7</f>
        <v>545489</v>
      </c>
      <c r="V7">
        <f>output!V7/1000000</f>
        <v>1.091067</v>
      </c>
      <c r="W7">
        <f>output!W7/1000000</f>
        <v>6385.2211530000004</v>
      </c>
      <c r="X7">
        <f>output!X7</f>
        <v>539852880</v>
      </c>
      <c r="Y7">
        <f>output!Y7</f>
        <v>204252</v>
      </c>
      <c r="Z7">
        <f>output!Z7/1000000000</f>
        <v>3.072571543</v>
      </c>
      <c r="AA7">
        <f>output!AA7/1000000000</f>
        <v>0.63115512799999995</v>
      </c>
      <c r="AB7">
        <f>output!AB7/1000000000</f>
        <v>14.758649533</v>
      </c>
      <c r="AC7">
        <f>output!AC7/1000000000</f>
        <v>6.9424207280000001</v>
      </c>
      <c r="AD7" s="9">
        <f>output!AD7/1000000</f>
        <v>1.0881999999999999E-2</v>
      </c>
      <c r="AE7">
        <f>output!AE7/1000000000</f>
        <v>2.3293020119999999</v>
      </c>
      <c r="AF7">
        <f>output!AF7/1000000000</f>
        <v>1.5775915760000001</v>
      </c>
      <c r="AG7">
        <f>output!AG7/1000000000</f>
        <v>20.160523088000001</v>
      </c>
      <c r="AH7">
        <f>output!AH7/1000000000</f>
        <v>9.1511674319999994</v>
      </c>
      <c r="AI7" s="10">
        <f>output!AI7/1000000</f>
        <v>1.1284000000000001E-2</v>
      </c>
      <c r="AJ7">
        <f>output!AJ7/1000000000</f>
        <v>26.486925732</v>
      </c>
      <c r="AK7">
        <f>output!AK7/1000000000</f>
        <v>3.6338128639999998</v>
      </c>
      <c r="AL7">
        <f>output!AL7/1000000000</f>
        <v>42.316240317000002</v>
      </c>
      <c r="AM7">
        <f>output!AM7/1000000000</f>
        <v>3.0966273599999998</v>
      </c>
      <c r="AN7">
        <f>output!AN7/1000000000</f>
        <v>68.803166048999998</v>
      </c>
      <c r="AO7">
        <f>output!AO7/1000000000</f>
        <v>6.7304402239999996</v>
      </c>
      <c r="AP7">
        <f>output!AP7/1000000000</f>
        <v>7.3159999999999999E-6</v>
      </c>
      <c r="AT7">
        <v>103</v>
      </c>
    </row>
    <row r="8" spans="1:47" x14ac:dyDescent="0.25">
      <c r="A8">
        <f>output!A8</f>
        <v>7</v>
      </c>
      <c r="B8">
        <f>output!B8</f>
        <v>156846</v>
      </c>
      <c r="C8">
        <f>output!C8</f>
        <v>156849</v>
      </c>
      <c r="D8">
        <f>output!D8/1000000</f>
        <v>0.313695</v>
      </c>
      <c r="E8">
        <f>output!E8/1000000</f>
        <v>0.241393</v>
      </c>
      <c r="F8">
        <f>output!F8/1000000000</f>
        <v>1.533861573</v>
      </c>
      <c r="G8">
        <f>output!G8/1000000000</f>
        <v>0.159616322</v>
      </c>
      <c r="H8">
        <f>output!H8</f>
        <v>219057</v>
      </c>
      <c r="I8">
        <f>output!I8/1000000000</f>
        <v>1.3091078190000001</v>
      </c>
      <c r="J8">
        <f>output!J8/1000000000</f>
        <v>1.4061252559999999</v>
      </c>
      <c r="K8">
        <f>output!K8/1000000000</f>
        <v>0.35162859800000001</v>
      </c>
      <c r="L8">
        <f>output!L8/1000000000</f>
        <v>0.351520736</v>
      </c>
      <c r="M8">
        <f>output!M8/1000000</f>
        <v>1.5008000000000001E-2</v>
      </c>
      <c r="N8">
        <f>output!N8/1000000000</f>
        <v>1.2504473700000001</v>
      </c>
      <c r="O8">
        <f>output!O8/1000000000</f>
        <v>0.70307540000000002</v>
      </c>
      <c r="P8">
        <f>output!P8</f>
        <v>2911183787</v>
      </c>
      <c r="Q8">
        <f>output!Q8</f>
        <v>2460721392</v>
      </c>
      <c r="R8">
        <f>output!R8/1000000000</f>
        <v>2.5595551890000001</v>
      </c>
      <c r="S8">
        <f>output!S8/1000000000</f>
        <v>2.1092006560000001</v>
      </c>
      <c r="T8">
        <f>output!T8</f>
        <v>545589</v>
      </c>
      <c r="U8">
        <f>output!U8</f>
        <v>545519</v>
      </c>
      <c r="V8">
        <f>output!V8/1000000</f>
        <v>1.091108</v>
      </c>
      <c r="W8">
        <f>output!W8/1000000</f>
        <v>6517.6877619999996</v>
      </c>
      <c r="X8">
        <f>output!X8</f>
        <v>539978832</v>
      </c>
      <c r="Y8">
        <f>output!Y8</f>
        <v>235237</v>
      </c>
      <c r="Z8">
        <f>output!Z8/1000000000</f>
        <v>3.0475159010000001</v>
      </c>
      <c r="AA8">
        <f>output!AA8/1000000000</f>
        <v>0.70100943999999998</v>
      </c>
      <c r="AB8">
        <f>output!AB8/1000000000</f>
        <v>13.983633576000001</v>
      </c>
      <c r="AC8">
        <f>output!AC8/1000000000</f>
        <v>7.0305623600000002</v>
      </c>
      <c r="AD8" s="9">
        <f>output!AD8/1000000</f>
        <v>1.4222E-2</v>
      </c>
      <c r="AE8">
        <f>output!AE8/1000000000</f>
        <v>2.7030038790000002</v>
      </c>
      <c r="AF8">
        <f>output!AF8/1000000000</f>
        <v>2.1091909360000001</v>
      </c>
      <c r="AG8">
        <f>output!AG8/1000000000</f>
        <v>19.734153356</v>
      </c>
      <c r="AH8">
        <f>output!AH8/1000000000</f>
        <v>9.8407627360000003</v>
      </c>
      <c r="AI8" s="10">
        <f>output!AI8/1000000</f>
        <v>1.4883E-2</v>
      </c>
      <c r="AJ8">
        <f>output!AJ8/1000000000</f>
        <v>19.149487542999999</v>
      </c>
      <c r="AK8">
        <f>output!AK8/1000000000</f>
        <v>4.6038391599999997</v>
      </c>
      <c r="AL8">
        <f>output!AL8/1000000000</f>
        <v>40.533915778999997</v>
      </c>
      <c r="AM8">
        <f>output!AM8/1000000000</f>
        <v>3.8702721279999999</v>
      </c>
      <c r="AN8">
        <f>output!AN8/1000000000</f>
        <v>59.683403321999997</v>
      </c>
      <c r="AO8">
        <f>output!AO8/1000000000</f>
        <v>8.4741112879999996</v>
      </c>
      <c r="AP8">
        <f>output!AP8/1000000000</f>
        <v>9.6749999999999997E-6</v>
      </c>
      <c r="AT8">
        <f>AT7-60</f>
        <v>43</v>
      </c>
    </row>
    <row r="9" spans="1:47" x14ac:dyDescent="0.25">
      <c r="A9">
        <f>output!A9</f>
        <v>8</v>
      </c>
      <c r="B9">
        <f>output!B9</f>
        <v>179246</v>
      </c>
      <c r="C9">
        <f>output!C9</f>
        <v>179449</v>
      </c>
      <c r="D9">
        <f>output!D9/1000000</f>
        <v>0.35869499999999999</v>
      </c>
      <c r="E9">
        <f>output!E9/1000000</f>
        <v>0.26321899999999998</v>
      </c>
      <c r="F9">
        <f>output!F9/1000000000</f>
        <v>1.798828227</v>
      </c>
      <c r="G9">
        <f>output!G9/1000000000</f>
        <v>0.18240482099999999</v>
      </c>
      <c r="H9">
        <f>output!H9</f>
        <v>245312</v>
      </c>
      <c r="I9">
        <f>output!I9/1000000000</f>
        <v>0.98455213600000002</v>
      </c>
      <c r="J9">
        <f>output!J9/1000000000</f>
        <v>1.5163477439999999</v>
      </c>
      <c r="K9">
        <f>output!K9/1000000000</f>
        <v>0.49065629900000002</v>
      </c>
      <c r="L9">
        <f>output!L9/1000000000</f>
        <v>0.37911763999999998</v>
      </c>
      <c r="M9">
        <f>output!M9/1000000</f>
        <v>1.9089999999999999E-2</v>
      </c>
      <c r="N9">
        <f>output!N9/1000000000</f>
        <v>1.03342307</v>
      </c>
      <c r="O9">
        <f>output!O9/1000000000</f>
        <v>0.75819430399999999</v>
      </c>
      <c r="P9">
        <f>output!P9</f>
        <v>2508631505</v>
      </c>
      <c r="Q9">
        <f>output!Q9</f>
        <v>2653659688</v>
      </c>
      <c r="R9">
        <f>output!R9/1000000000</f>
        <v>2.017975206</v>
      </c>
      <c r="S9">
        <f>output!S9/1000000000</f>
        <v>2.2745420479999998</v>
      </c>
      <c r="T9">
        <f>output!T9</f>
        <v>545611</v>
      </c>
      <c r="U9">
        <f>output!U9</f>
        <v>545527</v>
      </c>
      <c r="V9">
        <f>output!V9/1000000</f>
        <v>1.0911379999999999</v>
      </c>
      <c r="W9">
        <f>output!W9/1000000</f>
        <v>9266.4638699999996</v>
      </c>
      <c r="X9">
        <f>output!X9</f>
        <v>540143232</v>
      </c>
      <c r="Y9">
        <f>output!Y9</f>
        <v>265564</v>
      </c>
      <c r="Z9">
        <f>output!Z9/1000000000</f>
        <v>3.5499729800000002</v>
      </c>
      <c r="AA9">
        <f>output!AA9/1000000000</f>
        <v>0.756461512</v>
      </c>
      <c r="AB9">
        <f>output!AB9/1000000000</f>
        <v>14.516301738999999</v>
      </c>
      <c r="AC9">
        <f>output!AC9/1000000000</f>
        <v>6.8235317440000003</v>
      </c>
      <c r="AD9" s="9">
        <f>output!AD9/1000000</f>
        <v>1.7961999999999999E-2</v>
      </c>
      <c r="AE9">
        <f>output!AE9/1000000000</f>
        <v>3.232093179</v>
      </c>
      <c r="AF9">
        <f>output!AF9/1000000000</f>
        <v>2.2751905360000002</v>
      </c>
      <c r="AG9">
        <f>output!AG9/1000000000</f>
        <v>21.298367897999999</v>
      </c>
      <c r="AH9">
        <f>output!AH9/1000000000</f>
        <v>9.8551837920000001</v>
      </c>
      <c r="AI9" s="10">
        <f>output!AI9/1000000</f>
        <v>1.8919999999999999E-2</v>
      </c>
      <c r="AJ9">
        <f>output!AJ9/1000000000</f>
        <v>19.626201899000002</v>
      </c>
      <c r="AK9">
        <f>output!AK9/1000000000</f>
        <v>5.7296467680000003</v>
      </c>
      <c r="AL9">
        <f>output!AL9/1000000000</f>
        <v>36.202401913000003</v>
      </c>
      <c r="AM9">
        <f>output!AM9/1000000000</f>
        <v>4.4576530879999998</v>
      </c>
      <c r="AN9">
        <f>output!AN9/1000000000</f>
        <v>55.828603811999997</v>
      </c>
      <c r="AO9">
        <f>output!AO9/1000000000</f>
        <v>10.187299855999999</v>
      </c>
      <c r="AP9">
        <f>output!AP9/1000000000</f>
        <v>1.234E-5</v>
      </c>
    </row>
    <row r="10" spans="1:47" x14ac:dyDescent="0.25">
      <c r="A10">
        <f>output!A10</f>
        <v>9</v>
      </c>
      <c r="B10">
        <f>output!B10</f>
        <v>201675</v>
      </c>
      <c r="C10">
        <f>output!C10</f>
        <v>201949</v>
      </c>
      <c r="D10">
        <f>output!D10/1000000</f>
        <v>0.40362399999999998</v>
      </c>
      <c r="E10">
        <f>output!E10/1000000</f>
        <v>0.28293000000000001</v>
      </c>
      <c r="F10">
        <f>output!F10/1000000000</f>
        <v>3.0421254129999999</v>
      </c>
      <c r="G10">
        <f>output!G10/1000000000</f>
        <v>0.20517338900000001</v>
      </c>
      <c r="H10">
        <f>output!H10</f>
        <v>270236</v>
      </c>
      <c r="I10">
        <f>output!I10/1000000000</f>
        <v>2.159903387</v>
      </c>
      <c r="J10">
        <f>output!J10/1000000000</f>
        <v>1.6983397119999999</v>
      </c>
      <c r="K10">
        <f>output!K10/1000000000</f>
        <v>0.92919684800000002</v>
      </c>
      <c r="L10">
        <f>output!L10/1000000000</f>
        <v>0.42461776000000001</v>
      </c>
      <c r="M10">
        <f>output!M10/1000000</f>
        <v>2.3560999999999999E-2</v>
      </c>
      <c r="N10">
        <f>output!N10/1000000000</f>
        <v>1.1432276880000001</v>
      </c>
      <c r="O10">
        <f>output!O10/1000000000</f>
        <v>0.84918165599999995</v>
      </c>
      <c r="P10">
        <f>output!P10</f>
        <v>4232327923</v>
      </c>
      <c r="Q10">
        <f>output!Q10</f>
        <v>2972139128</v>
      </c>
      <c r="R10">
        <f>output!R10/1000000000</f>
        <v>3.303131075</v>
      </c>
      <c r="S10">
        <f>output!S10/1000000000</f>
        <v>2.547521368</v>
      </c>
      <c r="T10">
        <f>output!T10</f>
        <v>545645</v>
      </c>
      <c r="U10">
        <f>output!U10</f>
        <v>545479</v>
      </c>
      <c r="V10">
        <f>output!V10/1000000</f>
        <v>1.091124</v>
      </c>
      <c r="W10">
        <f>output!W10/1000000</f>
        <v>8526.4827669999995</v>
      </c>
      <c r="X10">
        <f>output!X10</f>
        <v>540269832</v>
      </c>
      <c r="Y10">
        <f>output!Y10</f>
        <v>295013</v>
      </c>
      <c r="Z10">
        <f>output!Z10/1000000000</f>
        <v>3.5061234520000002</v>
      </c>
      <c r="AA10">
        <f>output!AA10/1000000000</f>
        <v>0.84793676799999995</v>
      </c>
      <c r="AB10">
        <f>output!AB10/1000000000</f>
        <v>23.916958493999999</v>
      </c>
      <c r="AC10">
        <f>output!AC10/1000000000</f>
        <v>6.7933953840000001</v>
      </c>
      <c r="AD10" s="9">
        <f>output!AD10/1000000</f>
        <v>2.2127999999999998E-2</v>
      </c>
      <c r="AE10">
        <f>output!AE10/1000000000</f>
        <v>5.349357425</v>
      </c>
      <c r="AF10">
        <f>output!AF10/1000000000</f>
        <v>2.5475722240000001</v>
      </c>
      <c r="AG10">
        <f>output!AG10/1000000000</f>
        <v>32.772439370999997</v>
      </c>
      <c r="AH10">
        <f>output!AH10/1000000000</f>
        <v>10.188904376</v>
      </c>
      <c r="AI10" s="10">
        <f>output!AI10/1000000</f>
        <v>2.3258999999999998E-2</v>
      </c>
      <c r="AJ10">
        <f>output!AJ10/1000000000</f>
        <v>23.236416598999998</v>
      </c>
      <c r="AK10">
        <f>output!AK10/1000000000</f>
        <v>6.6928137760000004</v>
      </c>
      <c r="AL10">
        <f>output!AL10/1000000000</f>
        <v>40.313890868000001</v>
      </c>
      <c r="AM10">
        <f>output!AM10/1000000000</f>
        <v>5.3722307359999997</v>
      </c>
      <c r="AN10">
        <f>output!AN10/1000000000</f>
        <v>63.550307467000003</v>
      </c>
      <c r="AO10">
        <f>output!AO10/1000000000</f>
        <v>12.065044512</v>
      </c>
      <c r="AP10">
        <f>output!AP10/1000000000</f>
        <v>1.5197999999999999E-5</v>
      </c>
    </row>
    <row r="11" spans="1:47" x14ac:dyDescent="0.25">
      <c r="A11">
        <f>output!A11</f>
        <v>10</v>
      </c>
      <c r="B11">
        <f>output!B11</f>
        <v>224234</v>
      </c>
      <c r="C11">
        <f>output!C11</f>
        <v>224446</v>
      </c>
      <c r="D11">
        <f>output!D11/1000000</f>
        <v>0.44868000000000002</v>
      </c>
      <c r="E11">
        <f>output!E11/1000000</f>
        <v>0.301149</v>
      </c>
      <c r="F11">
        <f>output!F11/1000000000</f>
        <v>3.2136745979999999</v>
      </c>
      <c r="G11">
        <f>output!G11/1000000000</f>
        <v>0.22801180500000001</v>
      </c>
      <c r="H11">
        <f>output!H11</f>
        <v>294576</v>
      </c>
      <c r="I11">
        <f>output!I11/1000000000</f>
        <v>1.4036820569999999</v>
      </c>
      <c r="J11">
        <f>output!J11/1000000000</f>
        <v>1.8030662159999999</v>
      </c>
      <c r="K11">
        <f>output!K11/1000000000</f>
        <v>0.52363930299999994</v>
      </c>
      <c r="L11">
        <f>output!L11/1000000000</f>
        <v>0.44196572000000001</v>
      </c>
      <c r="M11">
        <f>output!M11/1000000</f>
        <v>2.8306000000000001E-2</v>
      </c>
      <c r="N11">
        <f>output!N11/1000000000</f>
        <v>1.313823178</v>
      </c>
      <c r="O11">
        <f>output!O11/1000000000</f>
        <v>0.88388604800000004</v>
      </c>
      <c r="P11">
        <f>output!P11</f>
        <v>3241144538</v>
      </c>
      <c r="Q11">
        <f>output!Q11</f>
        <v>3128917984</v>
      </c>
      <c r="R11" s="6">
        <f>output!R11/1000000000</f>
        <v>2.717505235</v>
      </c>
      <c r="S11">
        <f>output!S11/1000000000</f>
        <v>2.6869522639999999</v>
      </c>
      <c r="T11">
        <f>output!T11</f>
        <v>545597</v>
      </c>
      <c r="U11">
        <f>output!U11</f>
        <v>545515</v>
      </c>
      <c r="V11">
        <f>output!V11/1000000</f>
        <v>1.0911120000000001</v>
      </c>
      <c r="W11">
        <f>output!W11/1000000</f>
        <v>6320.3993790000004</v>
      </c>
      <c r="X11">
        <f>output!X11</f>
        <v>540287832</v>
      </c>
      <c r="Y11">
        <f>output!Y11</f>
        <v>323970</v>
      </c>
      <c r="Z11">
        <f>output!Z11/1000000000</f>
        <v>3.0979408730000002</v>
      </c>
      <c r="AA11">
        <f>output!AA11/1000000000</f>
        <v>0.90122511999999999</v>
      </c>
      <c r="AB11">
        <f>output!AB11/1000000000</f>
        <v>13.951711697</v>
      </c>
      <c r="AC11">
        <f>output!AC11/1000000000</f>
        <v>7.2123694719999998</v>
      </c>
      <c r="AD11" s="9">
        <f>output!AD11/1000000</f>
        <v>2.6414E-2</v>
      </c>
      <c r="AE11">
        <f>output!AE11/1000000000</f>
        <v>3.1462626650000001</v>
      </c>
      <c r="AF11">
        <f>output!AF11/1000000000</f>
        <v>3.1554388960000002</v>
      </c>
      <c r="AG11">
        <f>output!AG11/1000000000</f>
        <v>20.195915235000001</v>
      </c>
      <c r="AH11" s="6">
        <f>output!AH11/1000000000</f>
        <v>11.269033488</v>
      </c>
      <c r="AI11" s="10">
        <f>output!AI11/1000000</f>
        <v>2.7843E-2</v>
      </c>
      <c r="AJ11">
        <f>output!AJ11/1000000000</f>
        <v>34.947637796000002</v>
      </c>
      <c r="AK11">
        <f>output!AK11/1000000000</f>
        <v>8.046583536</v>
      </c>
      <c r="AL11">
        <f>output!AL11/1000000000</f>
        <v>43.435945553000003</v>
      </c>
      <c r="AM11">
        <f>output!AM11/1000000000</f>
        <v>6.2699486240000004</v>
      </c>
      <c r="AN11">
        <f>output!AN11/1000000000</f>
        <v>78.383583349000006</v>
      </c>
      <c r="AO11" s="6">
        <f>output!AO11/1000000000</f>
        <v>14.31653216</v>
      </c>
      <c r="AP11">
        <f>output!AP11/1000000000</f>
        <v>1.8311000000000001E-5</v>
      </c>
    </row>
    <row r="12" spans="1:47" x14ac:dyDescent="0.25">
      <c r="A12">
        <f>output!A12</f>
        <v>11</v>
      </c>
      <c r="B12">
        <f>output!B12</f>
        <v>246666</v>
      </c>
      <c r="C12">
        <f>output!C12</f>
        <v>247101</v>
      </c>
      <c r="D12">
        <f>output!D12/1000000</f>
        <v>0.49376700000000001</v>
      </c>
      <c r="E12">
        <f>output!E12/1000000</f>
        <v>0.31775700000000001</v>
      </c>
      <c r="F12">
        <f>output!F12/1000000000</f>
        <v>2.4038084149999999</v>
      </c>
      <c r="G12">
        <f>output!G12/1000000000</f>
        <v>0.25074526400000002</v>
      </c>
      <c r="H12">
        <f>output!H12</f>
        <v>317767</v>
      </c>
      <c r="I12">
        <f>output!I12/1000000000</f>
        <v>1.6798479900000001</v>
      </c>
      <c r="J12">
        <f>output!J12/1000000000</f>
        <v>1.9361098400000001</v>
      </c>
      <c r="K12">
        <f>output!K12/1000000000</f>
        <v>0.50293183699999999</v>
      </c>
      <c r="L12">
        <f>output!L12/1000000000</f>
        <v>0.47359440000000003</v>
      </c>
      <c r="M12">
        <f>output!M12/1000000</f>
        <v>3.3271000000000002E-2</v>
      </c>
      <c r="N12">
        <f>output!N12/1000000000</f>
        <v>1.9327276229999999</v>
      </c>
      <c r="O12">
        <f>output!O12/1000000000</f>
        <v>0.947145232</v>
      </c>
      <c r="P12">
        <f>output!P12</f>
        <v>4115507450</v>
      </c>
      <c r="Q12">
        <f>output!Q12</f>
        <v>3356849472</v>
      </c>
      <c r="R12" s="6">
        <f>output!R12/1000000000</f>
        <v>3.6125756130000002</v>
      </c>
      <c r="S12">
        <f>output!S12/1000000000</f>
        <v>2.8832550719999999</v>
      </c>
      <c r="T12">
        <f>output!T12</f>
        <v>545605</v>
      </c>
      <c r="U12">
        <f>output!U12</f>
        <v>545522</v>
      </c>
      <c r="V12">
        <f>output!V12/1000000</f>
        <v>1.091127</v>
      </c>
      <c r="W12">
        <f>output!W12/1000000</f>
        <v>6640.5669969999999</v>
      </c>
      <c r="X12">
        <f>output!X12</f>
        <v>540338944</v>
      </c>
      <c r="Y12">
        <f>output!Y12</f>
        <v>352012</v>
      </c>
      <c r="Z12">
        <f>output!Z12/1000000000</f>
        <v>3.1676017289999998</v>
      </c>
      <c r="AA12">
        <f>output!AA12/1000000000</f>
        <v>0.96597975199999997</v>
      </c>
      <c r="AB12">
        <f>output!AB12/1000000000</f>
        <v>13.974381257999999</v>
      </c>
      <c r="AC12">
        <f>output!AC12/1000000000</f>
        <v>7.2446325680000001</v>
      </c>
      <c r="AD12" s="9">
        <f>output!AD12/1000000</f>
        <v>3.0955E-2</v>
      </c>
      <c r="AE12">
        <f>output!AE12/1000000000</f>
        <v>3.52618666</v>
      </c>
      <c r="AF12">
        <f>output!AF12/1000000000</f>
        <v>3.3808502159999998</v>
      </c>
      <c r="AG12">
        <f>output!AG12/1000000000</f>
        <v>20.668169646999999</v>
      </c>
      <c r="AH12" s="6">
        <f>output!AH12/1000000000</f>
        <v>11.591462536</v>
      </c>
      <c r="AI12" s="10">
        <f>output!AI12/1000000</f>
        <v>3.2763E-2</v>
      </c>
      <c r="AJ12">
        <f>output!AJ12/1000000000</f>
        <v>35.366084233000002</v>
      </c>
      <c r="AK12">
        <f>output!AK12/1000000000</f>
        <v>9.5213846800000006</v>
      </c>
      <c r="AL12">
        <f>output!AL12/1000000000</f>
        <v>60.599513342999998</v>
      </c>
      <c r="AM12">
        <f>output!AM12/1000000000</f>
        <v>7.316124952</v>
      </c>
      <c r="AN12">
        <f>output!AN12/1000000000</f>
        <v>95.965597575999993</v>
      </c>
      <c r="AO12" s="6">
        <f>output!AO12/1000000000</f>
        <v>16.837509632</v>
      </c>
      <c r="AP12">
        <f>output!AP12/1000000000</f>
        <v>2.1671999999999999E-5</v>
      </c>
    </row>
    <row r="13" spans="1:47" x14ac:dyDescent="0.25">
      <c r="A13">
        <f>output!A13</f>
        <v>12</v>
      </c>
      <c r="B13">
        <f>output!B13</f>
        <v>269256</v>
      </c>
      <c r="C13">
        <f>output!C13</f>
        <v>269494</v>
      </c>
      <c r="D13">
        <f>output!D13/1000000</f>
        <v>0.53874999999999995</v>
      </c>
      <c r="E13">
        <f>output!E13/1000000</f>
        <v>0.33288800000000002</v>
      </c>
      <c r="F13">
        <f>output!F13/1000000000</f>
        <v>2.6050315319999999</v>
      </c>
      <c r="G13">
        <f>output!G13/1000000000</f>
        <v>0.27350892199999999</v>
      </c>
      <c r="H13">
        <f>output!H13</f>
        <v>339892</v>
      </c>
      <c r="I13">
        <f>output!I13/1000000000</f>
        <v>2.028559612</v>
      </c>
      <c r="J13">
        <f>output!J13/1000000000</f>
        <v>2.0060199359999999</v>
      </c>
      <c r="K13">
        <f>output!K13/1000000000</f>
        <v>0.60002886499999997</v>
      </c>
      <c r="L13">
        <f>output!L13/1000000000</f>
        <v>0.50153041600000003</v>
      </c>
      <c r="M13">
        <f>output!M13/1000000</f>
        <v>3.8613000000000001E-2</v>
      </c>
      <c r="N13">
        <f>output!N13/1000000000</f>
        <v>2.6317861859999998</v>
      </c>
      <c r="O13">
        <f>output!O13/1000000000</f>
        <v>1.003036952</v>
      </c>
      <c r="P13">
        <f>output!P13</f>
        <v>5260374663</v>
      </c>
      <c r="Q13">
        <f>output!Q13</f>
        <v>3510587304</v>
      </c>
      <c r="R13" s="6">
        <f>output!R13/1000000000</f>
        <v>4.6603457979999998</v>
      </c>
      <c r="S13">
        <f>output!S13/1000000000</f>
        <v>3.0090568879999999</v>
      </c>
      <c r="T13">
        <f>output!T13</f>
        <v>545623</v>
      </c>
      <c r="U13">
        <f>output!U13</f>
        <v>545534</v>
      </c>
      <c r="V13">
        <f>output!V13/1000000</f>
        <v>1.0911569999999999</v>
      </c>
      <c r="W13">
        <f>output!W13/1000000</f>
        <v>6106.5593170000002</v>
      </c>
      <c r="X13">
        <f>output!X13</f>
        <v>540322736</v>
      </c>
      <c r="Y13">
        <f>output!Y13</f>
        <v>379441</v>
      </c>
      <c r="Z13">
        <f>output!Z13/1000000000</f>
        <v>3.1167346399999998</v>
      </c>
      <c r="AA13">
        <f>output!AA13/1000000000</f>
        <v>1.003038984</v>
      </c>
      <c r="AB13">
        <f>output!AB13/1000000000</f>
        <v>14.418333820999999</v>
      </c>
      <c r="AC13">
        <f>output!AC13/1000000000</f>
        <v>7.0210636800000001</v>
      </c>
      <c r="AD13" s="9">
        <f>output!AD13/1000000</f>
        <v>3.5804000000000002E-2</v>
      </c>
      <c r="AE13">
        <f>output!AE13/1000000000</f>
        <v>3.8281309819999998</v>
      </c>
      <c r="AF13">
        <f>output!AF13/1000000000</f>
        <v>3.510584792</v>
      </c>
      <c r="AG13">
        <f>output!AG13/1000000000</f>
        <v>21.363199442999999</v>
      </c>
      <c r="AH13" s="6">
        <f>output!AH13/1000000000</f>
        <v>11.534687456</v>
      </c>
      <c r="AI13" s="10">
        <f>output!AI13/1000000</f>
        <v>3.7983000000000003E-2</v>
      </c>
      <c r="AJ13">
        <f>output!AJ13/1000000000</f>
        <v>42.497274859000001</v>
      </c>
      <c r="AK13">
        <f>output!AK13/1000000000</f>
        <v>10.148759378995232</v>
      </c>
      <c r="AL13">
        <f>output!AL13/1000000000</f>
        <v>79.616288733000005</v>
      </c>
      <c r="AM13">
        <f>output!AM13/1000000000</f>
        <v>8.4302077359999998</v>
      </c>
      <c r="AN13">
        <f>output!AN13/1000000000</f>
        <v>122.11356359200001</v>
      </c>
      <c r="AO13" s="6">
        <f>output!AO13/1000000000</f>
        <v>18.578967114995233</v>
      </c>
      <c r="AP13">
        <f>output!AP13/1000000000</f>
        <v>2.5227000000000001E-5</v>
      </c>
    </row>
    <row r="14" spans="1:47" x14ac:dyDescent="0.25">
      <c r="A14">
        <f>output!A14</f>
        <v>13</v>
      </c>
      <c r="B14">
        <f>output!B14</f>
        <v>291789</v>
      </c>
      <c r="C14">
        <f>output!C14</f>
        <v>292053</v>
      </c>
      <c r="D14">
        <f>output!D14/1000000</f>
        <v>0.58384199999999997</v>
      </c>
      <c r="E14">
        <f>output!E14/1000000</f>
        <v>0.34700399999999998</v>
      </c>
      <c r="F14">
        <f>output!F14/1000000000</f>
        <v>2.8739899379999998</v>
      </c>
      <c r="G14">
        <f>output!G14/1000000000</f>
        <v>0.29615877800000001</v>
      </c>
      <c r="H14">
        <f>output!H14</f>
        <v>361357</v>
      </c>
      <c r="I14">
        <f>output!I14/1000000000</f>
        <v>2.3203001310000002</v>
      </c>
      <c r="J14">
        <f>output!J14/1000000000</f>
        <v>2.0995708959999999</v>
      </c>
      <c r="K14">
        <f>output!K14/1000000000</f>
        <v>0.96625479199999997</v>
      </c>
      <c r="L14">
        <f>output!L14/1000000000</f>
        <v>0.514359024</v>
      </c>
      <c r="M14">
        <f>output!M14/1000000</f>
        <v>4.4019999999999997E-2</v>
      </c>
      <c r="N14">
        <f>output!N14/1000000000</f>
        <v>2.462165347</v>
      </c>
      <c r="O14">
        <f>output!O14/1000000000</f>
        <v>1.0286734639999999</v>
      </c>
      <c r="P14">
        <f>output!P14</f>
        <v>5748720270</v>
      </c>
      <c r="Q14">
        <f>output!Q14</f>
        <v>3642603384</v>
      </c>
      <c r="R14" s="6">
        <f>output!R14/1000000000</f>
        <v>4.7824654779999998</v>
      </c>
      <c r="S14">
        <f>output!S14/1000000000</f>
        <v>3.1282443600000001</v>
      </c>
      <c r="T14">
        <f>output!T14</f>
        <v>545616</v>
      </c>
      <c r="U14">
        <f>output!U14</f>
        <v>545566</v>
      </c>
      <c r="V14">
        <f>output!V14/1000000</f>
        <v>1.0911820000000001</v>
      </c>
      <c r="W14">
        <f>output!W14/1000000</f>
        <v>7061.1223179999997</v>
      </c>
      <c r="X14">
        <f>output!X14</f>
        <v>540468984</v>
      </c>
      <c r="Y14">
        <f>output!Y14</f>
        <v>406108</v>
      </c>
      <c r="Z14">
        <f>output!Z14/1000000000</f>
        <v>3.087430967</v>
      </c>
      <c r="AA14">
        <f>output!AA14/1000000000</f>
        <v>1.050099592</v>
      </c>
      <c r="AB14">
        <f>output!AB14/1000000000</f>
        <v>14.717497402999999</v>
      </c>
      <c r="AC14">
        <f>output!AC14/1000000000</f>
        <v>6.8590603840000002</v>
      </c>
      <c r="AD14" s="9">
        <f>output!AD14/1000000</f>
        <v>4.0677999999999999E-2</v>
      </c>
      <c r="AE14">
        <f>output!AE14/1000000000</f>
        <v>3.4775098209999999</v>
      </c>
      <c r="AF14">
        <f>output!AF14/1000000000</f>
        <v>4.2003098080000001</v>
      </c>
      <c r="AG14">
        <f>output!AG14/1000000000</f>
        <v>21.282438191000001</v>
      </c>
      <c r="AH14" s="6">
        <f>output!AH14/1000000000</f>
        <v>12.109469784</v>
      </c>
      <c r="AI14" s="10">
        <f>output!AI14/1000000</f>
        <v>4.3230999999999999E-2</v>
      </c>
      <c r="AJ14">
        <f>output!AJ14/1000000000</f>
        <v>52.057913358</v>
      </c>
      <c r="AK14">
        <f>output!AK14/1000000000</f>
        <v>11.584544405044172</v>
      </c>
      <c r="AL14">
        <f>output!AL14/1000000000</f>
        <v>85.036897089999997</v>
      </c>
      <c r="AM14">
        <f>output!AM14/1000000000</f>
        <v>9.6808321920000004</v>
      </c>
      <c r="AN14">
        <f>output!AN14/1000000000</f>
        <v>137.094810448</v>
      </c>
      <c r="AO14" s="6">
        <f>output!AO14/1000000000</f>
        <v>21.265376597044174</v>
      </c>
      <c r="AP14">
        <f>output!AP14/1000000000</f>
        <v>2.887E-5</v>
      </c>
    </row>
    <row r="15" spans="1:47" x14ac:dyDescent="0.25">
      <c r="A15">
        <f>output!A15</f>
        <v>14</v>
      </c>
      <c r="B15">
        <f>output!B15</f>
        <v>314608</v>
      </c>
      <c r="C15">
        <f>output!C15</f>
        <v>314642</v>
      </c>
      <c r="D15">
        <f>output!D15/1000000</f>
        <v>0.62924999999999998</v>
      </c>
      <c r="E15">
        <f>output!E15/1000000</f>
        <v>0.35988799999999999</v>
      </c>
      <c r="F15">
        <f>output!F15/1000000000</f>
        <v>2.7290030500000002</v>
      </c>
      <c r="G15">
        <f>output!G15/1000000000</f>
        <v>0.31883317799999999</v>
      </c>
      <c r="H15">
        <f>output!H15</f>
        <v>382136</v>
      </c>
      <c r="I15">
        <f>output!I15/1000000000</f>
        <v>1.8326297279999999</v>
      </c>
      <c r="J15">
        <f>output!J15/1000000000</f>
        <v>2.1746858480000002</v>
      </c>
      <c r="K15">
        <f>output!K15/1000000000</f>
        <v>0.64320010900000002</v>
      </c>
      <c r="L15">
        <f>output!L15/1000000000</f>
        <v>0.54371623199999997</v>
      </c>
      <c r="M15">
        <f>output!M15/1000000</f>
        <v>4.9606999999999998E-2</v>
      </c>
      <c r="N15">
        <f>output!N15/1000000000</f>
        <v>3.256879053</v>
      </c>
      <c r="O15">
        <f>output!O15/1000000000</f>
        <v>1.087378824</v>
      </c>
      <c r="P15">
        <f>output!P15</f>
        <v>5732708890</v>
      </c>
      <c r="Q15">
        <f>output!Q15</f>
        <v>3805780904</v>
      </c>
      <c r="R15" s="6">
        <f>output!R15/1000000000</f>
        <v>5.0895087810000001</v>
      </c>
      <c r="S15">
        <f>output!S15/1000000000</f>
        <v>3.2620646720000002</v>
      </c>
      <c r="T15">
        <f>output!T15</f>
        <v>545604</v>
      </c>
      <c r="U15">
        <f>output!U15</f>
        <v>545548</v>
      </c>
      <c r="V15">
        <f>output!V15/1000000</f>
        <v>1.0911519999999999</v>
      </c>
      <c r="W15">
        <f>output!W15/1000000</f>
        <v>6327.2670269999999</v>
      </c>
      <c r="X15">
        <f>output!X15</f>
        <v>540448520</v>
      </c>
      <c r="Y15">
        <f>output!Y15</f>
        <v>432237</v>
      </c>
      <c r="Z15">
        <f>output!Z15/1000000000</f>
        <v>2.9813610800000001</v>
      </c>
      <c r="AA15">
        <f>output!AA15/1000000000</f>
        <v>1.087387648</v>
      </c>
      <c r="AB15">
        <f>output!AB15/1000000000</f>
        <v>13.941950699</v>
      </c>
      <c r="AC15">
        <f>output!AC15/1000000000</f>
        <v>7.1768584239999997</v>
      </c>
      <c r="AD15" s="9">
        <f>output!AD15/1000000</f>
        <v>4.5716E-2</v>
      </c>
      <c r="AE15">
        <f>output!AE15/1000000000</f>
        <v>4.347284835</v>
      </c>
      <c r="AF15">
        <f>output!AF15/1000000000</f>
        <v>4.3495071520000002</v>
      </c>
      <c r="AG15">
        <f>output!AG15/1000000000</f>
        <v>21.270596613999999</v>
      </c>
      <c r="AH15" s="6">
        <f>output!AH15/1000000000</f>
        <v>12.613753224</v>
      </c>
      <c r="AI15" s="10">
        <f>output!AI15/1000000</f>
        <v>4.8744999999999997E-2</v>
      </c>
      <c r="AJ15">
        <f>output!AJ15/1000000000</f>
        <v>60.032084584000003</v>
      </c>
      <c r="AK15">
        <f>output!AK15/1000000000</f>
        <v>13.113039601827357</v>
      </c>
      <c r="AL15">
        <f>output!AL15/1000000000</f>
        <v>101.433567986</v>
      </c>
      <c r="AM15">
        <f>output!AM15/1000000000</f>
        <v>10.100724492707462</v>
      </c>
      <c r="AN15">
        <f>output!AN15/1000000000</f>
        <v>161.46565257</v>
      </c>
      <c r="AO15" s="6">
        <f>output!AO15/1000000000</f>
        <v>23.21376409453482</v>
      </c>
      <c r="AP15">
        <f>output!AP15/1000000000</f>
        <v>3.2620999999999998E-5</v>
      </c>
    </row>
    <row r="16" spans="1:47" x14ac:dyDescent="0.25">
      <c r="A16">
        <f>output!A16</f>
        <v>15</v>
      </c>
      <c r="B16">
        <f>output!B16</f>
        <v>337135</v>
      </c>
      <c r="C16">
        <f>output!C16</f>
        <v>337352</v>
      </c>
      <c r="D16">
        <f>output!D16/1000000</f>
        <v>0.67448699999999995</v>
      </c>
      <c r="E16">
        <f>output!E16/1000000</f>
        <v>0.37182399999999999</v>
      </c>
      <c r="F16">
        <f>output!F16/1000000000</f>
        <v>3.7151347530000001</v>
      </c>
      <c r="G16">
        <f>output!G16/1000000000</f>
        <v>0.34156858099999998</v>
      </c>
      <c r="H16">
        <f>output!H16</f>
        <v>402021</v>
      </c>
      <c r="I16">
        <f>output!I16/1000000000</f>
        <v>2.4410837860000001</v>
      </c>
      <c r="J16">
        <f>output!J16/1000000000</f>
        <v>2.2580140879999999</v>
      </c>
      <c r="K16">
        <f>output!K16/1000000000</f>
        <v>0.75287684799999999</v>
      </c>
      <c r="L16">
        <f>output!L16/1000000000</f>
        <v>0.55309382399999996</v>
      </c>
      <c r="M16">
        <f>output!M16/1000000</f>
        <v>5.5474000000000002E-2</v>
      </c>
      <c r="N16">
        <f>output!N16/1000000000</f>
        <v>3.2211267370000001</v>
      </c>
      <c r="O16">
        <f>output!O16/1000000000</f>
        <v>1.106132192</v>
      </c>
      <c r="P16">
        <f>output!P16</f>
        <v>6415087371</v>
      </c>
      <c r="Q16">
        <f>output!Q16</f>
        <v>3917240104</v>
      </c>
      <c r="R16" s="6">
        <f>output!R16/1000000000</f>
        <v>5.6622105229999997</v>
      </c>
      <c r="S16">
        <f>output!S16/1000000000</f>
        <v>3.3641462799999999</v>
      </c>
      <c r="T16">
        <f>output!T16</f>
        <v>545580</v>
      </c>
      <c r="U16">
        <f>output!U16</f>
        <v>545523</v>
      </c>
      <c r="V16">
        <f>output!V16/1000000</f>
        <v>1.0911029999999999</v>
      </c>
      <c r="W16">
        <f>output!W16/1000000</f>
        <v>6391.5132599999997</v>
      </c>
      <c r="X16">
        <f>output!X16</f>
        <v>540509752</v>
      </c>
      <c r="Y16">
        <f>output!Y16</f>
        <v>457885</v>
      </c>
      <c r="Z16">
        <f>output!Z16/1000000000</f>
        <v>2.9540575840000001</v>
      </c>
      <c r="AA16">
        <f>output!AA16/1000000000</f>
        <v>0.56484184800000004</v>
      </c>
      <c r="AB16">
        <f>output!AB16/1000000000</f>
        <v>16.343223829999999</v>
      </c>
      <c r="AC16">
        <f>output!AC16/1000000000</f>
        <v>7.3424781440000002</v>
      </c>
      <c r="AD16" s="9">
        <f>output!AD16/1000000</f>
        <v>5.0992999999999997E-2</v>
      </c>
      <c r="AE16">
        <f>output!AE16/1000000000</f>
        <v>4.8524187080000001</v>
      </c>
      <c r="AF16">
        <f>output!AF16/1000000000</f>
        <v>4.5184939999999996</v>
      </c>
      <c r="AG16">
        <f>output!AG16/1000000000</f>
        <v>24.149700121999999</v>
      </c>
      <c r="AH16" s="6">
        <f>output!AH16/1000000000</f>
        <v>12.425813992</v>
      </c>
      <c r="AI16" s="10">
        <f>output!AI16/1000000</f>
        <v>5.4378000000000003E-2</v>
      </c>
      <c r="AJ16">
        <f>output!AJ16/1000000000</f>
        <v>55.892982062000002</v>
      </c>
      <c r="AK16">
        <f>output!AK16/1000000000</f>
        <v>14.81341449063253</v>
      </c>
      <c r="AL16">
        <f>output!AL16/1000000000</f>
        <v>126.80740616200001</v>
      </c>
      <c r="AM16">
        <f>output!AM16/1000000000</f>
        <v>11.31536894579347</v>
      </c>
      <c r="AN16">
        <f>output!AN16/1000000000</f>
        <v>182.70038822399999</v>
      </c>
      <c r="AO16" s="6">
        <f>output!AO16/1000000000</f>
        <v>26.128783436426001</v>
      </c>
      <c r="AP16">
        <f>output!AP16/1000000000</f>
        <v>3.6569000000000002E-5</v>
      </c>
    </row>
    <row r="17" spans="1:42" x14ac:dyDescent="0.25">
      <c r="A17">
        <f>output!A17</f>
        <v>16</v>
      </c>
      <c r="B17">
        <f>output!B17</f>
        <v>359796</v>
      </c>
      <c r="C17">
        <f>output!C17</f>
        <v>359941</v>
      </c>
      <c r="D17">
        <f>output!D17/1000000</f>
        <v>0.71973699999999996</v>
      </c>
      <c r="E17">
        <f>output!E17/1000000</f>
        <v>0.38299699999999998</v>
      </c>
      <c r="F17">
        <f>output!F17/1000000000</f>
        <v>3.4929078470000001</v>
      </c>
      <c r="G17">
        <f>output!G17/1000000000</f>
        <v>0.36416312200000001</v>
      </c>
      <c r="H17">
        <f>output!H17</f>
        <v>421178</v>
      </c>
      <c r="I17">
        <f>output!I17/1000000000</f>
        <v>2.37274845</v>
      </c>
      <c r="J17">
        <f>output!J17/1000000000</f>
        <v>2.3408435839999999</v>
      </c>
      <c r="K17">
        <f>output!K17/1000000000</f>
        <v>0.67793317200000003</v>
      </c>
      <c r="L17">
        <f>output!L17/1000000000</f>
        <v>0.57342148800000003</v>
      </c>
      <c r="M17">
        <f>output!M17/1000000</f>
        <v>6.1411E-2</v>
      </c>
      <c r="N17">
        <f>output!N17/1000000000</f>
        <v>4.0305127970000001</v>
      </c>
      <c r="O17">
        <f>output!O17/1000000000</f>
        <v>1.1467880319999999</v>
      </c>
      <c r="P17">
        <f>output!P17</f>
        <v>7081194419</v>
      </c>
      <c r="Q17">
        <f>output!Q17</f>
        <v>4061053104</v>
      </c>
      <c r="R17" s="6">
        <f>output!R17/1000000000</f>
        <v>6.4032612469999997</v>
      </c>
      <c r="S17">
        <f>output!S17/1000000000</f>
        <v>3.4876316159999998</v>
      </c>
      <c r="T17">
        <f>output!T17</f>
        <v>545574</v>
      </c>
      <c r="U17">
        <f>output!U17</f>
        <v>545538</v>
      </c>
      <c r="V17">
        <f>output!V17/1000000</f>
        <v>1.0911120000000001</v>
      </c>
      <c r="W17">
        <f>output!W17/1000000</f>
        <v>6018.6683810000004</v>
      </c>
      <c r="X17">
        <f>output!X17</f>
        <v>540493224</v>
      </c>
      <c r="Y17">
        <f>output!Y17</f>
        <v>482942</v>
      </c>
      <c r="Z17">
        <f>output!Z17/1000000000</f>
        <v>3.1143533040000002</v>
      </c>
      <c r="AA17">
        <f>output!AA17/1000000000</f>
        <v>0.58551877600000002</v>
      </c>
      <c r="AB17">
        <f>output!AB17/1000000000</f>
        <v>14.803135223</v>
      </c>
      <c r="AC17">
        <f>output!AC17/1000000000</f>
        <v>7.0258243040000004</v>
      </c>
      <c r="AD17" s="9">
        <f>output!AD17/1000000</f>
        <v>5.6397999999999997E-2</v>
      </c>
      <c r="AE17">
        <f>output!AE17/1000000000</f>
        <v>4.9316477839999999</v>
      </c>
      <c r="AF17">
        <f>output!AF17/1000000000</f>
        <v>5.26937532</v>
      </c>
      <c r="AG17">
        <f>output!AG17/1000000000</f>
        <v>22.849136310999999</v>
      </c>
      <c r="AH17" s="6">
        <f>output!AH17/1000000000</f>
        <v>12.880718399999999</v>
      </c>
      <c r="AI17" s="10">
        <f>output!AI17/1000000</f>
        <v>6.0220999999999997E-2</v>
      </c>
      <c r="AJ17">
        <f>output!AJ17/1000000000</f>
        <v>79.513104953999999</v>
      </c>
      <c r="AK17">
        <f>output!AK17/1000000000</f>
        <v>16.580767761770634</v>
      </c>
      <c r="AL17">
        <f>output!AL17/1000000000</f>
        <v>146.95067712100001</v>
      </c>
      <c r="AM17">
        <f>output!AM17/1000000000</f>
        <v>12.685866052336332</v>
      </c>
      <c r="AN17">
        <f>output!AN17/1000000000</f>
        <v>226.46378207500001</v>
      </c>
      <c r="AO17" s="6">
        <f>output!AO17/1000000000</f>
        <v>29.266633814106967</v>
      </c>
      <c r="AP17">
        <f>output!AP17/1000000000</f>
        <v>4.0651000000000001E-5</v>
      </c>
    </row>
    <row r="18" spans="1:42" x14ac:dyDescent="0.25">
      <c r="A18">
        <f>output!A18</f>
        <v>17</v>
      </c>
      <c r="B18">
        <f>output!B18</f>
        <v>382427</v>
      </c>
      <c r="C18">
        <f>output!C18</f>
        <v>383017</v>
      </c>
      <c r="D18">
        <f>output!D18/1000000</f>
        <v>0.76544400000000001</v>
      </c>
      <c r="E18">
        <f>output!E18/1000000</f>
        <v>0.39340999999999998</v>
      </c>
      <c r="F18">
        <f>output!F18/1000000000</f>
        <v>3.980089263</v>
      </c>
      <c r="G18">
        <f>output!G18/1000000000</f>
        <v>0.38683684800000001</v>
      </c>
      <c r="H18">
        <f>output!H18</f>
        <v>439666</v>
      </c>
      <c r="I18">
        <f>output!I18/1000000000</f>
        <v>2.5757063429999998</v>
      </c>
      <c r="J18">
        <f>output!J18/1000000000</f>
        <v>2.3961982480000001</v>
      </c>
      <c r="K18">
        <f>output!K18/1000000000</f>
        <v>1.238085842</v>
      </c>
      <c r="L18">
        <f>output!L18/1000000000</f>
        <v>0.59908426400000003</v>
      </c>
      <c r="M18">
        <f>output!M18/1000000</f>
        <v>6.7615999999999996E-2</v>
      </c>
      <c r="N18">
        <f>output!N18/1000000000</f>
        <v>6.6717271919999996</v>
      </c>
      <c r="O18">
        <f>output!O18/1000000000</f>
        <v>1.198143856</v>
      </c>
      <c r="P18">
        <f>output!P18</f>
        <v>10485519377</v>
      </c>
      <c r="Q18">
        <f>output!Q18</f>
        <v>4193426368</v>
      </c>
      <c r="R18" s="6">
        <f>output!R18/1000000000</f>
        <v>9.2474335350000008</v>
      </c>
      <c r="S18">
        <f>output!S18/1000000000</f>
        <v>3.5943421039999999</v>
      </c>
      <c r="T18">
        <f>output!T18</f>
        <v>545588</v>
      </c>
      <c r="U18">
        <f>output!U18</f>
        <v>545536</v>
      </c>
      <c r="V18">
        <f>output!V18/1000000</f>
        <v>1.091124</v>
      </c>
      <c r="W18">
        <f>output!W18/1000000</f>
        <v>6083.2206740000001</v>
      </c>
      <c r="X18">
        <f>output!X18</f>
        <v>540475416</v>
      </c>
      <c r="Y18">
        <f>output!Y18</f>
        <v>507750</v>
      </c>
      <c r="Z18">
        <f>output!Z18/1000000000</f>
        <v>2.9854064789999999</v>
      </c>
      <c r="AA18">
        <f>output!AA18/1000000000</f>
        <v>0.59903804000000005</v>
      </c>
      <c r="AB18">
        <f>output!AB18/1000000000</f>
        <v>15.148495775000001</v>
      </c>
      <c r="AC18">
        <f>output!AC18/1000000000</f>
        <v>7.3174815359999998</v>
      </c>
      <c r="AD18" s="9">
        <f>output!AD18/1000000</f>
        <v>6.2019999999999999E-2</v>
      </c>
      <c r="AE18">
        <f>output!AE18/1000000000</f>
        <v>5.4970824479999996</v>
      </c>
      <c r="AF18">
        <f>output!AF18/1000000000</f>
        <v>5.3914670720000002</v>
      </c>
      <c r="AG18">
        <f>output!AG18/1000000000</f>
        <v>23.630984701999999</v>
      </c>
      <c r="AH18" s="6">
        <f>output!AH18/1000000000</f>
        <v>13.307986648</v>
      </c>
      <c r="AI18" s="10">
        <f>output!AI18/1000000</f>
        <v>6.5986000000000003E-2</v>
      </c>
      <c r="AJ18">
        <f>output!AJ18/1000000000</f>
        <v>74.644935257</v>
      </c>
      <c r="AK18">
        <f>output!AK18/1000000000</f>
        <v>18.416615342191569</v>
      </c>
      <c r="AL18">
        <f>output!AL18/1000000000</f>
        <v>198.68668065099999</v>
      </c>
      <c r="AM18">
        <f>output!AM18/1000000000</f>
        <v>14.131716570699346</v>
      </c>
      <c r="AN18">
        <f>output!AN18/1000000000</f>
        <v>273.331615908</v>
      </c>
      <c r="AO18" s="6">
        <f>output!AO18/1000000000</f>
        <v>32.548331912890916</v>
      </c>
      <c r="AP18">
        <f>output!AP18/1000000000</f>
        <v>4.4743000000000002E-5</v>
      </c>
    </row>
    <row r="19" spans="1:42" x14ac:dyDescent="0.25">
      <c r="A19">
        <f>output!A19</f>
        <v>18</v>
      </c>
      <c r="B19">
        <f>output!B19</f>
        <v>404886</v>
      </c>
      <c r="C19">
        <f>output!C19</f>
        <v>405600</v>
      </c>
      <c r="D19">
        <f>output!D19/1000000</f>
        <v>0.81048600000000004</v>
      </c>
      <c r="E19">
        <f>output!E19/1000000</f>
        <v>0.40285199999999999</v>
      </c>
      <c r="F19">
        <f>output!F19/1000000000</f>
        <v>3.929964725</v>
      </c>
      <c r="G19">
        <f>output!G19/1000000000</f>
        <v>0.40943640199999998</v>
      </c>
      <c r="H19">
        <f>output!H19</f>
        <v>457419</v>
      </c>
      <c r="I19">
        <f>output!I19/1000000000</f>
        <v>2.5878645800000002</v>
      </c>
      <c r="J19">
        <f>output!J19/1000000000</f>
        <v>2.4906503359999999</v>
      </c>
      <c r="K19">
        <f>output!K19/1000000000</f>
        <v>1.1684545550000001</v>
      </c>
      <c r="L19">
        <f>output!L19/1000000000</f>
        <v>0.606388496</v>
      </c>
      <c r="M19">
        <f>output!M19/1000000</f>
        <v>7.3872999999999994E-2</v>
      </c>
      <c r="N19">
        <f>output!N19/1000000000</f>
        <v>6.1415057180000003</v>
      </c>
      <c r="O19">
        <f>output!O19/1000000000</f>
        <v>1.8191074</v>
      </c>
      <c r="P19">
        <f>output!P19</f>
        <v>9897824853</v>
      </c>
      <c r="Q19">
        <f>output!Q19</f>
        <v>4916146232</v>
      </c>
      <c r="R19" s="6">
        <f>output!R19/1000000000</f>
        <v>8.7293702979999992</v>
      </c>
      <c r="S19">
        <f>output!S19/1000000000</f>
        <v>4.3097577359999999</v>
      </c>
      <c r="T19">
        <f>output!T19</f>
        <v>545574</v>
      </c>
      <c r="U19">
        <f>output!U19</f>
        <v>545537</v>
      </c>
      <c r="V19">
        <f>output!V19/1000000</f>
        <v>1.0911109999999999</v>
      </c>
      <c r="W19">
        <f>output!W19/1000000</f>
        <v>6177.8798049999996</v>
      </c>
      <c r="X19">
        <f>output!X19</f>
        <v>540533728</v>
      </c>
      <c r="Y19">
        <f>output!Y19</f>
        <v>531615</v>
      </c>
      <c r="Z19">
        <f>output!Z19/1000000000</f>
        <v>3.2188090840000001</v>
      </c>
      <c r="AA19">
        <f>output!AA19/1000000000</f>
        <v>0.619364672</v>
      </c>
      <c r="AB19">
        <f>output!AB19/1000000000</f>
        <v>14.905963012000001</v>
      </c>
      <c r="AC19">
        <f>output!AC19/1000000000</f>
        <v>7.4473654639999998</v>
      </c>
      <c r="AD19" s="9">
        <f>output!AD19/1000000</f>
        <v>6.7570000000000005E-2</v>
      </c>
      <c r="AE19">
        <f>output!AE19/1000000000</f>
        <v>6.0033705189999997</v>
      </c>
      <c r="AF19">
        <f>output!AF19/1000000000</f>
        <v>6.1933087679999996</v>
      </c>
      <c r="AG19">
        <f>output!AG19/1000000000</f>
        <v>24.128142615000002</v>
      </c>
      <c r="AH19" s="6">
        <f>output!AH19/1000000000</f>
        <v>14.260038904</v>
      </c>
      <c r="AI19" s="10">
        <f>output!AI19/1000000</f>
        <v>7.1902999999999995E-2</v>
      </c>
      <c r="AJ19">
        <f>output!AJ19/1000000000</f>
        <v>95.391771868000006</v>
      </c>
      <c r="AK19">
        <f>output!AK19/1000000000</f>
        <v>20.344981318124329</v>
      </c>
      <c r="AL19">
        <f>output!AL19/1000000000</f>
        <v>217.54371404099999</v>
      </c>
      <c r="AM19">
        <f>output!AM19/1000000000</f>
        <v>15.622245925553933</v>
      </c>
      <c r="AN19">
        <f>output!AN19/1000000000</f>
        <v>312.93548590900002</v>
      </c>
      <c r="AO19" s="6">
        <f>output!AO19/1000000000</f>
        <v>35.967227243678259</v>
      </c>
      <c r="AP19">
        <f>output!AP19/1000000000</f>
        <v>4.8906000000000002E-5</v>
      </c>
    </row>
    <row r="20" spans="1:42" x14ac:dyDescent="0.25">
      <c r="A20">
        <f>output!A20</f>
        <v>19</v>
      </c>
      <c r="B20">
        <f>output!B20</f>
        <v>427486</v>
      </c>
      <c r="C20">
        <f>output!C20</f>
        <v>428287</v>
      </c>
      <c r="D20">
        <f>output!D20/1000000</f>
        <v>0.85577300000000001</v>
      </c>
      <c r="E20">
        <f>output!E20/1000000</f>
        <v>0.41186600000000001</v>
      </c>
      <c r="F20">
        <f>output!F20/1000000000</f>
        <v>3.5983176120000002</v>
      </c>
      <c r="G20">
        <f>output!G20/1000000000</f>
        <v>0.43218257799999998</v>
      </c>
      <c r="H20">
        <f>output!H20</f>
        <v>474894</v>
      </c>
      <c r="I20">
        <f>output!I20/1000000000</f>
        <v>2.932186132</v>
      </c>
      <c r="J20">
        <f>output!J20/1000000000</f>
        <v>2.5727233119999999</v>
      </c>
      <c r="K20">
        <f>output!K20/1000000000</f>
        <v>0.81983562499999996</v>
      </c>
      <c r="L20">
        <f>output!L20/1000000000</f>
        <v>0.64321652799999995</v>
      </c>
      <c r="M20">
        <f>output!M20/1000000</f>
        <v>8.0121999999999999E-2</v>
      </c>
      <c r="N20">
        <f>output!N20/1000000000</f>
        <v>6.9337579150000002</v>
      </c>
      <c r="O20">
        <f>output!O20/1000000000</f>
        <v>1.929592432</v>
      </c>
      <c r="P20">
        <f>output!P20</f>
        <v>10685779672</v>
      </c>
      <c r="Q20">
        <f>output!Q20</f>
        <v>5145532272</v>
      </c>
      <c r="R20" s="6">
        <f>output!R20/1000000000</f>
        <v>9.8659440469999993</v>
      </c>
      <c r="S20">
        <f>output!S20/1000000000</f>
        <v>4.5023157439999997</v>
      </c>
      <c r="T20">
        <f>output!T20</f>
        <v>545587</v>
      </c>
      <c r="U20">
        <f>output!U20</f>
        <v>545569</v>
      </c>
      <c r="V20">
        <f>output!V20/1000000</f>
        <v>1.091156</v>
      </c>
      <c r="W20">
        <f>output!W20/1000000</f>
        <v>6166.3043909999997</v>
      </c>
      <c r="X20">
        <f>output!X20</f>
        <v>540536976</v>
      </c>
      <c r="Y20">
        <f>output!Y20</f>
        <v>555334</v>
      </c>
      <c r="Z20">
        <f>output!Z20/1000000000</f>
        <v>3.5519783239999998</v>
      </c>
      <c r="AA20">
        <f>output!AA20/1000000000</f>
        <v>0.63374216000000005</v>
      </c>
      <c r="AB20">
        <f>output!AB20/1000000000</f>
        <v>14.562404145</v>
      </c>
      <c r="AC20">
        <f>output!AC20/1000000000</f>
        <v>7.0322688879999999</v>
      </c>
      <c r="AD20" s="9">
        <f>output!AD20/1000000</f>
        <v>7.3292999999999997E-2</v>
      </c>
      <c r="AE20">
        <f>output!AE20/1000000000</f>
        <v>5.863238773</v>
      </c>
      <c r="AF20">
        <f>output!AF20/1000000000</f>
        <v>6.3904285679999999</v>
      </c>
      <c r="AG20">
        <f>output!AG20/1000000000</f>
        <v>23.977621242000001</v>
      </c>
      <c r="AH20" s="6">
        <f>output!AH20/1000000000</f>
        <v>14.056439616</v>
      </c>
      <c r="AI20" s="10">
        <f>output!AI20/1000000</f>
        <v>7.7931E-2</v>
      </c>
      <c r="AJ20">
        <f>output!AJ20/1000000000</f>
        <v>93.908944348999995</v>
      </c>
      <c r="AK20">
        <f>output!AK20/1000000000</f>
        <v>22.387192897183262</v>
      </c>
      <c r="AL20">
        <f>output!AL20/1000000000</f>
        <v>264.54278835100001</v>
      </c>
      <c r="AM20">
        <f>output!AM20/1000000000</f>
        <v>17.225000854018287</v>
      </c>
      <c r="AN20">
        <f>output!AN20/1000000000</f>
        <v>358.45173269999998</v>
      </c>
      <c r="AO20" s="6">
        <f>output!AO20/1000000000</f>
        <v>39.612193751201552</v>
      </c>
      <c r="AP20">
        <f>output!AP20/1000000000</f>
        <v>5.3264999999999999E-5</v>
      </c>
    </row>
    <row r="21" spans="1:42" x14ac:dyDescent="0.25">
      <c r="A21">
        <f>output!A21</f>
        <v>20</v>
      </c>
      <c r="B21">
        <f>output!B21</f>
        <v>450119</v>
      </c>
      <c r="C21">
        <f>output!C21</f>
        <v>450779</v>
      </c>
      <c r="D21">
        <f>output!D21/1000000</f>
        <v>0.90089799999999998</v>
      </c>
      <c r="E21">
        <f>output!E21/1000000</f>
        <v>0.42024600000000001</v>
      </c>
      <c r="F21">
        <f>output!F21/1000000000</f>
        <v>4.3407944299999999</v>
      </c>
      <c r="G21">
        <f>output!G21/1000000000</f>
        <v>0.454877912</v>
      </c>
      <c r="H21">
        <f>output!H21</f>
        <v>491507</v>
      </c>
      <c r="I21">
        <f>output!I21/1000000000</f>
        <v>3.1351767719999999</v>
      </c>
      <c r="J21">
        <f>output!J21/1000000000</f>
        <v>2.6259902159999999</v>
      </c>
      <c r="K21">
        <f>output!K21/1000000000</f>
        <v>0.78754126899999999</v>
      </c>
      <c r="L21">
        <f>output!L21/1000000000</f>
        <v>0.62993165600000001</v>
      </c>
      <c r="M21">
        <f>output!M21/1000000</f>
        <v>8.6343000000000003E-2</v>
      </c>
      <c r="N21">
        <f>output!N21/1000000000</f>
        <v>8.7669131379999996</v>
      </c>
      <c r="O21">
        <f>output!O21/1000000000</f>
        <v>1.890254248</v>
      </c>
      <c r="P21">
        <f>output!P21</f>
        <v>12689631179</v>
      </c>
      <c r="Q21">
        <f>output!Q21</f>
        <v>5146176120</v>
      </c>
      <c r="R21" s="6">
        <f>output!R21/1000000000</f>
        <v>11.902089910000001</v>
      </c>
      <c r="S21">
        <f>output!S21/1000000000</f>
        <v>4.5162444639999997</v>
      </c>
      <c r="T21">
        <f>output!T21</f>
        <v>545598</v>
      </c>
      <c r="U21">
        <f>output!U21</f>
        <v>545585</v>
      </c>
      <c r="V21">
        <f>output!V21/1000000</f>
        <v>1.091183</v>
      </c>
      <c r="W21">
        <f>output!W21/1000000</f>
        <v>6328.8386479999999</v>
      </c>
      <c r="X21">
        <f>output!X21</f>
        <v>540459216</v>
      </c>
      <c r="Y21">
        <f>output!Y21</f>
        <v>578331</v>
      </c>
      <c r="Z21">
        <f>output!Z21/1000000000</f>
        <v>2.9046390789999998</v>
      </c>
      <c r="AA21">
        <f>output!AA21/1000000000</f>
        <v>0.63672280800000003</v>
      </c>
      <c r="AB21">
        <f>output!AB21/1000000000</f>
        <v>13.710393180000001</v>
      </c>
      <c r="AC21">
        <f>output!AC21/1000000000</f>
        <v>7.0035429520000001</v>
      </c>
      <c r="AD21" s="9">
        <f>output!AD21/1000000</f>
        <v>7.8956999999999999E-2</v>
      </c>
      <c r="AE21">
        <f>output!AE21/1000000000</f>
        <v>6.6962499900000001</v>
      </c>
      <c r="AF21">
        <f>output!AF21/1000000000</f>
        <v>6.42609808</v>
      </c>
      <c r="AG21">
        <f>output!AG21/1000000000</f>
        <v>23.311282249000001</v>
      </c>
      <c r="AH21" s="6">
        <f>output!AH21/1000000000</f>
        <v>14.066363839999999</v>
      </c>
      <c r="AI21" s="10">
        <f>output!AI21/1000000</f>
        <v>8.4003999999999995E-2</v>
      </c>
      <c r="AJ21">
        <f>output!AJ21/1000000000</f>
        <v>123.811364826</v>
      </c>
      <c r="AK21">
        <f>output!AK21/1000000000</f>
        <v>24.504450035156417</v>
      </c>
      <c r="AL21">
        <f>output!AL21/1000000000</f>
        <v>319.67392510799999</v>
      </c>
      <c r="AM21">
        <f>output!AM21/1000000000</f>
        <v>18.820917211855182</v>
      </c>
      <c r="AN21">
        <f>output!AN21/1000000000</f>
        <v>443.48528993399998</v>
      </c>
      <c r="AO21" s="6">
        <f>output!AO21/1000000000</f>
        <v>43.325367247011599</v>
      </c>
      <c r="AP21">
        <f>output!AP21/1000000000</f>
        <v>5.7587999999999998E-5</v>
      </c>
    </row>
    <row r="22" spans="1:42" x14ac:dyDescent="0.25">
      <c r="A22">
        <f>output!A22</f>
        <v>21</v>
      </c>
      <c r="B22">
        <f>output!B22</f>
        <v>472890</v>
      </c>
      <c r="C22">
        <f>output!C22</f>
        <v>473566</v>
      </c>
      <c r="D22">
        <f>output!D22/1000000</f>
        <v>0.94645599999999996</v>
      </c>
      <c r="E22">
        <f>output!E22/1000000</f>
        <v>0.42819800000000002</v>
      </c>
      <c r="F22">
        <f>output!F22/1000000000</f>
        <v>3.7004981610000001</v>
      </c>
      <c r="G22">
        <f>output!G22/1000000000</f>
        <v>0.47744956999999999</v>
      </c>
      <c r="H22">
        <f>output!H22</f>
        <v>507695</v>
      </c>
      <c r="I22">
        <f>output!I22/1000000000</f>
        <v>3.9078442830000002</v>
      </c>
      <c r="J22">
        <f>output!J22/1000000000</f>
        <v>3.2463774000000001</v>
      </c>
      <c r="K22">
        <f>output!K22/1000000000</f>
        <v>0.78824983999999998</v>
      </c>
      <c r="L22">
        <f>output!L22/1000000000</f>
        <v>0.64931327999999999</v>
      </c>
      <c r="M22">
        <f>output!M22/1000000</f>
        <v>9.2733999999999997E-2</v>
      </c>
      <c r="N22">
        <f>output!N22/1000000000</f>
        <v>17.517059627999998</v>
      </c>
      <c r="O22">
        <f>output!O22/1000000000</f>
        <v>1.948029</v>
      </c>
      <c r="P22">
        <f>output!P22</f>
        <v>22213153751</v>
      </c>
      <c r="Q22">
        <f>output!Q22</f>
        <v>5843719680</v>
      </c>
      <c r="R22" s="6">
        <f>output!R22/1000000000</f>
        <v>21.424903911000001</v>
      </c>
      <c r="S22">
        <f>output!S22/1000000000</f>
        <v>5.1944064000000001</v>
      </c>
      <c r="T22">
        <f>output!T22</f>
        <v>545557</v>
      </c>
      <c r="U22">
        <f>output!U22</f>
        <v>545538</v>
      </c>
      <c r="V22">
        <f>output!V22/1000000</f>
        <v>1.0910949999999999</v>
      </c>
      <c r="W22">
        <f>output!W22/1000000</f>
        <v>9149.590655</v>
      </c>
      <c r="X22">
        <f>output!X22</f>
        <v>540391152</v>
      </c>
      <c r="Y22">
        <f>output!Y22</f>
        <v>600940</v>
      </c>
      <c r="Z22">
        <f>output!Z22/1000000000</f>
        <v>4.7463728940000003</v>
      </c>
      <c r="AA22">
        <f>output!AA22/1000000000</f>
        <v>0.62765579999999999</v>
      </c>
      <c r="AB22">
        <f>output!AB22/1000000000</f>
        <v>19.078502972999999</v>
      </c>
      <c r="AC22">
        <f>output!AC22/1000000000</f>
        <v>7.5650467519999998</v>
      </c>
      <c r="AD22" s="9">
        <f>output!AD22/1000000</f>
        <v>8.4790000000000004E-2</v>
      </c>
      <c r="AE22">
        <f>output!AE22/1000000000</f>
        <v>8.8266846020000003</v>
      </c>
      <c r="AF22">
        <f>output!AF22/1000000000</f>
        <v>6.9345468879999999</v>
      </c>
      <c r="AG22">
        <f>output!AG22/1000000000</f>
        <v>32.651560469000003</v>
      </c>
      <c r="AH22" s="6">
        <f>output!AH22/1000000000</f>
        <v>15.12724944</v>
      </c>
      <c r="AI22" s="10">
        <f>output!AI22/1000000</f>
        <v>9.0114E-2</v>
      </c>
      <c r="AJ22">
        <f>output!AJ22/1000000000</f>
        <v>117.89681023999999</v>
      </c>
      <c r="AK22">
        <f>output!AK22/1000000000</f>
        <v>26.820540510926982</v>
      </c>
      <c r="AL22">
        <f>output!AL22/1000000000</f>
        <v>375.588264896</v>
      </c>
      <c r="AM22">
        <f>output!AM22/1000000000</f>
        <v>20.579401222668636</v>
      </c>
      <c r="AN22">
        <f>output!AN22/1000000000</f>
        <v>493.48507513599998</v>
      </c>
      <c r="AO22" s="6">
        <f>output!AO22/1000000000</f>
        <v>47.399941733595618</v>
      </c>
      <c r="AP22">
        <f>output!AP22/1000000000</f>
        <v>6.1971999999999996E-5</v>
      </c>
    </row>
    <row r="23" spans="1:42" x14ac:dyDescent="0.25">
      <c r="A23">
        <f>output!A23</f>
        <v>22</v>
      </c>
      <c r="B23">
        <f>output!B23</f>
        <v>496199</v>
      </c>
      <c r="C23">
        <f>output!C23</f>
        <v>496221</v>
      </c>
      <c r="D23">
        <f>output!D23/1000000</f>
        <v>0.99241999999999997</v>
      </c>
      <c r="E23">
        <f>output!E23/1000000</f>
        <v>0.43578800000000001</v>
      </c>
      <c r="F23">
        <f>output!F23/1000000000</f>
        <v>4.0097983849999999</v>
      </c>
      <c r="G23">
        <f>output!G23/1000000000</f>
        <v>0.50001558400000001</v>
      </c>
      <c r="H23">
        <f>output!H23</f>
        <v>523707</v>
      </c>
      <c r="I23">
        <f>output!I23/1000000000</f>
        <v>3.3374909989999999</v>
      </c>
      <c r="J23">
        <f>output!J23/1000000000</f>
        <v>3.2258297439999999</v>
      </c>
      <c r="K23">
        <f>output!K23/1000000000</f>
        <v>1.2376583560000001</v>
      </c>
      <c r="L23">
        <f>output!L23/1000000000</f>
        <v>0.61745692799999996</v>
      </c>
      <c r="M23">
        <f>output!M23/1000000</f>
        <v>9.9145999999999998E-2</v>
      </c>
      <c r="N23">
        <f>output!N23/1000000000</f>
        <v>19.234249949999999</v>
      </c>
      <c r="O23">
        <f>output!O23/1000000000</f>
        <v>1.85628796</v>
      </c>
      <c r="P23">
        <f>output!P23</f>
        <v>23809399305</v>
      </c>
      <c r="Q23">
        <f>output!Q23</f>
        <v>5699574632</v>
      </c>
      <c r="R23" s="6">
        <f>output!R23/1000000000</f>
        <v>22.571740948999999</v>
      </c>
      <c r="S23">
        <f>output!S23/1000000000</f>
        <v>5.0821177039999998</v>
      </c>
      <c r="T23">
        <f>output!T23</f>
        <v>545515</v>
      </c>
      <c r="U23">
        <f>output!U23</f>
        <v>545536</v>
      </c>
      <c r="V23">
        <f>output!V23/1000000</f>
        <v>1.091051</v>
      </c>
      <c r="W23">
        <f>output!W23/1000000</f>
        <v>6244.6131649999998</v>
      </c>
      <c r="X23">
        <f>output!X23</f>
        <v>540736120</v>
      </c>
      <c r="Y23">
        <f>output!Y23</f>
        <v>623487</v>
      </c>
      <c r="Z23" s="11">
        <f>output!Z23/1000000000</f>
        <v>3.098815809</v>
      </c>
      <c r="AA23">
        <f>output!AA23/1000000000</f>
        <v>0.62447147999999997</v>
      </c>
      <c r="AB23" s="11">
        <f>output!AB23/1000000000</f>
        <v>13.988586869000001</v>
      </c>
      <c r="AC23">
        <f>output!AC23/1000000000</f>
        <v>7.4931671680000003</v>
      </c>
      <c r="AD23" s="9">
        <f>output!AD23/1000000</f>
        <v>9.0553999999999996E-2</v>
      </c>
      <c r="AE23" s="11">
        <f>output!AE23/1000000000</f>
        <v>6.1694127419999996</v>
      </c>
      <c r="AF23">
        <f>output!AF23/1000000000</f>
        <v>7.5690584960000002</v>
      </c>
      <c r="AG23">
        <f>output!AG23/1000000000</f>
        <v>23.256815419999999</v>
      </c>
      <c r="AH23" s="6">
        <f>output!AH23/1000000000</f>
        <v>15.686697144</v>
      </c>
      <c r="AI23" s="10">
        <f>output!AI23/1000000</f>
        <v>9.6281000000000005E-2</v>
      </c>
      <c r="AJ23">
        <f>output!AJ23/1000000000</f>
        <v>126.985594242</v>
      </c>
      <c r="AK23">
        <f>output!AK23/1000000000</f>
        <v>29.133601691925129</v>
      </c>
      <c r="AL23">
        <f>output!AL23/1000000000</f>
        <v>442.22365418599998</v>
      </c>
      <c r="AM23">
        <f>output!AM23/1000000000</f>
        <v>22.430500650560486</v>
      </c>
      <c r="AN23">
        <f>output!AN23/1000000000</f>
        <v>569.20924842800002</v>
      </c>
      <c r="AO23" s="6">
        <f>output!AO23/1000000000</f>
        <v>51.564102342485612</v>
      </c>
      <c r="AP23">
        <f>output!AP23/1000000000</f>
        <v>6.6462000000000002E-5</v>
      </c>
    </row>
    <row r="24" spans="1:42" s="6" customFormat="1" x14ac:dyDescent="0.25">
      <c r="M24" s="6">
        <f>AVERAGE(M2:M23)</f>
        <v>4.0805909090909094E-2</v>
      </c>
      <c r="AD24" s="6">
        <f>AVERAGE(AD2:AD23)</f>
        <v>3.7612136363636368E-2</v>
      </c>
      <c r="AI24" s="12">
        <f>AVERAGE(AI2:AI23)</f>
        <v>3.9910454545454548E-2</v>
      </c>
    </row>
    <row r="25" spans="1:42" x14ac:dyDescent="0.25">
      <c r="A25" t="s">
        <v>59</v>
      </c>
    </row>
    <row r="26" spans="1:42" x14ac:dyDescent="0.25">
      <c r="A26" t="s">
        <v>53</v>
      </c>
    </row>
    <row r="27" spans="1:42" x14ac:dyDescent="0.25">
      <c r="A27" t="s">
        <v>54</v>
      </c>
    </row>
    <row r="29" spans="1:42" x14ac:dyDescent="0.25">
      <c r="A29" s="7" t="s">
        <v>33</v>
      </c>
      <c r="B29" s="7"/>
      <c r="C29" s="7"/>
    </row>
    <row r="30" spans="1:42" x14ac:dyDescent="0.25">
      <c r="A30" s="7" t="s">
        <v>32</v>
      </c>
      <c r="B30" s="7"/>
      <c r="C30" s="7"/>
    </row>
    <row r="31" spans="1:42" x14ac:dyDescent="0.25">
      <c r="A31" s="7"/>
      <c r="B31" s="7"/>
      <c r="C31" s="7"/>
    </row>
    <row r="32" spans="1:42" x14ac:dyDescent="0.25">
      <c r="A32" s="8" t="s">
        <v>35</v>
      </c>
      <c r="B32" s="8"/>
      <c r="C32" s="8"/>
    </row>
    <row r="33" spans="1:3" x14ac:dyDescent="0.25">
      <c r="A33" s="8" t="s">
        <v>60</v>
      </c>
      <c r="B33" s="8"/>
      <c r="C33" s="8"/>
    </row>
    <row r="34" spans="1:3" x14ac:dyDescent="0.25">
      <c r="A34" s="8" t="s">
        <v>56</v>
      </c>
      <c r="B34" s="8"/>
      <c r="C34" s="8"/>
    </row>
    <row r="35" spans="1:3" x14ac:dyDescent="0.25">
      <c r="A35" s="8" t="s">
        <v>34</v>
      </c>
    </row>
    <row r="36" spans="1:3" x14ac:dyDescent="0.25">
      <c r="A36" s="8" t="s">
        <v>38</v>
      </c>
    </row>
    <row r="37" spans="1:3" x14ac:dyDescent="0.25">
      <c r="A37" s="8" t="s">
        <v>57</v>
      </c>
    </row>
    <row r="38" spans="1:3" x14ac:dyDescent="0.25">
      <c r="A38" s="8" t="s">
        <v>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5"/>
  <sheetViews>
    <sheetView topLeftCell="A7" zoomScale="70" zoomScaleNormal="70" workbookViewId="0">
      <selection activeCell="C55" sqref="C55"/>
    </sheetView>
  </sheetViews>
  <sheetFormatPr defaultRowHeight="14.3" x14ac:dyDescent="0.25"/>
  <cols>
    <col min="1" max="5" width="4.375" bestFit="1" customWidth="1"/>
    <col min="6" max="6" width="2.875" bestFit="1" customWidth="1"/>
    <col min="7" max="7" width="3" bestFit="1" customWidth="1"/>
    <col min="8" max="8" width="3.375" bestFit="1" customWidth="1"/>
    <col min="9" max="9" width="4.25" bestFit="1" customWidth="1"/>
    <col min="10" max="12" width="4.25" customWidth="1"/>
    <col min="13" max="13" width="8.625" customWidth="1"/>
    <col min="14" max="14" width="6.375" bestFit="1" customWidth="1"/>
    <col min="15" max="15" width="3.375" bestFit="1" customWidth="1"/>
    <col min="16" max="16" width="4.375" bestFit="1" customWidth="1"/>
    <col min="17" max="17" width="3.875" bestFit="1" customWidth="1"/>
    <col min="18" max="18" width="3.375" bestFit="1" customWidth="1"/>
    <col min="19" max="19" width="3.875" bestFit="1" customWidth="1"/>
    <col min="20" max="21" width="3.875" customWidth="1"/>
    <col min="22" max="22" width="4.75" bestFit="1" customWidth="1"/>
  </cols>
  <sheetData>
    <row r="1" spans="1:22" x14ac:dyDescent="0.25">
      <c r="A1" t="str">
        <f>output!A1</f>
        <v>num</v>
      </c>
      <c r="B1" t="s">
        <v>28</v>
      </c>
      <c r="C1" t="s">
        <v>31</v>
      </c>
      <c r="D1" t="s">
        <v>6</v>
      </c>
      <c r="E1" t="s">
        <v>17</v>
      </c>
      <c r="F1" t="str">
        <f>output!G1</f>
        <v>clm</v>
      </c>
      <c r="G1" t="str">
        <f>output!J1</f>
        <v>ctm</v>
      </c>
      <c r="H1" t="str">
        <f>output!L1</f>
        <v>cdm</v>
      </c>
      <c r="I1" t="s">
        <v>29</v>
      </c>
      <c r="J1" t="str">
        <f>output!H1</f>
        <v>cdc</v>
      </c>
      <c r="K1" t="str">
        <f>output!K1</f>
        <v>cdt</v>
      </c>
      <c r="L1" t="str">
        <f>output!M1</f>
        <v>cxc</v>
      </c>
      <c r="M1" t="s">
        <v>30</v>
      </c>
      <c r="P1" t="s">
        <v>24</v>
      </c>
      <c r="Q1" t="s">
        <v>18</v>
      </c>
      <c r="R1" t="s">
        <v>20</v>
      </c>
      <c r="S1" t="s">
        <v>22</v>
      </c>
      <c r="T1" t="str">
        <f>output!AC1</f>
        <v>sdm</v>
      </c>
      <c r="U1" t="str">
        <f>output!AE1</f>
        <v>sxt</v>
      </c>
      <c r="V1" t="s">
        <v>23</v>
      </c>
    </row>
    <row r="2" spans="1:22" x14ac:dyDescent="0.25">
      <c r="A2">
        <f>output!A2</f>
        <v>1</v>
      </c>
      <c r="B2" s="1">
        <f>output!E2/1000000</f>
        <v>4.8964000000000001E-2</v>
      </c>
      <c r="C2" s="1">
        <f>output!F2/1000000</f>
        <v>223.975705</v>
      </c>
      <c r="D2" s="1">
        <f>output!I2/1000000</f>
        <v>227.51458500000001</v>
      </c>
      <c r="E2" s="1">
        <f>output!AA2/1000000</f>
        <v>667.99055199999998</v>
      </c>
      <c r="F2" s="3">
        <f>output!G2/1000000000</f>
        <v>1.152061E-3</v>
      </c>
      <c r="G2" s="3">
        <f>output!J2/1000000000</f>
        <v>0.21766184799999999</v>
      </c>
      <c r="H2" s="3">
        <f>output!L2/1000000000</f>
        <v>0.108741328</v>
      </c>
      <c r="I2" s="3">
        <f>output!P2/1000000000</f>
        <v>0.60949775699999997</v>
      </c>
      <c r="J2">
        <f>output!H2/1000000000</f>
        <v>3.5882E-5</v>
      </c>
      <c r="K2">
        <f>output!K2/1000000000</f>
        <v>0.12830798500000001</v>
      </c>
      <c r="L2">
        <f>output!M2/1000000000</f>
        <v>3.4200000000000002E-7</v>
      </c>
      <c r="M2" s="4">
        <f>output!Q2/1000000000</f>
        <v>0.45005820000000002</v>
      </c>
      <c r="N2" s="5">
        <f>O2</f>
        <v>430.12540000000001</v>
      </c>
      <c r="O2" s="4">
        <f>output!X2/1000000</f>
        <v>430.12540000000001</v>
      </c>
      <c r="P2" s="3">
        <f>output!X2-3233000</f>
        <v>426892400</v>
      </c>
      <c r="Q2" s="3">
        <f>output!AB2/1000000000</f>
        <v>14.745382879999999</v>
      </c>
      <c r="R2" s="3">
        <f>output!AD2/1000000000</f>
        <v>4.4000000000000002E-7</v>
      </c>
      <c r="S2" s="3">
        <f>output!AF2/1000000000</f>
        <v>0.69191788799999998</v>
      </c>
      <c r="T2">
        <f>output!AC2/1000000000</f>
        <v>1.5507241279999999</v>
      </c>
      <c r="U2">
        <f>output!AE2/1000000000</f>
        <v>1.383393286</v>
      </c>
      <c r="V2" s="1">
        <f>output!AG2/1000000000</f>
        <v>19.929562548</v>
      </c>
    </row>
    <row r="3" spans="1:22" x14ac:dyDescent="0.25">
      <c r="A3">
        <f>output!A3</f>
        <v>2</v>
      </c>
      <c r="B3" s="1">
        <f>output!E3/1000000</f>
        <v>9.1479000000000005E-2</v>
      </c>
      <c r="C3" s="1">
        <f>output!F3/1000000</f>
        <v>429.30687899999998</v>
      </c>
      <c r="D3" s="1">
        <f>output!I3/1000000</f>
        <v>265.87677000000002</v>
      </c>
      <c r="E3" s="1">
        <f>output!AA3/1000000</f>
        <v>612.73269600000003</v>
      </c>
      <c r="F3" s="3">
        <f>output!G3/1000000000</f>
        <v>4.3350237E-2</v>
      </c>
      <c r="G3" s="3">
        <f>output!J3/1000000000</f>
        <v>0.46720672800000002</v>
      </c>
      <c r="H3" s="3">
        <f>output!L3/1000000000</f>
        <v>0.15576941599999999</v>
      </c>
      <c r="I3" s="3">
        <f>output!P3/1000000000</f>
        <v>0.65699072599999997</v>
      </c>
      <c r="J3">
        <f>output!H3/1000000000</f>
        <v>6.9930000000000003E-5</v>
      </c>
      <c r="K3">
        <f>output!K3/1000000000</f>
        <v>0.12589798099999999</v>
      </c>
      <c r="L3">
        <f>output!M3/1000000000</f>
        <v>1.412E-6</v>
      </c>
      <c r="M3" s="4">
        <f>output!Q3/1000000000</f>
        <v>0.77871165600000003</v>
      </c>
      <c r="N3" s="5">
        <f t="shared" ref="N3:N23" si="0">O3</f>
        <v>539.19615199999998</v>
      </c>
      <c r="O3" s="4">
        <f>output!X3/1000000</f>
        <v>539.19615199999998</v>
      </c>
      <c r="P3" s="3">
        <f>output!X3-3233000</f>
        <v>535963152</v>
      </c>
      <c r="Q3" s="3">
        <f>output!AB3/1000000000</f>
        <v>14.168952456</v>
      </c>
      <c r="R3" s="3">
        <f>output!AD3/1000000000</f>
        <v>1.5069999999999999E-6</v>
      </c>
      <c r="S3" s="3">
        <f>output!AF3/1000000000</f>
        <v>0.81223879200000004</v>
      </c>
      <c r="T3">
        <f>output!AC3/1000000000</f>
        <v>6.6967391520000001</v>
      </c>
      <c r="U3">
        <f>output!AE3/1000000000</f>
        <v>1.1486528949999999</v>
      </c>
      <c r="V3" s="1">
        <f>output!AG3/1000000000</f>
        <v>18.583675844999998</v>
      </c>
    </row>
    <row r="4" spans="1:22" x14ac:dyDescent="0.25">
      <c r="A4">
        <f>output!A4</f>
        <v>3</v>
      </c>
      <c r="B4" s="1">
        <f>output!E4/1000000</f>
        <v>0.128473</v>
      </c>
      <c r="C4" s="1">
        <f>output!F4/1000000</f>
        <v>555.99291400000004</v>
      </c>
      <c r="D4" s="1">
        <f>output!I4/1000000</f>
        <v>390.33903199999997</v>
      </c>
      <c r="E4" s="1">
        <f>output!AA4/1000000</f>
        <v>596.39074400000004</v>
      </c>
      <c r="F4" s="3">
        <f>output!G4/1000000000</f>
        <v>6.8432661000000006E-2</v>
      </c>
      <c r="G4" s="3">
        <f>output!J4/1000000000</f>
        <v>0.79517647999999996</v>
      </c>
      <c r="H4" s="3">
        <f>output!L4/1000000000</f>
        <v>0.19568487200000001</v>
      </c>
      <c r="I4" s="3">
        <f>output!P4/1000000000</f>
        <v>1.2233098819999999</v>
      </c>
      <c r="J4">
        <f>output!H4/1000000000</f>
        <v>1.0236E-4</v>
      </c>
      <c r="K4">
        <f>output!K4/1000000000</f>
        <v>0.183978641</v>
      </c>
      <c r="L4">
        <f>output!M4/1000000000</f>
        <v>3.0850000000000001E-6</v>
      </c>
      <c r="M4" s="4">
        <f>output!Q4/1000000000</f>
        <v>1.382268064</v>
      </c>
      <c r="N4" s="5">
        <f t="shared" si="0"/>
        <v>539.30260799999996</v>
      </c>
      <c r="O4" s="4">
        <f>output!X4/1000000</f>
        <v>539.30260799999996</v>
      </c>
      <c r="P4" s="3">
        <f>output!X4-3233000</f>
        <v>536069608</v>
      </c>
      <c r="Q4" s="3">
        <f>output!AB4/1000000000</f>
        <v>13.613535090999999</v>
      </c>
      <c r="R4" s="3">
        <f>output!AD4/1000000000</f>
        <v>3.1130000000000001E-6</v>
      </c>
      <c r="S4" s="3">
        <f>output!AF4/1000000000</f>
        <v>0.98209977599999998</v>
      </c>
      <c r="T4">
        <f>output!AC4/1000000000</f>
        <v>6.7588271200000003</v>
      </c>
      <c r="U4">
        <f>output!AE4/1000000000</f>
        <v>1.407086101</v>
      </c>
      <c r="V4" s="1">
        <f>output!AG4/1000000000</f>
        <v>18.156928190999999</v>
      </c>
    </row>
    <row r="5" spans="1:22" x14ac:dyDescent="0.25">
      <c r="A5">
        <f>output!A5</f>
        <v>4</v>
      </c>
      <c r="B5" s="1">
        <f>output!E5/1000000</f>
        <v>0.16148999999999999</v>
      </c>
      <c r="C5" s="1">
        <f>output!F5/1000000</f>
        <v>893.87199199999998</v>
      </c>
      <c r="D5" s="1">
        <f>output!I5/1000000</f>
        <v>798.40679399999999</v>
      </c>
      <c r="E5" s="1">
        <f>output!AA5/1000000</f>
        <v>714.42549599999995</v>
      </c>
      <c r="F5" s="3">
        <f>output!G5/1000000000</f>
        <v>9.1303892999999997E-2</v>
      </c>
      <c r="G5" s="3">
        <f>output!J5/1000000000</f>
        <v>0.95251739999999996</v>
      </c>
      <c r="H5" s="3">
        <f>output!L5/1000000000</f>
        <v>0.234323376</v>
      </c>
      <c r="I5" s="3">
        <f>output!P5/1000000000</f>
        <v>1.7134282240000001</v>
      </c>
      <c r="J5">
        <f>output!H5/1000000000</f>
        <v>1.33549E-4</v>
      </c>
      <c r="K5">
        <f>output!K5/1000000000</f>
        <v>0.24058811999999999</v>
      </c>
      <c r="L5">
        <f>output!M5/1000000000</f>
        <v>5.2900000000000002E-6</v>
      </c>
      <c r="M5" s="4">
        <f>output!Q5/1000000000</f>
        <v>1.6554129120000001</v>
      </c>
      <c r="N5" s="5">
        <f t="shared" si="0"/>
        <v>539.52211999999997</v>
      </c>
      <c r="O5" s="4">
        <f>output!X5/1000000</f>
        <v>539.52211999999997</v>
      </c>
      <c r="P5" s="3">
        <f>output!X5-3233000</f>
        <v>536289120</v>
      </c>
      <c r="Q5" s="3">
        <f>output!AB5/1000000000</f>
        <v>14.680711575</v>
      </c>
      <c r="R5" s="3">
        <f>output!AD5/1000000000</f>
        <v>5.2279999999999998E-6</v>
      </c>
      <c r="S5" s="3">
        <f>output!AF5/1000000000</f>
        <v>1.176516672</v>
      </c>
      <c r="T5">
        <f>output!AC5/1000000000</f>
        <v>6.9058967359999999</v>
      </c>
      <c r="U5">
        <f>output!AE5/1000000000</f>
        <v>1.5586632419999999</v>
      </c>
      <c r="V5" s="1">
        <f>output!AG5/1000000000</f>
        <v>19.677497300999999</v>
      </c>
    </row>
    <row r="6" spans="1:22" x14ac:dyDescent="0.25">
      <c r="A6">
        <f>output!A6</f>
        <v>5</v>
      </c>
      <c r="B6" s="1">
        <f>output!E6/1000000</f>
        <v>0.190883</v>
      </c>
      <c r="C6" s="1">
        <f>output!F6/1000000</f>
        <v>1105.5434760000001</v>
      </c>
      <c r="D6" s="1">
        <f>output!I6/1000000</f>
        <v>662.92058499999996</v>
      </c>
      <c r="E6" s="1">
        <f>output!AA6/1000000</f>
        <v>570.73637599999995</v>
      </c>
      <c r="F6" s="3">
        <f>output!G6/1000000000</f>
        <v>0.11397373</v>
      </c>
      <c r="G6" s="3">
        <f>output!J6/1000000000</f>
        <v>1.1414048400000001</v>
      </c>
      <c r="H6" s="3">
        <f>output!L6/1000000000</f>
        <v>0.28070751199999999</v>
      </c>
      <c r="I6" s="3">
        <f>output!P6/1000000000</f>
        <v>1.8763377560000001</v>
      </c>
      <c r="J6">
        <f>output!H6/1000000000</f>
        <v>1.6317099999999999E-4</v>
      </c>
      <c r="K6">
        <f>output!K6/1000000000</f>
        <v>0.29466133799999999</v>
      </c>
      <c r="L6">
        <f>output!M6/1000000000</f>
        <v>8.0669999999999992E-6</v>
      </c>
      <c r="M6" s="4">
        <f>output!Q6/1000000000</f>
        <v>1.98344564</v>
      </c>
      <c r="N6" s="5">
        <f t="shared" si="0"/>
        <v>539.67931999999996</v>
      </c>
      <c r="O6" s="4">
        <f>output!X6/1000000</f>
        <v>539.67931999999996</v>
      </c>
      <c r="P6" s="3">
        <f>output!X6-3233000</f>
        <v>536446320</v>
      </c>
      <c r="Q6" s="3">
        <f>output!AB6/1000000000</f>
        <v>14.512878672999999</v>
      </c>
      <c r="R6" s="3">
        <f>output!AD6/1000000000</f>
        <v>7.8429999999999993E-6</v>
      </c>
      <c r="S6" s="3">
        <f>output!AF6/1000000000</f>
        <v>1.425597896</v>
      </c>
      <c r="T6">
        <f>output!AC6/1000000000</f>
        <v>6.8534769600000001</v>
      </c>
      <c r="U6">
        <f>output!AE6/1000000000</f>
        <v>1.8977655090000001</v>
      </c>
      <c r="V6" s="1">
        <f>output!AG6/1000000000</f>
        <v>20.205970097000002</v>
      </c>
    </row>
    <row r="7" spans="1:22" x14ac:dyDescent="0.25">
      <c r="A7">
        <f>output!A7</f>
        <v>6</v>
      </c>
      <c r="B7" s="1">
        <f>output!E7/1000000</f>
        <v>0.21737200000000001</v>
      </c>
      <c r="C7" s="1">
        <f>output!F7/1000000</f>
        <v>1115.8267370000001</v>
      </c>
      <c r="D7" s="1">
        <f>output!I7/1000000</f>
        <v>780.93589099999997</v>
      </c>
      <c r="E7" s="1">
        <f>output!AA7/1000000</f>
        <v>631.15512799999999</v>
      </c>
      <c r="F7" s="3">
        <f>output!G7/1000000000</f>
        <v>0.13683980800000001</v>
      </c>
      <c r="G7" s="3">
        <f>output!J7/1000000000</f>
        <v>1.2622317999999999</v>
      </c>
      <c r="H7" s="3">
        <f>output!L7/1000000000</f>
        <v>0.310056632</v>
      </c>
      <c r="I7" s="3">
        <f>output!P7/1000000000</f>
        <v>1.9897936380000001</v>
      </c>
      <c r="J7">
        <f>output!H7/1000000000</f>
        <v>1.91659E-4</v>
      </c>
      <c r="K7">
        <f>output!K7/1000000000</f>
        <v>0.35307782900000001</v>
      </c>
      <c r="L7">
        <f>output!M7/1000000000</f>
        <v>1.1338999999999999E-5</v>
      </c>
      <c r="M7" s="4">
        <f>output!Q7/1000000000</f>
        <v>2.1923338879999998</v>
      </c>
      <c r="N7" s="5">
        <f t="shared" si="0"/>
        <v>539.85288000000003</v>
      </c>
      <c r="O7" s="4">
        <f>output!X7/1000000</f>
        <v>539.85288000000003</v>
      </c>
      <c r="P7" s="3">
        <f>output!X7-3233000</f>
        <v>536619880</v>
      </c>
      <c r="Q7" s="3">
        <f>output!AB7/1000000000</f>
        <v>14.758649533</v>
      </c>
      <c r="R7" s="3">
        <f>output!AD7/1000000000</f>
        <v>1.0882E-5</v>
      </c>
      <c r="S7" s="3">
        <f>output!AF7/1000000000</f>
        <v>1.5775915760000001</v>
      </c>
      <c r="T7">
        <f>output!AC7/1000000000</f>
        <v>6.9424207280000001</v>
      </c>
      <c r="U7">
        <f>output!AE7/1000000000</f>
        <v>2.3293020119999999</v>
      </c>
      <c r="V7" s="1">
        <f>output!AG7/1000000000</f>
        <v>20.160523088000001</v>
      </c>
    </row>
    <row r="8" spans="1:22" x14ac:dyDescent="0.25">
      <c r="A8">
        <f>output!A8</f>
        <v>7</v>
      </c>
      <c r="B8" s="1">
        <f>output!E8/1000000</f>
        <v>0.241393</v>
      </c>
      <c r="C8" s="1">
        <f>output!F8/1000000</f>
        <v>1533.8615729999999</v>
      </c>
      <c r="D8" s="1">
        <f>output!I8/1000000</f>
        <v>1309.1078190000001</v>
      </c>
      <c r="E8" s="1">
        <f>output!AA8/1000000</f>
        <v>701.00944000000004</v>
      </c>
      <c r="F8" s="3">
        <f>output!G8/1000000000</f>
        <v>0.159616322</v>
      </c>
      <c r="G8" s="3">
        <f>output!J8/1000000000</f>
        <v>1.4061252559999999</v>
      </c>
      <c r="H8" s="3">
        <f>output!L8/1000000000</f>
        <v>0.351520736</v>
      </c>
      <c r="I8" s="3">
        <f>output!P8/1000000000</f>
        <v>2.9111837870000001</v>
      </c>
      <c r="J8">
        <f>output!H8/1000000000</f>
        <v>2.1905699999999999E-4</v>
      </c>
      <c r="K8">
        <f>output!K8/1000000000</f>
        <v>0.35162859800000001</v>
      </c>
      <c r="L8">
        <f>output!M8/1000000000</f>
        <v>1.5007999999999999E-5</v>
      </c>
      <c r="M8" s="4">
        <f>output!Q8/1000000000</f>
        <v>2.460721392</v>
      </c>
      <c r="N8" s="5">
        <f t="shared" si="0"/>
        <v>539.97883200000001</v>
      </c>
      <c r="O8" s="4">
        <f>output!X8/1000000</f>
        <v>539.97883200000001</v>
      </c>
      <c r="P8" s="3">
        <f>output!X8-3233000</f>
        <v>536745832</v>
      </c>
      <c r="Q8" s="3">
        <f>output!AB8/1000000000</f>
        <v>13.983633576000001</v>
      </c>
      <c r="R8" s="3">
        <f>output!AD8/1000000000</f>
        <v>1.4222E-5</v>
      </c>
      <c r="S8" s="3">
        <f>output!AF8/1000000000</f>
        <v>2.1091909360000001</v>
      </c>
      <c r="T8">
        <f>output!AC8/1000000000</f>
        <v>7.0305623600000002</v>
      </c>
      <c r="U8">
        <f>output!AE8/1000000000</f>
        <v>2.7030038790000002</v>
      </c>
      <c r="V8" s="1">
        <f>output!AG8/1000000000</f>
        <v>19.734153356</v>
      </c>
    </row>
    <row r="9" spans="1:22" x14ac:dyDescent="0.25">
      <c r="A9">
        <f>output!A9</f>
        <v>8</v>
      </c>
      <c r="B9" s="1">
        <f>output!E9/1000000</f>
        <v>0.26321899999999998</v>
      </c>
      <c r="C9" s="1">
        <f>output!F9/1000000</f>
        <v>1798.828227</v>
      </c>
      <c r="D9" s="1">
        <f>output!I9/1000000</f>
        <v>984.55213600000002</v>
      </c>
      <c r="E9" s="1">
        <f>output!AA9/1000000</f>
        <v>756.46151199999997</v>
      </c>
      <c r="F9" s="3">
        <f>output!G9/1000000000</f>
        <v>0.18240482099999999</v>
      </c>
      <c r="G9" s="3">
        <f>output!J9/1000000000</f>
        <v>1.5163477439999999</v>
      </c>
      <c r="H9" s="3">
        <f>output!L9/1000000000</f>
        <v>0.37911763999999998</v>
      </c>
      <c r="I9" s="3">
        <f>output!P9/1000000000</f>
        <v>2.5086315049999999</v>
      </c>
      <c r="J9">
        <f>output!H9/1000000000</f>
        <v>2.4531200000000003E-4</v>
      </c>
      <c r="K9">
        <f>output!K9/1000000000</f>
        <v>0.49065629900000002</v>
      </c>
      <c r="L9">
        <f>output!M9/1000000000</f>
        <v>1.9089999999999998E-5</v>
      </c>
      <c r="M9" s="4">
        <f>output!Q9/1000000000</f>
        <v>2.6536596879999998</v>
      </c>
      <c r="N9" s="5">
        <f t="shared" si="0"/>
        <v>540.14323200000001</v>
      </c>
      <c r="O9" s="4">
        <f>output!X9/1000000</f>
        <v>540.14323200000001</v>
      </c>
      <c r="P9" s="3">
        <f>output!X9-3233000</f>
        <v>536910232</v>
      </c>
      <c r="Q9" s="3">
        <f>output!AB9/1000000000</f>
        <v>14.516301738999999</v>
      </c>
      <c r="R9" s="3">
        <f>output!AD9/1000000000</f>
        <v>1.7961999999999998E-5</v>
      </c>
      <c r="S9" s="3">
        <f>output!AF9/1000000000</f>
        <v>2.2751905360000002</v>
      </c>
      <c r="T9">
        <f>output!AC9/1000000000</f>
        <v>6.8235317440000003</v>
      </c>
      <c r="U9">
        <f>output!AE9/1000000000</f>
        <v>3.232093179</v>
      </c>
      <c r="V9" s="1">
        <f>output!AG9/1000000000</f>
        <v>21.298367897999999</v>
      </c>
    </row>
    <row r="10" spans="1:22" x14ac:dyDescent="0.25">
      <c r="A10">
        <f>output!A10</f>
        <v>9</v>
      </c>
      <c r="B10" s="1">
        <f>output!E10/1000000</f>
        <v>0.28293000000000001</v>
      </c>
      <c r="C10" s="1">
        <f>output!F10/1000000</f>
        <v>3042.1254130000002</v>
      </c>
      <c r="D10" s="1">
        <f>output!I10/1000000</f>
        <v>2159.9033869999998</v>
      </c>
      <c r="E10" s="1">
        <f>output!AA10/1000000</f>
        <v>847.93676800000003</v>
      </c>
      <c r="F10" s="3">
        <f>output!G10/1000000000</f>
        <v>0.20517338900000001</v>
      </c>
      <c r="G10" s="3">
        <f>output!J10/1000000000</f>
        <v>1.6983397119999999</v>
      </c>
      <c r="H10" s="3">
        <f>output!L10/1000000000</f>
        <v>0.42461776000000001</v>
      </c>
      <c r="I10" s="3">
        <f>output!P10/1000000000</f>
        <v>4.2323279229999997</v>
      </c>
      <c r="J10">
        <f>output!H10/1000000000</f>
        <v>2.7023599999999998E-4</v>
      </c>
      <c r="K10">
        <f>output!K10/1000000000</f>
        <v>0.92919684800000002</v>
      </c>
      <c r="L10">
        <f>output!M10/1000000000</f>
        <v>2.3561E-5</v>
      </c>
      <c r="M10" s="4">
        <f>output!Q10/1000000000</f>
        <v>2.9721391279999998</v>
      </c>
      <c r="N10" s="5">
        <f t="shared" si="0"/>
        <v>540.26983199999995</v>
      </c>
      <c r="O10" s="4">
        <f>output!X10/1000000</f>
        <v>540.26983199999995</v>
      </c>
      <c r="P10" s="3">
        <f>output!X10-3233000</f>
        <v>537036832</v>
      </c>
      <c r="Q10" s="3">
        <f>output!AB10/1000000000</f>
        <v>23.916958493999999</v>
      </c>
      <c r="R10" s="3">
        <f>output!AD10/1000000000</f>
        <v>2.2127999999999999E-5</v>
      </c>
      <c r="S10" s="3">
        <f>output!AF10/1000000000</f>
        <v>2.5475722240000001</v>
      </c>
      <c r="T10">
        <f>output!AC10/1000000000</f>
        <v>6.7933953840000001</v>
      </c>
      <c r="U10">
        <f>output!AE10/1000000000</f>
        <v>5.349357425</v>
      </c>
      <c r="V10" s="1">
        <f>output!AG10/1000000000</f>
        <v>32.772439370999997</v>
      </c>
    </row>
    <row r="11" spans="1:22" x14ac:dyDescent="0.25">
      <c r="A11">
        <f>output!A11</f>
        <v>10</v>
      </c>
      <c r="B11" s="1">
        <f>output!E11/1000000</f>
        <v>0.301149</v>
      </c>
      <c r="C11" s="1">
        <f>output!F11/1000000</f>
        <v>3213.6745980000001</v>
      </c>
      <c r="D11" s="1">
        <f>output!I11/1000000</f>
        <v>1403.682057</v>
      </c>
      <c r="E11" s="1">
        <f>output!AA11/1000000</f>
        <v>901.22511999999995</v>
      </c>
      <c r="F11" s="3">
        <f>output!G11/1000000000</f>
        <v>0.22801180500000001</v>
      </c>
      <c r="G11" s="3">
        <f>output!J11/1000000000</f>
        <v>1.8030662159999999</v>
      </c>
      <c r="H11" s="3">
        <f>output!L11/1000000000</f>
        <v>0.44196572000000001</v>
      </c>
      <c r="I11" s="3">
        <f>output!P11/1000000000</f>
        <v>3.2411445379999999</v>
      </c>
      <c r="J11">
        <f>output!H11/1000000000</f>
        <v>2.9457600000000001E-4</v>
      </c>
      <c r="K11">
        <f>output!K11/1000000000</f>
        <v>0.52363930299999994</v>
      </c>
      <c r="L11">
        <f>output!M11/1000000000</f>
        <v>2.8306E-5</v>
      </c>
      <c r="M11" s="4">
        <f>output!Q11/1000000000</f>
        <v>3.1289179840000001</v>
      </c>
      <c r="N11" s="5">
        <f t="shared" si="0"/>
        <v>540.28783199999998</v>
      </c>
      <c r="O11" s="4">
        <f>output!X11/1000000</f>
        <v>540.28783199999998</v>
      </c>
      <c r="P11" s="3">
        <f>output!X11-3233000</f>
        <v>537054832</v>
      </c>
      <c r="Q11" s="3">
        <f>output!AB11/1000000000</f>
        <v>13.951711697</v>
      </c>
      <c r="R11" s="3">
        <f>output!AD11/1000000000</f>
        <v>2.6414000000000002E-5</v>
      </c>
      <c r="S11" s="3">
        <f>output!AF11/1000000000</f>
        <v>3.1554388960000002</v>
      </c>
      <c r="T11">
        <f>output!AC11/1000000000</f>
        <v>7.2123694719999998</v>
      </c>
      <c r="U11">
        <f>output!AE11/1000000000</f>
        <v>3.1462626650000001</v>
      </c>
      <c r="V11" s="1">
        <f>output!AG11/1000000000</f>
        <v>20.195915235000001</v>
      </c>
    </row>
    <row r="12" spans="1:22" x14ac:dyDescent="0.25">
      <c r="A12">
        <f>output!A12</f>
        <v>11</v>
      </c>
      <c r="B12" s="1">
        <f>output!E12/1000000</f>
        <v>0.31775700000000001</v>
      </c>
      <c r="C12" s="1">
        <f>output!F12/1000000</f>
        <v>2403.808415</v>
      </c>
      <c r="D12" s="1">
        <f>output!I12/1000000</f>
        <v>1679.84799</v>
      </c>
      <c r="E12" s="1">
        <f>output!AA12/1000000</f>
        <v>965.97975199999996</v>
      </c>
      <c r="F12" s="3">
        <f>output!G12/1000000000</f>
        <v>0.25074526400000002</v>
      </c>
      <c r="G12" s="3">
        <f>output!J12/1000000000</f>
        <v>1.9361098400000001</v>
      </c>
      <c r="H12" s="3">
        <f>output!L12/1000000000</f>
        <v>0.47359440000000003</v>
      </c>
      <c r="I12" s="3">
        <f>output!P12/1000000000</f>
        <v>4.11550745</v>
      </c>
      <c r="J12">
        <f>output!H12/1000000000</f>
        <v>3.17767E-4</v>
      </c>
      <c r="K12">
        <f>output!K12/1000000000</f>
        <v>0.50293183699999999</v>
      </c>
      <c r="L12">
        <f>output!M12/1000000000</f>
        <v>3.3271E-5</v>
      </c>
      <c r="M12" s="4">
        <f>output!Q12/1000000000</f>
        <v>3.3568494719999999</v>
      </c>
      <c r="N12" s="5">
        <f t="shared" si="0"/>
        <v>540.33894399999997</v>
      </c>
      <c r="O12" s="4">
        <f>output!X12/1000000</f>
        <v>540.33894399999997</v>
      </c>
      <c r="P12" s="3">
        <f>output!X12-3233000</f>
        <v>537105944</v>
      </c>
      <c r="Q12" s="3">
        <f>output!AB12/1000000000</f>
        <v>13.974381257999999</v>
      </c>
      <c r="R12" s="3">
        <f>output!AD12/1000000000</f>
        <v>3.0954999999999998E-5</v>
      </c>
      <c r="S12" s="3">
        <f>output!AF12/1000000000</f>
        <v>3.3808502159999998</v>
      </c>
      <c r="T12">
        <f>output!AC12/1000000000</f>
        <v>7.2446325680000001</v>
      </c>
      <c r="U12">
        <f>output!AE12/1000000000</f>
        <v>3.52618666</v>
      </c>
      <c r="V12" s="1">
        <f>output!AG12/1000000000</f>
        <v>20.668169646999999</v>
      </c>
    </row>
    <row r="13" spans="1:22" x14ac:dyDescent="0.25">
      <c r="A13">
        <f>output!A13</f>
        <v>12</v>
      </c>
      <c r="B13" s="1">
        <f>output!E13/1000000</f>
        <v>0.33288800000000002</v>
      </c>
      <c r="C13" s="1">
        <f>output!F13/1000000</f>
        <v>2605.031532</v>
      </c>
      <c r="D13" s="1">
        <f>output!I13/1000000</f>
        <v>2028.559612</v>
      </c>
      <c r="E13" s="1">
        <f>output!AA13/1000000</f>
        <v>1003.038984</v>
      </c>
      <c r="F13" s="3">
        <f>output!G13/1000000000</f>
        <v>0.27350892199999999</v>
      </c>
      <c r="G13" s="3">
        <f>output!J13/1000000000</f>
        <v>2.0060199359999999</v>
      </c>
      <c r="H13" s="3">
        <f>output!L13/1000000000</f>
        <v>0.50153041600000003</v>
      </c>
      <c r="I13" s="3">
        <f>output!P13/1000000000</f>
        <v>5.2603746630000003</v>
      </c>
      <c r="J13">
        <f>output!H13/1000000000</f>
        <v>3.39892E-4</v>
      </c>
      <c r="K13">
        <f>output!K13/1000000000</f>
        <v>0.60002886499999997</v>
      </c>
      <c r="L13">
        <f>output!M13/1000000000</f>
        <v>3.8612999999999998E-5</v>
      </c>
      <c r="M13" s="4">
        <f>output!Q13/1000000000</f>
        <v>3.510587304</v>
      </c>
      <c r="N13" s="5">
        <f t="shared" si="0"/>
        <v>540.32273599999996</v>
      </c>
      <c r="O13" s="4">
        <f>output!X13/1000000</f>
        <v>540.32273599999996</v>
      </c>
      <c r="P13" s="3">
        <f>output!X13-3233000</f>
        <v>537089736</v>
      </c>
      <c r="Q13" s="3">
        <f>output!AB13/1000000000</f>
        <v>14.418333820999999</v>
      </c>
      <c r="R13" s="3">
        <f>output!AD13/1000000000</f>
        <v>3.5803999999999998E-5</v>
      </c>
      <c r="S13" s="3">
        <f>output!AF13/1000000000</f>
        <v>3.510584792</v>
      </c>
      <c r="T13">
        <f>output!AC13/1000000000</f>
        <v>7.0210636800000001</v>
      </c>
      <c r="U13">
        <f>output!AE13/1000000000</f>
        <v>3.8281309819999998</v>
      </c>
      <c r="V13" s="1">
        <f>output!AG13/1000000000</f>
        <v>21.363199442999999</v>
      </c>
    </row>
    <row r="14" spans="1:22" x14ac:dyDescent="0.25">
      <c r="A14">
        <f>output!A14</f>
        <v>13</v>
      </c>
      <c r="B14" s="1">
        <f>output!E14/1000000</f>
        <v>0.34700399999999998</v>
      </c>
      <c r="C14" s="1">
        <f>output!F14/1000000</f>
        <v>2873.9899380000002</v>
      </c>
      <c r="D14" s="1">
        <f>output!I14/1000000</f>
        <v>2320.300131</v>
      </c>
      <c r="E14" s="1">
        <f>output!AA14/1000000</f>
        <v>1050.099592</v>
      </c>
      <c r="F14" s="3">
        <f>output!G14/1000000000</f>
        <v>0.29615877800000001</v>
      </c>
      <c r="G14" s="3">
        <f>output!J14/1000000000</f>
        <v>2.0995708959999999</v>
      </c>
      <c r="H14" s="3">
        <f>output!L14/1000000000</f>
        <v>0.514359024</v>
      </c>
      <c r="I14" s="3">
        <f>output!P14/1000000000</f>
        <v>5.7487202699999997</v>
      </c>
      <c r="J14">
        <f>output!H14/1000000000</f>
        <v>3.6135699999999998E-4</v>
      </c>
      <c r="K14">
        <f>output!K14/1000000000</f>
        <v>0.96625479199999997</v>
      </c>
      <c r="L14">
        <f>output!M14/1000000000</f>
        <v>4.4020000000000002E-5</v>
      </c>
      <c r="M14" s="4">
        <f>output!Q14/1000000000</f>
        <v>3.6426033840000001</v>
      </c>
      <c r="N14" s="5">
        <f t="shared" si="0"/>
        <v>540.46898399999998</v>
      </c>
      <c r="O14" s="4">
        <f>output!X14/1000000</f>
        <v>540.46898399999998</v>
      </c>
      <c r="P14" s="3">
        <f>output!X14-3233000</f>
        <v>537235984</v>
      </c>
      <c r="Q14" s="3">
        <f>output!AB14/1000000000</f>
        <v>14.717497402999999</v>
      </c>
      <c r="R14" s="3">
        <f>output!AD14/1000000000</f>
        <v>4.0677999999999999E-5</v>
      </c>
      <c r="S14" s="3">
        <f>output!AF14/1000000000</f>
        <v>4.2003098080000001</v>
      </c>
      <c r="T14">
        <f>output!AC14/1000000000</f>
        <v>6.8590603840000002</v>
      </c>
      <c r="U14">
        <f>output!AE14/1000000000</f>
        <v>3.4775098209999999</v>
      </c>
      <c r="V14" s="1">
        <f>output!AG14/1000000000</f>
        <v>21.282438191000001</v>
      </c>
    </row>
    <row r="15" spans="1:22" x14ac:dyDescent="0.25">
      <c r="A15">
        <f>output!A15</f>
        <v>14</v>
      </c>
      <c r="B15" s="1">
        <f>output!E15/1000000</f>
        <v>0.35988799999999999</v>
      </c>
      <c r="C15" s="1">
        <f>output!F15/1000000</f>
        <v>2729.0030499999998</v>
      </c>
      <c r="D15" s="1">
        <f>output!I15/1000000</f>
        <v>1832.6297279999999</v>
      </c>
      <c r="E15" s="1">
        <f>output!AA15/1000000</f>
        <v>1087.3876479999999</v>
      </c>
      <c r="F15" s="3">
        <f>output!G15/1000000000</f>
        <v>0.31883317799999999</v>
      </c>
      <c r="G15" s="3">
        <f>output!J15/1000000000</f>
        <v>2.1746858480000002</v>
      </c>
      <c r="H15" s="3">
        <f>output!L15/1000000000</f>
        <v>0.54371623199999997</v>
      </c>
      <c r="I15" s="3">
        <f>output!P15/1000000000</f>
        <v>5.7327088899999996</v>
      </c>
      <c r="J15">
        <f>output!H15/1000000000</f>
        <v>3.8213599999999999E-4</v>
      </c>
      <c r="K15">
        <f>output!K15/1000000000</f>
        <v>0.64320010900000002</v>
      </c>
      <c r="L15">
        <f>output!M15/1000000000</f>
        <v>4.9607000000000001E-5</v>
      </c>
      <c r="M15" s="4">
        <f>output!Q15/1000000000</f>
        <v>3.8057809040000001</v>
      </c>
      <c r="N15" s="5">
        <f t="shared" si="0"/>
        <v>540.44852000000003</v>
      </c>
      <c r="O15" s="4">
        <f>output!X15/1000000</f>
        <v>540.44852000000003</v>
      </c>
      <c r="P15" s="3">
        <f>output!X15-3233000</f>
        <v>537215520</v>
      </c>
      <c r="Q15" s="3">
        <f>output!AB15/1000000000</f>
        <v>13.941950699</v>
      </c>
      <c r="R15" s="3">
        <f>output!AD15/1000000000</f>
        <v>4.5716000000000001E-5</v>
      </c>
      <c r="S15" s="3">
        <f>output!AF15/1000000000</f>
        <v>4.3495071520000002</v>
      </c>
      <c r="T15">
        <f>output!AB29/1000000000</f>
        <v>0</v>
      </c>
      <c r="U15">
        <f>output!AE15/1000000000</f>
        <v>4.347284835</v>
      </c>
      <c r="V15" s="1">
        <f>output!AG15/1000000000</f>
        <v>21.270596613999999</v>
      </c>
    </row>
    <row r="16" spans="1:22" x14ac:dyDescent="0.25">
      <c r="A16">
        <f>output!A16</f>
        <v>15</v>
      </c>
      <c r="B16" s="1">
        <f>output!E16/1000000</f>
        <v>0.37182399999999999</v>
      </c>
      <c r="C16" s="1">
        <f>output!F16/1000000</f>
        <v>3715.1347529999998</v>
      </c>
      <c r="D16" s="1">
        <f>output!I16/1000000</f>
        <v>2441.0837860000001</v>
      </c>
      <c r="E16" s="1">
        <f>output!AA16/1000000</f>
        <v>564.84184800000003</v>
      </c>
      <c r="F16" s="3">
        <f>output!G16/1000000000</f>
        <v>0.34156858099999998</v>
      </c>
      <c r="G16" s="3">
        <f>output!J16/1000000000</f>
        <v>2.2580140879999999</v>
      </c>
      <c r="H16" s="3">
        <f>output!L16/1000000000</f>
        <v>0.55309382399999996</v>
      </c>
      <c r="I16" s="3">
        <f>output!P16/1000000000</f>
        <v>6.4150873710000003</v>
      </c>
      <c r="J16">
        <f>output!H16/1000000000</f>
        <v>4.0202100000000002E-4</v>
      </c>
      <c r="K16">
        <f>output!K16/1000000000</f>
        <v>0.75287684799999999</v>
      </c>
      <c r="L16">
        <f>output!M16/1000000000</f>
        <v>5.5473999999999998E-5</v>
      </c>
      <c r="M16" s="4">
        <f>output!Q16/1000000000</f>
        <v>3.9172401039999998</v>
      </c>
      <c r="N16" s="5">
        <f t="shared" si="0"/>
        <v>540.50975200000005</v>
      </c>
      <c r="O16" s="4">
        <f>output!X16/1000000</f>
        <v>540.50975200000005</v>
      </c>
      <c r="P16" s="3">
        <f>output!X16-3233000</f>
        <v>537276752</v>
      </c>
      <c r="Q16" s="3">
        <f>output!AB16/1000000000</f>
        <v>16.343223829999999</v>
      </c>
      <c r="R16" s="3">
        <f>output!AD16/1000000000</f>
        <v>5.0992999999999998E-5</v>
      </c>
      <c r="S16" s="3">
        <f>output!AF16/1000000000</f>
        <v>4.5184939999999996</v>
      </c>
      <c r="T16">
        <f>output!AB30/1000000000</f>
        <v>0</v>
      </c>
      <c r="U16">
        <f>output!AE16/1000000000</f>
        <v>4.8524187080000001</v>
      </c>
      <c r="V16" s="1">
        <f>output!AG16/1000000000</f>
        <v>24.149700121999999</v>
      </c>
    </row>
    <row r="17" spans="1:23" x14ac:dyDescent="0.25">
      <c r="A17">
        <f>output!A17</f>
        <v>16</v>
      </c>
      <c r="B17" s="1">
        <f>output!E17/1000000</f>
        <v>0.38299699999999998</v>
      </c>
      <c r="C17" s="1">
        <f>output!F17/1000000</f>
        <v>3492.9078469999999</v>
      </c>
      <c r="D17" s="1">
        <f>output!I17/1000000</f>
        <v>2372.74845</v>
      </c>
      <c r="E17" s="1">
        <f>output!AA17/1000000</f>
        <v>585.518776</v>
      </c>
      <c r="F17" s="3">
        <f>output!G17/1000000000</f>
        <v>0.36416312200000001</v>
      </c>
      <c r="G17" s="3">
        <f>output!J17/1000000000</f>
        <v>2.3408435839999999</v>
      </c>
      <c r="H17" s="3">
        <f>output!L17/1000000000</f>
        <v>0.57342148800000003</v>
      </c>
      <c r="I17" s="3">
        <f>output!P17/1000000000</f>
        <v>7.081194419</v>
      </c>
      <c r="J17">
        <f>output!H17/1000000000</f>
        <v>4.2117800000000003E-4</v>
      </c>
      <c r="K17">
        <f>output!K17/1000000000</f>
        <v>0.67793317200000003</v>
      </c>
      <c r="L17">
        <f>output!M17/1000000000</f>
        <v>6.1410999999999999E-5</v>
      </c>
      <c r="M17" s="4">
        <f>output!Q17/1000000000</f>
        <v>4.061053104</v>
      </c>
      <c r="N17" s="5">
        <f t="shared" si="0"/>
        <v>540.49322400000005</v>
      </c>
      <c r="O17" s="4">
        <f>output!X17/1000000</f>
        <v>540.49322400000005</v>
      </c>
      <c r="P17" s="3">
        <f>output!X17-3233000</f>
        <v>537260224</v>
      </c>
      <c r="Q17" s="3">
        <f>output!AB17/1000000000</f>
        <v>14.803135223</v>
      </c>
      <c r="R17" s="3">
        <f>output!AD17/1000000000</f>
        <v>5.6397999999999998E-5</v>
      </c>
      <c r="S17" s="3">
        <f>output!AF17/1000000000</f>
        <v>5.26937532</v>
      </c>
      <c r="T17">
        <f>output!AC17/1000000000</f>
        <v>7.0258243040000004</v>
      </c>
      <c r="U17">
        <f>output!AE17/1000000000</f>
        <v>4.9316477839999999</v>
      </c>
      <c r="V17" s="1">
        <f>output!AG17/1000000000</f>
        <v>22.849136310999999</v>
      </c>
    </row>
    <row r="18" spans="1:23" x14ac:dyDescent="0.25">
      <c r="A18">
        <f>output!A18</f>
        <v>17</v>
      </c>
      <c r="B18" s="1">
        <f>output!E18/1000000</f>
        <v>0.39340999999999998</v>
      </c>
      <c r="C18" s="1">
        <f>output!F18/1000000</f>
        <v>3980.0892629999998</v>
      </c>
      <c r="D18" s="1">
        <f>output!I18/1000000</f>
        <v>2575.7063429999998</v>
      </c>
      <c r="E18" s="1">
        <f>output!AA18/1000000</f>
        <v>599.03804000000002</v>
      </c>
      <c r="F18" s="3">
        <f>output!G18/1000000000</f>
        <v>0.38683684800000001</v>
      </c>
      <c r="G18" s="3">
        <f>output!J18/1000000000</f>
        <v>2.3961982480000001</v>
      </c>
      <c r="H18" s="3">
        <f>output!L18/1000000000</f>
        <v>0.59908426400000003</v>
      </c>
      <c r="I18" s="3">
        <f>output!P18/1000000000</f>
        <v>10.485519376999999</v>
      </c>
      <c r="J18">
        <f>output!H18/1000000000</f>
        <v>4.3966600000000002E-4</v>
      </c>
      <c r="K18">
        <f>output!K18/1000000000</f>
        <v>1.238085842</v>
      </c>
      <c r="L18">
        <f>output!M18/1000000000</f>
        <v>6.7615999999999998E-5</v>
      </c>
      <c r="M18" s="4">
        <f>output!Q18/1000000000</f>
        <v>4.1934263679999999</v>
      </c>
      <c r="N18" s="5">
        <f t="shared" si="0"/>
        <v>540.475416</v>
      </c>
      <c r="O18" s="4">
        <f>output!X18/1000000</f>
        <v>540.475416</v>
      </c>
      <c r="P18" s="3">
        <f>output!X18-3233000</f>
        <v>537242416</v>
      </c>
      <c r="Q18" s="3">
        <f>output!AB18/1000000000</f>
        <v>15.148495775000001</v>
      </c>
      <c r="R18" s="3">
        <f>output!AD18/1000000000</f>
        <v>6.2020000000000006E-5</v>
      </c>
      <c r="S18" s="3">
        <f>output!AF18/1000000000</f>
        <v>5.3914670720000002</v>
      </c>
      <c r="T18">
        <f>output!AC18/1000000000</f>
        <v>7.3174815359999998</v>
      </c>
      <c r="U18">
        <f>output!AE18/1000000000</f>
        <v>5.4970824479999996</v>
      </c>
      <c r="V18" s="1">
        <f>output!AG18/1000000000</f>
        <v>23.630984701999999</v>
      </c>
    </row>
    <row r="19" spans="1:23" x14ac:dyDescent="0.25">
      <c r="A19">
        <f>output!A19</f>
        <v>18</v>
      </c>
      <c r="B19" s="1">
        <f>output!E19/1000000</f>
        <v>0.40285199999999999</v>
      </c>
      <c r="C19" s="1">
        <f>output!F19/1000000</f>
        <v>3929.9647249999998</v>
      </c>
      <c r="D19" s="1">
        <f>output!I19/1000000</f>
        <v>2587.8645799999999</v>
      </c>
      <c r="E19" s="1">
        <f>output!AA19/1000000</f>
        <v>619.36467200000004</v>
      </c>
      <c r="F19" s="3">
        <f>output!G19/1000000000</f>
        <v>0.40943640199999998</v>
      </c>
      <c r="G19" s="3">
        <f>output!J19/1000000000</f>
        <v>2.4906503359999999</v>
      </c>
      <c r="H19" s="3">
        <f>output!L19/1000000000</f>
        <v>0.606388496</v>
      </c>
      <c r="I19" s="3">
        <f>output!P19/1000000000</f>
        <v>9.8978248529999995</v>
      </c>
      <c r="J19">
        <f>output!H19/1000000000</f>
        <v>4.5741899999999998E-4</v>
      </c>
      <c r="K19">
        <f>output!K19/1000000000</f>
        <v>1.1684545550000001</v>
      </c>
      <c r="L19">
        <f>output!M19/1000000000</f>
        <v>7.3873000000000002E-5</v>
      </c>
      <c r="M19" s="4">
        <f>output!Q19/1000000000</f>
        <v>4.916146232</v>
      </c>
      <c r="N19" s="5">
        <f t="shared" si="0"/>
        <v>540.533728</v>
      </c>
      <c r="O19" s="4">
        <f>output!X19/1000000</f>
        <v>540.533728</v>
      </c>
      <c r="P19" s="3">
        <f>output!X19-3233000</f>
        <v>537300728</v>
      </c>
      <c r="Q19" s="3">
        <f>output!AB19/1000000000</f>
        <v>14.905963012000001</v>
      </c>
      <c r="R19" s="3">
        <f>output!AD19/1000000000</f>
        <v>6.7570000000000005E-5</v>
      </c>
      <c r="S19" s="3">
        <f>output!AF19/1000000000</f>
        <v>6.1933087679999996</v>
      </c>
      <c r="T19">
        <f>output!AC19/1000000000</f>
        <v>7.4473654639999998</v>
      </c>
      <c r="U19">
        <f>output!AE19/1000000000</f>
        <v>6.0033705189999997</v>
      </c>
      <c r="V19" s="1">
        <f>output!AG19/1000000000</f>
        <v>24.128142615000002</v>
      </c>
    </row>
    <row r="20" spans="1:23" x14ac:dyDescent="0.25">
      <c r="A20">
        <f>output!A20</f>
        <v>19</v>
      </c>
      <c r="B20" s="1">
        <f>output!E20/1000000</f>
        <v>0.41186600000000001</v>
      </c>
      <c r="C20" s="1">
        <f>output!F20/1000000</f>
        <v>3598.3176119999998</v>
      </c>
      <c r="D20" s="1">
        <f>output!I20/1000000</f>
        <v>2932.1861319999998</v>
      </c>
      <c r="E20" s="1">
        <f>output!AA20/1000000</f>
        <v>633.74216000000001</v>
      </c>
      <c r="F20" s="3">
        <f>output!G20/1000000000</f>
        <v>0.43218257799999998</v>
      </c>
      <c r="G20" s="3">
        <f>output!J20/1000000000</f>
        <v>2.5727233119999999</v>
      </c>
      <c r="H20" s="3">
        <f>output!L20/1000000000</f>
        <v>0.64321652799999995</v>
      </c>
      <c r="I20" s="3">
        <f>output!P20/1000000000</f>
        <v>10.685779672000001</v>
      </c>
      <c r="J20">
        <f>output!H20/1000000000</f>
        <v>4.7489400000000001E-4</v>
      </c>
      <c r="K20">
        <f>output!K20/1000000000</f>
        <v>0.81983562499999996</v>
      </c>
      <c r="L20">
        <f>output!M20/1000000000</f>
        <v>8.0122000000000003E-5</v>
      </c>
      <c r="M20" s="4">
        <f>output!Q20/1000000000</f>
        <v>5.1455322719999996</v>
      </c>
      <c r="N20" s="5">
        <f t="shared" si="0"/>
        <v>540.53697599999998</v>
      </c>
      <c r="O20" s="4">
        <f>output!X20/1000000</f>
        <v>540.53697599999998</v>
      </c>
      <c r="P20" s="3">
        <f>output!X20-3233000</f>
        <v>537303976</v>
      </c>
      <c r="Q20" s="3">
        <f>output!AB20/1000000000</f>
        <v>14.562404145</v>
      </c>
      <c r="R20" s="3">
        <f>output!AD20/1000000000</f>
        <v>7.3293000000000005E-5</v>
      </c>
      <c r="S20" s="3">
        <f>output!AF20/1000000000</f>
        <v>6.3904285679999999</v>
      </c>
      <c r="T20">
        <f>output!AC20/1000000000</f>
        <v>7.0322688879999999</v>
      </c>
      <c r="U20">
        <f>output!AE20/1000000000</f>
        <v>5.863238773</v>
      </c>
      <c r="V20" s="1">
        <f>output!AG20/1000000000</f>
        <v>23.977621242000001</v>
      </c>
    </row>
    <row r="21" spans="1:23" x14ac:dyDescent="0.25">
      <c r="A21">
        <f>output!A21</f>
        <v>20</v>
      </c>
      <c r="B21" s="1">
        <f>output!E21/1000000</f>
        <v>0.42024600000000001</v>
      </c>
      <c r="C21" s="1">
        <f>output!F21/1000000</f>
        <v>4340.7944299999999</v>
      </c>
      <c r="D21" s="1">
        <f>output!I21/1000000</f>
        <v>3135.1767719999998</v>
      </c>
      <c r="E21" s="1">
        <f>output!AA21/1000000</f>
        <v>636.72280799999999</v>
      </c>
      <c r="F21" s="3">
        <f>output!G21/1000000000</f>
        <v>0.454877912</v>
      </c>
      <c r="G21" s="3">
        <f>output!J21/1000000000</f>
        <v>2.6259902159999999</v>
      </c>
      <c r="H21" s="3">
        <f>output!L21/1000000000</f>
        <v>0.62993165600000001</v>
      </c>
      <c r="I21" s="3">
        <f>output!P21/1000000000</f>
        <v>12.689631178999999</v>
      </c>
      <c r="J21">
        <f>output!H21/1000000000</f>
        <v>4.9150699999999997E-4</v>
      </c>
      <c r="K21">
        <f>output!K21/1000000000</f>
        <v>0.78754126899999999</v>
      </c>
      <c r="L21">
        <f>output!M21/1000000000</f>
        <v>8.6342999999999996E-5</v>
      </c>
      <c r="M21" s="4">
        <f>output!Q21/1000000000</f>
        <v>5.1461761199999998</v>
      </c>
      <c r="N21" s="5">
        <f t="shared" si="0"/>
        <v>540.45921599999997</v>
      </c>
      <c r="O21" s="4">
        <f>output!X21/1000000</f>
        <v>540.45921599999997</v>
      </c>
      <c r="P21" s="3">
        <f>output!X21-3233000</f>
        <v>537226216</v>
      </c>
      <c r="Q21" s="3">
        <f>output!AB21/1000000000</f>
        <v>13.710393180000001</v>
      </c>
      <c r="R21" s="3">
        <f>output!AD21/1000000000</f>
        <v>7.8956999999999996E-5</v>
      </c>
      <c r="S21" s="3">
        <f>output!AF21/1000000000</f>
        <v>6.42609808</v>
      </c>
      <c r="T21">
        <f>output!AC21/1000000000</f>
        <v>7.0035429520000001</v>
      </c>
      <c r="U21">
        <f>output!AE21/1000000000</f>
        <v>6.6962499900000001</v>
      </c>
      <c r="V21" s="1">
        <f>output!AG21/1000000000</f>
        <v>23.311282249000001</v>
      </c>
    </row>
    <row r="22" spans="1:23" x14ac:dyDescent="0.25">
      <c r="A22">
        <f>output!A22</f>
        <v>21</v>
      </c>
      <c r="B22" s="1">
        <f>output!E22/1000000</f>
        <v>0.42819800000000002</v>
      </c>
      <c r="C22" s="1">
        <f>output!F22/1000000</f>
        <v>3700.498161</v>
      </c>
      <c r="D22" s="1">
        <f>output!I22/1000000</f>
        <v>3907.8442829999999</v>
      </c>
      <c r="E22" s="1">
        <f>output!AA22/1000000</f>
        <v>627.6558</v>
      </c>
      <c r="F22" s="3">
        <f>output!G22/1000000000</f>
        <v>0.47744956999999999</v>
      </c>
      <c r="G22" s="3">
        <f>output!J22/1000000000</f>
        <v>3.2463774000000001</v>
      </c>
      <c r="H22" s="3">
        <f>output!L22/1000000000</f>
        <v>0.64931327999999999</v>
      </c>
      <c r="I22" s="3">
        <f>output!P22/1000000000</f>
        <v>22.213153751</v>
      </c>
      <c r="J22">
        <f>output!H22/1000000000</f>
        <v>5.0769499999999996E-4</v>
      </c>
      <c r="K22">
        <f>output!K22/1000000000</f>
        <v>0.78824983999999998</v>
      </c>
      <c r="L22">
        <f>output!M22/1000000000</f>
        <v>9.2733999999999997E-5</v>
      </c>
      <c r="M22" s="4">
        <f>output!Q22/1000000000</f>
        <v>5.8437196800000004</v>
      </c>
      <c r="N22" s="5">
        <f t="shared" si="0"/>
        <v>540.39115200000003</v>
      </c>
      <c r="O22" s="4">
        <f>output!X22/1000000</f>
        <v>540.39115200000003</v>
      </c>
      <c r="P22" s="3">
        <f>output!X22-3233000</f>
        <v>537158152</v>
      </c>
      <c r="Q22" s="3">
        <f>output!AB22/1000000000</f>
        <v>19.078502972999999</v>
      </c>
      <c r="R22" s="3">
        <f>output!AD22/1000000000</f>
        <v>8.4790000000000006E-5</v>
      </c>
      <c r="S22" s="3">
        <f>output!AF22/1000000000</f>
        <v>6.9345468879999999</v>
      </c>
      <c r="T22">
        <f>output!AC22/1000000000</f>
        <v>7.5650467519999998</v>
      </c>
      <c r="U22">
        <f>output!AE22/1000000000</f>
        <v>8.8266846020000003</v>
      </c>
      <c r="V22" s="1">
        <f>output!AG22/1000000000</f>
        <v>32.651560469000003</v>
      </c>
    </row>
    <row r="23" spans="1:23" x14ac:dyDescent="0.25">
      <c r="A23">
        <f>output!A23</f>
        <v>22</v>
      </c>
      <c r="B23" s="1">
        <f>output!E23/1000000</f>
        <v>0.43578800000000001</v>
      </c>
      <c r="C23" s="1">
        <f>output!F23/1000000</f>
        <v>4009.7983850000001</v>
      </c>
      <c r="D23" s="1">
        <f>output!I23/1000000</f>
        <v>3337.4909990000001</v>
      </c>
      <c r="E23" s="1">
        <f>output!AA23/1000000</f>
        <v>624.47148000000004</v>
      </c>
      <c r="F23" s="3">
        <f>output!G23/1000000000</f>
        <v>0.50001558400000001</v>
      </c>
      <c r="G23" s="3">
        <f>output!J23/1000000000</f>
        <v>3.2258297439999999</v>
      </c>
      <c r="H23" s="3">
        <f>output!L23/1000000000</f>
        <v>0.61745692799999996</v>
      </c>
      <c r="I23" s="3">
        <f>output!P23/1000000000</f>
        <v>23.809399304999999</v>
      </c>
      <c r="J23">
        <f>output!H23/1000000000</f>
        <v>5.2370699999999999E-4</v>
      </c>
      <c r="K23">
        <f>output!K23/1000000000</f>
        <v>1.2376583560000001</v>
      </c>
      <c r="L23">
        <f>output!M23/1000000000</f>
        <v>9.9146000000000002E-5</v>
      </c>
      <c r="M23" s="4">
        <f>output!Q23/1000000000</f>
        <v>5.699574632</v>
      </c>
      <c r="N23" s="5">
        <f t="shared" si="0"/>
        <v>540.73612000000003</v>
      </c>
      <c r="O23" s="4">
        <f>output!X23/1000000</f>
        <v>540.73612000000003</v>
      </c>
      <c r="P23" s="3">
        <f>output!X23-3233000</f>
        <v>537503120</v>
      </c>
      <c r="Q23" s="3">
        <f>output!AB23/1000000000</f>
        <v>13.988586869000001</v>
      </c>
      <c r="R23" s="3">
        <f>output!AD23/1000000000</f>
        <v>9.0554000000000001E-5</v>
      </c>
      <c r="S23" s="3">
        <f>output!AF23/1000000000</f>
        <v>7.5690584960000002</v>
      </c>
      <c r="T23">
        <f>output!AC23/1000000000</f>
        <v>7.4931671680000003</v>
      </c>
      <c r="U23">
        <f>output!AE23/1000000000</f>
        <v>6.1694127419999996</v>
      </c>
      <c r="V23" s="1">
        <f>output!AG23/1000000000</f>
        <v>23.256815419999999</v>
      </c>
    </row>
    <row r="27" spans="1:23" x14ac:dyDescent="0.25">
      <c r="C27" s="15" t="s">
        <v>33</v>
      </c>
      <c r="D27" s="15"/>
      <c r="E27" s="15"/>
    </row>
    <row r="28" spans="1:23" x14ac:dyDescent="0.25">
      <c r="C28" s="15" t="s">
        <v>32</v>
      </c>
      <c r="D28" s="15"/>
      <c r="E28" s="15"/>
    </row>
    <row r="29" spans="1:23" x14ac:dyDescent="0.25">
      <c r="C29" s="15" t="s">
        <v>34</v>
      </c>
      <c r="D29" s="15"/>
      <c r="E29" s="15"/>
    </row>
    <row r="32" spans="1:23" x14ac:dyDescent="0.25">
      <c r="C32" s="15" t="s">
        <v>35</v>
      </c>
      <c r="D32" s="15"/>
      <c r="E32" s="15"/>
      <c r="I32" s="15" t="s">
        <v>38</v>
      </c>
      <c r="J32" s="15"/>
      <c r="K32" s="15"/>
      <c r="L32" s="15"/>
      <c r="M32" s="15"/>
      <c r="S32" s="15" t="s">
        <v>26</v>
      </c>
      <c r="T32" s="15"/>
      <c r="U32" s="15"/>
      <c r="V32" s="15"/>
      <c r="W32" s="15"/>
    </row>
    <row r="33" spans="3:23" x14ac:dyDescent="0.25">
      <c r="C33" s="15" t="s">
        <v>36</v>
      </c>
      <c r="D33" s="15"/>
      <c r="E33" s="15"/>
      <c r="I33" s="15" t="s">
        <v>39</v>
      </c>
      <c r="J33" s="15"/>
      <c r="K33" s="15"/>
      <c r="L33" s="15"/>
      <c r="M33" s="15"/>
      <c r="S33" s="15" t="s">
        <v>27</v>
      </c>
      <c r="T33" s="15"/>
      <c r="U33" s="15"/>
      <c r="V33" s="15"/>
      <c r="W33" s="15"/>
    </row>
    <row r="34" spans="3:23" x14ac:dyDescent="0.25">
      <c r="C34" s="15" t="s">
        <v>37</v>
      </c>
      <c r="D34" s="15"/>
      <c r="E34" s="15"/>
      <c r="S34" s="15" t="s">
        <v>26</v>
      </c>
      <c r="T34" s="15"/>
      <c r="U34" s="15"/>
      <c r="V34" s="15"/>
      <c r="W34" s="15"/>
    </row>
    <row r="35" spans="3:23" x14ac:dyDescent="0.25">
      <c r="S35" s="15" t="s">
        <v>27</v>
      </c>
      <c r="T35" s="15"/>
      <c r="U35" s="15"/>
      <c r="V35" s="15"/>
      <c r="W35" s="15"/>
    </row>
  </sheetData>
  <mergeCells count="12">
    <mergeCell ref="C27:E27"/>
    <mergeCell ref="C28:E28"/>
    <mergeCell ref="C29:E29"/>
    <mergeCell ref="I32:M32"/>
    <mergeCell ref="I33:M33"/>
    <mergeCell ref="S32:W32"/>
    <mergeCell ref="S33:W33"/>
    <mergeCell ref="S34:W34"/>
    <mergeCell ref="S35:W35"/>
    <mergeCell ref="C32:E32"/>
    <mergeCell ref="C33:E33"/>
    <mergeCell ref="C34:E3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90D5-DFB8-4B70-9F50-34EE1E7EBF1B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2908-B920-4362-AABF-39D19440047C}">
  <dimension ref="A1:J23"/>
  <sheetViews>
    <sheetView workbookViewId="0">
      <selection activeCell="C34" sqref="C34:C35"/>
    </sheetView>
  </sheetViews>
  <sheetFormatPr defaultRowHeight="14.3" x14ac:dyDescent="0.25"/>
  <sheetData>
    <row r="1" spans="1:10" x14ac:dyDescent="0.25">
      <c r="A1" t="s">
        <v>0</v>
      </c>
      <c r="B1" t="s">
        <v>25</v>
      </c>
      <c r="C1" t="s">
        <v>24</v>
      </c>
      <c r="D1" t="s">
        <v>3</v>
      </c>
      <c r="E1" t="s">
        <v>6</v>
      </c>
      <c r="F1" t="s">
        <v>11</v>
      </c>
      <c r="G1" t="s">
        <v>12</v>
      </c>
      <c r="H1" t="s">
        <v>17</v>
      </c>
      <c r="I1" t="s">
        <v>22</v>
      </c>
      <c r="J1" t="s">
        <v>23</v>
      </c>
    </row>
    <row r="2" spans="1:10" x14ac:dyDescent="0.25">
      <c r="A2">
        <v>1</v>
      </c>
      <c r="B2" s="2">
        <v>0.107464</v>
      </c>
      <c r="C2" s="2">
        <v>3.2458990000000001</v>
      </c>
      <c r="D2" s="2">
        <v>0.11836199999999999</v>
      </c>
      <c r="E2" s="1">
        <f>output!H2/1000000</f>
        <v>3.5881999999999997E-2</v>
      </c>
      <c r="F2" s="2">
        <v>0.59524986499999999</v>
      </c>
      <c r="G2" s="2">
        <v>0.93063363200000004</v>
      </c>
      <c r="H2" s="2">
        <v>7.9035999999999995E-2</v>
      </c>
      <c r="I2" s="2">
        <v>35.187803786000003</v>
      </c>
      <c r="J2" s="2">
        <v>1.6009808400000001</v>
      </c>
    </row>
    <row r="3" spans="1:10" x14ac:dyDescent="0.25">
      <c r="A3">
        <v>2</v>
      </c>
      <c r="B3" s="2">
        <v>0.21448999999999999</v>
      </c>
      <c r="C3" s="2">
        <v>3.2585739999999999</v>
      </c>
      <c r="D3" s="2">
        <v>0.223526</v>
      </c>
      <c r="E3" s="1">
        <f>output!H3/1000000</f>
        <v>6.9930000000000006E-2</v>
      </c>
      <c r="F3" s="2">
        <v>0.63231523000000001</v>
      </c>
      <c r="G3" s="2">
        <v>1.6296411120000001</v>
      </c>
      <c r="H3" s="2">
        <v>0.153756</v>
      </c>
      <c r="I3" s="2">
        <v>38.501322594999998</v>
      </c>
      <c r="J3" s="2">
        <v>5.8885754480000001</v>
      </c>
    </row>
    <row r="4" spans="1:10" x14ac:dyDescent="0.25">
      <c r="A4">
        <v>3</v>
      </c>
      <c r="B4" s="2">
        <v>0.32151000000000002</v>
      </c>
      <c r="C4" s="2">
        <v>3.271363</v>
      </c>
      <c r="D4" s="2">
        <v>0.318297</v>
      </c>
      <c r="E4" s="1">
        <f>output!H4/1000000</f>
        <v>0.10236000000000001</v>
      </c>
      <c r="F4" s="2">
        <v>0.80723053600000005</v>
      </c>
      <c r="G4" s="2">
        <v>2.5696678639999999</v>
      </c>
      <c r="H4" s="2">
        <v>0.223996</v>
      </c>
      <c r="I4" s="2">
        <v>43.050162675999999</v>
      </c>
      <c r="J4" s="2">
        <v>2.5532783120000002</v>
      </c>
    </row>
    <row r="5" spans="1:10" x14ac:dyDescent="0.25">
      <c r="A5">
        <v>4</v>
      </c>
      <c r="B5" s="2">
        <v>0.42821599999999999</v>
      </c>
      <c r="C5" s="2">
        <v>3.2839299999999998</v>
      </c>
      <c r="D5" s="2">
        <v>0.40366800000000003</v>
      </c>
      <c r="E5" s="1">
        <f>output!H5/1000000</f>
        <v>0.133549</v>
      </c>
      <c r="F5" s="2">
        <v>1.4395812720000001</v>
      </c>
      <c r="G5" s="2">
        <v>3.228887056</v>
      </c>
      <c r="H5" s="2">
        <v>0.29077799999999998</v>
      </c>
      <c r="I5" s="2">
        <v>39.332908513</v>
      </c>
      <c r="J5" s="2">
        <v>6.5037962399999998</v>
      </c>
    </row>
    <row r="6" spans="1:10" x14ac:dyDescent="0.25">
      <c r="A6">
        <v>5</v>
      </c>
      <c r="B6" s="2">
        <v>0.535084</v>
      </c>
      <c r="C6" s="2">
        <v>3.2968289999999998</v>
      </c>
      <c r="D6" s="2">
        <v>0.48214299999999999</v>
      </c>
      <c r="E6" s="1">
        <f>output!H6/1000000</f>
        <v>0.16317100000000001</v>
      </c>
      <c r="F6" s="2">
        <v>1.1752007330000001</v>
      </c>
      <c r="G6" s="2">
        <v>4.0736937040000001</v>
      </c>
      <c r="H6" s="2">
        <v>0.35463899999999998</v>
      </c>
      <c r="I6" s="2">
        <v>44.305934403000002</v>
      </c>
      <c r="J6" s="2">
        <v>2.0715790959999998</v>
      </c>
    </row>
    <row r="7" spans="1:10" x14ac:dyDescent="0.25">
      <c r="A7">
        <v>6</v>
      </c>
      <c r="B7" s="2">
        <v>0.64092700000000002</v>
      </c>
      <c r="C7" s="2">
        <v>3.309577</v>
      </c>
      <c r="D7" s="2">
        <v>0.55304799999999998</v>
      </c>
      <c r="E7" s="1">
        <f>output!H7/1000000</f>
        <v>0.191659</v>
      </c>
      <c r="F7" s="2">
        <v>1.4388628809999999</v>
      </c>
      <c r="G7" s="2">
        <v>4.6686823999999998</v>
      </c>
      <c r="H7" s="2">
        <v>0.414908</v>
      </c>
      <c r="I7" s="2">
        <v>40.423470299000002</v>
      </c>
      <c r="J7" s="2">
        <v>1.9327134399999999</v>
      </c>
    </row>
    <row r="8" spans="1:10" x14ac:dyDescent="0.25">
      <c r="A8">
        <v>7</v>
      </c>
      <c r="B8" s="2">
        <v>0.74665700000000002</v>
      </c>
      <c r="C8" s="2">
        <v>3.322241</v>
      </c>
      <c r="D8" s="2">
        <v>0.618066</v>
      </c>
      <c r="E8" s="1">
        <f>output!H8/1000000</f>
        <v>0.219057</v>
      </c>
      <c r="F8" s="2">
        <v>1.8186994809999999</v>
      </c>
      <c r="G8" s="2">
        <v>5.2526732159999998</v>
      </c>
      <c r="H8" s="2">
        <v>0.472383</v>
      </c>
      <c r="I8" s="2">
        <v>40.733262600000003</v>
      </c>
      <c r="J8" s="2">
        <v>2.3909476000000001</v>
      </c>
    </row>
    <row r="9" spans="1:10" x14ac:dyDescent="0.25">
      <c r="A9">
        <v>8</v>
      </c>
      <c r="B9" s="2">
        <v>0.85221599999999997</v>
      </c>
      <c r="C9" s="2">
        <v>3.3348439999999999</v>
      </c>
      <c r="D9" s="2">
        <v>0.67817099999999997</v>
      </c>
      <c r="E9" s="1">
        <f>output!H9/1000000</f>
        <v>0.245312</v>
      </c>
      <c r="F9" s="2">
        <v>1.82896156</v>
      </c>
      <c r="G9" s="2">
        <v>2.6241237759999998</v>
      </c>
      <c r="H9" s="2">
        <v>0.52783899999999995</v>
      </c>
      <c r="I9" s="2">
        <v>41.743645409999999</v>
      </c>
      <c r="J9" s="2">
        <v>2.943856136</v>
      </c>
    </row>
    <row r="10" spans="1:10" x14ac:dyDescent="0.25">
      <c r="A10">
        <v>9</v>
      </c>
      <c r="B10" s="2">
        <v>0.95767500000000005</v>
      </c>
      <c r="C10" s="2">
        <v>3.3476020000000002</v>
      </c>
      <c r="D10" s="2">
        <v>0.73384899999999997</v>
      </c>
      <c r="E10" s="1">
        <f>output!H10/1000000</f>
        <v>0.27023599999999998</v>
      </c>
      <c r="F10" s="2">
        <v>1.746778105</v>
      </c>
      <c r="G10" s="2">
        <v>2.4068031680000002</v>
      </c>
      <c r="H10" s="2">
        <v>0.58045800000000003</v>
      </c>
      <c r="I10" s="2">
        <v>42.289533360999997</v>
      </c>
      <c r="J10" s="2">
        <v>1.5689558240000001</v>
      </c>
    </row>
    <row r="11" spans="1:10" x14ac:dyDescent="0.25">
      <c r="A11">
        <v>10</v>
      </c>
      <c r="B11" s="2">
        <v>1.0626500000000001</v>
      </c>
      <c r="C11" s="2">
        <v>3.3601459999999999</v>
      </c>
      <c r="D11" s="2">
        <v>0.78589799999999999</v>
      </c>
      <c r="E11" s="1">
        <f>output!H11/1000000</f>
        <v>0.294576</v>
      </c>
      <c r="F11" s="2">
        <v>2.7676535109999998</v>
      </c>
      <c r="G11" s="2">
        <v>4.0474415280000002</v>
      </c>
      <c r="H11" s="2">
        <v>0.63154900000000003</v>
      </c>
      <c r="I11" s="2">
        <v>41.903916213000002</v>
      </c>
      <c r="J11" s="2">
        <v>3.5581070160000001</v>
      </c>
    </row>
    <row r="12" spans="1:10" x14ac:dyDescent="0.25">
      <c r="A12">
        <v>11</v>
      </c>
      <c r="B12" s="2">
        <v>1.1678249999999999</v>
      </c>
      <c r="C12" s="2">
        <v>3.3727200000000002</v>
      </c>
      <c r="D12" s="2">
        <v>0.83476499999999998</v>
      </c>
      <c r="E12" s="1">
        <f>output!H12/1000000</f>
        <v>0.31776700000000002</v>
      </c>
      <c r="F12" s="2">
        <v>2.8385838859999999</v>
      </c>
      <c r="G12" s="2">
        <v>3.9209749920000001</v>
      </c>
      <c r="H12" s="2">
        <v>0.68149099999999996</v>
      </c>
      <c r="I12" s="2">
        <v>40.295031968000004</v>
      </c>
      <c r="J12" s="2">
        <v>6.6098983840000001</v>
      </c>
    </row>
    <row r="13" spans="1:10" x14ac:dyDescent="0.25">
      <c r="A13">
        <v>12</v>
      </c>
      <c r="B13" s="2">
        <v>1.271973</v>
      </c>
      <c r="C13" s="2">
        <v>3.385259</v>
      </c>
      <c r="D13" s="2">
        <v>0.88029299999999999</v>
      </c>
      <c r="E13" s="1">
        <f>output!H13/1000000</f>
        <v>0.33989200000000003</v>
      </c>
      <c r="F13" s="2">
        <v>2.6858752720000001</v>
      </c>
      <c r="G13" s="2">
        <v>5.1657464959999997</v>
      </c>
      <c r="H13" s="2">
        <v>0.72958999999999996</v>
      </c>
      <c r="I13" s="2">
        <v>43.964242237999997</v>
      </c>
      <c r="J13" s="2">
        <v>2.8370093839999999</v>
      </c>
    </row>
    <row r="14" spans="1:10" x14ac:dyDescent="0.25">
      <c r="A14">
        <v>13</v>
      </c>
      <c r="B14" s="2">
        <v>1.3764970000000001</v>
      </c>
      <c r="C14" s="2">
        <v>3.3979379999999999</v>
      </c>
      <c r="D14" s="2">
        <v>0.92320999999999998</v>
      </c>
      <c r="E14" s="1">
        <f>output!H14/1000000</f>
        <v>0.36135699999999998</v>
      </c>
      <c r="F14" s="2">
        <v>3.53453806</v>
      </c>
      <c r="G14" s="2">
        <v>5.0504429679999996</v>
      </c>
      <c r="H14" s="2">
        <v>0.774586</v>
      </c>
      <c r="I14" s="2">
        <v>43.169288452000004</v>
      </c>
      <c r="J14" s="2">
        <v>1.607263648</v>
      </c>
    </row>
    <row r="15" spans="1:10" x14ac:dyDescent="0.25">
      <c r="A15">
        <v>14</v>
      </c>
      <c r="B15" s="2">
        <v>1.480318</v>
      </c>
      <c r="C15" s="2">
        <v>3.4104399999999999</v>
      </c>
      <c r="D15" s="2">
        <v>0.96362700000000001</v>
      </c>
      <c r="E15" s="1">
        <f>output!H15/1000000</f>
        <v>0.38213599999999998</v>
      </c>
      <c r="F15" s="2">
        <v>3.702792568</v>
      </c>
      <c r="G15" s="2">
        <v>5.8471907759999997</v>
      </c>
      <c r="H15" s="2">
        <v>0.81850699999999998</v>
      </c>
      <c r="I15" s="2">
        <v>46.035322244</v>
      </c>
      <c r="J15" s="2">
        <v>3.0028642080000001</v>
      </c>
    </row>
    <row r="16" spans="1:10" x14ac:dyDescent="0.25">
      <c r="A16">
        <v>15</v>
      </c>
      <c r="B16" s="2">
        <v>1.5842700000000001</v>
      </c>
      <c r="C16" s="2">
        <v>3.423082</v>
      </c>
      <c r="D16" s="2">
        <v>1.002097</v>
      </c>
      <c r="E16" s="1">
        <f>output!H16/1000000</f>
        <v>0.40202100000000002</v>
      </c>
      <c r="F16" s="2">
        <v>3.7409789889999998</v>
      </c>
      <c r="G16" s="2">
        <v>3.7167943600000002</v>
      </c>
      <c r="H16" s="2">
        <v>0.86095200000000005</v>
      </c>
      <c r="I16" s="2">
        <v>43.696048075</v>
      </c>
      <c r="J16" s="2">
        <v>2.4999707199999999</v>
      </c>
    </row>
    <row r="17" spans="1:10" x14ac:dyDescent="0.25">
      <c r="A17">
        <v>16</v>
      </c>
      <c r="B17" s="2">
        <v>1.6880029999999999</v>
      </c>
      <c r="C17" s="2">
        <v>3.4356070000000001</v>
      </c>
      <c r="D17" s="2">
        <v>1.0386169999999999</v>
      </c>
      <c r="E17" s="1">
        <f>output!H17/1000000</f>
        <v>0.421178</v>
      </c>
      <c r="F17" s="2">
        <v>3.5570094839999999</v>
      </c>
      <c r="G17" s="2">
        <v>4.820097208</v>
      </c>
      <c r="H17" s="2">
        <v>0.90182200000000001</v>
      </c>
      <c r="I17" s="2">
        <v>42.123000408999999</v>
      </c>
      <c r="J17" s="2">
        <v>2.4950328879999999</v>
      </c>
    </row>
    <row r="18" spans="1:10" x14ac:dyDescent="0.25">
      <c r="A18">
        <v>17</v>
      </c>
      <c r="B18" s="2">
        <v>1.791336</v>
      </c>
      <c r="C18" s="2">
        <v>3.4481299999999999</v>
      </c>
      <c r="D18" s="2">
        <v>1.073067</v>
      </c>
      <c r="E18" s="1">
        <f>output!H18/1000000</f>
        <v>0.439666</v>
      </c>
      <c r="F18" s="2">
        <v>3.5453465309999999</v>
      </c>
      <c r="G18" s="2">
        <v>4.4737048320000001</v>
      </c>
      <c r="H18" s="2">
        <v>0.94117600000000001</v>
      </c>
      <c r="I18" s="2">
        <v>43.376902420999997</v>
      </c>
      <c r="J18" s="2">
        <v>3.1365448319999998</v>
      </c>
    </row>
    <row r="19" spans="1:10" x14ac:dyDescent="0.25">
      <c r="A19">
        <v>18</v>
      </c>
      <c r="B19" s="2">
        <v>1.8950560000000001</v>
      </c>
      <c r="C19" s="2">
        <v>3.4609209999999999</v>
      </c>
      <c r="D19" s="2">
        <v>1.106474</v>
      </c>
      <c r="E19" s="1">
        <f>output!H19/1000000</f>
        <v>0.45741900000000002</v>
      </c>
      <c r="F19" s="2">
        <v>4.3259356599999998</v>
      </c>
      <c r="G19" s="2">
        <v>4.3013348479999998</v>
      </c>
      <c r="H19" s="2">
        <v>0.97962099999999996</v>
      </c>
      <c r="I19" s="2">
        <v>43.016617814</v>
      </c>
      <c r="J19" s="2">
        <v>2.383329904</v>
      </c>
    </row>
    <row r="20" spans="1:10" x14ac:dyDescent="0.25">
      <c r="A20">
        <v>19</v>
      </c>
      <c r="B20" s="2">
        <v>1.998111</v>
      </c>
      <c r="C20" s="2">
        <v>3.4737260000000001</v>
      </c>
      <c r="D20" s="2">
        <v>1.1381810000000001</v>
      </c>
      <c r="E20" s="1">
        <f>output!H20/1000000</f>
        <v>0.47489399999999998</v>
      </c>
      <c r="F20" s="2">
        <v>4.5047627270000001</v>
      </c>
      <c r="G20" s="2">
        <v>5.8368097199999998</v>
      </c>
      <c r="H20" s="2">
        <v>1.0154289999999999</v>
      </c>
      <c r="I20" s="2">
        <v>43.903428923</v>
      </c>
      <c r="J20" s="2">
        <v>2.813110488</v>
      </c>
    </row>
    <row r="21" spans="1:10" x14ac:dyDescent="0.25">
      <c r="A21">
        <v>20</v>
      </c>
      <c r="B21" s="2">
        <v>2.10107</v>
      </c>
      <c r="C21" s="2">
        <v>3.4864120000000001</v>
      </c>
      <c r="D21" s="2">
        <v>1.168617</v>
      </c>
      <c r="E21" s="1">
        <f>output!H21/1000000</f>
        <v>0.49150700000000003</v>
      </c>
      <c r="F21" s="2">
        <v>4.4991024270000004</v>
      </c>
      <c r="G21" s="2">
        <v>6.142505184</v>
      </c>
      <c r="H21" s="2">
        <v>1.051606</v>
      </c>
      <c r="I21" s="2">
        <v>43.991603349999998</v>
      </c>
      <c r="J21" s="2">
        <v>2.2223318160000001</v>
      </c>
    </row>
    <row r="22" spans="1:10" x14ac:dyDescent="0.25">
      <c r="A22">
        <v>21</v>
      </c>
      <c r="B22" s="2">
        <v>2.2033260000000001</v>
      </c>
      <c r="C22" s="2">
        <v>3.498783</v>
      </c>
      <c r="D22" s="2">
        <v>1.197803</v>
      </c>
      <c r="E22" s="1">
        <f>output!H22/1000000</f>
        <v>0.50769500000000001</v>
      </c>
      <c r="F22" s="2">
        <v>4.6049973590000004</v>
      </c>
      <c r="G22" s="2">
        <v>7.5733178959999998</v>
      </c>
      <c r="H22" s="2">
        <v>1.0865720000000001</v>
      </c>
      <c r="I22" s="2">
        <v>47.252203354000002</v>
      </c>
      <c r="J22" s="2">
        <v>3.503913608</v>
      </c>
    </row>
    <row r="23" spans="1:10" x14ac:dyDescent="0.25">
      <c r="A23">
        <v>22</v>
      </c>
      <c r="B23" s="2">
        <v>2.3057650000000001</v>
      </c>
      <c r="C23" s="2">
        <v>3.5113110000000001</v>
      </c>
      <c r="D23" s="2">
        <v>1.2261880000000001</v>
      </c>
      <c r="E23" s="1">
        <f>output!H23/1000000</f>
        <v>0.52370700000000003</v>
      </c>
      <c r="F23" s="2">
        <v>4.6533324030000003</v>
      </c>
      <c r="G23" s="2">
        <v>7.1237305439999998</v>
      </c>
      <c r="H23" s="2">
        <v>1.1207590000000001</v>
      </c>
      <c r="I23" s="2">
        <v>44.443929936000004</v>
      </c>
      <c r="J23" s="2">
        <v>6.854378584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output</vt:lpstr>
      <vt:lpstr>Sheet4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Ryano</cp:lastModifiedBy>
  <cp:lastPrinted>2019-10-02T09:07:14Z</cp:lastPrinted>
  <dcterms:created xsi:type="dcterms:W3CDTF">2019-01-07T11:23:37Z</dcterms:created>
  <dcterms:modified xsi:type="dcterms:W3CDTF">2019-10-03T14:01:12Z</dcterms:modified>
</cp:coreProperties>
</file>