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ryas\opendata-2\dataset\hujan\"/>
    </mc:Choice>
  </mc:AlternateContent>
  <bookViews>
    <workbookView xWindow="0" yWindow="0" windowWidth="20490" windowHeight="7905"/>
  </bookViews>
  <sheets>
    <sheet name="Bungkanel" sheetId="1" r:id="rId1"/>
  </sheets>
  <externalReferences>
    <externalReference r:id="rId2"/>
    <externalReference r:id="rId3"/>
  </externalReferences>
  <definedNames>
    <definedName name="_xlnm.Print_Area" localSheetId="0">Bungkanel!$A$1:$R$43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L21" i="1"/>
  <c r="J21" i="1"/>
  <c r="H21" i="1"/>
  <c r="F21" i="1"/>
  <c r="D21" i="1"/>
  <c r="B21" i="1"/>
  <c r="O19" i="1"/>
  <c r="L19" i="1"/>
  <c r="J19" i="1"/>
  <c r="H19" i="1"/>
  <c r="F19" i="1"/>
  <c r="D19" i="1"/>
  <c r="B19" i="1"/>
  <c r="O17" i="1"/>
  <c r="Q16" i="1"/>
  <c r="O16" i="1"/>
  <c r="M16" i="1"/>
  <c r="L16" i="1"/>
  <c r="K16" i="1"/>
  <c r="J16" i="1"/>
  <c r="I16" i="1"/>
  <c r="H16" i="1"/>
  <c r="G16" i="1"/>
  <c r="F16" i="1"/>
  <c r="E16" i="1"/>
  <c r="D16" i="1"/>
  <c r="C16" i="1"/>
  <c r="B16" i="1"/>
  <c r="Q15" i="1"/>
  <c r="O15" i="1"/>
  <c r="M15" i="1"/>
  <c r="L15" i="1"/>
  <c r="K15" i="1"/>
  <c r="J15" i="1"/>
  <c r="I15" i="1"/>
  <c r="H15" i="1"/>
  <c r="G15" i="1"/>
  <c r="F15" i="1"/>
  <c r="E15" i="1"/>
  <c r="D15" i="1"/>
  <c r="C15" i="1"/>
  <c r="B15" i="1"/>
  <c r="Q14" i="1"/>
  <c r="O14" i="1"/>
  <c r="M14" i="1"/>
  <c r="L14" i="1"/>
  <c r="K14" i="1"/>
  <c r="J14" i="1"/>
  <c r="I14" i="1"/>
  <c r="H14" i="1"/>
  <c r="G14" i="1"/>
  <c r="F14" i="1"/>
  <c r="E14" i="1"/>
  <c r="D14" i="1"/>
  <c r="C14" i="1"/>
  <c r="B14" i="1"/>
  <c r="Q13" i="1"/>
  <c r="O13" i="1"/>
  <c r="M13" i="1"/>
  <c r="L13" i="1"/>
  <c r="K13" i="1"/>
  <c r="J13" i="1"/>
  <c r="I13" i="1"/>
  <c r="H13" i="1"/>
  <c r="G13" i="1"/>
  <c r="F13" i="1"/>
  <c r="E13" i="1"/>
  <c r="D13" i="1"/>
  <c r="C13" i="1"/>
  <c r="B13" i="1"/>
  <c r="Q12" i="1"/>
  <c r="O12" i="1"/>
  <c r="O20" i="1" s="1"/>
  <c r="M12" i="1"/>
  <c r="M21" i="1" s="1"/>
  <c r="L12" i="1"/>
  <c r="L20" i="1" s="1"/>
  <c r="K12" i="1"/>
  <c r="K21" i="1" s="1"/>
  <c r="J12" i="1"/>
  <c r="J20" i="1" s="1"/>
  <c r="I12" i="1"/>
  <c r="I21" i="1" s="1"/>
  <c r="H12" i="1"/>
  <c r="H20" i="1" s="1"/>
  <c r="G12" i="1"/>
  <c r="G21" i="1" s="1"/>
  <c r="F12" i="1"/>
  <c r="F20" i="1" s="1"/>
  <c r="E12" i="1"/>
  <c r="E21" i="1" s="1"/>
  <c r="D12" i="1"/>
  <c r="D20" i="1" s="1"/>
  <c r="C12" i="1"/>
  <c r="C21" i="1" s="1"/>
  <c r="B12" i="1"/>
  <c r="B20" i="1" s="1"/>
  <c r="G7" i="1"/>
  <c r="C7" i="1"/>
  <c r="G6" i="1"/>
  <c r="C6" i="1"/>
  <c r="G5" i="1"/>
  <c r="C5" i="1"/>
  <c r="G4" i="1"/>
  <c r="C4" i="1"/>
  <c r="C3" i="1"/>
  <c r="C20" i="1" l="1"/>
  <c r="E20" i="1"/>
  <c r="G20" i="1"/>
  <c r="I20" i="1"/>
  <c r="K20" i="1"/>
  <c r="M20" i="1"/>
  <c r="C19" i="1"/>
  <c r="E19" i="1"/>
  <c r="G19" i="1"/>
  <c r="I19" i="1"/>
  <c r="K19" i="1"/>
  <c r="M19" i="1"/>
</calcChain>
</file>

<file path=xl/sharedStrings.xml><?xml version="1.0" encoding="utf-8"?>
<sst xmlns="http://schemas.openxmlformats.org/spreadsheetml/2006/main" count="29" uniqueCount="29">
  <si>
    <t>Curah Hujan Bulanan (mm)</t>
  </si>
  <si>
    <t>Nama Stasiun</t>
  </si>
  <si>
    <t>No Stasiun</t>
  </si>
  <si>
    <t>Elevasi</t>
  </si>
  <si>
    <t>No In Database</t>
  </si>
  <si>
    <t>Tipe alat</t>
  </si>
  <si>
    <t>Lintang Selatan</t>
  </si>
  <si>
    <t>Pemilik</t>
  </si>
  <si>
    <t>Bujur Timur</t>
  </si>
  <si>
    <t>Operator</t>
  </si>
  <si>
    <t>Tahun</t>
  </si>
  <si>
    <t>Jan</t>
  </si>
  <si>
    <t>Peb</t>
  </si>
  <si>
    <t>Mar</t>
  </si>
  <si>
    <t>Apr</t>
  </si>
  <si>
    <t>Mei</t>
  </si>
  <si>
    <t>Jun</t>
  </si>
  <si>
    <t>Jul</t>
  </si>
  <si>
    <t>Ags</t>
  </si>
  <si>
    <t>Sep</t>
  </si>
  <si>
    <t>Okt</t>
  </si>
  <si>
    <t>Nop</t>
  </si>
  <si>
    <t>Des</t>
  </si>
  <si>
    <t>Tahunan</t>
  </si>
  <si>
    <t>Total (mm/thn)</t>
  </si>
  <si>
    <r>
      <t>R</t>
    </r>
    <r>
      <rPr>
        <vertAlign val="subscript"/>
        <sz val="10"/>
        <rFont val="Times New Roman"/>
        <family val="1"/>
      </rPr>
      <t xml:space="preserve">24            </t>
    </r>
    <r>
      <rPr>
        <sz val="10"/>
        <rFont val="Times New Roman"/>
        <family val="1"/>
      </rPr>
      <t>(mm)</t>
    </r>
  </si>
  <si>
    <t>Max</t>
  </si>
  <si>
    <t>Rerata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</si>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</sst>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sz val="14"/>
      <name val="Times New Roman"/>
      <family val="1"/>
    </font>
    <font>
      <b/>
      <sz val="12"/>
      <name val="Arial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Fill="1" applyBorder="1"/>
    <xf numFmtId="0" fontId="0" fillId="0" borderId="2" xfId="0" applyFill="1" applyBorder="1"/>
    <xf numFmtId="0" fontId="3" fillId="0" borderId="0" xfId="0" applyFont="1" applyFill="1"/>
    <xf numFmtId="0" fontId="3" fillId="0" borderId="0" xfId="0" applyFont="1"/>
    <xf numFmtId="0" fontId="3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3" xfId="0" applyFont="1" applyFill="1" applyBorder="1"/>
    <xf numFmtId="0" fontId="0" fillId="0" borderId="4" xfId="0" applyFill="1" applyBorder="1"/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0" fontId="3" fillId="0" borderId="3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3" fillId="0" borderId="4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3" fillId="0" borderId="5" xfId="0" applyFont="1" applyFill="1" applyBorder="1"/>
    <xf numFmtId="0" fontId="0" fillId="0" borderId="6" xfId="0" applyFill="1" applyBorder="1"/>
    <xf numFmtId="0" fontId="3" fillId="0" borderId="5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3" fillId="0" borderId="6" xfId="0" applyFont="1" applyFill="1" applyBorder="1"/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10" xfId="0" applyFont="1" applyBorder="1" applyAlignment="1">
      <alignment horizontal="centerContinuous" vertic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Continuous" vertical="center" wrapText="1"/>
    </xf>
    <xf numFmtId="0" fontId="0" fillId="0" borderId="10" xfId="0" applyBorder="1" applyAlignment="1">
      <alignment horizontal="centerContinuous" vertical="center" wrapText="1"/>
    </xf>
    <xf numFmtId="0" fontId="0" fillId="0" borderId="3" xfId="0" applyBorder="1" applyAlignment="1">
      <alignment horizontal="center"/>
    </xf>
    <xf numFmtId="1" fontId="0" fillId="0" borderId="1" xfId="0" applyNumberFormat="1" applyBorder="1"/>
    <xf numFmtId="1" fontId="0" fillId="0" borderId="7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4" xfId="0" applyBorder="1"/>
    <xf numFmtId="1" fontId="0" fillId="0" borderId="0" xfId="0" applyNumberFormat="1" applyBorder="1"/>
    <xf numFmtId="1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1" xfId="0" applyBorder="1"/>
    <xf numFmtId="0" fontId="0" fillId="0" borderId="6" xfId="0" applyBorder="1"/>
    <xf numFmtId="0" fontId="0" fillId="0" borderId="3" xfId="0" applyBorder="1"/>
    <xf numFmtId="164" fontId="3" fillId="0" borderId="1" xfId="0" applyNumberFormat="1" applyFont="1" applyBorder="1"/>
    <xf numFmtId="164" fontId="3" fillId="0" borderId="7" xfId="0" applyNumberFormat="1" applyFont="1" applyBorder="1"/>
    <xf numFmtId="0" fontId="0" fillId="0" borderId="2" xfId="0" applyBorder="1"/>
    <xf numFmtId="0" fontId="0" fillId="0" borderId="1" xfId="0" applyBorder="1"/>
    <xf numFmtId="164" fontId="3" fillId="0" borderId="3" xfId="0" applyNumberFormat="1" applyFont="1" applyBorder="1"/>
    <xf numFmtId="164" fontId="3" fillId="0" borderId="0" xfId="0" applyNumberFormat="1" applyFont="1" applyBorder="1"/>
    <xf numFmtId="164" fontId="3" fillId="0" borderId="5" xfId="0" applyNumberFormat="1" applyFont="1" applyBorder="1"/>
    <xf numFmtId="164" fontId="3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Jumlah Curah Hujan Bulanan  (mm/bln)</a:t>
            </a:r>
          </a:p>
        </c:rich>
      </c:tx>
      <c:layout>
        <c:manualLayout>
          <c:xMode val="edge"/>
          <c:yMode val="edge"/>
          <c:x val="0.31191222570532917"/>
          <c:y val="3.55987055016181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909090909090981E-2"/>
          <c:y val="0.15857655294470868"/>
          <c:w val="0.8934169278996863"/>
          <c:h val="0.63106995559628964"/>
        </c:manualLayout>
      </c:layout>
      <c:barChart>
        <c:barDir val="col"/>
        <c:grouping val="clustered"/>
        <c:varyColors val="0"/>
        <c:ser>
          <c:idx val="1"/>
          <c:order val="1"/>
          <c:tx>
            <c:v>Rerata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Bungkanel!$B$10:$M$10</c:f>
              <c:strCache>
                <c:ptCount val="12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Ags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Bungkanel!$B$20:$M$20</c:f>
              <c:numCache>
                <c:formatCode>0.0</c:formatCode>
                <c:ptCount val="12"/>
                <c:pt idx="0">
                  <c:v>512.08333333333337</c:v>
                </c:pt>
                <c:pt idx="1">
                  <c:v>459.41666666666669</c:v>
                </c:pt>
                <c:pt idx="2">
                  <c:v>464.16666666666669</c:v>
                </c:pt>
                <c:pt idx="3">
                  <c:v>500.5</c:v>
                </c:pt>
                <c:pt idx="4">
                  <c:v>336.16666666666669</c:v>
                </c:pt>
                <c:pt idx="5">
                  <c:v>224</c:v>
                </c:pt>
                <c:pt idx="6">
                  <c:v>252.75</c:v>
                </c:pt>
                <c:pt idx="7">
                  <c:v>108.91666666666667</c:v>
                </c:pt>
                <c:pt idx="8">
                  <c:v>123.16666666666667</c:v>
                </c:pt>
                <c:pt idx="9">
                  <c:v>371.08333333333331</c:v>
                </c:pt>
                <c:pt idx="10">
                  <c:v>617.5</c:v>
                </c:pt>
                <c:pt idx="11">
                  <c:v>500.08333333333331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81800"/>
        <c:axId val="208781408"/>
      </c:barChart>
      <c:lineChart>
        <c:grouping val="standard"/>
        <c:varyColors val="0"/>
        <c:ser>
          <c:idx val="0"/>
          <c:order val="0"/>
          <c:tx>
            <c:v>Max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Bungkanel!$B$10:$M$10</c:f>
              <c:strCache>
                <c:ptCount val="12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Ags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Bungkanel!$B$19:$M$19</c:f>
              <c:numCache>
                <c:formatCode>0.0</c:formatCode>
                <c:ptCount val="12"/>
                <c:pt idx="0">
                  <c:v>705.5</c:v>
                </c:pt>
                <c:pt idx="1">
                  <c:v>579.5</c:v>
                </c:pt>
                <c:pt idx="2">
                  <c:v>692.5</c:v>
                </c:pt>
                <c:pt idx="3">
                  <c:v>588</c:v>
                </c:pt>
                <c:pt idx="4">
                  <c:v>464</c:v>
                </c:pt>
                <c:pt idx="5">
                  <c:v>458</c:v>
                </c:pt>
                <c:pt idx="6">
                  <c:v>669.5</c:v>
                </c:pt>
                <c:pt idx="7">
                  <c:v>400.5</c:v>
                </c:pt>
                <c:pt idx="8">
                  <c:v>635</c:v>
                </c:pt>
                <c:pt idx="9">
                  <c:v>634.5</c:v>
                </c:pt>
                <c:pt idx="10">
                  <c:v>989</c:v>
                </c:pt>
                <c:pt idx="11">
                  <c:v>702.5</c:v>
                </c:pt>
              </c:numCache>
            </c:numRef>
          </c:val>
          <c:smooth val="0"/>
        </c:ser>
        <c:ser>
          <c:idx val="2"/>
          <c:order val="2"/>
          <c:tx>
            <c:v>Min</c:v>
          </c:tx>
          <c:spPr>
            <a:ln w="25400">
              <a:solidFill>
                <a:srgbClr val="339966"/>
              </a:solidFill>
              <a:prstDash val="lgDash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Bungkanel!$B$10:$M$10</c:f>
              <c:strCache>
                <c:ptCount val="12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Ags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Bungkanel!$B$21:$M$21</c:f>
              <c:numCache>
                <c:formatCode>0.0</c:formatCode>
                <c:ptCount val="12"/>
                <c:pt idx="0">
                  <c:v>240</c:v>
                </c:pt>
                <c:pt idx="1">
                  <c:v>263</c:v>
                </c:pt>
                <c:pt idx="2">
                  <c:v>281.5</c:v>
                </c:pt>
                <c:pt idx="3">
                  <c:v>409</c:v>
                </c:pt>
                <c:pt idx="4">
                  <c:v>144</c:v>
                </c:pt>
                <c:pt idx="5">
                  <c:v>69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  <c:pt idx="9">
                  <c:v>172</c:v>
                </c:pt>
                <c:pt idx="10">
                  <c:v>288</c:v>
                </c:pt>
                <c:pt idx="11">
                  <c:v>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1800"/>
        <c:axId val="208781408"/>
      </c:lineChart>
      <c:catAx>
        <c:axId val="20878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8781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8781408"/>
        <c:scaling>
          <c:orientation val="minMax"/>
        </c:scaling>
        <c:delete val="0"/>
        <c:axPos val="l"/>
        <c:majorGridlines>
          <c:spPr>
            <a:ln w="127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Curah Hujan (mm )</a:t>
                </a:r>
              </a:p>
            </c:rich>
          </c:tx>
          <c:layout>
            <c:manualLayout>
              <c:xMode val="edge"/>
              <c:yMode val="edge"/>
              <c:x val="7.8369905956112845E-3"/>
              <c:y val="0.317153122849935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87818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639498432601878"/>
          <c:y val="0.91586066304818692"/>
          <c:w val="0.35423197492163006"/>
          <c:h val="7.4433996721283591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152400</xdr:rowOff>
    </xdr:from>
    <xdr:to>
      <xdr:col>16</xdr:col>
      <xdr:colOff>28575</xdr:colOff>
      <xdr:row>42</xdr:row>
      <xdr:rowOff>19050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jan%20Bulanan%20BPSDA%20Serc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YAH/PSDA%20Prov%20Jateng/2014/Hujan%202013_Prov.%20Jateng/6.%20BPSDA%20Sercit/1.%20Dinas%20PSDA%20Provinsi%20Jateng/27%20x%20(Bungkane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a-Garung"/>
      <sheetName val="25-Ketenger"/>
      <sheetName val="Bungkanel"/>
    </sheetNames>
    <sheetDataSet>
      <sheetData sheetId="0"/>
      <sheetData sheetId="1"/>
      <sheetData sheetId="2">
        <row r="10">
          <cell r="B10" t="str">
            <v>Jan</v>
          </cell>
          <cell r="C10" t="str">
            <v>Peb</v>
          </cell>
          <cell r="D10" t="str">
            <v>Mar</v>
          </cell>
          <cell r="E10" t="str">
            <v>Apr</v>
          </cell>
          <cell r="F10" t="str">
            <v>Mei</v>
          </cell>
          <cell r="G10" t="str">
            <v>Jun</v>
          </cell>
          <cell r="H10" t="str">
            <v>Jul</v>
          </cell>
          <cell r="I10" t="str">
            <v>Ags</v>
          </cell>
          <cell r="J10" t="str">
            <v>Sep</v>
          </cell>
          <cell r="K10" t="str">
            <v>Okt</v>
          </cell>
          <cell r="L10" t="str">
            <v>Nop</v>
          </cell>
          <cell r="M10" t="str">
            <v>Des</v>
          </cell>
        </row>
        <row r="19">
          <cell r="B19">
            <v>705.5</v>
          </cell>
          <cell r="C19">
            <v>579.5</v>
          </cell>
          <cell r="D19">
            <v>692.5</v>
          </cell>
          <cell r="E19">
            <v>588</v>
          </cell>
          <cell r="F19">
            <v>464</v>
          </cell>
          <cell r="G19">
            <v>458</v>
          </cell>
          <cell r="H19">
            <v>669.5</v>
          </cell>
          <cell r="I19">
            <v>400.5</v>
          </cell>
          <cell r="J19">
            <v>635</v>
          </cell>
          <cell r="K19">
            <v>634.5</v>
          </cell>
          <cell r="L19">
            <v>989</v>
          </cell>
          <cell r="M19">
            <v>702.5</v>
          </cell>
        </row>
        <row r="20">
          <cell r="B20">
            <v>512.08333333333337</v>
          </cell>
          <cell r="C20">
            <v>459.41666666666669</v>
          </cell>
          <cell r="D20">
            <v>464.16666666666669</v>
          </cell>
          <cell r="E20">
            <v>500.5</v>
          </cell>
          <cell r="F20">
            <v>336.16666666666669</v>
          </cell>
          <cell r="G20">
            <v>224</v>
          </cell>
          <cell r="H20">
            <v>252.75</v>
          </cell>
          <cell r="I20">
            <v>108.91666666666667</v>
          </cell>
          <cell r="J20">
            <v>123.16666666666667</v>
          </cell>
          <cell r="K20">
            <v>371.08333333333331</v>
          </cell>
          <cell r="L20">
            <v>617.5</v>
          </cell>
          <cell r="M20">
            <v>500.08333333333331</v>
          </cell>
        </row>
        <row r="21">
          <cell r="B21">
            <v>240</v>
          </cell>
          <cell r="C21">
            <v>263</v>
          </cell>
          <cell r="D21">
            <v>281.5</v>
          </cell>
          <cell r="E21">
            <v>409</v>
          </cell>
          <cell r="F21">
            <v>144</v>
          </cell>
          <cell r="G21">
            <v>69</v>
          </cell>
          <cell r="H21">
            <v>26</v>
          </cell>
          <cell r="I21">
            <v>0</v>
          </cell>
          <cell r="J21">
            <v>0</v>
          </cell>
          <cell r="K21">
            <v>172</v>
          </cell>
          <cell r="L21">
            <v>288</v>
          </cell>
          <cell r="M21">
            <v>272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kabisat"/>
      <sheetName val="15-harian"/>
      <sheetName val="bulanan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  <sheetName val="1994"/>
      <sheetName val="1993"/>
      <sheetName val="1992"/>
      <sheetName val="1991"/>
      <sheetName val="1990"/>
      <sheetName val="1989"/>
      <sheetName val="1988"/>
      <sheetName val="1987"/>
    </sheetNames>
    <sheetDataSet>
      <sheetData sheetId="0">
        <row r="10">
          <cell r="B10" t="str">
            <v>Bungkanel</v>
          </cell>
        </row>
        <row r="11">
          <cell r="E11">
            <v>150</v>
          </cell>
        </row>
        <row r="12">
          <cell r="E12" t="str">
            <v>Biasa &amp; otomat</v>
          </cell>
        </row>
        <row r="13">
          <cell r="B13">
            <v>-7.2849166666666996</v>
          </cell>
          <cell r="E13" t="str">
            <v>PHU(SMG)</v>
          </cell>
        </row>
        <row r="14">
          <cell r="B14">
            <v>109.39643333332999</v>
          </cell>
          <cell r="E14" t="str">
            <v>TR</v>
          </cell>
        </row>
      </sheetData>
      <sheetData sheetId="1"/>
      <sheetData sheetId="2"/>
      <sheetData sheetId="3"/>
      <sheetData sheetId="4">
        <row r="51">
          <cell r="N51">
            <v>137</v>
          </cell>
        </row>
        <row r="52">
          <cell r="B52">
            <v>463</v>
          </cell>
          <cell r="C52">
            <v>472</v>
          </cell>
          <cell r="D52">
            <v>576</v>
          </cell>
          <cell r="E52">
            <v>588</v>
          </cell>
          <cell r="F52">
            <v>429</v>
          </cell>
          <cell r="G52">
            <v>458</v>
          </cell>
          <cell r="H52">
            <v>354</v>
          </cell>
          <cell r="I52">
            <v>45</v>
          </cell>
          <cell r="J52">
            <v>21</v>
          </cell>
          <cell r="K52">
            <v>172</v>
          </cell>
          <cell r="L52">
            <v>288</v>
          </cell>
          <cell r="M52">
            <v>420</v>
          </cell>
          <cell r="N52">
            <v>4286</v>
          </cell>
        </row>
      </sheetData>
      <sheetData sheetId="5">
        <row r="51">
          <cell r="N51">
            <v>135</v>
          </cell>
        </row>
        <row r="52">
          <cell r="B52">
            <v>662.5</v>
          </cell>
          <cell r="C52">
            <v>579.5</v>
          </cell>
          <cell r="D52">
            <v>345</v>
          </cell>
          <cell r="E52">
            <v>409</v>
          </cell>
          <cell r="F52">
            <v>144</v>
          </cell>
          <cell r="G52">
            <v>69</v>
          </cell>
          <cell r="H52">
            <v>26</v>
          </cell>
          <cell r="I52">
            <v>0</v>
          </cell>
          <cell r="J52">
            <v>0</v>
          </cell>
          <cell r="K52">
            <v>342</v>
          </cell>
          <cell r="L52">
            <v>580</v>
          </cell>
          <cell r="M52">
            <v>490</v>
          </cell>
          <cell r="N52">
            <v>3647</v>
          </cell>
        </row>
      </sheetData>
      <sheetData sheetId="6">
        <row r="51">
          <cell r="N51">
            <v>128</v>
          </cell>
        </row>
        <row r="52">
          <cell r="B52">
            <v>320.5</v>
          </cell>
          <cell r="C52">
            <v>532.5</v>
          </cell>
          <cell r="D52">
            <v>692.5</v>
          </cell>
          <cell r="E52">
            <v>473</v>
          </cell>
          <cell r="F52">
            <v>434.5</v>
          </cell>
          <cell r="G52">
            <v>91</v>
          </cell>
          <cell r="H52">
            <v>99</v>
          </cell>
          <cell r="I52">
            <v>0</v>
          </cell>
          <cell r="J52">
            <v>16</v>
          </cell>
          <cell r="K52">
            <v>249.5</v>
          </cell>
          <cell r="L52">
            <v>989</v>
          </cell>
          <cell r="M52">
            <v>605</v>
          </cell>
          <cell r="N52">
            <v>4502.5</v>
          </cell>
        </row>
      </sheetData>
      <sheetData sheetId="7">
        <row r="51">
          <cell r="N51">
            <v>125</v>
          </cell>
        </row>
        <row r="52">
          <cell r="B52">
            <v>681</v>
          </cell>
          <cell r="C52">
            <v>439</v>
          </cell>
          <cell r="D52">
            <v>603</v>
          </cell>
          <cell r="E52">
            <v>542.5</v>
          </cell>
          <cell r="F52">
            <v>384.5</v>
          </cell>
          <cell r="G52">
            <v>325</v>
          </cell>
          <cell r="H52">
            <v>669.5</v>
          </cell>
          <cell r="I52">
            <v>400.5</v>
          </cell>
          <cell r="J52">
            <v>635</v>
          </cell>
          <cell r="K52">
            <v>593.5</v>
          </cell>
          <cell r="L52">
            <v>753</v>
          </cell>
          <cell r="M52">
            <v>702.5</v>
          </cell>
          <cell r="N52">
            <v>6729</v>
          </cell>
        </row>
      </sheetData>
      <sheetData sheetId="8">
        <row r="51">
          <cell r="N51">
            <v>118</v>
          </cell>
        </row>
        <row r="52">
          <cell r="B52">
            <v>705.5</v>
          </cell>
          <cell r="C52">
            <v>470.5</v>
          </cell>
          <cell r="D52">
            <v>281.5</v>
          </cell>
          <cell r="E52">
            <v>477.5</v>
          </cell>
          <cell r="F52">
            <v>464</v>
          </cell>
          <cell r="G52">
            <v>164</v>
          </cell>
          <cell r="H52">
            <v>94</v>
          </cell>
          <cell r="I52">
            <v>0</v>
          </cell>
          <cell r="J52">
            <v>67</v>
          </cell>
          <cell r="K52">
            <v>634.5</v>
          </cell>
          <cell r="L52">
            <v>528</v>
          </cell>
          <cell r="M52">
            <v>272</v>
          </cell>
          <cell r="N52">
            <v>4158.5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1"/>
  <sheetViews>
    <sheetView tabSelected="1" view="pageBreakPreview" topLeftCell="A4" zoomScale="60" zoomScaleNormal="115" workbookViewId="0">
      <selection activeCell="Q18" sqref="Q18"/>
    </sheetView>
  </sheetViews>
  <sheetFormatPr defaultRowHeight="12.75" x14ac:dyDescent="0.2"/>
  <cols>
    <col min="1" max="13" width="6.7109375" customWidth="1"/>
    <col min="14" max="14" width="1.7109375" customWidth="1"/>
    <col min="15" max="15" width="6.7109375" customWidth="1"/>
    <col min="16" max="16" width="1.7109375" customWidth="1"/>
    <col min="17" max="17" width="6.7109375" customWidth="1"/>
    <col min="18" max="18" width="1.7109375" customWidth="1"/>
  </cols>
  <sheetData>
    <row r="1" spans="1:20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0" ht="15.7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0" x14ac:dyDescent="0.2">
      <c r="A3" s="3" t="s">
        <v>1</v>
      </c>
      <c r="B3" s="4"/>
      <c r="C3" s="5" t="str">
        <f>IF([2]normal!B10="","",[2]normal!B10)</f>
        <v>Bungkanel</v>
      </c>
      <c r="D3" s="6"/>
      <c r="E3" s="7"/>
      <c r="F3" s="7"/>
      <c r="G3" s="7"/>
      <c r="H3" s="7"/>
      <c r="I3" s="8"/>
      <c r="J3" s="8"/>
      <c r="K3" s="8"/>
      <c r="L3" s="8"/>
      <c r="M3" s="8"/>
      <c r="N3" s="8"/>
    </row>
    <row r="4" spans="1:20" x14ac:dyDescent="0.2">
      <c r="A4" s="9" t="s">
        <v>2</v>
      </c>
      <c r="B4" s="10"/>
      <c r="C4" s="11" t="str">
        <f>IF([2]normal!B11="","",[2]normal!B11)</f>
        <v/>
      </c>
      <c r="D4" s="12"/>
      <c r="E4" s="13" t="s">
        <v>3</v>
      </c>
      <c r="F4" s="14"/>
      <c r="G4" s="5">
        <f>IF([2]normal!E11="","",[2]normal!E11)</f>
        <v>150</v>
      </c>
      <c r="H4" s="15"/>
      <c r="I4" s="8"/>
      <c r="J4" s="8"/>
      <c r="K4" s="8"/>
      <c r="L4" s="8"/>
      <c r="M4" s="8"/>
      <c r="N4" s="8"/>
    </row>
    <row r="5" spans="1:20" x14ac:dyDescent="0.2">
      <c r="A5" s="9" t="s">
        <v>4</v>
      </c>
      <c r="B5" s="10"/>
      <c r="C5" s="11" t="str">
        <f>IF([2]normal!B12="","",[2]normal!B12)</f>
        <v/>
      </c>
      <c r="D5" s="12"/>
      <c r="E5" s="16" t="s">
        <v>5</v>
      </c>
      <c r="F5" s="17"/>
      <c r="G5" s="11" t="str">
        <f>IF([2]normal!E12="","",[2]normal!E12)</f>
        <v>Biasa &amp; otomat</v>
      </c>
      <c r="H5" s="18"/>
      <c r="I5" s="8"/>
      <c r="J5" s="8"/>
      <c r="K5" s="8"/>
      <c r="L5" s="8"/>
      <c r="M5" s="8"/>
      <c r="N5" s="8"/>
    </row>
    <row r="6" spans="1:20" x14ac:dyDescent="0.2">
      <c r="A6" s="9" t="s">
        <v>6</v>
      </c>
      <c r="B6" s="10"/>
      <c r="C6" s="11">
        <f>IF([2]normal!B13="","",[2]normal!B13)</f>
        <v>-7.2849166666666996</v>
      </c>
      <c r="D6" s="12"/>
      <c r="E6" s="16" t="s">
        <v>7</v>
      </c>
      <c r="F6" s="17"/>
      <c r="G6" s="11" t="str">
        <f>IF([2]normal!E13="","",[2]normal!E13)</f>
        <v>PHU(SMG)</v>
      </c>
      <c r="H6" s="18"/>
      <c r="I6" s="8"/>
      <c r="J6" s="8"/>
      <c r="K6" s="8"/>
      <c r="L6" s="8"/>
      <c r="M6" s="8"/>
      <c r="N6" s="8"/>
    </row>
    <row r="7" spans="1:20" x14ac:dyDescent="0.2">
      <c r="A7" s="19" t="s">
        <v>8</v>
      </c>
      <c r="B7" s="20"/>
      <c r="C7" s="21">
        <f>IF([2]normal!B14="","",[2]normal!B14)</f>
        <v>109.39643333332999</v>
      </c>
      <c r="D7" s="22"/>
      <c r="E7" s="23" t="s">
        <v>9</v>
      </c>
      <c r="F7" s="24"/>
      <c r="G7" s="21" t="str">
        <f>IF([2]normal!E14="","",[2]normal!E14)</f>
        <v>TR</v>
      </c>
      <c r="H7" s="25"/>
      <c r="I7" s="8"/>
      <c r="J7" s="8"/>
      <c r="K7" s="8"/>
      <c r="L7" s="8"/>
      <c r="M7" s="8"/>
      <c r="N7" s="8"/>
    </row>
    <row r="8" spans="1:20" x14ac:dyDescent="0.2">
      <c r="A8" s="26"/>
      <c r="B8" s="26"/>
      <c r="C8" s="26"/>
      <c r="D8" s="26"/>
      <c r="E8" s="26"/>
      <c r="F8" s="26"/>
      <c r="G8" s="8"/>
      <c r="H8" s="8"/>
      <c r="I8" s="8"/>
      <c r="J8" s="8"/>
      <c r="K8" s="8"/>
      <c r="L8" s="8"/>
      <c r="M8" s="8"/>
      <c r="N8" s="8"/>
    </row>
    <row r="10" spans="1:20" ht="15" customHeight="1" x14ac:dyDescent="0.2">
      <c r="A10" s="27" t="s">
        <v>10</v>
      </c>
      <c r="B10" s="27" t="s">
        <v>11</v>
      </c>
      <c r="C10" s="28" t="s">
        <v>12</v>
      </c>
      <c r="D10" s="28" t="s">
        <v>13</v>
      </c>
      <c r="E10" s="28" t="s">
        <v>14</v>
      </c>
      <c r="F10" s="28" t="s">
        <v>15</v>
      </c>
      <c r="G10" s="28" t="s">
        <v>16</v>
      </c>
      <c r="H10" s="28" t="s">
        <v>17</v>
      </c>
      <c r="I10" s="28" t="s">
        <v>18</v>
      </c>
      <c r="J10" s="28" t="s">
        <v>19</v>
      </c>
      <c r="K10" s="28" t="s">
        <v>20</v>
      </c>
      <c r="L10" s="28" t="s">
        <v>21</v>
      </c>
      <c r="M10" s="28" t="s">
        <v>22</v>
      </c>
      <c r="N10" s="29"/>
      <c r="O10" s="30" t="s">
        <v>23</v>
      </c>
      <c r="P10" s="31"/>
      <c r="Q10" s="31"/>
      <c r="R10" s="32"/>
      <c r="S10" s="33"/>
      <c r="T10" s="34"/>
    </row>
    <row r="11" spans="1:20" ht="30" customHeight="1" x14ac:dyDescent="0.2">
      <c r="A11" s="35"/>
      <c r="B11" s="35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 s="38" t="s">
        <v>24</v>
      </c>
      <c r="P11" s="39"/>
      <c r="Q11" s="38" t="s">
        <v>25</v>
      </c>
      <c r="R11" s="39"/>
      <c r="S11" s="33"/>
      <c r="T11" s="34"/>
    </row>
    <row r="12" spans="1:20" ht="15" customHeight="1" x14ac:dyDescent="0.2">
      <c r="A12" s="40">
        <v>2009</v>
      </c>
      <c r="B12" s="41">
        <f>'[2]2009'!B52</f>
        <v>705.5</v>
      </c>
      <c r="C12" s="42">
        <f>'[2]2009'!C52</f>
        <v>470.5</v>
      </c>
      <c r="D12" s="42">
        <f>'[2]2009'!D52</f>
        <v>281.5</v>
      </c>
      <c r="E12" s="42">
        <f>'[2]2009'!E52</f>
        <v>477.5</v>
      </c>
      <c r="F12" s="42">
        <f>'[2]2009'!F52</f>
        <v>464</v>
      </c>
      <c r="G12" s="42">
        <f>'[2]2009'!G52</f>
        <v>164</v>
      </c>
      <c r="H12" s="42">
        <f>'[2]2009'!H52</f>
        <v>94</v>
      </c>
      <c r="I12" s="42">
        <f>'[2]2009'!I52</f>
        <v>0</v>
      </c>
      <c r="J12" s="42">
        <f>'[2]2009'!J52</f>
        <v>67</v>
      </c>
      <c r="K12" s="42">
        <f>'[2]2009'!K52</f>
        <v>634.5</v>
      </c>
      <c r="L12" s="42">
        <f>'[2]2009'!L52</f>
        <v>528</v>
      </c>
      <c r="M12" s="42">
        <f>'[2]2009'!M52</f>
        <v>272</v>
      </c>
      <c r="N12" s="43"/>
      <c r="O12" s="44">
        <f>'[2]2009'!N52</f>
        <v>4158.5</v>
      </c>
      <c r="P12" s="45"/>
      <c r="Q12" s="44">
        <f>'[2]2009'!N51</f>
        <v>118</v>
      </c>
      <c r="R12" s="45"/>
    </row>
    <row r="13" spans="1:20" ht="15" customHeight="1" x14ac:dyDescent="0.2">
      <c r="A13" s="40">
        <v>2010</v>
      </c>
      <c r="B13" s="44">
        <f>'[2]2010'!B52</f>
        <v>681</v>
      </c>
      <c r="C13" s="46">
        <f>'[2]2010'!C52</f>
        <v>439</v>
      </c>
      <c r="D13" s="46">
        <f>'[2]2010'!D52</f>
        <v>603</v>
      </c>
      <c r="E13" s="46">
        <f>'[2]2010'!E52</f>
        <v>542.5</v>
      </c>
      <c r="F13" s="46">
        <f>'[2]2010'!F52</f>
        <v>384.5</v>
      </c>
      <c r="G13" s="46">
        <f>'[2]2010'!G52</f>
        <v>325</v>
      </c>
      <c r="H13" s="46">
        <f>'[2]2010'!H52</f>
        <v>669.5</v>
      </c>
      <c r="I13" s="46">
        <f>'[2]2010'!I52</f>
        <v>400.5</v>
      </c>
      <c r="J13" s="46">
        <f>'[2]2010'!J52</f>
        <v>635</v>
      </c>
      <c r="K13" s="46">
        <f>'[2]2010'!K52</f>
        <v>593.5</v>
      </c>
      <c r="L13" s="46">
        <f>'[2]2010'!L52</f>
        <v>753</v>
      </c>
      <c r="M13" s="46">
        <f>'[2]2010'!M52</f>
        <v>702.5</v>
      </c>
      <c r="N13" s="47"/>
      <c r="O13" s="44">
        <f>'[2]2010'!N52</f>
        <v>6729</v>
      </c>
      <c r="P13" s="45"/>
      <c r="Q13" s="44">
        <f>'[2]2010'!N51</f>
        <v>125</v>
      </c>
      <c r="R13" s="45"/>
    </row>
    <row r="14" spans="1:20" ht="15" customHeight="1" x14ac:dyDescent="0.2">
      <c r="A14" s="40">
        <v>2011</v>
      </c>
      <c r="B14" s="44">
        <f>'[2]2011'!B52</f>
        <v>320.5</v>
      </c>
      <c r="C14" s="46">
        <f>'[2]2011'!C52</f>
        <v>532.5</v>
      </c>
      <c r="D14" s="46">
        <f>'[2]2011'!D52</f>
        <v>692.5</v>
      </c>
      <c r="E14" s="46">
        <f>'[2]2011'!E52</f>
        <v>473</v>
      </c>
      <c r="F14" s="46">
        <f>'[2]2011'!F52</f>
        <v>434.5</v>
      </c>
      <c r="G14" s="46">
        <f>'[2]2011'!G52</f>
        <v>91</v>
      </c>
      <c r="H14" s="46">
        <f>'[2]2011'!H52</f>
        <v>99</v>
      </c>
      <c r="I14" s="46">
        <f>'[2]2011'!I52</f>
        <v>0</v>
      </c>
      <c r="J14" s="46">
        <f>'[2]2011'!J52</f>
        <v>16</v>
      </c>
      <c r="K14" s="46">
        <f>'[2]2011'!K52</f>
        <v>249.5</v>
      </c>
      <c r="L14" s="46">
        <f>'[2]2011'!L52</f>
        <v>989</v>
      </c>
      <c r="M14" s="46">
        <f>'[2]2011'!M52</f>
        <v>605</v>
      </c>
      <c r="N14" s="47"/>
      <c r="O14" s="44">
        <f>'[2]2011'!N52</f>
        <v>4502.5</v>
      </c>
      <c r="P14" s="45"/>
      <c r="Q14" s="44">
        <f>'[2]2011'!N51</f>
        <v>128</v>
      </c>
      <c r="R14" s="45"/>
    </row>
    <row r="15" spans="1:20" ht="15" customHeight="1" x14ac:dyDescent="0.2">
      <c r="A15" s="40">
        <v>2012</v>
      </c>
      <c r="B15" s="44">
        <f>'[2]2012'!B52</f>
        <v>662.5</v>
      </c>
      <c r="C15" s="46">
        <f>'[2]2012'!C52</f>
        <v>579.5</v>
      </c>
      <c r="D15" s="46">
        <f>'[2]2012'!D52</f>
        <v>345</v>
      </c>
      <c r="E15" s="46">
        <f>'[2]2012'!E52</f>
        <v>409</v>
      </c>
      <c r="F15" s="46">
        <f>'[2]2012'!F52</f>
        <v>144</v>
      </c>
      <c r="G15" s="46">
        <f>'[2]2012'!G52</f>
        <v>69</v>
      </c>
      <c r="H15" s="46">
        <f>'[2]2012'!H52</f>
        <v>26</v>
      </c>
      <c r="I15" s="46">
        <f>'[2]2012'!I52</f>
        <v>0</v>
      </c>
      <c r="J15" s="46">
        <f>'[2]2012'!J52</f>
        <v>0</v>
      </c>
      <c r="K15" s="46">
        <f>'[2]2012'!K52</f>
        <v>342</v>
      </c>
      <c r="L15" s="46">
        <f>'[2]2012'!L52</f>
        <v>580</v>
      </c>
      <c r="M15" s="46">
        <f>'[2]2012'!M52</f>
        <v>490</v>
      </c>
      <c r="N15" s="47"/>
      <c r="O15" s="44">
        <f>'[2]2012'!N52</f>
        <v>3647</v>
      </c>
      <c r="P15" s="45"/>
      <c r="Q15" s="44">
        <f>'[2]2012'!N51</f>
        <v>135</v>
      </c>
      <c r="R15" s="45"/>
    </row>
    <row r="16" spans="1:20" ht="15" customHeight="1" x14ac:dyDescent="0.2">
      <c r="A16" s="40">
        <v>2013</v>
      </c>
      <c r="B16" s="44">
        <f>'[2]2013'!B52</f>
        <v>463</v>
      </c>
      <c r="C16" s="46">
        <f>'[2]2013'!C52</f>
        <v>472</v>
      </c>
      <c r="D16" s="46">
        <f>'[2]2013'!D52</f>
        <v>576</v>
      </c>
      <c r="E16" s="46">
        <f>'[2]2013'!E52</f>
        <v>588</v>
      </c>
      <c r="F16" s="46">
        <f>'[2]2013'!F52</f>
        <v>429</v>
      </c>
      <c r="G16" s="46">
        <f>'[2]2013'!G52</f>
        <v>458</v>
      </c>
      <c r="H16" s="46">
        <f>'[2]2013'!H52</f>
        <v>354</v>
      </c>
      <c r="I16" s="46">
        <f>'[2]2013'!I52</f>
        <v>45</v>
      </c>
      <c r="J16" s="46">
        <f>'[2]2013'!J52</f>
        <v>21</v>
      </c>
      <c r="K16" s="46">
        <f>'[2]2013'!K52</f>
        <v>172</v>
      </c>
      <c r="L16" s="46">
        <f>'[2]2013'!L52</f>
        <v>288</v>
      </c>
      <c r="M16" s="46">
        <f>'[2]2013'!M52</f>
        <v>420</v>
      </c>
      <c r="N16" s="47"/>
      <c r="O16" s="44">
        <f>'[2]2013'!N52</f>
        <v>4286</v>
      </c>
      <c r="P16" s="45"/>
      <c r="Q16" s="44">
        <f>'[2]2013'!N51</f>
        <v>137</v>
      </c>
      <c r="R16" s="45"/>
    </row>
    <row r="17" spans="1:18" ht="15" customHeight="1" x14ac:dyDescent="0.2">
      <c r="A17" s="40">
        <v>2014</v>
      </c>
      <c r="B17" s="44">
        <v>240</v>
      </c>
      <c r="C17" s="46">
        <v>263</v>
      </c>
      <c r="D17" s="46">
        <v>287</v>
      </c>
      <c r="E17" s="46">
        <v>513</v>
      </c>
      <c r="F17" s="46">
        <v>161</v>
      </c>
      <c r="G17" s="46">
        <v>237</v>
      </c>
      <c r="H17" s="46">
        <v>274</v>
      </c>
      <c r="I17" s="46">
        <v>208</v>
      </c>
      <c r="J17" s="46">
        <v>0</v>
      </c>
      <c r="K17" s="46">
        <v>235</v>
      </c>
      <c r="L17" s="46">
        <v>567</v>
      </c>
      <c r="M17" s="46">
        <v>511</v>
      </c>
      <c r="N17" s="47"/>
      <c r="O17" s="44">
        <f>SUM(B17:M17)</f>
        <v>3496</v>
      </c>
      <c r="P17" s="45"/>
      <c r="Q17" s="44">
        <v>107</v>
      </c>
      <c r="R17" s="45"/>
    </row>
    <row r="18" spans="1:18" ht="15" customHeight="1" x14ac:dyDescent="0.2">
      <c r="A18" s="48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1"/>
      <c r="O18" s="49"/>
      <c r="P18" s="51"/>
      <c r="Q18" s="52"/>
      <c r="R18" s="45"/>
    </row>
    <row r="19" spans="1:18" x14ac:dyDescent="0.2">
      <c r="A19" s="3" t="s">
        <v>26</v>
      </c>
      <c r="B19" s="53">
        <f t="shared" ref="B19:M19" si="0">MAX(B12:B18)</f>
        <v>705.5</v>
      </c>
      <c r="C19" s="54">
        <f t="shared" si="0"/>
        <v>579.5</v>
      </c>
      <c r="D19" s="54">
        <f t="shared" si="0"/>
        <v>692.5</v>
      </c>
      <c r="E19" s="54">
        <f t="shared" si="0"/>
        <v>588</v>
      </c>
      <c r="F19" s="54">
        <f t="shared" si="0"/>
        <v>464</v>
      </c>
      <c r="G19" s="54">
        <f t="shared" si="0"/>
        <v>458</v>
      </c>
      <c r="H19" s="54">
        <f t="shared" si="0"/>
        <v>669.5</v>
      </c>
      <c r="I19" s="54">
        <f t="shared" si="0"/>
        <v>400.5</v>
      </c>
      <c r="J19" s="54">
        <f t="shared" si="0"/>
        <v>635</v>
      </c>
      <c r="K19" s="54">
        <f t="shared" si="0"/>
        <v>634.5</v>
      </c>
      <c r="L19" s="54">
        <f t="shared" si="0"/>
        <v>989</v>
      </c>
      <c r="M19" s="54">
        <f t="shared" si="0"/>
        <v>702.5</v>
      </c>
      <c r="N19" s="55"/>
      <c r="O19" s="53">
        <f>MAX(O12:O18)</f>
        <v>6729</v>
      </c>
      <c r="P19" s="55"/>
      <c r="Q19" s="56"/>
      <c r="R19" s="55"/>
    </row>
    <row r="20" spans="1:18" x14ac:dyDescent="0.2">
      <c r="A20" s="9" t="s">
        <v>27</v>
      </c>
      <c r="B20" s="57">
        <f t="shared" ref="B20:M20" si="1">AVERAGE(B12:B18)</f>
        <v>512.08333333333337</v>
      </c>
      <c r="C20" s="58">
        <f t="shared" si="1"/>
        <v>459.41666666666669</v>
      </c>
      <c r="D20" s="58">
        <f t="shared" si="1"/>
        <v>464.16666666666669</v>
      </c>
      <c r="E20" s="58">
        <f t="shared" si="1"/>
        <v>500.5</v>
      </c>
      <c r="F20" s="58">
        <f t="shared" si="1"/>
        <v>336.16666666666669</v>
      </c>
      <c r="G20" s="58">
        <f t="shared" si="1"/>
        <v>224</v>
      </c>
      <c r="H20" s="58">
        <f t="shared" si="1"/>
        <v>252.75</v>
      </c>
      <c r="I20" s="58">
        <f t="shared" si="1"/>
        <v>108.91666666666667</v>
      </c>
      <c r="J20" s="58">
        <f t="shared" si="1"/>
        <v>123.16666666666667</v>
      </c>
      <c r="K20" s="58">
        <f t="shared" si="1"/>
        <v>371.08333333333331</v>
      </c>
      <c r="L20" s="58">
        <f t="shared" si="1"/>
        <v>617.5</v>
      </c>
      <c r="M20" s="58">
        <f t="shared" si="1"/>
        <v>500.08333333333331</v>
      </c>
      <c r="N20" s="45"/>
      <c r="O20" s="57">
        <f>AVERAGE(O12:O18)</f>
        <v>4469.833333333333</v>
      </c>
      <c r="P20" s="45"/>
      <c r="Q20" s="52"/>
      <c r="R20" s="45"/>
    </row>
    <row r="21" spans="1:18" x14ac:dyDescent="0.2">
      <c r="A21" s="19" t="s">
        <v>28</v>
      </c>
      <c r="B21" s="59">
        <f t="shared" ref="B21:M21" si="2">MIN(B12:B18)</f>
        <v>240</v>
      </c>
      <c r="C21" s="60">
        <f t="shared" si="2"/>
        <v>263</v>
      </c>
      <c r="D21" s="60">
        <f t="shared" si="2"/>
        <v>281.5</v>
      </c>
      <c r="E21" s="60">
        <f t="shared" si="2"/>
        <v>409</v>
      </c>
      <c r="F21" s="60">
        <f t="shared" si="2"/>
        <v>144</v>
      </c>
      <c r="G21" s="60">
        <f t="shared" si="2"/>
        <v>69</v>
      </c>
      <c r="H21" s="60">
        <f t="shared" si="2"/>
        <v>26</v>
      </c>
      <c r="I21" s="60">
        <f t="shared" si="2"/>
        <v>0</v>
      </c>
      <c r="J21" s="60">
        <f t="shared" si="2"/>
        <v>0</v>
      </c>
      <c r="K21" s="60">
        <f t="shared" si="2"/>
        <v>172</v>
      </c>
      <c r="L21" s="60">
        <f t="shared" si="2"/>
        <v>288</v>
      </c>
      <c r="M21" s="60">
        <f t="shared" si="2"/>
        <v>272</v>
      </c>
      <c r="N21" s="51"/>
      <c r="O21" s="59">
        <f>MIN(O12:O18)</f>
        <v>3496</v>
      </c>
      <c r="P21" s="51"/>
      <c r="Q21" s="49"/>
      <c r="R21" s="51"/>
    </row>
  </sheetData>
  <mergeCells count="1">
    <mergeCell ref="A1:R1"/>
  </mergeCells>
  <printOptions horizontalCentered="1"/>
  <pageMargins left="0.98425196850393704" right="0.59055118110236227" top="0.78740157480314965" bottom="0.78740157480314965" header="0.51181102362204722" footer="0.51181102362204722"/>
  <pageSetup paperSize="9" scale="82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Bungkanel</vt:lpstr>
      <vt:lpstr>Bungkanel!Print_Area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2017-07-17T09:49:16Z</dcterms:created>
  <dcterms:modified xsi:type="dcterms:W3CDTF">2017-07-17T09:49:40Z</dcterms:modified>
</cp:coreProperties>
</file>