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dget Control\Rekon XL\pembayaran tagihan Agustus 2021\"/>
    </mc:Choice>
  </mc:AlternateContent>
  <bookViews>
    <workbookView xWindow="0" yWindow="0" windowWidth="16815" windowHeight="7755"/>
  </bookViews>
  <sheets>
    <sheet name="DATA" sheetId="1" r:id="rId1"/>
    <sheet name="DATA (2)" sheetId="2" r:id="rId2"/>
  </sheets>
  <externalReferences>
    <externalReference r:id="rId3"/>
    <externalReference r:id="rId4"/>
  </externalReferences>
  <definedNames>
    <definedName name="_xlnm._FilterDatabase" localSheetId="0" hidden="1">DATA!$A$22:$L$160</definedName>
    <definedName name="_xlnm._FilterDatabase" localSheetId="1" hidden="1">'DATA (2)'!$A$22:$P$159</definedName>
  </definedNames>
  <calcPr calcId="152511"/>
</workbook>
</file>

<file path=xl/calcChain.xml><?xml version="1.0" encoding="utf-8"?>
<calcChain xmlns="http://schemas.openxmlformats.org/spreadsheetml/2006/main">
  <c r="E199" i="2" l="1"/>
  <c r="D186" i="2"/>
  <c r="E184" i="2"/>
  <c r="E201" i="2" s="1"/>
  <c r="O162" i="2" s="1"/>
  <c r="P161" i="2"/>
  <c r="O161" i="2"/>
  <c r="O163" i="2" s="1"/>
  <c r="N161" i="2"/>
  <c r="M161" i="2"/>
  <c r="F159" i="2"/>
  <c r="F158" i="2"/>
  <c r="F157" i="2"/>
  <c r="F156" i="2"/>
  <c r="E156" i="2"/>
  <c r="F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F135" i="2"/>
  <c r="F134" i="2"/>
  <c r="F133" i="2"/>
  <c r="F132" i="2"/>
  <c r="E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E110" i="2"/>
  <c r="F109" i="2"/>
  <c r="E109" i="2"/>
  <c r="F108" i="2"/>
  <c r="E108" i="2"/>
  <c r="F107" i="2"/>
  <c r="F106" i="2"/>
  <c r="F105" i="2"/>
  <c r="E105" i="2"/>
  <c r="F104" i="2"/>
  <c r="E104" i="2"/>
  <c r="F103" i="2"/>
  <c r="E103" i="2"/>
  <c r="F102" i="2"/>
  <c r="E102" i="2"/>
  <c r="F101" i="2"/>
  <c r="F100" i="2"/>
  <c r="F99" i="2"/>
  <c r="E99" i="2"/>
  <c r="F98" i="2"/>
  <c r="F97" i="2"/>
  <c r="E97" i="2"/>
  <c r="F96" i="2"/>
  <c r="F95" i="2"/>
  <c r="E95" i="2"/>
  <c r="E94" i="2"/>
  <c r="F93" i="2"/>
  <c r="E93" i="2"/>
  <c r="F92" i="2"/>
  <c r="F91" i="2"/>
  <c r="F90" i="2"/>
  <c r="F89" i="2"/>
  <c r="F88" i="2"/>
  <c r="F86" i="2"/>
  <c r="F85" i="2"/>
  <c r="E85" i="2"/>
  <c r="F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F75" i="2"/>
  <c r="F74" i="2"/>
  <c r="F73" i="2"/>
  <c r="E73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F64" i="2"/>
  <c r="F63" i="2"/>
  <c r="E63" i="2"/>
  <c r="F62" i="2"/>
  <c r="E62" i="2"/>
  <c r="F61" i="2"/>
  <c r="E61" i="2"/>
  <c r="F60" i="2"/>
  <c r="E60" i="2"/>
  <c r="F59" i="2"/>
  <c r="E59" i="2"/>
  <c r="F58" i="2"/>
  <c r="E58" i="2"/>
  <c r="E57" i="2"/>
  <c r="E55" i="2"/>
  <c r="E54" i="2"/>
  <c r="E53" i="2"/>
  <c r="E52" i="2"/>
  <c r="E51" i="2"/>
  <c r="E50" i="2"/>
  <c r="E47" i="2"/>
  <c r="E46" i="2"/>
  <c r="E45" i="2"/>
  <c r="E44" i="2"/>
  <c r="E43" i="2"/>
  <c r="E40" i="2"/>
  <c r="E39" i="2"/>
  <c r="F37" i="2"/>
  <c r="E37" i="2"/>
  <c r="F36" i="2"/>
  <c r="E36" i="2"/>
  <c r="F35" i="2"/>
  <c r="E35" i="2"/>
  <c r="F31" i="2"/>
  <c r="F30" i="2"/>
  <c r="F29" i="2"/>
  <c r="E26" i="2"/>
  <c r="F25" i="2"/>
  <c r="F24" i="2"/>
  <c r="F23" i="2"/>
  <c r="O18" i="2"/>
  <c r="O17" i="2"/>
  <c r="O16" i="2"/>
  <c r="O15" i="2"/>
  <c r="L160" i="1" l="1"/>
  <c r="J160" i="1"/>
  <c r="I160" i="1"/>
  <c r="K18" i="1"/>
  <c r="K16" i="1"/>
  <c r="K15" i="1"/>
  <c r="K17" i="1"/>
  <c r="K160" i="1"/>
</calcChain>
</file>

<file path=xl/sharedStrings.xml><?xml version="1.0" encoding="utf-8"?>
<sst xmlns="http://schemas.openxmlformats.org/spreadsheetml/2006/main" count="2121" uniqueCount="504">
  <si>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</si>
  <si>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</si>
  <si>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</si>
  <si>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</si>
  <si>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</si>
  <si>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</si>
  <si>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</si>
  <si>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</si>
  <si>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</si>
  <si>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</si>
  <si>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</si>
  <si>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</si>
  <si>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</si>
  <si>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</si>
  <si>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</si>
  <si>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</si>
  <si>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</si>
  <si>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1004473900</t>
  </si>
  <si>
    <t>628170024737</t>
  </si>
  <si>
    <t>CAPT. KOKO .</t>
  </si>
  <si>
    <t>-</t>
  </si>
  <si>
    <t>Active</t>
  </si>
  <si>
    <t>1004152465</t>
  </si>
  <si>
    <t>628170146580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</si>
  <si>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</si>
  <si>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</si>
  <si>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</si>
  <si>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</si>
  <si>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</si>
  <si>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</si>
  <si>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</si>
  <si>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</si>
  <si>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1004707522</t>
  </si>
  <si>
    <t>628170184714</t>
  </si>
  <si>
    <t>Please Specify</t>
  </si>
  <si>
    <t>1004707524</t>
  </si>
  <si>
    <t>628170184722</t>
  </si>
  <si>
    <t>1004707525</t>
  </si>
  <si>
    <t>628170184723</t>
  </si>
  <si>
    <t>1004707526</t>
  </si>
  <si>
    <t>628170184725</t>
  </si>
  <si>
    <t>1004707529</t>
  </si>
  <si>
    <t>628170184726</t>
  </si>
  <si>
    <t>1004707530</t>
  </si>
  <si>
    <t>628170184727</t>
  </si>
  <si>
    <t>1004707531</t>
  </si>
  <si>
    <t>628170184728</t>
  </si>
  <si>
    <t>1004707533</t>
  </si>
  <si>
    <t>628170184729</t>
  </si>
  <si>
    <t>1004707534</t>
  </si>
  <si>
    <t>628170184730</t>
  </si>
  <si>
    <t>1004707535</t>
  </si>
  <si>
    <t>628170184733</t>
  </si>
  <si>
    <t>1004707315</t>
  </si>
  <si>
    <t>628170184737</t>
  </si>
  <si>
    <t>1004707316</t>
  </si>
  <si>
    <t>628170184739</t>
  </si>
  <si>
    <t>1004707317</t>
  </si>
  <si>
    <t>628170184740</t>
  </si>
  <si>
    <t>1004707541</t>
  </si>
  <si>
    <t>628170184750</t>
  </si>
  <si>
    <t>1004707542</t>
  </si>
  <si>
    <t>628170184755</t>
  </si>
  <si>
    <t>1004707334</t>
  </si>
  <si>
    <t>628170184757</t>
  </si>
  <si>
    <t>1004707335</t>
  </si>
  <si>
    <t>628170184759</t>
  </si>
  <si>
    <t>1004707553</t>
  </si>
  <si>
    <t>628170184770</t>
  </si>
  <si>
    <t>1004707336</t>
  </si>
  <si>
    <t>628170184774</t>
  </si>
  <si>
    <t>1004707554</t>
  </si>
  <si>
    <t>628170184788</t>
  </si>
  <si>
    <t>1004862201</t>
  </si>
  <si>
    <t>628170184871</t>
  </si>
  <si>
    <t>INFINET BDL</t>
  </si>
  <si>
    <t>1004862206</t>
  </si>
  <si>
    <t>628170184874</t>
  </si>
  <si>
    <t>1004487893</t>
  </si>
  <si>
    <t>628170184992</t>
  </si>
  <si>
    <t>1004555550</t>
  </si>
  <si>
    <t>628170185748</t>
  </si>
  <si>
    <t>1004505236</t>
  </si>
  <si>
    <t>628170185770</t>
  </si>
  <si>
    <t>1004502447</t>
  </si>
  <si>
    <t>628170185773</t>
  </si>
  <si>
    <t>1004505377</t>
  </si>
  <si>
    <t>628170185776</t>
  </si>
  <si>
    <t>1004650892</t>
  </si>
  <si>
    <t>628170185784</t>
  </si>
  <si>
    <t>1004650575</t>
  </si>
  <si>
    <t>628170185785</t>
  </si>
  <si>
    <t>1004650574</t>
  </si>
  <si>
    <t>628170185787</t>
  </si>
  <si>
    <t>1004650891</t>
  </si>
  <si>
    <t>628170185788</t>
  </si>
  <si>
    <t>1004689263</t>
  </si>
  <si>
    <t>628170185791</t>
  </si>
  <si>
    <t>1004690732</t>
  </si>
  <si>
    <t>628170185793</t>
  </si>
  <si>
    <t>1004690731</t>
  </si>
  <si>
    <t>628170185802</t>
  </si>
  <si>
    <t>1004688971</t>
  </si>
  <si>
    <t>628170185804</t>
  </si>
  <si>
    <t>1004690739</t>
  </si>
  <si>
    <t>628170185810</t>
  </si>
  <si>
    <t>1004688977</t>
  </si>
  <si>
    <t>628170185811</t>
  </si>
  <si>
    <t>1004689266</t>
  </si>
  <si>
    <t>628170185813</t>
  </si>
  <si>
    <t>1004688969</t>
  </si>
  <si>
    <t>628170185817</t>
  </si>
  <si>
    <t>1004690730</t>
  </si>
  <si>
    <t>628170185818</t>
  </si>
  <si>
    <t>1005636598</t>
  </si>
  <si>
    <t>628170773553</t>
  </si>
  <si>
    <t>BANGUN DESA  LOGISTINDO</t>
  </si>
  <si>
    <t>1005636482</t>
  </si>
  <si>
    <t>628170773554</t>
  </si>
  <si>
    <t>1005636475</t>
  </si>
  <si>
    <t>628170773556</t>
  </si>
  <si>
    <t>PT BANGUN DESA LOGISTINDO</t>
  </si>
  <si>
    <t>1005658399</t>
  </si>
  <si>
    <t>628170773559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</si>
  <si>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</si>
  <si>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</si>
  <si>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</si>
  <si>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</si>
  <si>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</si>
  <si>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</si>
  <si>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</si>
  <si>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</si>
  <si>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1005697304</t>
  </si>
  <si>
    <t>628170773595</t>
  </si>
  <si>
    <t>PT BANGUN DESA LOGISTINDO .</t>
  </si>
  <si>
    <t>1005697305</t>
  </si>
  <si>
    <t>628170773597</t>
  </si>
  <si>
    <t>1005667124</t>
  </si>
  <si>
    <t>628170776646</t>
  </si>
  <si>
    <t>1005667727</t>
  </si>
  <si>
    <t>628170776647</t>
  </si>
  <si>
    <t>1005667692</t>
  </si>
  <si>
    <t>628170776648</t>
  </si>
  <si>
    <t>1005667785</t>
  </si>
  <si>
    <t>628170776649</t>
  </si>
  <si>
    <t>1005581489</t>
  </si>
  <si>
    <t>628170777145</t>
  </si>
  <si>
    <t>1005581485</t>
  </si>
  <si>
    <t>628170777146</t>
  </si>
  <si>
    <t>1005655824</t>
  </si>
  <si>
    <t>628176022153</t>
  </si>
  <si>
    <t>1005655836</t>
  </si>
  <si>
    <t>628176022154</t>
  </si>
  <si>
    <t>1005655596</t>
  </si>
  <si>
    <t>628176022156</t>
  </si>
  <si>
    <t>1005655837</t>
  </si>
  <si>
    <t>628176022159</t>
  </si>
  <si>
    <t>1005655850</t>
  </si>
  <si>
    <t>628176022162</t>
  </si>
  <si>
    <t>1004668995</t>
  </si>
  <si>
    <t>628176665558</t>
  </si>
  <si>
    <t>1004668992</t>
  </si>
  <si>
    <t>628176665565</t>
  </si>
  <si>
    <t>1004121556</t>
  </si>
  <si>
    <t>628176799602</t>
  </si>
  <si>
    <t>1004121558</t>
  </si>
  <si>
    <t>628176799604</t>
  </si>
  <si>
    <t>1004121559</t>
  </si>
  <si>
    <t>628176799605</t>
  </si>
  <si>
    <t>1004122438</t>
  </si>
  <si>
    <t>628176799613</t>
  </si>
  <si>
    <t>BANGUN DESA LOGISTINDO  78</t>
  </si>
  <si>
    <t>1004121585</t>
  </si>
  <si>
    <t>628176799621</t>
  </si>
  <si>
    <t>1004121591</t>
  </si>
  <si>
    <t>628176799623</t>
  </si>
  <si>
    <t>BANGUN DESA LOGISTINDO  87</t>
  </si>
  <si>
    <t>1004083406</t>
  </si>
  <si>
    <t>628176799655</t>
  </si>
  <si>
    <t>1004083404</t>
  </si>
  <si>
    <t>628176799657</t>
  </si>
  <si>
    <t>1004085508</t>
  </si>
  <si>
    <t>628176799670</t>
  </si>
  <si>
    <t>BANGUN DESA LOGISTINDO 23 .</t>
  </si>
  <si>
    <t>1004083417</t>
  </si>
  <si>
    <t>628176799672</t>
  </si>
  <si>
    <t>1004087725</t>
  </si>
  <si>
    <t>628176799674</t>
  </si>
  <si>
    <t>1004087925</t>
  </si>
  <si>
    <t>628176799676</t>
  </si>
  <si>
    <t>1004087726</t>
  </si>
  <si>
    <t>628176799677</t>
  </si>
  <si>
    <t>1004087943</t>
  </si>
  <si>
    <t>628176799687</t>
  </si>
  <si>
    <t>1004085476</t>
  </si>
  <si>
    <t>628176799688</t>
  </si>
  <si>
    <t>1004087946</t>
  </si>
  <si>
    <t>628176799689</t>
  </si>
  <si>
    <t>1004087749</t>
  </si>
  <si>
    <t>628176799691</t>
  </si>
  <si>
    <t>1004085485</t>
  </si>
  <si>
    <t>628176799693</t>
  </si>
  <si>
    <t>1004087754</t>
  </si>
  <si>
    <t>628176799695</t>
  </si>
  <si>
    <t>1004087755</t>
  </si>
  <si>
    <t>628176799697</t>
  </si>
  <si>
    <t>1004090621</t>
  </si>
  <si>
    <t>628176799698</t>
  </si>
  <si>
    <t>1004085492</t>
  </si>
  <si>
    <t>628176799700</t>
  </si>
  <si>
    <t>1004083390</t>
  </si>
  <si>
    <t>628176799707</t>
  </si>
  <si>
    <t>1004087745</t>
  </si>
  <si>
    <t>628176799708</t>
  </si>
  <si>
    <t>1004085486</t>
  </si>
  <si>
    <t>628176799709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</si>
  <si>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</si>
  <si>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</si>
  <si>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</si>
  <si>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</si>
  <si>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</si>
  <si>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</si>
  <si>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</si>
  <si>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</si>
  <si>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1004090629</t>
  </si>
  <si>
    <t>628176799721</t>
  </si>
  <si>
    <t>1004430126</t>
  </si>
  <si>
    <t>628176799724</t>
  </si>
  <si>
    <t>1004085449</t>
  </si>
  <si>
    <t>628176799725</t>
  </si>
  <si>
    <t>1004083375</t>
  </si>
  <si>
    <t>628176799726</t>
  </si>
  <si>
    <t>1004085460</t>
  </si>
  <si>
    <t>628176799730</t>
  </si>
  <si>
    <t>1004083384</t>
  </si>
  <si>
    <t>628176799731</t>
  </si>
  <si>
    <t>1004085461</t>
  </si>
  <si>
    <t>628176799732</t>
  </si>
  <si>
    <t>1004083385</t>
  </si>
  <si>
    <t>628176799733</t>
  </si>
  <si>
    <t>1004083386</t>
  </si>
  <si>
    <t>628176799734</t>
  </si>
  <si>
    <t>1004085482</t>
  </si>
  <si>
    <t>628176799735</t>
  </si>
  <si>
    <t>1004083394</t>
  </si>
  <si>
    <t>628176799736</t>
  </si>
  <si>
    <t>1004085483</t>
  </si>
  <si>
    <t>628176799737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</si>
  <si>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</si>
  <si>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</si>
  <si>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</si>
  <si>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</si>
  <si>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</si>
  <si>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</si>
  <si>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</si>
  <si>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</si>
  <si>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</si>
  <si>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</si>
  <si>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</si>
  <si>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</si>
  <si>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</si>
  <si>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1004430171</t>
  </si>
  <si>
    <t>628176799753</t>
  </si>
  <si>
    <t>AAN KURNIAWAN</t>
  </si>
  <si>
    <t>1005362127</t>
  </si>
  <si>
    <t>628176799755</t>
  </si>
  <si>
    <t>1004134943</t>
  </si>
  <si>
    <t>628176799760</t>
  </si>
  <si>
    <t>1004430124</t>
  </si>
  <si>
    <t>628176799762</t>
  </si>
  <si>
    <t>1004134944</t>
  </si>
  <si>
    <t>628176799763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</si>
  <si>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</si>
  <si>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</si>
  <si>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</si>
  <si>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</si>
  <si>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</si>
  <si>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</si>
  <si>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</si>
  <si>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</si>
  <si>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</si>
  <si>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</si>
  <si>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</si>
  <si>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</si>
  <si>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</si>
  <si>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</si>
  <si>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1004457504</t>
  </si>
  <si>
    <t>62818671718</t>
  </si>
  <si>
    <t>1004152464</t>
  </si>
  <si>
    <t>62818885312</t>
  </si>
  <si>
    <t>1004355306</t>
  </si>
  <si>
    <t>62818885313</t>
  </si>
  <si>
    <t>1004355307</t>
  </si>
  <si>
    <t>62818885314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</si>
  <si>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</si>
  <si>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</si>
  <si>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</si>
  <si>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</si>
  <si>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</si>
  <si>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</si>
  <si>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</si>
  <si>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1004152432</t>
  </si>
  <si>
    <t>62818885320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</si>
  <si>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</si>
  <si>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</si>
  <si>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</si>
  <si>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</si>
  <si>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</si>
  <si>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</si>
  <si>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</si>
  <si>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</si>
  <si>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</si>
  <si>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</si>
  <si>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</si>
  <si>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</si>
  <si>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</si>
  <si>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</si>
  <si>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</si>
  <si>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</si>
  <si>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August 2021 s/d 31 August 2021</t>
  </si>
  <si>
    <t>Tanggal Jatuh Tempo</t>
  </si>
  <si>
    <t>27 September 2021</t>
  </si>
  <si>
    <t>Pembayaran diterima</t>
  </si>
  <si>
    <t>Jumlah Tagihan Bulan Ini</t>
  </si>
  <si>
    <t>RIZKI EKA PUTRA</t>
  </si>
  <si>
    <t>Aulia Rahman PT. BDL  2</t>
  </si>
  <si>
    <t xml:space="preserve">RANI PT. BDL </t>
  </si>
  <si>
    <t xml:space="preserve">DARU PT. BDL </t>
  </si>
  <si>
    <t>DIRUT PAK POERWOKO</t>
  </si>
  <si>
    <t>ANDI BURHAN</t>
  </si>
  <si>
    <t>PAK BIA PT. BDL</t>
  </si>
  <si>
    <t xml:space="preserve">HASAN PT. BDL </t>
  </si>
  <si>
    <t xml:space="preserve">Aulia Wulandari PT. BDL </t>
  </si>
  <si>
    <t xml:space="preserve">MEDI PT. BDL </t>
  </si>
  <si>
    <t xml:space="preserve">NANDA IT PT. BDL </t>
  </si>
  <si>
    <t xml:space="preserve">PT BANGUN DESA LOGISTINDO 44 . </t>
  </si>
  <si>
    <t xml:space="preserve"> Ibu</t>
  </si>
  <si>
    <t xml:space="preserve">Aulia Rahman PT. BDL </t>
  </si>
  <si>
    <t xml:space="preserve">GAMA PT. BDL </t>
  </si>
  <si>
    <t xml:space="preserve">WAWAN PT. BDL </t>
  </si>
  <si>
    <t xml:space="preserve">SUGENG PT. BDL </t>
  </si>
  <si>
    <t xml:space="preserve">HP NOTE 10 PT. BDL </t>
  </si>
  <si>
    <t xml:space="preserve">ARFAN PT. BDL </t>
  </si>
  <si>
    <t xml:space="preserve">PT BANGUN DESA LOGISTINDO 51 . </t>
  </si>
  <si>
    <t xml:space="preserve">MATHALI PT. BDL </t>
  </si>
  <si>
    <t xml:space="preserve">ROHMAT PT. BDL </t>
  </si>
  <si>
    <t xml:space="preserve">UKI PT. BDL </t>
  </si>
  <si>
    <t xml:space="preserve">DENI PT. BDL </t>
  </si>
  <si>
    <t xml:space="preserve">KAMIL PT. BDL </t>
  </si>
  <si>
    <t xml:space="preserve">AKHMAD HAFIZ PT. BDL </t>
  </si>
  <si>
    <t xml:space="preserve">ACCEPTANCE . </t>
  </si>
  <si>
    <t xml:space="preserve">EXPORT . </t>
  </si>
  <si>
    <t xml:space="preserve">IMPORT . </t>
  </si>
  <si>
    <t xml:space="preserve">MANIFEST . </t>
  </si>
  <si>
    <t xml:space="preserve">RUDIK WAHYU </t>
  </si>
  <si>
    <t xml:space="preserve">A NAWAWI </t>
  </si>
  <si>
    <t xml:space="preserve">AFANDI . </t>
  </si>
  <si>
    <t xml:space="preserve">LUTFI PT. BDL </t>
  </si>
  <si>
    <t xml:space="preserve">FARAH . </t>
  </si>
  <si>
    <t xml:space="preserve">FAHMI . </t>
  </si>
  <si>
    <t xml:space="preserve">JAYADI . </t>
  </si>
  <si>
    <t xml:space="preserve">ADE SOLEHUDIN </t>
  </si>
  <si>
    <t>ARIFIN SAMADANI</t>
  </si>
  <si>
    <t>APRIL AMIL</t>
  </si>
  <si>
    <t>LALA GUSMAN</t>
  </si>
  <si>
    <t>FAJAR WAHYONO</t>
  </si>
  <si>
    <t>DIMAS EXIM</t>
  </si>
  <si>
    <t>DEVI EXIM</t>
  </si>
  <si>
    <t>OPS CARDIG</t>
  </si>
  <si>
    <t>DIAS HERDIANSYAH</t>
  </si>
  <si>
    <t xml:space="preserve">NOVI PT. BDL </t>
  </si>
  <si>
    <t xml:space="preserve">CAMILA </t>
  </si>
  <si>
    <t>HENDRA CIPTA HLP</t>
  </si>
  <si>
    <t xml:space="preserve">BERTUS HLP </t>
  </si>
  <si>
    <t>RINALDI A HLP</t>
  </si>
  <si>
    <t>E PRAMONO HLP</t>
  </si>
  <si>
    <t xml:space="preserve">ADHY SETYA HLP </t>
  </si>
  <si>
    <t>IRYANTO SANTOSO</t>
  </si>
  <si>
    <t>RIA</t>
  </si>
  <si>
    <t>DIRUT PAK BHARATA</t>
  </si>
  <si>
    <t xml:space="preserve">LALA PT. BDL </t>
  </si>
  <si>
    <t>FADHIL AMIL</t>
  </si>
  <si>
    <t xml:space="preserve">YANCE LOHJINAWI </t>
  </si>
  <si>
    <t xml:space="preserve">NENDI PT. BDL </t>
  </si>
  <si>
    <t>ANDI CGK</t>
  </si>
  <si>
    <t xml:space="preserve">SABDATU PT. BDL </t>
  </si>
  <si>
    <t xml:space="preserve">GADING SAVIRA PT. BDL </t>
  </si>
  <si>
    <t xml:space="preserve">IWAN PT. BDL </t>
  </si>
  <si>
    <t xml:space="preserve">DWI OKTAVIA PT. BDL </t>
  </si>
  <si>
    <t xml:space="preserve">MOUDY PT. BDL </t>
  </si>
  <si>
    <t xml:space="preserve">AHMAD MAULUDIN PT. BDL </t>
  </si>
  <si>
    <t xml:space="preserve">ARIYANTO PT. BDL </t>
  </si>
  <si>
    <t xml:space="preserve">INDRA PT. BDL </t>
  </si>
  <si>
    <t xml:space="preserve">NURHASAN PT. BDL </t>
  </si>
  <si>
    <t xml:space="preserve">PUDJI PT. BDL </t>
  </si>
  <si>
    <t xml:space="preserve">TIARA INDAH PT. BDL </t>
  </si>
  <si>
    <t xml:space="preserve">SUHERMAN PT. BDL </t>
  </si>
  <si>
    <t xml:space="preserve">HULMAN PT. BDL </t>
  </si>
  <si>
    <t xml:space="preserve">BEJO PT. BDL </t>
  </si>
  <si>
    <t xml:space="preserve">AHMAD ZULKIFLI PT. BDL </t>
  </si>
  <si>
    <t xml:space="preserve">DINA MARLINA PT. BDL </t>
  </si>
  <si>
    <t xml:space="preserve">YANTO PT. BDL </t>
  </si>
  <si>
    <t xml:space="preserve">HENDRI PT BDL </t>
  </si>
  <si>
    <t xml:space="preserve">JAMAL PT. BDL </t>
  </si>
  <si>
    <t xml:space="preserve">ENDANG PT. BDL </t>
  </si>
  <si>
    <t xml:space="preserve">FIKRI PT. BDL </t>
  </si>
  <si>
    <t xml:space="preserve">LISTIYAWATI PT. BDL </t>
  </si>
  <si>
    <t xml:space="preserve">YULIHIDAYANTI PT. BDL </t>
  </si>
  <si>
    <t xml:space="preserve">UWAIS PT. BDL </t>
  </si>
  <si>
    <t xml:space="preserve">RIDHU SANI PT. BDL </t>
  </si>
  <si>
    <t xml:space="preserve">RICHAD PT. BDL </t>
  </si>
  <si>
    <t xml:space="preserve">DEWI YULIAWATI PT BDL </t>
  </si>
  <si>
    <t xml:space="preserve">IRYANTO SANTOSO PT. BDL </t>
  </si>
  <si>
    <t xml:space="preserve">RIDHO PT. BDL </t>
  </si>
  <si>
    <t>PR RIA PT. BDL</t>
  </si>
  <si>
    <t xml:space="preserve">AUDREY PT. BDL </t>
  </si>
  <si>
    <t xml:space="preserve">SULIS PT. BDL </t>
  </si>
  <si>
    <t xml:space="preserve">ABDULAH PT. BDL </t>
  </si>
  <si>
    <t xml:space="preserve">AHMAD ZULKIFRI PT. BDL </t>
  </si>
  <si>
    <t>YUDA PT BDL</t>
  </si>
  <si>
    <t xml:space="preserve">MUKHLIS PT. BDL </t>
  </si>
  <si>
    <t>DIMAS MITE</t>
  </si>
  <si>
    <t xml:space="preserve">HASAN SULIS PT. BDL </t>
  </si>
  <si>
    <t xml:space="preserve">MAHFUZ PT. BDL </t>
  </si>
  <si>
    <t xml:space="preserve">RIYAN HIDAYAT PT BDL </t>
  </si>
  <si>
    <t xml:space="preserve">RONI LO. PT BDL </t>
  </si>
  <si>
    <t xml:space="preserve">ASTI PT. BDL </t>
  </si>
  <si>
    <t xml:space="preserve">IRYANTO SANTOSO 2 PT BDL </t>
  </si>
  <si>
    <t xml:space="preserve">HERMAN PT.BDL </t>
  </si>
  <si>
    <t xml:space="preserve">YUDI PT. BDL </t>
  </si>
  <si>
    <t>SOERYO 2</t>
  </si>
  <si>
    <t xml:space="preserve">DIRUT PAK MADI </t>
  </si>
  <si>
    <t xml:space="preserve">AVSEC PT. BDL </t>
  </si>
  <si>
    <t xml:space="preserve">BUDISANTOSO PT. BDL </t>
  </si>
  <si>
    <t>SOERYO 1</t>
  </si>
  <si>
    <t>1 July 2021 s/d 31 July 2021</t>
  </si>
  <si>
    <t>27 August 2021</t>
  </si>
  <si>
    <t xml:space="preserve">Nama-Nama Karyawan </t>
  </si>
  <si>
    <t>Penyerahan HP 2019</t>
  </si>
  <si>
    <t>status HP 2021 (ada/tidak)</t>
  </si>
  <si>
    <t>status karyawan</t>
  </si>
  <si>
    <t>Keterangan dan action plan</t>
  </si>
  <si>
    <t>Note 20</t>
  </si>
  <si>
    <t>relasi</t>
  </si>
  <si>
    <t>hp untuk relasi</t>
  </si>
  <si>
    <t>ini dengan paket HP ?</t>
  </si>
  <si>
    <t>s10</t>
  </si>
  <si>
    <t>Direksi</t>
  </si>
  <si>
    <t>bundling HP&amp;No</t>
  </si>
  <si>
    <t>aktif</t>
  </si>
  <si>
    <t>A31</t>
  </si>
  <si>
    <t>resign</t>
  </si>
  <si>
    <t>hp untuk relasi, nomor sudah dikembalikan</t>
  </si>
  <si>
    <t>tetap dipakai</t>
  </si>
  <si>
    <t>Iphone XR</t>
  </si>
  <si>
    <t>A50</t>
  </si>
  <si>
    <t>modem XL CGK</t>
  </si>
  <si>
    <t>konfirmasi ke XL</t>
  </si>
  <si>
    <t>sesuai</t>
  </si>
  <si>
    <t>tidak</t>
  </si>
  <si>
    <t>no tidak aktif</t>
  </si>
  <si>
    <t>request non aktif</t>
  </si>
  <si>
    <t>no hilang</t>
  </si>
  <si>
    <t>request kartu pengganti</t>
  </si>
  <si>
    <t>kroscek ke IT</t>
  </si>
  <si>
    <t>meninggal dunia</t>
  </si>
  <si>
    <t>hp untuk relasi, no tdk aktif</t>
  </si>
  <si>
    <t>Tab</t>
  </si>
  <si>
    <t>dirumahkan</t>
  </si>
  <si>
    <t>Coll Suspended</t>
  </si>
  <si>
    <t>J2 Prime</t>
  </si>
  <si>
    <t>no sudah dikembalikan, ada di RT HLP</t>
  </si>
  <si>
    <t>proses upgrade paket</t>
  </si>
  <si>
    <t>kok bisa direksi Cuma 148 rb</t>
  </si>
  <si>
    <t>S10</t>
  </si>
  <si>
    <t>HP</t>
  </si>
  <si>
    <t>di matikan</t>
  </si>
  <si>
    <t>akan konfirmasi pengguna</t>
  </si>
  <si>
    <t>cek bang daru</t>
  </si>
  <si>
    <t>Request Updgrade Paket</t>
  </si>
  <si>
    <t>penyesuaian dari blokir nomor</t>
  </si>
  <si>
    <t>done per 13 Sept 21</t>
  </si>
  <si>
    <t>Tagihan baru (Oktober 2021)</t>
  </si>
  <si>
    <t xml:space="preserve">Data HP Bundling 2019 </t>
  </si>
  <si>
    <t>Request Non Aktif 150921</t>
  </si>
  <si>
    <t>User</t>
  </si>
  <si>
    <t>tagihan</t>
  </si>
  <si>
    <t>Paket</t>
  </si>
  <si>
    <t>Type Hp</t>
  </si>
  <si>
    <t>Jumlah</t>
  </si>
  <si>
    <t>Akhir Periode Bundling</t>
  </si>
  <si>
    <t>Bundling HP&amp; No XL</t>
  </si>
  <si>
    <t>Samsung S10</t>
  </si>
  <si>
    <t>September 2021</t>
  </si>
  <si>
    <t>Samsung A50</t>
  </si>
  <si>
    <t>Data HP Bundling 2021</t>
  </si>
  <si>
    <t>Samsung Note 20</t>
  </si>
  <si>
    <t>April 2023</t>
  </si>
  <si>
    <t>Samsung A31</t>
  </si>
  <si>
    <t>April 2022</t>
  </si>
  <si>
    <t>sudah diproses oleh XL 16 Sep 21</t>
  </si>
  <si>
    <t>pengajuan proses per 20 Sep 21</t>
  </si>
  <si>
    <t>total pengurangan tagihan</t>
  </si>
  <si>
    <t>disesuaikan di tagihan bulan depan (pemakaian Okt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</si>
</sst>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\R\p* #,##0_);_(\R\p* \(#,##0\);_(\R\p* &quot;-&quot;_);_(@_)"/>
    <numFmt numFmtId="165" formatCode="_(* #,##0_);_(* \(#,##0\);_(* &quot;-&quot;??_);_(@_)"/>
  </numFmts>
  <fonts count="12">
    <font>
      <sz val="11"/>
      <name val="Calibri"/>
    </font>
    <font>
      <sz val="8"/>
      <name val="Arial"/>
    </font>
    <font>
      <b/>
      <sz val="8"/>
      <name val="Arial"/>
    </font>
    <font>
      <sz val="11"/>
      <name val="Calibri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name val="Arial"/>
      <family val="2"/>
    </font>
    <font>
      <sz val="9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11"/>
    <xf numFmtId="43" fontId="3" fillId="0" borderId="11" applyFont="0" applyFill="0" applyBorder="0" applyAlignment="0" applyProtection="0"/>
  </cellStyleXfs>
  <cellXfs count="77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top" wrapText="1"/>
    </xf>
    <xf numFmtId="164" fontId="1" fillId="0" borderId="10" xfId="0" applyNumberFormat="1" applyFont="1" applyBorder="1"/>
    <xf numFmtId="164" fontId="2" fillId="3" borderId="11" xfId="0" applyNumberFormat="1" applyFont="1" applyFill="1" applyBorder="1" applyAlignment="1">
      <alignment horizontal="right"/>
    </xf>
    <xf numFmtId="0" fontId="0" fillId="0" borderId="0" xfId="0" applyBorder="1"/>
    <xf numFmtId="0" fontId="3" fillId="0" borderId="11" xfId="1" applyFill="1"/>
    <xf numFmtId="0" fontId="3" fillId="0" borderId="11" xfId="1"/>
    <xf numFmtId="0" fontId="2" fillId="0" borderId="11" xfId="1" applyFont="1" applyFill="1" applyBorder="1"/>
    <xf numFmtId="0" fontId="1" fillId="0" borderId="11" xfId="1" applyFont="1" applyFill="1" applyBorder="1" applyAlignment="1">
      <alignment wrapText="1"/>
    </xf>
    <xf numFmtId="0" fontId="1" fillId="0" borderId="11" xfId="1" applyFont="1" applyBorder="1"/>
    <xf numFmtId="0" fontId="1" fillId="0" borderId="11" xfId="1" applyFont="1" applyBorder="1" applyAlignment="1">
      <alignment horizontal="right"/>
    </xf>
    <xf numFmtId="0" fontId="1" fillId="0" borderId="11" xfId="1" applyFont="1" applyFill="1" applyBorder="1" applyAlignment="1">
      <alignment horizontal="left" vertical="top" wrapText="1"/>
    </xf>
    <xf numFmtId="0" fontId="1" fillId="0" borderId="11" xfId="1" applyFont="1" applyBorder="1" applyAlignment="1">
      <alignment horizontal="right" vertical="top" wrapText="1"/>
    </xf>
    <xf numFmtId="164" fontId="1" fillId="0" borderId="11" xfId="1" applyNumberFormat="1" applyFont="1" applyBorder="1"/>
    <xf numFmtId="164" fontId="2" fillId="4" borderId="11" xfId="1" applyNumberFormat="1" applyFont="1" applyFill="1" applyBorder="1" applyAlignment="1">
      <alignment horizontal="right"/>
    </xf>
    <xf numFmtId="0" fontId="2" fillId="5" borderId="14" xfId="1" applyFont="1" applyFill="1" applyBorder="1" applyAlignment="1">
      <alignment horizontal="center"/>
    </xf>
    <xf numFmtId="0" fontId="4" fillId="7" borderId="14" xfId="1" applyFont="1" applyFill="1" applyBorder="1" applyAlignment="1">
      <alignment horizontal="center"/>
    </xf>
    <xf numFmtId="0" fontId="1" fillId="0" borderId="14" xfId="1" applyFont="1" applyBorder="1"/>
    <xf numFmtId="0" fontId="5" fillId="8" borderId="14" xfId="1" applyFont="1" applyFill="1" applyBorder="1"/>
    <xf numFmtId="0" fontId="5" fillId="7" borderId="14" xfId="1" applyFont="1" applyFill="1" applyBorder="1"/>
    <xf numFmtId="164" fontId="1" fillId="0" borderId="14" xfId="1" applyNumberFormat="1" applyFont="1" applyBorder="1"/>
    <xf numFmtId="164" fontId="1" fillId="6" borderId="14" xfId="1" applyNumberFormat="1" applyFont="1" applyFill="1" applyBorder="1"/>
    <xf numFmtId="0" fontId="1" fillId="8" borderId="14" xfId="1" applyFont="1" applyFill="1" applyBorder="1"/>
    <xf numFmtId="0" fontId="5" fillId="0" borderId="14" xfId="1" applyFont="1" applyBorder="1"/>
    <xf numFmtId="0" fontId="1" fillId="7" borderId="14" xfId="1" applyFont="1" applyFill="1" applyBorder="1"/>
    <xf numFmtId="0" fontId="5" fillId="9" borderId="14" xfId="1" applyFont="1" applyFill="1" applyBorder="1"/>
    <xf numFmtId="0" fontId="5" fillId="10" borderId="14" xfId="1" applyFont="1" applyFill="1" applyBorder="1"/>
    <xf numFmtId="0" fontId="5" fillId="11" borderId="14" xfId="1" applyFont="1" applyFill="1" applyBorder="1"/>
    <xf numFmtId="0" fontId="6" fillId="7" borderId="14" xfId="1" applyFont="1" applyFill="1" applyBorder="1"/>
    <xf numFmtId="164" fontId="6" fillId="0" borderId="14" xfId="1" applyNumberFormat="1" applyFont="1" applyBorder="1"/>
    <xf numFmtId="0" fontId="6" fillId="0" borderId="14" xfId="1" applyFont="1" applyBorder="1"/>
    <xf numFmtId="164" fontId="6" fillId="6" borderId="14" xfId="1" applyNumberFormat="1" applyFont="1" applyFill="1" applyBorder="1"/>
    <xf numFmtId="0" fontId="7" fillId="0" borderId="11" xfId="1" applyFont="1"/>
    <xf numFmtId="0" fontId="5" fillId="0" borderId="14" xfId="1" applyFont="1" applyFill="1" applyBorder="1"/>
    <xf numFmtId="0" fontId="1" fillId="0" borderId="14" xfId="1" applyFont="1" applyFill="1" applyBorder="1"/>
    <xf numFmtId="0" fontId="1" fillId="11" borderId="14" xfId="1" applyFont="1" applyFill="1" applyBorder="1"/>
    <xf numFmtId="0" fontId="5" fillId="12" borderId="14" xfId="1" applyFont="1" applyFill="1" applyBorder="1"/>
    <xf numFmtId="164" fontId="1" fillId="0" borderId="14" xfId="1" applyNumberFormat="1" applyFont="1" applyFill="1" applyBorder="1"/>
    <xf numFmtId="0" fontId="8" fillId="0" borderId="11" xfId="1" applyFont="1" applyFill="1"/>
    <xf numFmtId="164" fontId="5" fillId="0" borderId="14" xfId="1" applyNumberFormat="1" applyFont="1" applyFill="1" applyBorder="1"/>
    <xf numFmtId="0" fontId="1" fillId="0" borderId="14" xfId="1" quotePrefix="1" applyFont="1" applyFill="1" applyBorder="1"/>
    <xf numFmtId="0" fontId="1" fillId="0" borderId="14" xfId="1" quotePrefix="1" applyFont="1" applyBorder="1"/>
    <xf numFmtId="0" fontId="1" fillId="0" borderId="11" xfId="1" applyFont="1" applyFill="1" applyBorder="1"/>
    <xf numFmtId="164" fontId="1" fillId="0" borderId="11" xfId="1" applyNumberFormat="1" applyFont="1" applyBorder="1"/>
    <xf numFmtId="0" fontId="3" fillId="0" borderId="11" xfId="1" applyBorder="1"/>
    <xf numFmtId="0" fontId="3" fillId="0" borderId="11" xfId="1" applyFill="1" applyBorder="1"/>
    <xf numFmtId="164" fontId="2" fillId="5" borderId="14" xfId="1" applyNumberFormat="1" applyFont="1" applyFill="1" applyBorder="1"/>
    <xf numFmtId="164" fontId="2" fillId="4" borderId="14" xfId="1" applyNumberFormat="1" applyFont="1" applyFill="1" applyBorder="1" applyAlignment="1">
      <alignment horizontal="right"/>
    </xf>
    <xf numFmtId="0" fontId="9" fillId="0" borderId="11" xfId="1" applyFont="1" applyFill="1" applyBorder="1"/>
    <xf numFmtId="0" fontId="10" fillId="0" borderId="11" xfId="1" applyFont="1"/>
    <xf numFmtId="0" fontId="8" fillId="0" borderId="11" xfId="1" applyFont="1"/>
    <xf numFmtId="164" fontId="3" fillId="0" borderId="11" xfId="1" applyNumberFormat="1"/>
    <xf numFmtId="0" fontId="11" fillId="13" borderId="11" xfId="1" applyFont="1" applyFill="1"/>
    <xf numFmtId="164" fontId="11" fillId="13" borderId="11" xfId="1" applyNumberFormat="1" applyFont="1" applyFill="1"/>
    <xf numFmtId="0" fontId="10" fillId="0" borderId="11" xfId="1" applyFont="1" applyFill="1"/>
    <xf numFmtId="0" fontId="8" fillId="0" borderId="14" xfId="1" applyFont="1" applyFill="1" applyBorder="1"/>
    <xf numFmtId="0" fontId="8" fillId="0" borderId="14" xfId="1" applyFont="1" applyBorder="1"/>
    <xf numFmtId="1" fontId="3" fillId="0" borderId="11" xfId="1" applyNumberFormat="1"/>
    <xf numFmtId="16" fontId="8" fillId="0" borderId="14" xfId="1" quotePrefix="1" applyNumberFormat="1" applyFont="1" applyBorder="1" applyAlignment="1">
      <alignment horizontal="center" vertical="center"/>
    </xf>
    <xf numFmtId="0" fontId="3" fillId="0" borderId="14" xfId="1" applyBorder="1"/>
    <xf numFmtId="0" fontId="0" fillId="0" borderId="11" xfId="1" applyFont="1" applyFill="1"/>
    <xf numFmtId="1" fontId="3" fillId="0" borderId="11" xfId="1" applyNumberFormat="1" applyFill="1" applyBorder="1"/>
    <xf numFmtId="16" fontId="8" fillId="0" borderId="14" xfId="1" quotePrefix="1" applyNumberFormat="1" applyFont="1" applyBorder="1" applyAlignment="1">
      <alignment vertical="center"/>
    </xf>
    <xf numFmtId="16" fontId="8" fillId="0" borderId="11" xfId="1" quotePrefix="1" applyNumberFormat="1" applyFont="1" applyAlignment="1">
      <alignment vertical="center"/>
    </xf>
    <xf numFmtId="165" fontId="0" fillId="0" borderId="11" xfId="2" applyNumberFormat="1" applyFont="1"/>
    <xf numFmtId="0" fontId="1" fillId="8" borderId="11" xfId="1" applyFont="1" applyFill="1" applyBorder="1"/>
  </cellXfs>
  <cellStyles count="3">
    <cellStyle name="Comma 2" xfId="2"/>
    <cellStyle name="Normal" xfId="0" builtinId="0"/>
    <cellStyle name="Normal 2" xfId="1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0500"/>
          <a:ext cx="895350" cy="72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eting%20Mingguan%20Pengelola/9.September%202021/Rekon%20No%20XL%20Sept%202021/DP%20HANDPHONE%20PT.BDL%20PERIODE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kap%20pemakaian%20kartu%20XL%20di%20bulan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 TAMU"/>
    </sheetNames>
    <sheetDataSet>
      <sheetData sheetId="0">
        <row r="18">
          <cell r="D18">
            <v>62818291066</v>
          </cell>
          <cell r="E18" t="str">
            <v xml:space="preserve"> ANANDA S - 1002123 .</v>
          </cell>
          <cell r="F18" t="str">
            <v>Samsung S10 (128 GB)</v>
          </cell>
        </row>
        <row r="19">
          <cell r="D19">
            <v>628170184739</v>
          </cell>
          <cell r="E19" t="str">
            <v xml:space="preserve">PT BANGUN DESA LOGISTINDO 45 . </v>
          </cell>
          <cell r="F19" t="str">
            <v>Samsung A50 (64 GB)</v>
          </cell>
        </row>
        <row r="20">
          <cell r="D20">
            <v>628176665558</v>
          </cell>
          <cell r="E20" t="str">
            <v>PT BDT HALIM 2 . .</v>
          </cell>
          <cell r="F20" t="str">
            <v>Samsung S10 (128 GB)</v>
          </cell>
        </row>
        <row r="21">
          <cell r="D21">
            <v>628170184757</v>
          </cell>
          <cell r="E21" t="str">
            <v xml:space="preserve"> Ibu</v>
          </cell>
          <cell r="F21" t="str">
            <v>Samsung A50 (64 GB)</v>
          </cell>
        </row>
        <row r="22">
          <cell r="D22">
            <v>628170184714</v>
          </cell>
          <cell r="E22" t="str">
            <v>PT BANGUN DESA LOGISTINDO 33</v>
          </cell>
          <cell r="F22" t="str">
            <v>Samsung S10 (128 GB)</v>
          </cell>
        </row>
        <row r="23">
          <cell r="D23">
            <v>62819230465</v>
          </cell>
          <cell r="E23" t="str">
            <v xml:space="preserve"> Bapak</v>
          </cell>
          <cell r="F23" t="str">
            <v>Samsung S10 (128 GB)</v>
          </cell>
        </row>
        <row r="24">
          <cell r="D24">
            <v>628170184759</v>
          </cell>
          <cell r="E24" t="str">
            <v xml:space="preserve">PT BANGUN DESA LOGISTINDO 50 . </v>
          </cell>
          <cell r="F24" t="str">
            <v>Samsung A50 (64 GB)</v>
          </cell>
        </row>
        <row r="25">
          <cell r="D25">
            <v>628170184737</v>
          </cell>
          <cell r="E25" t="str">
            <v xml:space="preserve">PT BANGUN DESA LOGISTINDO 44 . </v>
          </cell>
          <cell r="F25" t="str">
            <v>Samsung A50 (64 GB)</v>
          </cell>
        </row>
        <row r="26">
          <cell r="D26">
            <v>628176665565</v>
          </cell>
          <cell r="E26" t="str">
            <v>PT BDT HALIM 1 .</v>
          </cell>
          <cell r="F26" t="str">
            <v>Samsung S10 (128 GB)</v>
          </cell>
        </row>
        <row r="27">
          <cell r="D27">
            <v>628170184750</v>
          </cell>
          <cell r="E27" t="str">
            <v xml:space="preserve">PT BANGUN DESA LOGISTINDO 47 . </v>
          </cell>
          <cell r="F27" t="str">
            <v>Samsung A50 (64 GB)</v>
          </cell>
        </row>
        <row r="28">
          <cell r="D28">
            <v>628170184725</v>
          </cell>
          <cell r="E28" t="str">
            <v>PT BANGUN DESA LOGISTINDO 37</v>
          </cell>
          <cell r="F28" t="str">
            <v>Samsung A50 (64 GB)</v>
          </cell>
        </row>
        <row r="29">
          <cell r="D29">
            <v>628170184712</v>
          </cell>
          <cell r="E29" t="str">
            <v xml:space="preserve">PT BANGUN DESA LOGISTINDO 54 . </v>
          </cell>
          <cell r="F29" t="str">
            <v>Samsung A50 (64 GB)</v>
          </cell>
        </row>
        <row r="30">
          <cell r="D30">
            <v>628170184729</v>
          </cell>
          <cell r="E30" t="str">
            <v>PT BANGUN DESA LOGISTINDO 41</v>
          </cell>
          <cell r="F30" t="str">
            <v>Samsung A50 (64 GB)</v>
          </cell>
        </row>
        <row r="31">
          <cell r="D31">
            <v>628170184755</v>
          </cell>
          <cell r="E31" t="str">
            <v xml:space="preserve">PT BANGUN DESA LOGISTINDO 48 . </v>
          </cell>
          <cell r="F31" t="str">
            <v>Samsung A50 (64 GB)</v>
          </cell>
        </row>
        <row r="32">
          <cell r="D32">
            <v>628170184788</v>
          </cell>
          <cell r="E32" t="str">
            <v xml:space="preserve">PT BANGUN DESA LOGISTINDO 53 . </v>
          </cell>
          <cell r="F32" t="str">
            <v>Samsung A50 (64 GB)</v>
          </cell>
        </row>
        <row r="33">
          <cell r="D33">
            <v>628170184727</v>
          </cell>
          <cell r="E33" t="str">
            <v>PT BANGUN DESA LOGISTINDO 39</v>
          </cell>
          <cell r="F33" t="str">
            <v>Samsung A50 (64 GB)</v>
          </cell>
        </row>
        <row r="34">
          <cell r="D34">
            <v>628170184733</v>
          </cell>
          <cell r="E34" t="str">
            <v>PT BANGUN DESA LOGISTINDO 43</v>
          </cell>
          <cell r="F34" t="str">
            <v>Samsung A50 (64 GB)</v>
          </cell>
        </row>
        <row r="35">
          <cell r="D35">
            <v>628170184770</v>
          </cell>
          <cell r="E35" t="str">
            <v xml:space="preserve">PT BANGUN DESA LOGISTINDO 52 . </v>
          </cell>
          <cell r="F35" t="str">
            <v>Samsung A50 (64 GB)</v>
          </cell>
        </row>
        <row r="36">
          <cell r="D36">
            <v>628170184723</v>
          </cell>
          <cell r="E36" t="str">
            <v>PT BANGUN DESA LOGISTINDO 36</v>
          </cell>
          <cell r="F36" t="str">
            <v>Samsung A50 (64 GB)</v>
          </cell>
        </row>
        <row r="37">
          <cell r="D37">
            <v>628170184730</v>
          </cell>
          <cell r="E37" t="str">
            <v>PT BANGUN DESA LOGISTINDO 42</v>
          </cell>
          <cell r="F37" t="str">
            <v>Samsung A50 (64 GB)</v>
          </cell>
        </row>
        <row r="38">
          <cell r="D38">
            <v>628170184740</v>
          </cell>
          <cell r="E38" t="str">
            <v xml:space="preserve">PT BANGUN DESA LOGISTINDO 46 . </v>
          </cell>
          <cell r="F38" t="str">
            <v>Samsung A50 (64 GB)</v>
          </cell>
        </row>
        <row r="39">
          <cell r="D39">
            <v>628170184774</v>
          </cell>
          <cell r="E39" t="str">
            <v xml:space="preserve">PT BANGUN DESA LOGISTINDO 51 . </v>
          </cell>
          <cell r="F39" t="str">
            <v>Samsung A50 (64 GB)</v>
          </cell>
        </row>
        <row r="40">
          <cell r="D40">
            <v>628170184713</v>
          </cell>
          <cell r="E40" t="str">
            <v>PT BANGUN DESA LOGISTINDO 34</v>
          </cell>
          <cell r="F40" t="str">
            <v>Samsung S10 (128 GB)</v>
          </cell>
        </row>
        <row r="41">
          <cell r="D41">
            <v>628192271111</v>
          </cell>
          <cell r="E41" t="str">
            <v>SOERYO SOERYO</v>
          </cell>
          <cell r="F41" t="str">
            <v>Iphone XR (64 GB)</v>
          </cell>
        </row>
        <row r="42">
          <cell r="D42">
            <v>628170184722</v>
          </cell>
          <cell r="E42" t="str">
            <v>PT BANGUN DESA LOGISTINDO 35</v>
          </cell>
          <cell r="F42" t="str">
            <v>Samsung A50 (64 GB)</v>
          </cell>
        </row>
        <row r="43">
          <cell r="D43">
            <v>628170184728</v>
          </cell>
          <cell r="E43" t="str">
            <v>PT BANGUN DESA LOGISTINDO 40</v>
          </cell>
          <cell r="F43" t="str">
            <v>Samsung A50 (64 GB)</v>
          </cell>
        </row>
        <row r="44">
          <cell r="D44">
            <v>628170184726</v>
          </cell>
          <cell r="E44" t="str">
            <v>PT BANGUN DESA LOGISTINDO 38</v>
          </cell>
          <cell r="F44" t="str">
            <v>Samsung A50 (64 GB)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18">
          <cell r="D18" t="str">
            <v>628170024737</v>
          </cell>
          <cell r="E18" t="str">
            <v>CAPT. KOKO .</v>
          </cell>
        </row>
        <row r="19">
          <cell r="D19" t="str">
            <v>628170146580</v>
          </cell>
          <cell r="E19" t="str">
            <v xml:space="preserve">RIZKI PT BDL </v>
          </cell>
        </row>
        <row r="20">
          <cell r="D20" t="str">
            <v>628170182001</v>
          </cell>
          <cell r="E20" t="str">
            <v>DIRUT UTAMA</v>
          </cell>
        </row>
        <row r="21">
          <cell r="D21" t="str">
            <v>628170184712</v>
          </cell>
          <cell r="E21" t="str">
            <v>PT BANGUN DESA LOGISTINDO 35</v>
          </cell>
        </row>
        <row r="22">
          <cell r="D22" t="str">
            <v>628170184713</v>
          </cell>
          <cell r="E22" t="str">
            <v>PT BANGUN DESA LOGISTINDO 34</v>
          </cell>
        </row>
        <row r="23">
          <cell r="D23" t="str">
            <v>628170184714</v>
          </cell>
          <cell r="E23" t="str">
            <v xml:space="preserve"> Please Specify</v>
          </cell>
        </row>
        <row r="24">
          <cell r="D24" t="str">
            <v>628170184722</v>
          </cell>
          <cell r="E24" t="str">
            <v xml:space="preserve">RANI PT. BDL </v>
          </cell>
        </row>
        <row r="25">
          <cell r="D25" t="str">
            <v>628170184723</v>
          </cell>
          <cell r="E25" t="str">
            <v xml:space="preserve">DARU PT. BDL </v>
          </cell>
        </row>
        <row r="26">
          <cell r="D26" t="str">
            <v>628170184725</v>
          </cell>
          <cell r="E26" t="str">
            <v>PT BANGUN DESA LOGISTINDO 38</v>
          </cell>
        </row>
        <row r="27">
          <cell r="D27" t="str">
            <v>628170184726</v>
          </cell>
          <cell r="E27" t="str">
            <v xml:space="preserve">DIRUT PAK MADI </v>
          </cell>
        </row>
        <row r="28">
          <cell r="D28" t="str">
            <v>628170184727</v>
          </cell>
          <cell r="E28" t="str">
            <v>PAK BIA PT. BDL</v>
          </cell>
        </row>
        <row r="29">
          <cell r="D29" t="str">
            <v>628170184728</v>
          </cell>
          <cell r="E29" t="str">
            <v xml:space="preserve">HASAN PT. BDL </v>
          </cell>
        </row>
        <row r="30">
          <cell r="D30" t="str">
            <v>628170184729</v>
          </cell>
          <cell r="E30" t="str">
            <v xml:space="preserve">Aulia Wulandari PT. BDL </v>
          </cell>
        </row>
        <row r="31">
          <cell r="D31" t="str">
            <v>628170184730</v>
          </cell>
          <cell r="E31" t="str">
            <v xml:space="preserve">MEDI PT. BDL </v>
          </cell>
        </row>
        <row r="32">
          <cell r="D32" t="str">
            <v>628170184733</v>
          </cell>
          <cell r="E32" t="str">
            <v xml:space="preserve">NANDA IT PT. BDL </v>
          </cell>
        </row>
        <row r="33">
          <cell r="D33" t="str">
            <v>628170184737</v>
          </cell>
          <cell r="E33" t="str">
            <v>PT BANGUN DESA LOGISTINDO 44</v>
          </cell>
        </row>
        <row r="34">
          <cell r="D34" t="str">
            <v>628170184739</v>
          </cell>
          <cell r="E34" t="str">
            <v xml:space="preserve"> Ibu</v>
          </cell>
        </row>
        <row r="35">
          <cell r="D35" t="str">
            <v>628170184740</v>
          </cell>
          <cell r="E35" t="str">
            <v xml:space="preserve">Aulia Rahman PT. BDL </v>
          </cell>
        </row>
        <row r="36">
          <cell r="D36" t="str">
            <v>628170184750</v>
          </cell>
          <cell r="E36" t="str">
            <v xml:space="preserve">GAMA PT. BDL </v>
          </cell>
        </row>
        <row r="37">
          <cell r="D37" t="str">
            <v>628170184755</v>
          </cell>
          <cell r="E37" t="str">
            <v xml:space="preserve">WAWAN PT. BDL </v>
          </cell>
        </row>
        <row r="38">
          <cell r="D38" t="str">
            <v>628170184757</v>
          </cell>
          <cell r="E38" t="str">
            <v xml:space="preserve">SUGENG PT. BDL </v>
          </cell>
        </row>
        <row r="39">
          <cell r="D39" t="str">
            <v>628170184759</v>
          </cell>
          <cell r="E39" t="str">
            <v xml:space="preserve">HP NOTE 10 PT. BDL </v>
          </cell>
        </row>
        <row r="40">
          <cell r="D40" t="str">
            <v>628170184770</v>
          </cell>
          <cell r="E40" t="str">
            <v xml:space="preserve">ARFAN PT. BDL </v>
          </cell>
        </row>
        <row r="41">
          <cell r="D41" t="str">
            <v>628170184774</v>
          </cell>
          <cell r="E41" t="str">
            <v xml:space="preserve">PT BANGUN DESA LOGISTINDO 51 . </v>
          </cell>
        </row>
        <row r="42">
          <cell r="D42" t="str">
            <v>628170184788</v>
          </cell>
          <cell r="E42" t="str">
            <v xml:space="preserve">MATHALI PT. BDL </v>
          </cell>
        </row>
        <row r="43">
          <cell r="D43" t="str">
            <v>628170184871</v>
          </cell>
          <cell r="E43" t="str">
            <v>INFINET BDL</v>
          </cell>
        </row>
        <row r="44">
          <cell r="D44" t="str">
            <v>628170184874</v>
          </cell>
          <cell r="E44" t="str">
            <v>INFINET BDL</v>
          </cell>
        </row>
        <row r="45">
          <cell r="D45" t="str">
            <v>628170184992</v>
          </cell>
          <cell r="E45" t="str">
            <v xml:space="preserve">ROHMAT PT. BDL </v>
          </cell>
        </row>
        <row r="46">
          <cell r="D46" t="str">
            <v>628170185748</v>
          </cell>
          <cell r="E46" t="str">
            <v xml:space="preserve">UKI PT. BDL </v>
          </cell>
        </row>
        <row r="47">
          <cell r="D47" t="str">
            <v>628170185770</v>
          </cell>
          <cell r="E47" t="str">
            <v xml:space="preserve">DENI PT. BDL </v>
          </cell>
        </row>
        <row r="48">
          <cell r="D48" t="str">
            <v>628170185773</v>
          </cell>
          <cell r="E48" t="str">
            <v xml:space="preserve">KAMIL PT. BDL </v>
          </cell>
        </row>
        <row r="49">
          <cell r="D49" t="str">
            <v>628170185776</v>
          </cell>
          <cell r="E49" t="str">
            <v xml:space="preserve">AKHMAD HAFIZ PT. BDL </v>
          </cell>
        </row>
        <row r="50">
          <cell r="D50" t="str">
            <v>628170185778</v>
          </cell>
          <cell r="E50" t="str">
            <v xml:space="preserve">PT BANGUN DESA LOGISTINDO 6 . </v>
          </cell>
        </row>
        <row r="51">
          <cell r="D51" t="str">
            <v>628170185780</v>
          </cell>
          <cell r="E51" t="str">
            <v xml:space="preserve">PT BANGUN DESA LOGISTINDO 6 . </v>
          </cell>
        </row>
        <row r="52">
          <cell r="D52" t="str">
            <v>628170185784</v>
          </cell>
          <cell r="E52" t="str">
            <v xml:space="preserve">ACCEPTANCE . PT. BDL </v>
          </cell>
        </row>
        <row r="53">
          <cell r="D53" t="str">
            <v>628170185785</v>
          </cell>
          <cell r="E53" t="str">
            <v xml:space="preserve">EXPORT . PT. BDL </v>
          </cell>
        </row>
        <row r="54">
          <cell r="D54" t="str">
            <v>628170185787</v>
          </cell>
          <cell r="E54" t="str">
            <v xml:space="preserve">IMPORT . PT. BDL </v>
          </cell>
        </row>
        <row r="55">
          <cell r="D55" t="str">
            <v>628170185788</v>
          </cell>
          <cell r="E55" t="str">
            <v xml:space="preserve">MANIFEST . PT. BDL </v>
          </cell>
        </row>
        <row r="56">
          <cell r="D56" t="str">
            <v>628170185791</v>
          </cell>
          <cell r="E56" t="str">
            <v xml:space="preserve">RUDIK WAHYU </v>
          </cell>
        </row>
        <row r="57">
          <cell r="D57" t="str">
            <v>628170185793</v>
          </cell>
          <cell r="E57" t="str">
            <v xml:space="preserve">A NAWAWI PT. BDL </v>
          </cell>
        </row>
        <row r="58">
          <cell r="D58" t="str">
            <v>628170185797</v>
          </cell>
          <cell r="E58" t="str">
            <v xml:space="preserve">PT BANGUN DESA LOGISTINDO 4 . </v>
          </cell>
        </row>
        <row r="59">
          <cell r="D59" t="str">
            <v>628170185802</v>
          </cell>
          <cell r="E59" t="str">
            <v>AFANDI . PT. BDL</v>
          </cell>
        </row>
        <row r="60">
          <cell r="D60" t="str">
            <v>628170185804</v>
          </cell>
          <cell r="E60" t="str">
            <v xml:space="preserve">LUTFI PT. BDL </v>
          </cell>
        </row>
        <row r="61">
          <cell r="D61" t="str">
            <v>628170185810</v>
          </cell>
          <cell r="E61" t="str">
            <v xml:space="preserve">FIQIH PT.BDL </v>
          </cell>
        </row>
        <row r="62">
          <cell r="D62" t="str">
            <v>628170185811</v>
          </cell>
          <cell r="E62" t="str">
            <v xml:space="preserve">FAHMI . PT. BDL </v>
          </cell>
        </row>
        <row r="63">
          <cell r="D63" t="str">
            <v>628170185813</v>
          </cell>
          <cell r="E63" t="str">
            <v>JAYADI . PT. BDL</v>
          </cell>
        </row>
        <row r="64">
          <cell r="D64" t="str">
            <v>628170185817</v>
          </cell>
          <cell r="E64" t="str">
            <v xml:space="preserve">ADE SOLEHUDIN PT BDL </v>
          </cell>
        </row>
        <row r="65">
          <cell r="D65" t="str">
            <v>628170185818</v>
          </cell>
          <cell r="E65" t="str">
            <v xml:space="preserve">ARIFIN SAMSUDIN PT BDL </v>
          </cell>
        </row>
        <row r="66">
          <cell r="D66" t="str">
            <v>628176665558</v>
          </cell>
          <cell r="E66" t="str">
            <v>PT BDT HALIM 2 . .</v>
          </cell>
        </row>
        <row r="67">
          <cell r="D67" t="str">
            <v>628176665565</v>
          </cell>
          <cell r="E67" t="str">
            <v>PT BDT HALIM 1 .</v>
          </cell>
        </row>
        <row r="68">
          <cell r="D68" t="str">
            <v>628176799602</v>
          </cell>
          <cell r="E68" t="str">
            <v xml:space="preserve">BARATA PT. BDL </v>
          </cell>
        </row>
        <row r="69">
          <cell r="D69" t="str">
            <v>628176799604</v>
          </cell>
          <cell r="E69" t="str">
            <v xml:space="preserve">LALA PT. BDL </v>
          </cell>
        </row>
        <row r="70">
          <cell r="D70" t="str">
            <v>628176799605</v>
          </cell>
          <cell r="E70" t="str">
            <v xml:space="preserve">PADLI LOHJINAWI </v>
          </cell>
        </row>
        <row r="71">
          <cell r="D71" t="str">
            <v>628176799606</v>
          </cell>
          <cell r="E71" t="str">
            <v xml:space="preserve">CASIWEN PT. BDL </v>
          </cell>
        </row>
        <row r="72">
          <cell r="D72" t="str">
            <v>628176799613</v>
          </cell>
          <cell r="E72" t="str">
            <v>BANGUN DESA LOGISTINDO  78</v>
          </cell>
        </row>
        <row r="73">
          <cell r="D73" t="str">
            <v>628176799616</v>
          </cell>
          <cell r="E73" t="str">
            <v>BANGUN DESA LOGISTINDO  80</v>
          </cell>
        </row>
        <row r="74">
          <cell r="D74" t="str">
            <v>628176799621</v>
          </cell>
          <cell r="E74" t="str">
            <v xml:space="preserve">YANCE LOHJINAWI </v>
          </cell>
        </row>
        <row r="75">
          <cell r="D75" t="str">
            <v>628176799623</v>
          </cell>
          <cell r="E75" t="str">
            <v>BANGUN DESA LOGISTINDO  87</v>
          </cell>
        </row>
        <row r="76">
          <cell r="D76" t="str">
            <v>628176799655</v>
          </cell>
          <cell r="E76" t="str">
            <v xml:space="preserve">NENDI PT. BDL </v>
          </cell>
        </row>
        <row r="77">
          <cell r="D77" t="str">
            <v>628176799657</v>
          </cell>
          <cell r="E77" t="str">
            <v xml:space="preserve">ANDI PT. BDL </v>
          </cell>
        </row>
        <row r="78">
          <cell r="D78" t="str">
            <v>628176799670</v>
          </cell>
          <cell r="E78" t="str">
            <v xml:space="preserve">TIARA ADE PAMELA PT. BDL </v>
          </cell>
        </row>
        <row r="79">
          <cell r="D79" t="str">
            <v>628176799672</v>
          </cell>
          <cell r="E79" t="str">
            <v xml:space="preserve">SABDATU PT. BDL </v>
          </cell>
        </row>
        <row r="80">
          <cell r="D80" t="str">
            <v>628176799674</v>
          </cell>
          <cell r="E80" t="str">
            <v xml:space="preserve">GADING SAVIRA PT. BDL </v>
          </cell>
        </row>
        <row r="81">
          <cell r="D81" t="str">
            <v>628176799676</v>
          </cell>
          <cell r="E81" t="str">
            <v xml:space="preserve">IWAN PT. BDL </v>
          </cell>
        </row>
        <row r="82">
          <cell r="D82" t="str">
            <v>628176799677</v>
          </cell>
          <cell r="E82" t="str">
            <v xml:space="preserve">DWI OKTAVIA PT. BDL </v>
          </cell>
        </row>
        <row r="83">
          <cell r="D83" t="str">
            <v>628176799685</v>
          </cell>
          <cell r="E83" t="str">
            <v>BANGUN DESA LOGISTINDO 37</v>
          </cell>
        </row>
        <row r="84">
          <cell r="D84" t="str">
            <v>628176799687</v>
          </cell>
          <cell r="E84" t="str">
            <v xml:space="preserve">MOUDY PT. BDL </v>
          </cell>
        </row>
        <row r="85">
          <cell r="D85" t="str">
            <v>628176799688</v>
          </cell>
          <cell r="E85" t="str">
            <v xml:space="preserve">AHMAD MAULUDIN PT. BDL </v>
          </cell>
        </row>
        <row r="86">
          <cell r="D86" t="str">
            <v>628176799689</v>
          </cell>
          <cell r="E86" t="str">
            <v xml:space="preserve">ARIYANTO PT. BDL </v>
          </cell>
        </row>
        <row r="87">
          <cell r="D87" t="str">
            <v>628176799691</v>
          </cell>
          <cell r="E87" t="str">
            <v xml:space="preserve">INDRA PT. BDL </v>
          </cell>
        </row>
        <row r="88">
          <cell r="D88" t="str">
            <v>628176799693</v>
          </cell>
          <cell r="E88" t="str">
            <v xml:space="preserve">NURHASAN PT. BDL </v>
          </cell>
        </row>
        <row r="89">
          <cell r="D89" t="str">
            <v>628176799695</v>
          </cell>
          <cell r="E89" t="str">
            <v xml:space="preserve">PUDJI PT. BDL </v>
          </cell>
        </row>
        <row r="90">
          <cell r="D90" t="str">
            <v>628176799697</v>
          </cell>
          <cell r="E90" t="str">
            <v xml:space="preserve">TIARA INDAH PT. BDL </v>
          </cell>
        </row>
        <row r="91">
          <cell r="D91" t="str">
            <v>628176799698</v>
          </cell>
          <cell r="E91" t="str">
            <v xml:space="preserve">SUHERMAN PT. BDL </v>
          </cell>
        </row>
        <row r="92">
          <cell r="D92" t="str">
            <v>628176799700</v>
          </cell>
          <cell r="E92" t="str">
            <v xml:space="preserve">NOVI PT. BDL </v>
          </cell>
        </row>
        <row r="93">
          <cell r="D93" t="str">
            <v>628176799701</v>
          </cell>
          <cell r="E93" t="str">
            <v xml:space="preserve">BANGUN DESA LOGISTINDO </v>
          </cell>
        </row>
        <row r="94">
          <cell r="D94" t="str">
            <v>628176799707</v>
          </cell>
          <cell r="E94" t="str">
            <v xml:space="preserve">HULMAN PT. BDL </v>
          </cell>
        </row>
        <row r="95">
          <cell r="D95" t="str">
            <v>628176799708</v>
          </cell>
          <cell r="E95" t="str">
            <v xml:space="preserve">BEJO PT. BDL </v>
          </cell>
        </row>
        <row r="96">
          <cell r="D96" t="str">
            <v>628176799709</v>
          </cell>
          <cell r="E96" t="str">
            <v xml:space="preserve">AHMAD ZULKIFLI PT. BDL </v>
          </cell>
        </row>
        <row r="97">
          <cell r="D97" t="str">
            <v>628176799710</v>
          </cell>
          <cell r="E97" t="str">
            <v xml:space="preserve">DINA MARLINA PT. BDL </v>
          </cell>
        </row>
        <row r="98">
          <cell r="D98" t="str">
            <v>628176799712</v>
          </cell>
          <cell r="E98" t="str">
            <v xml:space="preserve">YANTO PT. BDL </v>
          </cell>
        </row>
        <row r="99">
          <cell r="D99" t="str">
            <v>628176799714</v>
          </cell>
          <cell r="E99" t="str">
            <v>BANGUN DESA LOGISTINDO 63</v>
          </cell>
        </row>
        <row r="100">
          <cell r="D100" t="str">
            <v>628176799716</v>
          </cell>
          <cell r="E100" t="str">
            <v xml:space="preserve">HENDRI PT BDL </v>
          </cell>
        </row>
        <row r="101">
          <cell r="D101" t="str">
            <v>628176799718</v>
          </cell>
          <cell r="E101" t="str">
            <v xml:space="preserve">JAMAL PT. BDL </v>
          </cell>
        </row>
        <row r="102">
          <cell r="D102" t="str">
            <v>628176799721</v>
          </cell>
          <cell r="E102" t="str">
            <v xml:space="preserve">ENDANG PT. BDL </v>
          </cell>
        </row>
        <row r="103">
          <cell r="D103" t="str">
            <v>628176799724</v>
          </cell>
          <cell r="E103" t="str">
            <v xml:space="preserve">FIKRI PT. BDL </v>
          </cell>
        </row>
        <row r="104">
          <cell r="D104" t="str">
            <v>628176799725</v>
          </cell>
          <cell r="E104" t="str">
            <v xml:space="preserve">LISTIYAWATI PT. BDL </v>
          </cell>
        </row>
        <row r="105">
          <cell r="D105" t="str">
            <v>628176799726</v>
          </cell>
          <cell r="E105" t="str">
            <v xml:space="preserve">YULIHIDAYANTI PT. BDL </v>
          </cell>
        </row>
        <row r="106">
          <cell r="D106" t="str">
            <v>628176799730</v>
          </cell>
          <cell r="E106" t="str">
            <v xml:space="preserve">UWAIS PT. BDL </v>
          </cell>
        </row>
        <row r="107">
          <cell r="D107" t="str">
            <v>628176799731</v>
          </cell>
          <cell r="E107" t="str">
            <v xml:space="preserve">RIDHU SANI PT. BDL </v>
          </cell>
        </row>
        <row r="108">
          <cell r="D108" t="str">
            <v>628176799732</v>
          </cell>
          <cell r="E108" t="str">
            <v xml:space="preserve">RICHAD PT. BDL </v>
          </cell>
        </row>
        <row r="109">
          <cell r="D109" t="str">
            <v>628176799733</v>
          </cell>
          <cell r="E109" t="str">
            <v xml:space="preserve">DEWI YULIAWATI PT BDL </v>
          </cell>
        </row>
        <row r="110">
          <cell r="D110" t="str">
            <v>628176799734</v>
          </cell>
          <cell r="E110" t="str">
            <v xml:space="preserve">IRYANTO SANTOSO PT. BDL </v>
          </cell>
        </row>
        <row r="111">
          <cell r="D111" t="str">
            <v>628176799735</v>
          </cell>
          <cell r="E111" t="str">
            <v xml:space="preserve">RIDHO PT. BDL </v>
          </cell>
        </row>
        <row r="112">
          <cell r="D112" t="str">
            <v>628176799736</v>
          </cell>
          <cell r="E112" t="str">
            <v>PR RIA PT. BDL</v>
          </cell>
        </row>
        <row r="113">
          <cell r="D113" t="str">
            <v>628176799737</v>
          </cell>
          <cell r="E113" t="str">
            <v xml:space="preserve">AUDREY PT. BDL </v>
          </cell>
        </row>
        <row r="114">
          <cell r="D114" t="str">
            <v>628176799739</v>
          </cell>
          <cell r="E114" t="str">
            <v xml:space="preserve">SULIS PT. BDL </v>
          </cell>
        </row>
        <row r="115">
          <cell r="D115" t="str">
            <v>628176799743</v>
          </cell>
          <cell r="E115" t="str">
            <v xml:space="preserve">ABDULAH PT. BDL </v>
          </cell>
        </row>
        <row r="116">
          <cell r="D116" t="str">
            <v>628176799744</v>
          </cell>
          <cell r="E116" t="str">
            <v>PT BANGUN DESA LOGISTINDO 59</v>
          </cell>
        </row>
        <row r="117">
          <cell r="D117" t="str">
            <v>628176799746</v>
          </cell>
          <cell r="E117" t="str">
            <v xml:space="preserve">AHMAD ZULKIFRI PT. BDL </v>
          </cell>
        </row>
        <row r="118">
          <cell r="D118" t="str">
            <v>628176799747</v>
          </cell>
          <cell r="E118" t="str">
            <v>YUDA PT BDL</v>
          </cell>
        </row>
        <row r="119">
          <cell r="D119" t="str">
            <v>628176799750</v>
          </cell>
          <cell r="E119" t="str">
            <v xml:space="preserve">ADE SETIAWAN </v>
          </cell>
        </row>
        <row r="120">
          <cell r="D120" t="str">
            <v>628176799752</v>
          </cell>
          <cell r="E120" t="str">
            <v xml:space="preserve">MUKHLIS PT. BDL </v>
          </cell>
        </row>
        <row r="121">
          <cell r="D121" t="str">
            <v>628176799753</v>
          </cell>
          <cell r="E121" t="str">
            <v xml:space="preserve">AAN KURNIAWAN </v>
          </cell>
        </row>
        <row r="122">
          <cell r="D122" t="str">
            <v>628176799755</v>
          </cell>
          <cell r="E122" t="str">
            <v xml:space="preserve">HASAN SULIS PT. BDL </v>
          </cell>
        </row>
        <row r="123">
          <cell r="D123" t="str">
            <v>628176799756</v>
          </cell>
          <cell r="E123" t="str">
            <v xml:space="preserve">MAHFUZ PT. BDL </v>
          </cell>
        </row>
        <row r="124">
          <cell r="D124" t="str">
            <v>628176799760</v>
          </cell>
          <cell r="E124" t="str">
            <v xml:space="preserve">HASAN SULIS PT. BDL </v>
          </cell>
        </row>
        <row r="125">
          <cell r="D125" t="str">
            <v>628176799762</v>
          </cell>
          <cell r="E125" t="str">
            <v xml:space="preserve">MAHFUZ PT. BDL </v>
          </cell>
        </row>
        <row r="126">
          <cell r="D126" t="str">
            <v>628176799763</v>
          </cell>
          <cell r="E126" t="str">
            <v xml:space="preserve">RIYAN HIDAYAT PT BDL </v>
          </cell>
        </row>
        <row r="127">
          <cell r="D127" t="str">
            <v>628176799769</v>
          </cell>
          <cell r="E127" t="str">
            <v xml:space="preserve">ABDUL MUIS PT. BDL </v>
          </cell>
        </row>
        <row r="128">
          <cell r="D128" t="str">
            <v>62818291066</v>
          </cell>
          <cell r="E128" t="str">
            <v>ANANDA S-1002123</v>
          </cell>
        </row>
        <row r="129">
          <cell r="D129" t="str">
            <v>62818671706</v>
          </cell>
          <cell r="E129" t="str">
            <v xml:space="preserve">KARIM PT. BDL </v>
          </cell>
        </row>
        <row r="130">
          <cell r="D130" t="str">
            <v>62818671713</v>
          </cell>
          <cell r="E130" t="str">
            <v xml:space="preserve">IIN JAHIDIN PT. BDL </v>
          </cell>
        </row>
        <row r="131">
          <cell r="D131" t="str">
            <v>62818671715</v>
          </cell>
          <cell r="E131" t="str">
            <v xml:space="preserve">RONI LO. PT BDL </v>
          </cell>
        </row>
        <row r="132">
          <cell r="D132" t="str">
            <v>62818671718</v>
          </cell>
          <cell r="E132" t="str">
            <v xml:space="preserve">ASTI PT. BDL </v>
          </cell>
        </row>
        <row r="133">
          <cell r="D133" t="str">
            <v>62818885312</v>
          </cell>
          <cell r="E133" t="str">
            <v xml:space="preserve">IRYANTO SANTOSO 2 PT BDL </v>
          </cell>
        </row>
        <row r="134">
          <cell r="D134" t="str">
            <v>62818885313</v>
          </cell>
          <cell r="E134" t="str">
            <v xml:space="preserve">HERMAN PT.BDL </v>
          </cell>
        </row>
        <row r="135">
          <cell r="D135" t="str">
            <v>62818885314</v>
          </cell>
          <cell r="E135" t="str">
            <v xml:space="preserve">YUDI PT. BDL </v>
          </cell>
        </row>
        <row r="136">
          <cell r="D136" t="str">
            <v>62818885317</v>
          </cell>
          <cell r="E136" t="str">
            <v xml:space="preserve">SOBARI . PT. BDL </v>
          </cell>
        </row>
        <row r="137">
          <cell r="D137" t="str">
            <v>62818885318</v>
          </cell>
          <cell r="E137" t="str">
            <v>SOERYO 2</v>
          </cell>
        </row>
        <row r="138">
          <cell r="D138" t="str">
            <v>62818885319</v>
          </cell>
          <cell r="E138" t="str">
            <v xml:space="preserve">MADI PRADANA PT. BDL </v>
          </cell>
        </row>
        <row r="139">
          <cell r="D139" t="str">
            <v>62818885320</v>
          </cell>
          <cell r="E139" t="str">
            <v xml:space="preserve">AVSEC PT. BDL </v>
          </cell>
        </row>
        <row r="140">
          <cell r="D140" t="str">
            <v>62818885322</v>
          </cell>
          <cell r="E140" t="str">
            <v xml:space="preserve">BUDISANTOSO PT. BDL </v>
          </cell>
        </row>
        <row r="141">
          <cell r="D141" t="str">
            <v>628192271111</v>
          </cell>
          <cell r="E141" t="str">
            <v xml:space="preserve">SOERYO SOERYO </v>
          </cell>
        </row>
        <row r="142">
          <cell r="D142" t="str">
            <v>62819230465</v>
          </cell>
          <cell r="E142" t="str">
            <v>SOERYO 1</v>
          </cell>
        </row>
        <row r="143">
          <cell r="D143" t="str">
            <v>6287778236527</v>
          </cell>
          <cell r="E143" t="str">
            <v>PT BANGUN DESA LOGITINDO .</v>
          </cell>
        </row>
        <row r="144">
          <cell r="D144" t="str">
            <v>6287780856507</v>
          </cell>
          <cell r="E144" t="str">
            <v>RENDY PUTRA 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60"/>
  <sheetViews>
    <sheetView tabSelected="1" topLeftCell="A21" workbookViewId="0">
      <selection activeCell="D39" sqref="D39"/>
    </sheetView>
  </sheetViews>
  <sheetFormatPr defaultRowHeight="15"/>
  <cols>
    <col min="3" max="4" width="20.7109375" customWidth="1"/>
    <col min="5" max="5" width="22.7109375" customWidth="1"/>
    <col min="6" max="7" width="25.7109375" customWidth="1"/>
    <col min="8" max="20" width="20.7109375" customWidth="1"/>
  </cols>
  <sheetData>
    <row r="6" spans="1:12">
      <c r="A6" s="2" t="s">
        <v>0</v>
      </c>
    </row>
    <row r="7" spans="1:12">
      <c r="A7" s="2" t="s">
        <v>1</v>
      </c>
    </row>
    <row r="8" spans="1:12">
      <c r="A8" s="9" t="s">
        <v>2</v>
      </c>
      <c r="B8" s="9"/>
      <c r="C8" s="9"/>
      <c r="D8" s="9"/>
      <c r="E8" s="9"/>
      <c r="F8" s="9"/>
    </row>
    <row r="9" spans="1:12">
      <c r="A9" s="9"/>
      <c r="B9" s="9"/>
      <c r="C9" s="9"/>
      <c r="D9" s="9"/>
      <c r="E9" s="9"/>
      <c r="F9" s="9"/>
      <c r="J9" s="1" t="s">
        <v>313</v>
      </c>
      <c r="K9" s="11" t="s">
        <v>314</v>
      </c>
      <c r="L9" s="11"/>
    </row>
    <row r="10" spans="1:12">
      <c r="A10" s="10" t="s">
        <v>3</v>
      </c>
      <c r="B10" s="10"/>
      <c r="C10" s="10"/>
      <c r="D10" s="10"/>
      <c r="E10" s="10"/>
      <c r="F10" s="10"/>
      <c r="J10" s="1" t="s">
        <v>315</v>
      </c>
      <c r="K10" s="12" t="s">
        <v>316</v>
      </c>
      <c r="L10" s="12"/>
    </row>
    <row r="11" spans="1:12">
      <c r="K11" s="12"/>
      <c r="L11" s="12"/>
    </row>
    <row r="12" spans="1:12">
      <c r="J12" s="1" t="s">
        <v>317</v>
      </c>
      <c r="K12" s="11">
        <v>90301019</v>
      </c>
      <c r="L12" s="11"/>
    </row>
    <row r="13" spans="1:12">
      <c r="J13" s="1" t="s">
        <v>318</v>
      </c>
      <c r="K13" s="11" t="s">
        <v>319</v>
      </c>
      <c r="L13" s="11"/>
    </row>
    <row r="14" spans="1:12">
      <c r="J14" s="1" t="s">
        <v>320</v>
      </c>
      <c r="K14" s="11" t="s">
        <v>321</v>
      </c>
      <c r="L14" s="11"/>
    </row>
    <row r="15" spans="1:12">
      <c r="J15" s="1" t="s">
        <v>13</v>
      </c>
      <c r="K15" s="13">
        <f>SUM(J20:J159)</f>
        <v>42930145.960000001</v>
      </c>
      <c r="L15" s="13"/>
    </row>
    <row r="16" spans="1:12">
      <c r="J16" s="1" t="s">
        <v>322</v>
      </c>
      <c r="K16" s="13">
        <f>SUM(I20:I159)</f>
        <v>21677488</v>
      </c>
      <c r="L16" s="13"/>
    </row>
    <row r="17" spans="1:12">
      <c r="J17" s="1" t="s">
        <v>323</v>
      </c>
      <c r="K17" s="14">
        <f>SUM(K20:K159)</f>
        <v>22360651.580000009</v>
      </c>
      <c r="L17" s="14"/>
    </row>
    <row r="18" spans="1:12">
      <c r="J18" s="1" t="s">
        <v>15</v>
      </c>
      <c r="K18" s="13">
        <f>SUM(L20:L159)</f>
        <v>65290797.539999999</v>
      </c>
      <c r="L18" s="13"/>
    </row>
    <row r="22" spans="1:12">
      <c r="A22" s="3" t="s">
        <v>4</v>
      </c>
      <c r="B22" s="3" t="s">
        <v>5</v>
      </c>
      <c r="C22" s="3" t="s">
        <v>6</v>
      </c>
      <c r="D22" s="3" t="s">
        <v>7</v>
      </c>
      <c r="E22" s="3" t="s">
        <v>8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2">
      <c r="A23" s="4">
        <v>1</v>
      </c>
      <c r="B23" s="4" t="s">
        <v>16</v>
      </c>
      <c r="C23" s="4" t="s">
        <v>17</v>
      </c>
      <c r="D23" s="4" t="s">
        <v>18</v>
      </c>
      <c r="E23" s="4" t="s">
        <v>19</v>
      </c>
      <c r="F23" s="5">
        <v>560001</v>
      </c>
      <c r="G23" s="4" t="s">
        <v>20</v>
      </c>
      <c r="H23" s="4" t="s">
        <v>21</v>
      </c>
      <c r="I23" s="5">
        <v>99000</v>
      </c>
      <c r="J23" s="5">
        <v>118160.71</v>
      </c>
      <c r="K23" s="8">
        <v>99000</v>
      </c>
      <c r="L23" s="5">
        <v>217160.71</v>
      </c>
    </row>
    <row r="24" spans="1:12">
      <c r="A24" s="4">
        <v>2</v>
      </c>
      <c r="B24" s="4" t="s">
        <v>16</v>
      </c>
      <c r="C24" s="4" t="s">
        <v>22</v>
      </c>
      <c r="D24" s="4" t="s">
        <v>23</v>
      </c>
      <c r="E24" s="4" t="s">
        <v>324</v>
      </c>
      <c r="F24" s="5">
        <v>189001</v>
      </c>
      <c r="G24" s="4" t="s">
        <v>20</v>
      </c>
      <c r="H24" s="4" t="s">
        <v>21</v>
      </c>
      <c r="I24" s="5">
        <v>199722</v>
      </c>
      <c r="J24" s="5">
        <v>415093.35</v>
      </c>
      <c r="K24" s="8">
        <v>207648.1</v>
      </c>
      <c r="L24" s="5">
        <v>622741.44999999995</v>
      </c>
    </row>
    <row r="25" spans="1:12">
      <c r="A25" s="4">
        <v>3</v>
      </c>
      <c r="B25" s="4" t="s">
        <v>16</v>
      </c>
      <c r="C25" s="4" t="s">
        <v>24</v>
      </c>
      <c r="D25" s="4" t="s">
        <v>25</v>
      </c>
      <c r="E25" s="4" t="s">
        <v>26</v>
      </c>
      <c r="F25" s="5">
        <v>250000</v>
      </c>
      <c r="G25" s="4" t="s">
        <v>20</v>
      </c>
      <c r="H25" s="4" t="s">
        <v>21</v>
      </c>
      <c r="I25" s="5">
        <v>239697</v>
      </c>
      <c r="J25" s="5">
        <v>-627932.64</v>
      </c>
      <c r="K25" s="8">
        <v>223553</v>
      </c>
      <c r="L25" s="5">
        <v>-404379.64</v>
      </c>
    </row>
    <row r="26" spans="1:12">
      <c r="A26" s="4">
        <v>4</v>
      </c>
      <c r="B26" s="4" t="s">
        <v>16</v>
      </c>
      <c r="C26" s="4" t="s">
        <v>27</v>
      </c>
      <c r="D26" s="4" t="s">
        <v>28</v>
      </c>
      <c r="E26" s="4" t="s">
        <v>29</v>
      </c>
      <c r="F26" s="5">
        <v>245001</v>
      </c>
      <c r="G26" s="4" t="s">
        <v>20</v>
      </c>
      <c r="H26" s="4" t="s">
        <v>21</v>
      </c>
      <c r="I26" s="5">
        <v>269500</v>
      </c>
      <c r="J26" s="5">
        <v>811500</v>
      </c>
      <c r="K26" s="8">
        <v>269500</v>
      </c>
      <c r="L26" s="5">
        <v>1081000</v>
      </c>
    </row>
    <row r="27" spans="1:12">
      <c r="A27" s="4">
        <v>5</v>
      </c>
      <c r="B27" s="4" t="s">
        <v>16</v>
      </c>
      <c r="C27" s="4" t="s">
        <v>30</v>
      </c>
      <c r="D27" s="4" t="s">
        <v>31</v>
      </c>
      <c r="E27" s="4" t="s">
        <v>325</v>
      </c>
      <c r="F27" s="5">
        <v>500001</v>
      </c>
      <c r="G27" s="4" t="s">
        <v>20</v>
      </c>
      <c r="H27" s="4" t="s">
        <v>21</v>
      </c>
      <c r="I27" s="5">
        <v>550000</v>
      </c>
      <c r="J27" s="5">
        <v>1103000</v>
      </c>
      <c r="K27" s="8">
        <v>550000</v>
      </c>
      <c r="L27" s="5">
        <v>1653000</v>
      </c>
    </row>
    <row r="28" spans="1:12">
      <c r="A28" s="4">
        <v>6</v>
      </c>
      <c r="B28" s="4" t="s">
        <v>16</v>
      </c>
      <c r="C28" s="4" t="s">
        <v>32</v>
      </c>
      <c r="D28" s="4" t="s">
        <v>33</v>
      </c>
      <c r="E28" s="4" t="s">
        <v>34</v>
      </c>
      <c r="F28" s="5">
        <v>500001</v>
      </c>
      <c r="G28" s="4" t="s">
        <v>20</v>
      </c>
      <c r="H28" s="4" t="s">
        <v>21</v>
      </c>
      <c r="I28" s="5">
        <v>550000</v>
      </c>
      <c r="J28" s="5">
        <v>1103000</v>
      </c>
      <c r="K28" s="8">
        <v>550000</v>
      </c>
      <c r="L28" s="5">
        <v>1653000</v>
      </c>
    </row>
    <row r="29" spans="1:12">
      <c r="A29" s="4">
        <v>7</v>
      </c>
      <c r="B29" s="4" t="s">
        <v>16</v>
      </c>
      <c r="C29" s="4" t="s">
        <v>35</v>
      </c>
      <c r="D29" s="4" t="s">
        <v>36</v>
      </c>
      <c r="E29" s="4" t="s">
        <v>326</v>
      </c>
      <c r="F29" s="5">
        <v>245001</v>
      </c>
      <c r="G29" s="4" t="s">
        <v>20</v>
      </c>
      <c r="H29" s="4" t="s">
        <v>21</v>
      </c>
      <c r="I29" s="5">
        <v>269500</v>
      </c>
      <c r="J29" s="5">
        <v>811500</v>
      </c>
      <c r="K29" s="8">
        <v>269500</v>
      </c>
      <c r="L29" s="5">
        <v>1081000</v>
      </c>
    </row>
    <row r="30" spans="1:12">
      <c r="A30" s="4">
        <v>8</v>
      </c>
      <c r="B30" s="4" t="s">
        <v>16</v>
      </c>
      <c r="C30" s="4" t="s">
        <v>37</v>
      </c>
      <c r="D30" s="4" t="s">
        <v>38</v>
      </c>
      <c r="E30" s="4" t="s">
        <v>327</v>
      </c>
      <c r="F30" s="5">
        <v>245001</v>
      </c>
      <c r="G30" s="4" t="s">
        <v>20</v>
      </c>
      <c r="H30" s="4" t="s">
        <v>21</v>
      </c>
      <c r="I30" s="5">
        <v>269500</v>
      </c>
      <c r="J30" s="5">
        <v>811500</v>
      </c>
      <c r="K30" s="8">
        <v>269500</v>
      </c>
      <c r="L30" s="5">
        <v>1081000</v>
      </c>
    </row>
    <row r="31" spans="1:12">
      <c r="A31" s="4">
        <v>9</v>
      </c>
      <c r="B31" s="4" t="s">
        <v>16</v>
      </c>
      <c r="C31" s="4" t="s">
        <v>39</v>
      </c>
      <c r="D31" s="4" t="s">
        <v>40</v>
      </c>
      <c r="E31" s="4" t="s">
        <v>328</v>
      </c>
      <c r="F31" s="5">
        <v>245001</v>
      </c>
      <c r="G31" s="4" t="s">
        <v>20</v>
      </c>
      <c r="H31" s="4" t="s">
        <v>21</v>
      </c>
      <c r="I31" s="5">
        <v>269500</v>
      </c>
      <c r="J31" s="5">
        <v>-269500</v>
      </c>
      <c r="K31" s="8">
        <v>269500</v>
      </c>
      <c r="L31" s="5">
        <v>0</v>
      </c>
    </row>
    <row r="32" spans="1:12">
      <c r="A32" s="4">
        <v>10</v>
      </c>
      <c r="B32" s="4" t="s">
        <v>16</v>
      </c>
      <c r="C32" s="4" t="s">
        <v>41</v>
      </c>
      <c r="D32" s="4" t="s">
        <v>42</v>
      </c>
      <c r="E32" s="4" t="s">
        <v>329</v>
      </c>
      <c r="F32" s="5">
        <v>245001</v>
      </c>
      <c r="G32" s="4" t="s">
        <v>20</v>
      </c>
      <c r="H32" s="4" t="s">
        <v>21</v>
      </c>
      <c r="I32" s="5">
        <v>269500</v>
      </c>
      <c r="J32" s="5">
        <v>811500</v>
      </c>
      <c r="K32" s="8">
        <v>269500</v>
      </c>
      <c r="L32" s="5">
        <v>1081000</v>
      </c>
    </row>
    <row r="33" spans="1:12">
      <c r="A33" s="4">
        <v>11</v>
      </c>
      <c r="B33" s="4" t="s">
        <v>16</v>
      </c>
      <c r="C33" s="4" t="s">
        <v>43</v>
      </c>
      <c r="D33" s="4" t="s">
        <v>44</v>
      </c>
      <c r="E33" s="4" t="s">
        <v>330</v>
      </c>
      <c r="F33" s="5">
        <v>245001</v>
      </c>
      <c r="G33" s="4" t="s">
        <v>20</v>
      </c>
      <c r="H33" s="4" t="s">
        <v>21</v>
      </c>
      <c r="I33" s="5">
        <v>269500</v>
      </c>
      <c r="J33" s="5">
        <v>811500</v>
      </c>
      <c r="K33" s="8">
        <v>269500</v>
      </c>
      <c r="L33" s="5">
        <v>1081000</v>
      </c>
    </row>
    <row r="34" spans="1:12">
      <c r="A34" s="4">
        <v>12</v>
      </c>
      <c r="B34" s="4" t="s">
        <v>16</v>
      </c>
      <c r="C34" s="4" t="s">
        <v>45</v>
      </c>
      <c r="D34" s="4" t="s">
        <v>46</v>
      </c>
      <c r="E34" s="4" t="s">
        <v>331</v>
      </c>
      <c r="F34" s="5">
        <v>245001</v>
      </c>
      <c r="G34" s="4" t="s">
        <v>20</v>
      </c>
      <c r="H34" s="4" t="s">
        <v>21</v>
      </c>
      <c r="I34" s="5">
        <v>269500</v>
      </c>
      <c r="J34" s="5">
        <v>811500</v>
      </c>
      <c r="K34" s="8">
        <v>269500</v>
      </c>
      <c r="L34" s="5">
        <v>1081000</v>
      </c>
    </row>
    <row r="35" spans="1:12">
      <c r="A35" s="4">
        <v>13</v>
      </c>
      <c r="B35" s="4" t="s">
        <v>16</v>
      </c>
      <c r="C35" s="4" t="s">
        <v>47</v>
      </c>
      <c r="D35" s="4" t="s">
        <v>48</v>
      </c>
      <c r="E35" s="4" t="s">
        <v>332</v>
      </c>
      <c r="F35" s="5">
        <v>245001</v>
      </c>
      <c r="G35" s="4" t="s">
        <v>20</v>
      </c>
      <c r="H35" s="4" t="s">
        <v>21</v>
      </c>
      <c r="I35" s="5">
        <v>269500</v>
      </c>
      <c r="J35" s="5">
        <v>811500</v>
      </c>
      <c r="K35" s="8">
        <v>269500</v>
      </c>
      <c r="L35" s="5">
        <v>1081000</v>
      </c>
    </row>
    <row r="36" spans="1:12">
      <c r="A36" s="4">
        <v>14</v>
      </c>
      <c r="B36" s="4" t="s">
        <v>16</v>
      </c>
      <c r="C36" s="4" t="s">
        <v>49</v>
      </c>
      <c r="D36" s="4" t="s">
        <v>50</v>
      </c>
      <c r="E36" s="4" t="s">
        <v>333</v>
      </c>
      <c r="F36" s="5">
        <v>245001</v>
      </c>
      <c r="G36" s="4" t="s">
        <v>20</v>
      </c>
      <c r="H36" s="4" t="s">
        <v>21</v>
      </c>
      <c r="I36" s="5">
        <v>269500</v>
      </c>
      <c r="J36" s="5">
        <v>811500</v>
      </c>
      <c r="K36" s="8">
        <v>269500</v>
      </c>
      <c r="L36" s="5">
        <v>1081000</v>
      </c>
    </row>
    <row r="37" spans="1:12">
      <c r="A37" s="4">
        <v>15</v>
      </c>
      <c r="B37" s="4" t="s">
        <v>16</v>
      </c>
      <c r="C37" s="4" t="s">
        <v>51</v>
      </c>
      <c r="D37" s="4" t="s">
        <v>52</v>
      </c>
      <c r="E37" s="4" t="s">
        <v>334</v>
      </c>
      <c r="F37" s="5">
        <v>245001</v>
      </c>
      <c r="G37" s="4" t="s">
        <v>20</v>
      </c>
      <c r="H37" s="4" t="s">
        <v>21</v>
      </c>
      <c r="I37" s="5">
        <v>269500</v>
      </c>
      <c r="J37" s="5">
        <v>811500</v>
      </c>
      <c r="K37" s="8">
        <v>269500</v>
      </c>
      <c r="L37" s="5">
        <v>1081000</v>
      </c>
    </row>
    <row r="38" spans="1:12">
      <c r="A38" s="4">
        <v>16</v>
      </c>
      <c r="B38" s="4" t="s">
        <v>16</v>
      </c>
      <c r="C38" s="4" t="s">
        <v>53</v>
      </c>
      <c r="D38" s="4" t="s">
        <v>54</v>
      </c>
      <c r="E38" s="4" t="s">
        <v>335</v>
      </c>
      <c r="F38" s="5">
        <v>245001</v>
      </c>
      <c r="G38" s="4" t="s">
        <v>20</v>
      </c>
      <c r="H38" s="4" t="s">
        <v>21</v>
      </c>
      <c r="I38" s="5">
        <v>269500</v>
      </c>
      <c r="J38" s="5">
        <v>811500</v>
      </c>
      <c r="K38" s="8">
        <v>269500</v>
      </c>
      <c r="L38" s="5">
        <v>1081000</v>
      </c>
    </row>
    <row r="39" spans="1:12">
      <c r="A39" s="4">
        <v>17</v>
      </c>
      <c r="B39" s="4" t="s">
        <v>16</v>
      </c>
      <c r="C39" s="4" t="s">
        <v>55</v>
      </c>
      <c r="D39" s="4" t="s">
        <v>56</v>
      </c>
      <c r="E39" s="4" t="s">
        <v>336</v>
      </c>
      <c r="F39" s="5">
        <v>245001</v>
      </c>
      <c r="G39" s="4" t="s">
        <v>20</v>
      </c>
      <c r="H39" s="4" t="s">
        <v>21</v>
      </c>
      <c r="I39" s="5">
        <v>269500</v>
      </c>
      <c r="J39" s="5">
        <v>811500</v>
      </c>
      <c r="K39" s="8">
        <v>269500</v>
      </c>
      <c r="L39" s="5">
        <v>1081000</v>
      </c>
    </row>
    <row r="40" spans="1:12">
      <c r="A40" s="4">
        <v>18</v>
      </c>
      <c r="B40" s="4" t="s">
        <v>16</v>
      </c>
      <c r="C40" s="4" t="s">
        <v>57</v>
      </c>
      <c r="D40" s="4" t="s">
        <v>58</v>
      </c>
      <c r="E40" s="4" t="s">
        <v>337</v>
      </c>
      <c r="F40" s="5">
        <v>245001</v>
      </c>
      <c r="G40" s="4" t="s">
        <v>20</v>
      </c>
      <c r="H40" s="4" t="s">
        <v>21</v>
      </c>
      <c r="I40" s="5">
        <v>269500</v>
      </c>
      <c r="J40" s="5">
        <v>811500</v>
      </c>
      <c r="K40" s="8">
        <v>269500</v>
      </c>
      <c r="L40" s="5">
        <v>1081000</v>
      </c>
    </row>
    <row r="41" spans="1:12">
      <c r="A41" s="4">
        <v>19</v>
      </c>
      <c r="B41" s="4" t="s">
        <v>16</v>
      </c>
      <c r="C41" s="4" t="s">
        <v>59</v>
      </c>
      <c r="D41" s="4" t="s">
        <v>60</v>
      </c>
      <c r="E41" s="4" t="s">
        <v>338</v>
      </c>
      <c r="F41" s="5">
        <v>245001</v>
      </c>
      <c r="G41" s="4" t="s">
        <v>20</v>
      </c>
      <c r="H41" s="4" t="s">
        <v>21</v>
      </c>
      <c r="I41" s="5">
        <v>269500</v>
      </c>
      <c r="J41" s="5">
        <v>811500</v>
      </c>
      <c r="K41" s="8">
        <v>269500</v>
      </c>
      <c r="L41" s="5">
        <v>1081000</v>
      </c>
    </row>
    <row r="42" spans="1:12">
      <c r="A42" s="4">
        <v>20</v>
      </c>
      <c r="B42" s="4" t="s">
        <v>16</v>
      </c>
      <c r="C42" s="4" t="s">
        <v>61</v>
      </c>
      <c r="D42" s="4" t="s">
        <v>62</v>
      </c>
      <c r="E42" s="4" t="s">
        <v>339</v>
      </c>
      <c r="F42" s="5">
        <v>245001</v>
      </c>
      <c r="G42" s="4" t="s">
        <v>20</v>
      </c>
      <c r="H42" s="4" t="s">
        <v>21</v>
      </c>
      <c r="I42" s="5">
        <v>269500</v>
      </c>
      <c r="J42" s="5">
        <v>811500</v>
      </c>
      <c r="K42" s="8">
        <v>269500</v>
      </c>
      <c r="L42" s="5">
        <v>1081000</v>
      </c>
    </row>
    <row r="43" spans="1:12">
      <c r="A43" s="4">
        <v>21</v>
      </c>
      <c r="B43" s="4" t="s">
        <v>16</v>
      </c>
      <c r="C43" s="4" t="s">
        <v>63</v>
      </c>
      <c r="D43" s="4" t="s">
        <v>64</v>
      </c>
      <c r="E43" s="4" t="s">
        <v>340</v>
      </c>
      <c r="F43" s="5">
        <v>245001</v>
      </c>
      <c r="G43" s="4" t="s">
        <v>20</v>
      </c>
      <c r="H43" s="4" t="s">
        <v>21</v>
      </c>
      <c r="I43" s="5">
        <v>269500</v>
      </c>
      <c r="J43" s="5">
        <v>811500</v>
      </c>
      <c r="K43" s="8">
        <v>269500</v>
      </c>
      <c r="L43" s="5">
        <v>1081000</v>
      </c>
    </row>
    <row r="44" spans="1:12">
      <c r="A44" s="4">
        <v>22</v>
      </c>
      <c r="B44" s="4" t="s">
        <v>16</v>
      </c>
      <c r="C44" s="4" t="s">
        <v>65</v>
      </c>
      <c r="D44" s="4" t="s">
        <v>66</v>
      </c>
      <c r="E44" s="4" t="s">
        <v>341</v>
      </c>
      <c r="F44" s="5">
        <v>245001</v>
      </c>
      <c r="G44" s="4" t="s">
        <v>20</v>
      </c>
      <c r="H44" s="4" t="s">
        <v>21</v>
      </c>
      <c r="I44" s="5">
        <v>269500</v>
      </c>
      <c r="J44" s="5">
        <v>811500</v>
      </c>
      <c r="K44" s="8">
        <v>269500</v>
      </c>
      <c r="L44" s="5">
        <v>1081000</v>
      </c>
    </row>
    <row r="45" spans="1:12">
      <c r="A45" s="4">
        <v>23</v>
      </c>
      <c r="B45" s="4" t="s">
        <v>16</v>
      </c>
      <c r="C45" s="4" t="s">
        <v>67</v>
      </c>
      <c r="D45" s="4" t="s">
        <v>68</v>
      </c>
      <c r="E45" s="4" t="s">
        <v>342</v>
      </c>
      <c r="F45" s="5">
        <v>245001</v>
      </c>
      <c r="G45" s="4" t="s">
        <v>20</v>
      </c>
      <c r="H45" s="4" t="s">
        <v>21</v>
      </c>
      <c r="I45" s="5">
        <v>269500</v>
      </c>
      <c r="J45" s="5">
        <v>811500</v>
      </c>
      <c r="K45" s="8">
        <v>269500</v>
      </c>
      <c r="L45" s="5">
        <v>1081000</v>
      </c>
    </row>
    <row r="46" spans="1:12">
      <c r="A46" s="4">
        <v>24</v>
      </c>
      <c r="B46" s="4" t="s">
        <v>16</v>
      </c>
      <c r="C46" s="4" t="s">
        <v>69</v>
      </c>
      <c r="D46" s="4" t="s">
        <v>70</v>
      </c>
      <c r="E46" s="4" t="s">
        <v>343</v>
      </c>
      <c r="F46" s="5">
        <v>245001</v>
      </c>
      <c r="G46" s="4" t="s">
        <v>20</v>
      </c>
      <c r="H46" s="4" t="s">
        <v>21</v>
      </c>
      <c r="I46" s="5">
        <v>269500</v>
      </c>
      <c r="J46" s="5">
        <v>811500</v>
      </c>
      <c r="K46" s="8">
        <v>269500</v>
      </c>
      <c r="L46" s="5">
        <v>1081000</v>
      </c>
    </row>
    <row r="47" spans="1:12">
      <c r="A47" s="4">
        <v>25</v>
      </c>
      <c r="B47" s="4" t="s">
        <v>16</v>
      </c>
      <c r="C47" s="4" t="s">
        <v>71</v>
      </c>
      <c r="D47" s="4" t="s">
        <v>72</v>
      </c>
      <c r="E47" s="4" t="s">
        <v>344</v>
      </c>
      <c r="F47" s="5">
        <v>245001</v>
      </c>
      <c r="G47" s="4" t="s">
        <v>20</v>
      </c>
      <c r="H47" s="4" t="s">
        <v>21</v>
      </c>
      <c r="I47" s="5">
        <v>269500</v>
      </c>
      <c r="J47" s="5">
        <v>811500</v>
      </c>
      <c r="K47" s="8">
        <v>269500</v>
      </c>
      <c r="L47" s="5">
        <v>1081000</v>
      </c>
    </row>
    <row r="48" spans="1:12">
      <c r="A48" s="4">
        <v>26</v>
      </c>
      <c r="B48" s="4" t="s">
        <v>16</v>
      </c>
      <c r="C48" s="4" t="s">
        <v>73</v>
      </c>
      <c r="D48" s="4" t="s">
        <v>74</v>
      </c>
      <c r="E48" s="4" t="s">
        <v>75</v>
      </c>
      <c r="F48" s="5">
        <v>280001</v>
      </c>
      <c r="G48" s="4" t="s">
        <v>20</v>
      </c>
      <c r="H48" s="4" t="s">
        <v>21</v>
      </c>
      <c r="I48" s="5">
        <v>308000</v>
      </c>
      <c r="J48" s="5">
        <v>619000</v>
      </c>
      <c r="K48" s="8">
        <v>308000</v>
      </c>
      <c r="L48" s="5">
        <v>927000</v>
      </c>
    </row>
    <row r="49" spans="1:12">
      <c r="A49" s="4">
        <v>27</v>
      </c>
      <c r="B49" s="4" t="s">
        <v>16</v>
      </c>
      <c r="C49" s="4" t="s">
        <v>76</v>
      </c>
      <c r="D49" s="4" t="s">
        <v>77</v>
      </c>
      <c r="E49" s="4" t="s">
        <v>75</v>
      </c>
      <c r="F49" s="5">
        <v>280001</v>
      </c>
      <c r="G49" s="4" t="s">
        <v>20</v>
      </c>
      <c r="H49" s="4" t="s">
        <v>21</v>
      </c>
      <c r="I49" s="5">
        <v>308000</v>
      </c>
      <c r="J49" s="5">
        <v>619000</v>
      </c>
      <c r="K49" s="8">
        <v>308000</v>
      </c>
      <c r="L49" s="5">
        <v>927000</v>
      </c>
    </row>
    <row r="50" spans="1:12">
      <c r="A50" s="4">
        <v>28</v>
      </c>
      <c r="B50" s="4" t="s">
        <v>16</v>
      </c>
      <c r="C50" s="4" t="s">
        <v>78</v>
      </c>
      <c r="D50" s="4" t="s">
        <v>79</v>
      </c>
      <c r="E50" s="4" t="s">
        <v>345</v>
      </c>
      <c r="F50" s="5">
        <v>44001</v>
      </c>
      <c r="G50" s="4" t="s">
        <v>20</v>
      </c>
      <c r="H50" s="4" t="s">
        <v>21</v>
      </c>
      <c r="I50" s="5">
        <v>48400</v>
      </c>
      <c r="J50" s="5">
        <v>96800.23</v>
      </c>
      <c r="K50" s="8">
        <v>48400</v>
      </c>
      <c r="L50" s="5">
        <v>145200.23000000001</v>
      </c>
    </row>
    <row r="51" spans="1:12">
      <c r="A51" s="4">
        <v>29</v>
      </c>
      <c r="B51" s="4" t="s">
        <v>16</v>
      </c>
      <c r="C51" s="4" t="s">
        <v>80</v>
      </c>
      <c r="D51" s="4" t="s">
        <v>81</v>
      </c>
      <c r="E51" s="4" t="s">
        <v>346</v>
      </c>
      <c r="F51" s="5">
        <v>245001</v>
      </c>
      <c r="G51" s="4" t="s">
        <v>20</v>
      </c>
      <c r="H51" s="4" t="s">
        <v>21</v>
      </c>
      <c r="I51" s="5">
        <v>269500</v>
      </c>
      <c r="J51" s="5">
        <v>542000.16</v>
      </c>
      <c r="K51" s="8">
        <v>269500</v>
      </c>
      <c r="L51" s="5">
        <v>811500.16</v>
      </c>
    </row>
    <row r="52" spans="1:12">
      <c r="A52" s="4">
        <v>30</v>
      </c>
      <c r="B52" s="4" t="s">
        <v>16</v>
      </c>
      <c r="C52" s="4" t="s">
        <v>82</v>
      </c>
      <c r="D52" s="4" t="s">
        <v>83</v>
      </c>
      <c r="E52" s="4" t="s">
        <v>347</v>
      </c>
      <c r="F52" s="5">
        <v>44001</v>
      </c>
      <c r="G52" s="4" t="s">
        <v>20</v>
      </c>
      <c r="H52" s="4" t="s">
        <v>21</v>
      </c>
      <c r="I52" s="5">
        <v>48400</v>
      </c>
      <c r="J52" s="5">
        <v>96800.49</v>
      </c>
      <c r="K52" s="8">
        <v>48400</v>
      </c>
      <c r="L52" s="5">
        <v>145200.49</v>
      </c>
    </row>
    <row r="53" spans="1:12">
      <c r="A53" s="4">
        <v>31</v>
      </c>
      <c r="B53" s="4" t="s">
        <v>16</v>
      </c>
      <c r="C53" s="4" t="s">
        <v>84</v>
      </c>
      <c r="D53" s="4" t="s">
        <v>85</v>
      </c>
      <c r="E53" s="4" t="s">
        <v>348</v>
      </c>
      <c r="F53" s="5">
        <v>189001</v>
      </c>
      <c r="G53" s="4" t="s">
        <v>20</v>
      </c>
      <c r="H53" s="4" t="s">
        <v>21</v>
      </c>
      <c r="I53" s="5">
        <v>97193</v>
      </c>
      <c r="J53" s="5">
        <v>367807.29</v>
      </c>
      <c r="K53" s="8">
        <v>70400</v>
      </c>
      <c r="L53" s="5">
        <v>438207.29</v>
      </c>
    </row>
    <row r="54" spans="1:12">
      <c r="A54" s="4">
        <v>32</v>
      </c>
      <c r="B54" s="4" t="s">
        <v>16</v>
      </c>
      <c r="C54" s="4" t="s">
        <v>86</v>
      </c>
      <c r="D54" s="4" t="s">
        <v>87</v>
      </c>
      <c r="E54" s="4" t="s">
        <v>349</v>
      </c>
      <c r="F54" s="5">
        <v>44001</v>
      </c>
      <c r="G54" s="4" t="s">
        <v>20</v>
      </c>
      <c r="H54" s="4" t="s">
        <v>21</v>
      </c>
      <c r="I54" s="5">
        <v>48400</v>
      </c>
      <c r="J54" s="5">
        <v>96800.49</v>
      </c>
      <c r="K54" s="8">
        <v>48400</v>
      </c>
      <c r="L54" s="5">
        <v>145200.49</v>
      </c>
    </row>
    <row r="55" spans="1:12">
      <c r="A55" s="4">
        <v>33</v>
      </c>
      <c r="B55" s="4" t="s">
        <v>16</v>
      </c>
      <c r="C55" s="4" t="s">
        <v>88</v>
      </c>
      <c r="D55" s="4" t="s">
        <v>89</v>
      </c>
      <c r="E55" s="4" t="s">
        <v>350</v>
      </c>
      <c r="F55" s="5">
        <v>49001</v>
      </c>
      <c r="G55" s="4" t="s">
        <v>20</v>
      </c>
      <c r="H55" s="4" t="s">
        <v>21</v>
      </c>
      <c r="I55" s="5">
        <v>48400</v>
      </c>
      <c r="J55" s="5">
        <v>96799.55</v>
      </c>
      <c r="K55" s="8">
        <v>48400</v>
      </c>
      <c r="L55" s="5">
        <v>145199.54999999999</v>
      </c>
    </row>
    <row r="56" spans="1:12">
      <c r="A56" s="4">
        <v>34</v>
      </c>
      <c r="B56" s="4" t="s">
        <v>16</v>
      </c>
      <c r="C56" s="4" t="s">
        <v>90</v>
      </c>
      <c r="D56" s="4" t="s">
        <v>91</v>
      </c>
      <c r="E56" s="4" t="s">
        <v>351</v>
      </c>
      <c r="F56" s="5">
        <v>49001</v>
      </c>
      <c r="G56" s="4" t="s">
        <v>20</v>
      </c>
      <c r="H56" s="4" t="s">
        <v>21</v>
      </c>
      <c r="I56" s="5">
        <v>48400</v>
      </c>
      <c r="J56" s="5">
        <v>96812.35</v>
      </c>
      <c r="K56" s="8">
        <v>48400</v>
      </c>
      <c r="L56" s="5">
        <v>145212.35</v>
      </c>
    </row>
    <row r="57" spans="1:12">
      <c r="A57" s="4">
        <v>35</v>
      </c>
      <c r="B57" s="4" t="s">
        <v>16</v>
      </c>
      <c r="C57" s="4" t="s">
        <v>92</v>
      </c>
      <c r="D57" s="4" t="s">
        <v>93</v>
      </c>
      <c r="E57" s="4" t="s">
        <v>352</v>
      </c>
      <c r="F57" s="5">
        <v>49001</v>
      </c>
      <c r="G57" s="4" t="s">
        <v>20</v>
      </c>
      <c r="H57" s="4" t="s">
        <v>21</v>
      </c>
      <c r="I57" s="5">
        <v>48400</v>
      </c>
      <c r="J57" s="5">
        <v>96799.55</v>
      </c>
      <c r="K57" s="8">
        <v>48400</v>
      </c>
      <c r="L57" s="5">
        <v>145199.54999999999</v>
      </c>
    </row>
    <row r="58" spans="1:12">
      <c r="A58" s="4">
        <v>36</v>
      </c>
      <c r="B58" s="4" t="s">
        <v>16</v>
      </c>
      <c r="C58" s="4" t="s">
        <v>94</v>
      </c>
      <c r="D58" s="4" t="s">
        <v>95</v>
      </c>
      <c r="E58" s="4" t="s">
        <v>353</v>
      </c>
      <c r="F58" s="5">
        <v>49001</v>
      </c>
      <c r="G58" s="4" t="s">
        <v>20</v>
      </c>
      <c r="H58" s="4" t="s">
        <v>21</v>
      </c>
      <c r="I58" s="5">
        <v>48400</v>
      </c>
      <c r="J58" s="5">
        <v>96799.55</v>
      </c>
      <c r="K58" s="8">
        <v>48400</v>
      </c>
      <c r="L58" s="5">
        <v>145199.54999999999</v>
      </c>
    </row>
    <row r="59" spans="1:12">
      <c r="A59" s="4">
        <v>37</v>
      </c>
      <c r="B59" s="4" t="s">
        <v>16</v>
      </c>
      <c r="C59" s="4" t="s">
        <v>96</v>
      </c>
      <c r="D59" s="4" t="s">
        <v>97</v>
      </c>
      <c r="E59" s="4" t="s">
        <v>354</v>
      </c>
      <c r="F59" s="5">
        <v>44001</v>
      </c>
      <c r="G59" s="4" t="s">
        <v>20</v>
      </c>
      <c r="H59" s="4" t="s">
        <v>21</v>
      </c>
      <c r="I59" s="5">
        <v>48400</v>
      </c>
      <c r="J59" s="5">
        <v>96800</v>
      </c>
      <c r="K59" s="8">
        <v>48400</v>
      </c>
      <c r="L59" s="5">
        <v>145200</v>
      </c>
    </row>
    <row r="60" spans="1:12">
      <c r="A60" s="4">
        <v>38</v>
      </c>
      <c r="B60" s="4" t="s">
        <v>16</v>
      </c>
      <c r="C60" s="4" t="s">
        <v>98</v>
      </c>
      <c r="D60" s="4" t="s">
        <v>99</v>
      </c>
      <c r="E60" s="4" t="s">
        <v>355</v>
      </c>
      <c r="F60" s="5">
        <v>44001</v>
      </c>
      <c r="G60" s="4" t="s">
        <v>20</v>
      </c>
      <c r="H60" s="4" t="s">
        <v>21</v>
      </c>
      <c r="I60" s="5">
        <v>48400</v>
      </c>
      <c r="J60" s="5">
        <v>96800</v>
      </c>
      <c r="K60" s="8">
        <v>48400</v>
      </c>
      <c r="L60" s="5">
        <v>145200</v>
      </c>
    </row>
    <row r="61" spans="1:12">
      <c r="A61" s="4">
        <v>39</v>
      </c>
      <c r="B61" s="4" t="s">
        <v>16</v>
      </c>
      <c r="C61" s="4" t="s">
        <v>100</v>
      </c>
      <c r="D61" s="4" t="s">
        <v>101</v>
      </c>
      <c r="E61" s="4" t="s">
        <v>356</v>
      </c>
      <c r="F61" s="5">
        <v>44001</v>
      </c>
      <c r="G61" s="4" t="s">
        <v>20</v>
      </c>
      <c r="H61" s="4" t="s">
        <v>21</v>
      </c>
      <c r="I61" s="5">
        <v>48400</v>
      </c>
      <c r="J61" s="5">
        <v>96800</v>
      </c>
      <c r="K61" s="8">
        <v>48400</v>
      </c>
      <c r="L61" s="5">
        <v>145200</v>
      </c>
    </row>
    <row r="62" spans="1:12">
      <c r="A62" s="4">
        <v>40</v>
      </c>
      <c r="B62" s="4" t="s">
        <v>16</v>
      </c>
      <c r="C62" s="4" t="s">
        <v>102</v>
      </c>
      <c r="D62" s="4" t="s">
        <v>103</v>
      </c>
      <c r="E62" s="4" t="s">
        <v>357</v>
      </c>
      <c r="F62" s="5">
        <v>44001</v>
      </c>
      <c r="G62" s="4" t="s">
        <v>20</v>
      </c>
      <c r="H62" s="4" t="s">
        <v>21</v>
      </c>
      <c r="I62" s="5">
        <v>48400</v>
      </c>
      <c r="J62" s="5">
        <v>96800</v>
      </c>
      <c r="K62" s="8">
        <v>48400</v>
      </c>
      <c r="L62" s="5">
        <v>145200</v>
      </c>
    </row>
    <row r="63" spans="1:12">
      <c r="A63" s="4">
        <v>41</v>
      </c>
      <c r="B63" s="4" t="s">
        <v>16</v>
      </c>
      <c r="C63" s="4" t="s">
        <v>104</v>
      </c>
      <c r="D63" s="4" t="s">
        <v>105</v>
      </c>
      <c r="E63" s="4" t="s">
        <v>358</v>
      </c>
      <c r="F63" s="5">
        <v>90001</v>
      </c>
      <c r="G63" s="4" t="s">
        <v>20</v>
      </c>
      <c r="H63" s="4" t="s">
        <v>21</v>
      </c>
      <c r="I63" s="5">
        <v>99000</v>
      </c>
      <c r="J63" s="5">
        <v>198000</v>
      </c>
      <c r="K63" s="8">
        <v>99000</v>
      </c>
      <c r="L63" s="5">
        <v>297000</v>
      </c>
    </row>
    <row r="64" spans="1:12">
      <c r="A64" s="4">
        <v>42</v>
      </c>
      <c r="B64" s="4" t="s">
        <v>16</v>
      </c>
      <c r="C64" s="4" t="s">
        <v>106</v>
      </c>
      <c r="D64" s="4" t="s">
        <v>107</v>
      </c>
      <c r="E64" s="4" t="s">
        <v>359</v>
      </c>
      <c r="F64" s="5">
        <v>44001</v>
      </c>
      <c r="G64" s="4" t="s">
        <v>20</v>
      </c>
      <c r="H64" s="4" t="s">
        <v>21</v>
      </c>
      <c r="I64" s="5">
        <v>48400</v>
      </c>
      <c r="J64" s="5">
        <v>96800</v>
      </c>
      <c r="K64" s="8">
        <v>48400</v>
      </c>
      <c r="L64" s="5">
        <v>145200</v>
      </c>
    </row>
    <row r="65" spans="1:12">
      <c r="A65" s="4">
        <v>43</v>
      </c>
      <c r="B65" s="4" t="s">
        <v>16</v>
      </c>
      <c r="C65" s="4" t="s">
        <v>108</v>
      </c>
      <c r="D65" s="4" t="s">
        <v>109</v>
      </c>
      <c r="E65" s="4" t="s">
        <v>360</v>
      </c>
      <c r="F65" s="5">
        <v>44001</v>
      </c>
      <c r="G65" s="4" t="s">
        <v>20</v>
      </c>
      <c r="H65" s="4" t="s">
        <v>21</v>
      </c>
      <c r="I65" s="5">
        <v>48400</v>
      </c>
      <c r="J65" s="5">
        <v>96800</v>
      </c>
      <c r="K65" s="8">
        <v>48400</v>
      </c>
      <c r="L65" s="5">
        <v>145200</v>
      </c>
    </row>
    <row r="66" spans="1:12">
      <c r="A66" s="4">
        <v>44</v>
      </c>
      <c r="B66" s="4" t="s">
        <v>16</v>
      </c>
      <c r="C66" s="4" t="s">
        <v>110</v>
      </c>
      <c r="D66" s="4" t="s">
        <v>111</v>
      </c>
      <c r="E66" s="4" t="s">
        <v>361</v>
      </c>
      <c r="F66" s="5">
        <v>44001</v>
      </c>
      <c r="G66" s="4" t="s">
        <v>20</v>
      </c>
      <c r="H66" s="4" t="s">
        <v>21</v>
      </c>
      <c r="I66" s="5">
        <v>48400</v>
      </c>
      <c r="J66" s="5">
        <v>96800</v>
      </c>
      <c r="K66" s="8">
        <v>48400</v>
      </c>
      <c r="L66" s="5">
        <v>145200</v>
      </c>
    </row>
    <row r="67" spans="1:12">
      <c r="A67" s="4">
        <v>45</v>
      </c>
      <c r="B67" s="4" t="s">
        <v>16</v>
      </c>
      <c r="C67" s="4" t="s">
        <v>112</v>
      </c>
      <c r="D67" s="4" t="s">
        <v>113</v>
      </c>
      <c r="E67" s="4" t="s">
        <v>362</v>
      </c>
      <c r="F67" s="5">
        <v>44001</v>
      </c>
      <c r="G67" s="4" t="s">
        <v>20</v>
      </c>
      <c r="H67" s="4" t="s">
        <v>21</v>
      </c>
      <c r="I67" s="5">
        <v>48400</v>
      </c>
      <c r="J67" s="5">
        <v>96800</v>
      </c>
      <c r="K67" s="8">
        <v>48400</v>
      </c>
      <c r="L67" s="5">
        <v>145200</v>
      </c>
    </row>
    <row r="68" spans="1:12">
      <c r="A68" s="4">
        <v>46</v>
      </c>
      <c r="B68" s="4" t="s">
        <v>16</v>
      </c>
      <c r="C68" s="4" t="s">
        <v>114</v>
      </c>
      <c r="D68" s="4" t="s">
        <v>115</v>
      </c>
      <c r="E68" s="4" t="s">
        <v>363</v>
      </c>
      <c r="F68" s="5">
        <v>90001</v>
      </c>
      <c r="G68" s="4" t="s">
        <v>20</v>
      </c>
      <c r="H68" s="4" t="s">
        <v>21</v>
      </c>
      <c r="I68" s="5">
        <v>99000</v>
      </c>
      <c r="J68" s="5">
        <v>99000.26</v>
      </c>
      <c r="K68" s="8">
        <v>99000</v>
      </c>
      <c r="L68" s="5">
        <v>198000.26</v>
      </c>
    </row>
    <row r="69" spans="1:12">
      <c r="A69" s="4">
        <v>47</v>
      </c>
      <c r="B69" s="4" t="s">
        <v>16</v>
      </c>
      <c r="C69" s="4" t="s">
        <v>117</v>
      </c>
      <c r="D69" s="4" t="s">
        <v>118</v>
      </c>
      <c r="E69" s="4" t="s">
        <v>116</v>
      </c>
      <c r="F69" s="5">
        <v>90001</v>
      </c>
      <c r="G69" s="4" t="s">
        <v>20</v>
      </c>
      <c r="H69" s="4" t="s">
        <v>21</v>
      </c>
      <c r="I69" s="5">
        <v>99000</v>
      </c>
      <c r="J69" s="5">
        <v>99000.26</v>
      </c>
      <c r="K69" s="8">
        <v>99000</v>
      </c>
      <c r="L69" s="5">
        <v>198000.26</v>
      </c>
    </row>
    <row r="70" spans="1:12">
      <c r="A70" s="4">
        <v>48</v>
      </c>
      <c r="B70" s="4" t="s">
        <v>16</v>
      </c>
      <c r="C70" s="4" t="s">
        <v>119</v>
      </c>
      <c r="D70" s="4" t="s">
        <v>120</v>
      </c>
      <c r="E70" s="4" t="s">
        <v>121</v>
      </c>
      <c r="F70" s="5">
        <v>90001</v>
      </c>
      <c r="G70" s="4" t="s">
        <v>20</v>
      </c>
      <c r="H70" s="4" t="s">
        <v>21</v>
      </c>
      <c r="I70" s="5">
        <v>99000</v>
      </c>
      <c r="J70" s="5">
        <v>99000.26</v>
      </c>
      <c r="K70" s="8">
        <v>99000</v>
      </c>
      <c r="L70" s="5">
        <v>198000.26</v>
      </c>
    </row>
    <row r="71" spans="1:12">
      <c r="A71" s="4">
        <v>49</v>
      </c>
      <c r="B71" s="4" t="s">
        <v>16</v>
      </c>
      <c r="C71" s="4" t="s">
        <v>122</v>
      </c>
      <c r="D71" s="4" t="s">
        <v>123</v>
      </c>
      <c r="E71" s="4" t="s">
        <v>364</v>
      </c>
      <c r="F71" s="5">
        <v>44001</v>
      </c>
      <c r="G71" s="4" t="s">
        <v>20</v>
      </c>
      <c r="H71" s="4" t="s">
        <v>21</v>
      </c>
      <c r="I71" s="5">
        <v>48400</v>
      </c>
      <c r="J71" s="5">
        <v>48400.45</v>
      </c>
      <c r="K71" s="8">
        <v>48400</v>
      </c>
      <c r="L71" s="5">
        <v>96800.45</v>
      </c>
    </row>
    <row r="72" spans="1:12">
      <c r="A72" s="4">
        <v>50</v>
      </c>
      <c r="B72" s="4" t="s">
        <v>16</v>
      </c>
      <c r="C72" s="4" t="s">
        <v>124</v>
      </c>
      <c r="D72" s="4" t="s">
        <v>125</v>
      </c>
      <c r="E72" s="4" t="s">
        <v>116</v>
      </c>
      <c r="F72" s="5">
        <v>500001</v>
      </c>
      <c r="G72" s="4" t="s">
        <v>20</v>
      </c>
      <c r="H72" s="4" t="s">
        <v>21</v>
      </c>
      <c r="I72" s="5">
        <v>550000</v>
      </c>
      <c r="J72" s="5">
        <v>560000</v>
      </c>
      <c r="K72" s="8">
        <v>550000</v>
      </c>
      <c r="L72" s="5">
        <v>1110000</v>
      </c>
    </row>
    <row r="73" spans="1:12">
      <c r="A73" s="4">
        <v>51</v>
      </c>
      <c r="B73" s="4" t="s">
        <v>16</v>
      </c>
      <c r="C73" s="4" t="s">
        <v>126</v>
      </c>
      <c r="D73" s="4" t="s">
        <v>127</v>
      </c>
      <c r="E73" s="4" t="s">
        <v>116</v>
      </c>
      <c r="F73" s="5">
        <v>500001</v>
      </c>
      <c r="G73" s="4" t="s">
        <v>20</v>
      </c>
      <c r="H73" s="4" t="s">
        <v>21</v>
      </c>
      <c r="I73" s="5">
        <v>550000</v>
      </c>
      <c r="J73" s="5">
        <v>560000</v>
      </c>
      <c r="K73" s="8">
        <v>550000</v>
      </c>
      <c r="L73" s="5">
        <v>1110000</v>
      </c>
    </row>
    <row r="74" spans="1:12">
      <c r="A74" s="4">
        <v>52</v>
      </c>
      <c r="B74" s="4" t="s">
        <v>16</v>
      </c>
      <c r="C74" s="4" t="s">
        <v>128</v>
      </c>
      <c r="D74" s="4" t="s">
        <v>129</v>
      </c>
      <c r="E74" s="4" t="s">
        <v>116</v>
      </c>
      <c r="F74" s="5">
        <v>500001</v>
      </c>
      <c r="G74" s="4" t="s">
        <v>20</v>
      </c>
      <c r="H74" s="4" t="s">
        <v>21</v>
      </c>
      <c r="I74" s="5">
        <v>550000</v>
      </c>
      <c r="J74" s="5">
        <v>560000</v>
      </c>
      <c r="K74" s="8">
        <v>550000</v>
      </c>
      <c r="L74" s="5">
        <v>1110000</v>
      </c>
    </row>
    <row r="75" spans="1:12">
      <c r="A75" s="4">
        <v>53</v>
      </c>
      <c r="B75" s="4" t="s">
        <v>16</v>
      </c>
      <c r="C75" s="4" t="s">
        <v>130</v>
      </c>
      <c r="D75" s="4" t="s">
        <v>131</v>
      </c>
      <c r="E75" s="4" t="s">
        <v>365</v>
      </c>
      <c r="F75" s="5">
        <v>500001</v>
      </c>
      <c r="G75" s="4" t="s">
        <v>20</v>
      </c>
      <c r="H75" s="4" t="s">
        <v>21</v>
      </c>
      <c r="I75" s="5">
        <v>550000</v>
      </c>
      <c r="J75" s="5">
        <v>550000</v>
      </c>
      <c r="K75" s="8">
        <v>550000</v>
      </c>
      <c r="L75" s="5">
        <v>1100000</v>
      </c>
    </row>
    <row r="76" spans="1:12">
      <c r="A76" s="4">
        <v>54</v>
      </c>
      <c r="B76" s="4" t="s">
        <v>16</v>
      </c>
      <c r="C76" s="4" t="s">
        <v>132</v>
      </c>
      <c r="D76" s="4" t="s">
        <v>133</v>
      </c>
      <c r="E76" s="4" t="s">
        <v>134</v>
      </c>
      <c r="F76" s="5">
        <v>135001</v>
      </c>
      <c r="G76" s="4" t="s">
        <v>20</v>
      </c>
      <c r="H76" s="4" t="s">
        <v>21</v>
      </c>
      <c r="I76" s="5">
        <v>34650</v>
      </c>
      <c r="J76" s="5">
        <v>148500</v>
      </c>
      <c r="K76" s="8">
        <v>148500</v>
      </c>
      <c r="L76" s="5">
        <v>297000</v>
      </c>
    </row>
    <row r="77" spans="1:12">
      <c r="A77" s="4">
        <v>55</v>
      </c>
      <c r="B77" s="4" t="s">
        <v>16</v>
      </c>
      <c r="C77" s="4" t="s">
        <v>135</v>
      </c>
      <c r="D77" s="4" t="s">
        <v>136</v>
      </c>
      <c r="E77" s="4" t="s">
        <v>134</v>
      </c>
      <c r="F77" s="5">
        <v>135001</v>
      </c>
      <c r="G77" s="4" t="s">
        <v>20</v>
      </c>
      <c r="H77" s="4" t="s">
        <v>21</v>
      </c>
      <c r="I77" s="5">
        <v>34650</v>
      </c>
      <c r="J77" s="5">
        <v>148500</v>
      </c>
      <c r="K77" s="8">
        <v>148500</v>
      </c>
      <c r="L77" s="5">
        <v>297000</v>
      </c>
    </row>
    <row r="78" spans="1:12">
      <c r="A78" s="4">
        <v>56</v>
      </c>
      <c r="B78" s="4" t="s">
        <v>16</v>
      </c>
      <c r="C78" s="4" t="s">
        <v>137</v>
      </c>
      <c r="D78" s="4" t="s">
        <v>138</v>
      </c>
      <c r="E78" s="4" t="s">
        <v>366</v>
      </c>
      <c r="F78" s="5">
        <v>44001</v>
      </c>
      <c r="G78" s="4" t="s">
        <v>20</v>
      </c>
      <c r="H78" s="4" t="s">
        <v>21</v>
      </c>
      <c r="I78" s="5">
        <v>45173</v>
      </c>
      <c r="J78" s="5">
        <v>48400.34</v>
      </c>
      <c r="K78" s="8">
        <v>48400</v>
      </c>
      <c r="L78" s="5">
        <v>96800.34</v>
      </c>
    </row>
    <row r="79" spans="1:12">
      <c r="A79" s="4">
        <v>57</v>
      </c>
      <c r="B79" s="4" t="s">
        <v>16</v>
      </c>
      <c r="C79" s="4" t="s">
        <v>139</v>
      </c>
      <c r="D79" s="4" t="s">
        <v>140</v>
      </c>
      <c r="E79" s="4" t="s">
        <v>367</v>
      </c>
      <c r="F79" s="5">
        <v>44001</v>
      </c>
      <c r="G79" s="4" t="s">
        <v>20</v>
      </c>
      <c r="H79" s="4" t="s">
        <v>21</v>
      </c>
      <c r="I79" s="5">
        <v>45173</v>
      </c>
      <c r="J79" s="5">
        <v>48400.34</v>
      </c>
      <c r="K79" s="8">
        <v>48400</v>
      </c>
      <c r="L79" s="5">
        <v>96800.34</v>
      </c>
    </row>
    <row r="80" spans="1:12">
      <c r="A80" s="4">
        <v>58</v>
      </c>
      <c r="B80" s="4" t="s">
        <v>16</v>
      </c>
      <c r="C80" s="4" t="s">
        <v>141</v>
      </c>
      <c r="D80" s="4" t="s">
        <v>142</v>
      </c>
      <c r="E80" s="4" t="s">
        <v>368</v>
      </c>
      <c r="F80" s="5">
        <v>44001</v>
      </c>
      <c r="G80" s="4" t="s">
        <v>20</v>
      </c>
      <c r="H80" s="4" t="s">
        <v>21</v>
      </c>
      <c r="I80" s="5">
        <v>45173</v>
      </c>
      <c r="J80" s="5">
        <v>48400.34</v>
      </c>
      <c r="K80" s="8">
        <v>48400</v>
      </c>
      <c r="L80" s="5">
        <v>96800.34</v>
      </c>
    </row>
    <row r="81" spans="1:12">
      <c r="A81" s="4">
        <v>59</v>
      </c>
      <c r="B81" s="4" t="s">
        <v>16</v>
      </c>
      <c r="C81" s="4" t="s">
        <v>143</v>
      </c>
      <c r="D81" s="4" t="s">
        <v>144</v>
      </c>
      <c r="E81" s="4" t="s">
        <v>369</v>
      </c>
      <c r="F81" s="5">
        <v>135001</v>
      </c>
      <c r="G81" s="4" t="s">
        <v>20</v>
      </c>
      <c r="H81" s="4" t="s">
        <v>21</v>
      </c>
      <c r="I81" s="5">
        <v>138600</v>
      </c>
      <c r="J81" s="5">
        <v>148500</v>
      </c>
      <c r="K81" s="8">
        <v>148500</v>
      </c>
      <c r="L81" s="5">
        <v>297000</v>
      </c>
    </row>
    <row r="82" spans="1:12">
      <c r="A82" s="4">
        <v>60</v>
      </c>
      <c r="B82" s="4" t="s">
        <v>16</v>
      </c>
      <c r="C82" s="4" t="s">
        <v>145</v>
      </c>
      <c r="D82" s="4" t="s">
        <v>146</v>
      </c>
      <c r="E82" s="4" t="s">
        <v>370</v>
      </c>
      <c r="F82" s="5">
        <v>500001</v>
      </c>
      <c r="G82" s="4" t="s">
        <v>20</v>
      </c>
      <c r="H82" s="4" t="s">
        <v>21</v>
      </c>
      <c r="I82" s="5">
        <v>550000</v>
      </c>
      <c r="J82" s="5">
        <v>550000</v>
      </c>
      <c r="K82" s="8">
        <v>550000</v>
      </c>
      <c r="L82" s="5">
        <v>1100000</v>
      </c>
    </row>
    <row r="83" spans="1:12">
      <c r="A83" s="4">
        <v>61</v>
      </c>
      <c r="B83" s="4" t="s">
        <v>16</v>
      </c>
      <c r="C83" s="4" t="s">
        <v>147</v>
      </c>
      <c r="D83" s="4" t="s">
        <v>148</v>
      </c>
      <c r="E83" s="4" t="s">
        <v>371</v>
      </c>
      <c r="F83" s="5">
        <v>500001</v>
      </c>
      <c r="G83" s="4" t="s">
        <v>20</v>
      </c>
      <c r="H83" s="4" t="s">
        <v>21</v>
      </c>
      <c r="I83" s="5">
        <v>550000</v>
      </c>
      <c r="J83" s="5">
        <v>550000</v>
      </c>
      <c r="K83" s="8">
        <v>550000</v>
      </c>
      <c r="L83" s="5">
        <v>1100000</v>
      </c>
    </row>
    <row r="84" spans="1:12">
      <c r="A84" s="4">
        <v>62</v>
      </c>
      <c r="B84" s="4" t="s">
        <v>16</v>
      </c>
      <c r="C84" s="4" t="s">
        <v>149</v>
      </c>
      <c r="D84" s="4" t="s">
        <v>150</v>
      </c>
      <c r="E84" s="4" t="s">
        <v>372</v>
      </c>
      <c r="F84" s="5">
        <v>44001</v>
      </c>
      <c r="G84" s="4" t="s">
        <v>20</v>
      </c>
      <c r="H84" s="4" t="s">
        <v>21</v>
      </c>
      <c r="I84" s="5">
        <v>48400</v>
      </c>
      <c r="J84" s="5">
        <v>48400.03</v>
      </c>
      <c r="K84" s="8">
        <v>48400</v>
      </c>
      <c r="L84" s="5">
        <v>96800.03</v>
      </c>
    </row>
    <row r="85" spans="1:12">
      <c r="A85" s="4">
        <v>63</v>
      </c>
      <c r="B85" s="4" t="s">
        <v>16</v>
      </c>
      <c r="C85" s="4" t="s">
        <v>151</v>
      </c>
      <c r="D85" s="4" t="s">
        <v>152</v>
      </c>
      <c r="E85" s="4" t="s">
        <v>373</v>
      </c>
      <c r="F85" s="5">
        <v>44001</v>
      </c>
      <c r="G85" s="4" t="s">
        <v>20</v>
      </c>
      <c r="H85" s="4" t="s">
        <v>21</v>
      </c>
      <c r="I85" s="5">
        <v>48400</v>
      </c>
      <c r="J85" s="5">
        <v>48400.03</v>
      </c>
      <c r="K85" s="8">
        <v>48400</v>
      </c>
      <c r="L85" s="5">
        <v>96800.03</v>
      </c>
    </row>
    <row r="86" spans="1:12">
      <c r="A86" s="4">
        <v>64</v>
      </c>
      <c r="B86" s="4" t="s">
        <v>16</v>
      </c>
      <c r="C86" s="4" t="s">
        <v>153</v>
      </c>
      <c r="D86" s="4" t="s">
        <v>154</v>
      </c>
      <c r="E86" s="4" t="s">
        <v>374</v>
      </c>
      <c r="F86" s="5">
        <v>44001</v>
      </c>
      <c r="G86" s="4" t="s">
        <v>20</v>
      </c>
      <c r="H86" s="4" t="s">
        <v>21</v>
      </c>
      <c r="I86" s="5">
        <v>48400</v>
      </c>
      <c r="J86" s="5">
        <v>48400.03</v>
      </c>
      <c r="K86" s="8">
        <v>48400</v>
      </c>
      <c r="L86" s="5">
        <v>96800.03</v>
      </c>
    </row>
    <row r="87" spans="1:12">
      <c r="A87" s="4">
        <v>65</v>
      </c>
      <c r="B87" s="4" t="s">
        <v>16</v>
      </c>
      <c r="C87" s="4" t="s">
        <v>155</v>
      </c>
      <c r="D87" s="4" t="s">
        <v>156</v>
      </c>
      <c r="E87" s="4" t="s">
        <v>375</v>
      </c>
      <c r="F87" s="5">
        <v>44001</v>
      </c>
      <c r="G87" s="4" t="s">
        <v>20</v>
      </c>
      <c r="H87" s="4" t="s">
        <v>21</v>
      </c>
      <c r="I87" s="5">
        <v>48400</v>
      </c>
      <c r="J87" s="5">
        <v>48400.03</v>
      </c>
      <c r="K87" s="8">
        <v>48400</v>
      </c>
      <c r="L87" s="5">
        <v>96800.03</v>
      </c>
    </row>
    <row r="88" spans="1:12">
      <c r="A88" s="4">
        <v>66</v>
      </c>
      <c r="B88" s="4" t="s">
        <v>16</v>
      </c>
      <c r="C88" s="4" t="s">
        <v>157</v>
      </c>
      <c r="D88" s="4" t="s">
        <v>158</v>
      </c>
      <c r="E88" s="4" t="s">
        <v>376</v>
      </c>
      <c r="F88" s="5">
        <v>44001</v>
      </c>
      <c r="G88" s="4" t="s">
        <v>20</v>
      </c>
      <c r="H88" s="4" t="s">
        <v>21</v>
      </c>
      <c r="I88" s="5">
        <v>48400</v>
      </c>
      <c r="J88" s="5">
        <v>48400.03</v>
      </c>
      <c r="K88" s="8">
        <v>48400</v>
      </c>
      <c r="L88" s="5">
        <v>96800.03</v>
      </c>
    </row>
    <row r="89" spans="1:12">
      <c r="A89" s="4">
        <v>67</v>
      </c>
      <c r="B89" s="4" t="s">
        <v>16</v>
      </c>
      <c r="C89" s="4" t="s">
        <v>159</v>
      </c>
      <c r="D89" s="4" t="s">
        <v>160</v>
      </c>
      <c r="E89" s="4" t="s">
        <v>377</v>
      </c>
      <c r="F89" s="5">
        <v>500001</v>
      </c>
      <c r="G89" s="4" t="s">
        <v>20</v>
      </c>
      <c r="H89" s="4" t="s">
        <v>21</v>
      </c>
      <c r="I89" s="5">
        <v>550000</v>
      </c>
      <c r="J89" s="5">
        <v>1045515.37</v>
      </c>
      <c r="K89" s="8">
        <v>550000</v>
      </c>
      <c r="L89" s="5">
        <v>1595515.37</v>
      </c>
    </row>
    <row r="90" spans="1:12">
      <c r="A90" s="4">
        <v>68</v>
      </c>
      <c r="B90" s="4" t="s">
        <v>16</v>
      </c>
      <c r="C90" s="4" t="s">
        <v>161</v>
      </c>
      <c r="D90" s="4" t="s">
        <v>162</v>
      </c>
      <c r="E90" s="4" t="s">
        <v>378</v>
      </c>
      <c r="F90" s="5">
        <v>500001</v>
      </c>
      <c r="G90" s="4" t="s">
        <v>20</v>
      </c>
      <c r="H90" s="4" t="s">
        <v>21</v>
      </c>
      <c r="I90" s="5">
        <v>550000</v>
      </c>
      <c r="J90" s="5">
        <v>1045515.87</v>
      </c>
      <c r="K90" s="8">
        <v>550000</v>
      </c>
      <c r="L90" s="5">
        <v>1595515.87</v>
      </c>
    </row>
    <row r="91" spans="1:12">
      <c r="A91" s="4">
        <v>69</v>
      </c>
      <c r="B91" s="4" t="s">
        <v>16</v>
      </c>
      <c r="C91" s="4" t="s">
        <v>163</v>
      </c>
      <c r="D91" s="4" t="s">
        <v>164</v>
      </c>
      <c r="E91" s="4" t="s">
        <v>379</v>
      </c>
      <c r="F91" s="5">
        <v>50000</v>
      </c>
      <c r="G91" s="4" t="s">
        <v>20</v>
      </c>
      <c r="H91" s="4" t="s">
        <v>21</v>
      </c>
      <c r="I91" s="5">
        <v>48400</v>
      </c>
      <c r="J91" s="5">
        <v>96799.16</v>
      </c>
      <c r="K91" s="8">
        <v>48400</v>
      </c>
      <c r="L91" s="5">
        <v>145199.16</v>
      </c>
    </row>
    <row r="92" spans="1:12">
      <c r="A92" s="4">
        <v>70</v>
      </c>
      <c r="B92" s="4" t="s">
        <v>16</v>
      </c>
      <c r="C92" s="4" t="s">
        <v>165</v>
      </c>
      <c r="D92" s="4" t="s">
        <v>166</v>
      </c>
      <c r="E92" s="4" t="s">
        <v>380</v>
      </c>
      <c r="F92" s="5">
        <v>50000</v>
      </c>
      <c r="G92" s="4" t="s">
        <v>20</v>
      </c>
      <c r="H92" s="4" t="s">
        <v>21</v>
      </c>
      <c r="I92" s="5">
        <v>48400</v>
      </c>
      <c r="J92" s="5">
        <v>96799.96</v>
      </c>
      <c r="K92" s="8">
        <v>48400</v>
      </c>
      <c r="L92" s="5">
        <v>145199.96</v>
      </c>
    </row>
    <row r="93" spans="1:12">
      <c r="A93" s="4">
        <v>71</v>
      </c>
      <c r="B93" s="4" t="s">
        <v>16</v>
      </c>
      <c r="C93" s="4" t="s">
        <v>167</v>
      </c>
      <c r="D93" s="4" t="s">
        <v>168</v>
      </c>
      <c r="E93" s="4" t="s">
        <v>381</v>
      </c>
      <c r="F93" s="5">
        <v>50000</v>
      </c>
      <c r="G93" s="4" t="s">
        <v>20</v>
      </c>
      <c r="H93" s="4" t="s">
        <v>21</v>
      </c>
      <c r="I93" s="5">
        <v>55000</v>
      </c>
      <c r="J93" s="5">
        <v>109999.56</v>
      </c>
      <c r="K93" s="8">
        <v>55000</v>
      </c>
      <c r="L93" s="5">
        <v>164999.56</v>
      </c>
    </row>
    <row r="94" spans="1:12">
      <c r="A94" s="4">
        <v>72</v>
      </c>
      <c r="B94" s="4" t="s">
        <v>16</v>
      </c>
      <c r="C94" s="4" t="s">
        <v>169</v>
      </c>
      <c r="D94" s="4" t="s">
        <v>170</v>
      </c>
      <c r="E94" s="4" t="s">
        <v>171</v>
      </c>
      <c r="F94" s="5">
        <v>50000</v>
      </c>
      <c r="G94" s="4" t="s">
        <v>20</v>
      </c>
      <c r="H94" s="4" t="s">
        <v>21</v>
      </c>
      <c r="I94" s="5">
        <v>48400</v>
      </c>
      <c r="J94" s="5">
        <v>96799.66</v>
      </c>
      <c r="K94" s="8">
        <v>48400</v>
      </c>
      <c r="L94" s="5">
        <v>145199.66</v>
      </c>
    </row>
    <row r="95" spans="1:12">
      <c r="A95" s="4">
        <v>73</v>
      </c>
      <c r="B95" s="4" t="s">
        <v>16</v>
      </c>
      <c r="C95" s="4" t="s">
        <v>172</v>
      </c>
      <c r="D95" s="4" t="s">
        <v>173</v>
      </c>
      <c r="E95" s="4" t="s">
        <v>382</v>
      </c>
      <c r="F95" s="5">
        <v>50000</v>
      </c>
      <c r="G95" s="4" t="s">
        <v>20</v>
      </c>
      <c r="H95" s="4" t="s">
        <v>21</v>
      </c>
      <c r="I95" s="5">
        <v>48400</v>
      </c>
      <c r="J95" s="5">
        <v>-58227.34</v>
      </c>
      <c r="K95" s="8">
        <v>48400</v>
      </c>
      <c r="L95" s="5">
        <v>-9827.34</v>
      </c>
    </row>
    <row r="96" spans="1:12">
      <c r="A96" s="4">
        <v>74</v>
      </c>
      <c r="B96" s="4" t="s">
        <v>16</v>
      </c>
      <c r="C96" s="4" t="s">
        <v>174</v>
      </c>
      <c r="D96" s="4" t="s">
        <v>175</v>
      </c>
      <c r="E96" s="4" t="s">
        <v>176</v>
      </c>
      <c r="F96" s="5">
        <v>50000</v>
      </c>
      <c r="G96" s="4" t="s">
        <v>20</v>
      </c>
      <c r="H96" s="4" t="s">
        <v>21</v>
      </c>
      <c r="I96" s="5">
        <v>54450</v>
      </c>
      <c r="J96" s="5">
        <v>-45680.94</v>
      </c>
      <c r="K96" s="8">
        <v>48400</v>
      </c>
      <c r="L96" s="5">
        <v>2719.06</v>
      </c>
    </row>
    <row r="97" spans="1:12">
      <c r="A97" s="4">
        <v>75</v>
      </c>
      <c r="B97" s="4" t="s">
        <v>16</v>
      </c>
      <c r="C97" s="4" t="s">
        <v>177</v>
      </c>
      <c r="D97" s="4" t="s">
        <v>178</v>
      </c>
      <c r="E97" s="4" t="s">
        <v>383</v>
      </c>
      <c r="F97" s="5">
        <v>505001</v>
      </c>
      <c r="G97" s="4" t="s">
        <v>20</v>
      </c>
      <c r="H97" s="4" t="s">
        <v>21</v>
      </c>
      <c r="I97" s="5">
        <v>37479</v>
      </c>
      <c r="J97" s="5">
        <v>271531.75</v>
      </c>
      <c r="K97" s="8">
        <v>221514.7</v>
      </c>
      <c r="L97" s="5">
        <v>493046.45</v>
      </c>
    </row>
    <row r="98" spans="1:12">
      <c r="A98" s="4">
        <v>76</v>
      </c>
      <c r="B98" s="4" t="s">
        <v>16</v>
      </c>
      <c r="C98" s="4" t="s">
        <v>179</v>
      </c>
      <c r="D98" s="4" t="s">
        <v>180</v>
      </c>
      <c r="E98" s="4" t="s">
        <v>384</v>
      </c>
      <c r="F98" s="5">
        <v>44001</v>
      </c>
      <c r="G98" s="4" t="s">
        <v>20</v>
      </c>
      <c r="H98" s="4" t="s">
        <v>21</v>
      </c>
      <c r="I98" s="5">
        <v>48400</v>
      </c>
      <c r="J98" s="5">
        <v>96800</v>
      </c>
      <c r="K98" s="8">
        <v>48400</v>
      </c>
      <c r="L98" s="5">
        <v>145200</v>
      </c>
    </row>
    <row r="99" spans="1:12">
      <c r="A99" s="4">
        <v>77</v>
      </c>
      <c r="B99" s="4" t="s">
        <v>16</v>
      </c>
      <c r="C99" s="4" t="s">
        <v>181</v>
      </c>
      <c r="D99" s="4" t="s">
        <v>182</v>
      </c>
      <c r="E99" s="4" t="s">
        <v>183</v>
      </c>
      <c r="F99" s="5">
        <v>44001</v>
      </c>
      <c r="G99" s="4" t="s">
        <v>20</v>
      </c>
      <c r="H99" s="4" t="s">
        <v>21</v>
      </c>
      <c r="I99" s="5">
        <v>48400</v>
      </c>
      <c r="J99" s="5">
        <v>96800</v>
      </c>
      <c r="K99" s="8">
        <v>48400</v>
      </c>
      <c r="L99" s="5">
        <v>145200</v>
      </c>
    </row>
    <row r="100" spans="1:12">
      <c r="A100" s="4">
        <v>78</v>
      </c>
      <c r="B100" s="4" t="s">
        <v>16</v>
      </c>
      <c r="C100" s="4" t="s">
        <v>184</v>
      </c>
      <c r="D100" s="4" t="s">
        <v>185</v>
      </c>
      <c r="E100" s="4" t="s">
        <v>385</v>
      </c>
      <c r="F100" s="5">
        <v>245001</v>
      </c>
      <c r="G100" s="4" t="s">
        <v>20</v>
      </c>
      <c r="H100" s="4" t="s">
        <v>21</v>
      </c>
      <c r="I100" s="5">
        <v>269500</v>
      </c>
      <c r="J100" s="5">
        <v>542000.29</v>
      </c>
      <c r="K100" s="8">
        <v>269500</v>
      </c>
      <c r="L100" s="5">
        <v>811500.29</v>
      </c>
    </row>
    <row r="101" spans="1:12">
      <c r="A101" s="4">
        <v>79</v>
      </c>
      <c r="B101" s="4" t="s">
        <v>16</v>
      </c>
      <c r="C101" s="4" t="s">
        <v>186</v>
      </c>
      <c r="D101" s="4" t="s">
        <v>187</v>
      </c>
      <c r="E101" s="4" t="s">
        <v>386</v>
      </c>
      <c r="F101" s="5">
        <v>245001</v>
      </c>
      <c r="G101" s="4" t="s">
        <v>20</v>
      </c>
      <c r="H101" s="4" t="s">
        <v>21</v>
      </c>
      <c r="I101" s="5">
        <v>269500</v>
      </c>
      <c r="J101" s="5">
        <v>542000.29</v>
      </c>
      <c r="K101" s="8">
        <v>269500</v>
      </c>
      <c r="L101" s="5">
        <v>811500.29</v>
      </c>
    </row>
    <row r="102" spans="1:12">
      <c r="A102" s="4">
        <v>80</v>
      </c>
      <c r="B102" s="4" t="s">
        <v>16</v>
      </c>
      <c r="C102" s="4" t="s">
        <v>188</v>
      </c>
      <c r="D102" s="4" t="s">
        <v>189</v>
      </c>
      <c r="E102" s="4" t="s">
        <v>387</v>
      </c>
      <c r="F102" s="5">
        <v>44001</v>
      </c>
      <c r="G102" s="4" t="s">
        <v>20</v>
      </c>
      <c r="H102" s="4" t="s">
        <v>21</v>
      </c>
      <c r="I102" s="5">
        <v>48400</v>
      </c>
      <c r="J102" s="5">
        <v>96800</v>
      </c>
      <c r="K102" s="8">
        <v>48400</v>
      </c>
      <c r="L102" s="5">
        <v>145200</v>
      </c>
    </row>
    <row r="103" spans="1:12">
      <c r="A103" s="4">
        <v>81</v>
      </c>
      <c r="B103" s="4" t="s">
        <v>16</v>
      </c>
      <c r="C103" s="4" t="s">
        <v>190</v>
      </c>
      <c r="D103" s="4" t="s">
        <v>191</v>
      </c>
      <c r="E103" s="4" t="s">
        <v>388</v>
      </c>
      <c r="F103" s="5">
        <v>44001</v>
      </c>
      <c r="G103" s="4" t="s">
        <v>20</v>
      </c>
      <c r="H103" s="4" t="s">
        <v>21</v>
      </c>
      <c r="I103" s="5">
        <v>48400</v>
      </c>
      <c r="J103" s="5">
        <v>96800</v>
      </c>
      <c r="K103" s="8">
        <v>48400</v>
      </c>
      <c r="L103" s="5">
        <v>145200</v>
      </c>
    </row>
    <row r="104" spans="1:12">
      <c r="A104" s="4">
        <v>82</v>
      </c>
      <c r="B104" s="4" t="s">
        <v>16</v>
      </c>
      <c r="C104" s="4" t="s">
        <v>192</v>
      </c>
      <c r="D104" s="4" t="s">
        <v>193</v>
      </c>
      <c r="E104" s="4" t="s">
        <v>389</v>
      </c>
      <c r="F104" s="5">
        <v>44001</v>
      </c>
      <c r="G104" s="4" t="s">
        <v>20</v>
      </c>
      <c r="H104" s="4" t="s">
        <v>21</v>
      </c>
      <c r="I104" s="5">
        <v>48400</v>
      </c>
      <c r="J104" s="5">
        <v>96800</v>
      </c>
      <c r="K104" s="8">
        <v>48400</v>
      </c>
      <c r="L104" s="5">
        <v>145200</v>
      </c>
    </row>
    <row r="105" spans="1:12">
      <c r="A105" s="4">
        <v>83</v>
      </c>
      <c r="B105" s="4" t="s">
        <v>16</v>
      </c>
      <c r="C105" s="4" t="s">
        <v>194</v>
      </c>
      <c r="D105" s="4" t="s">
        <v>195</v>
      </c>
      <c r="E105" s="4" t="s">
        <v>390</v>
      </c>
      <c r="F105" s="5">
        <v>44001</v>
      </c>
      <c r="G105" s="4" t="s">
        <v>20</v>
      </c>
      <c r="H105" s="4" t="s">
        <v>21</v>
      </c>
      <c r="I105" s="5">
        <v>48400</v>
      </c>
      <c r="J105" s="5">
        <v>96800</v>
      </c>
      <c r="K105" s="8">
        <v>48400</v>
      </c>
      <c r="L105" s="5">
        <v>145200</v>
      </c>
    </row>
    <row r="106" spans="1:12">
      <c r="A106" s="4">
        <v>84</v>
      </c>
      <c r="B106" s="4" t="s">
        <v>16</v>
      </c>
      <c r="C106" s="4" t="s">
        <v>196</v>
      </c>
      <c r="D106" s="4" t="s">
        <v>197</v>
      </c>
      <c r="E106" s="4" t="s">
        <v>391</v>
      </c>
      <c r="F106" s="5">
        <v>44001</v>
      </c>
      <c r="G106" s="4" t="s">
        <v>20</v>
      </c>
      <c r="H106" s="4" t="s">
        <v>21</v>
      </c>
      <c r="I106" s="5">
        <v>48400</v>
      </c>
      <c r="J106" s="5">
        <v>96800</v>
      </c>
      <c r="K106" s="8">
        <v>48400</v>
      </c>
      <c r="L106" s="5">
        <v>145200</v>
      </c>
    </row>
    <row r="107" spans="1:12">
      <c r="A107" s="4">
        <v>85</v>
      </c>
      <c r="B107" s="4" t="s">
        <v>16</v>
      </c>
      <c r="C107" s="4" t="s">
        <v>198</v>
      </c>
      <c r="D107" s="4" t="s">
        <v>199</v>
      </c>
      <c r="E107" s="4" t="s">
        <v>392</v>
      </c>
      <c r="F107" s="5">
        <v>44001</v>
      </c>
      <c r="G107" s="4" t="s">
        <v>20</v>
      </c>
      <c r="H107" s="4" t="s">
        <v>21</v>
      </c>
      <c r="I107" s="5">
        <v>48400</v>
      </c>
      <c r="J107" s="5">
        <v>96800</v>
      </c>
      <c r="K107" s="8">
        <v>48400</v>
      </c>
      <c r="L107" s="5">
        <v>145200</v>
      </c>
    </row>
    <row r="108" spans="1:12">
      <c r="A108" s="4">
        <v>86</v>
      </c>
      <c r="B108" s="4" t="s">
        <v>16</v>
      </c>
      <c r="C108" s="4" t="s">
        <v>200</v>
      </c>
      <c r="D108" s="4" t="s">
        <v>201</v>
      </c>
      <c r="E108" s="4" t="s">
        <v>393</v>
      </c>
      <c r="F108" s="5">
        <v>44001</v>
      </c>
      <c r="G108" s="4" t="s">
        <v>20</v>
      </c>
      <c r="H108" s="4" t="s">
        <v>21</v>
      </c>
      <c r="I108" s="5">
        <v>48400</v>
      </c>
      <c r="J108" s="5">
        <v>96800</v>
      </c>
      <c r="K108" s="8">
        <v>48400</v>
      </c>
      <c r="L108" s="5">
        <v>145200</v>
      </c>
    </row>
    <row r="109" spans="1:12">
      <c r="A109" s="4">
        <v>87</v>
      </c>
      <c r="B109" s="4" t="s">
        <v>16</v>
      </c>
      <c r="C109" s="4" t="s">
        <v>202</v>
      </c>
      <c r="D109" s="4" t="s">
        <v>203</v>
      </c>
      <c r="E109" s="4" t="s">
        <v>394</v>
      </c>
      <c r="F109" s="5">
        <v>44001</v>
      </c>
      <c r="G109" s="4" t="s">
        <v>20</v>
      </c>
      <c r="H109" s="4" t="s">
        <v>21</v>
      </c>
      <c r="I109" s="5">
        <v>48400</v>
      </c>
      <c r="J109" s="5">
        <v>96799.66</v>
      </c>
      <c r="K109" s="8">
        <v>48400</v>
      </c>
      <c r="L109" s="5">
        <v>145199.66</v>
      </c>
    </row>
    <row r="110" spans="1:12">
      <c r="A110" s="4">
        <v>88</v>
      </c>
      <c r="B110" s="4" t="s">
        <v>16</v>
      </c>
      <c r="C110" s="4" t="s">
        <v>204</v>
      </c>
      <c r="D110" s="4" t="s">
        <v>205</v>
      </c>
      <c r="E110" s="4" t="s">
        <v>395</v>
      </c>
      <c r="F110" s="5">
        <v>44001</v>
      </c>
      <c r="G110" s="4" t="s">
        <v>20</v>
      </c>
      <c r="H110" s="4" t="s">
        <v>21</v>
      </c>
      <c r="I110" s="5">
        <v>48400</v>
      </c>
      <c r="J110" s="5">
        <v>96800</v>
      </c>
      <c r="K110" s="8">
        <v>48400</v>
      </c>
      <c r="L110" s="5">
        <v>145200</v>
      </c>
    </row>
    <row r="111" spans="1:12">
      <c r="A111" s="4">
        <v>89</v>
      </c>
      <c r="B111" s="4" t="s">
        <v>16</v>
      </c>
      <c r="C111" s="4" t="s">
        <v>206</v>
      </c>
      <c r="D111" s="4" t="s">
        <v>207</v>
      </c>
      <c r="E111" s="4" t="s">
        <v>396</v>
      </c>
      <c r="F111" s="5">
        <v>44001</v>
      </c>
      <c r="G111" s="4" t="s">
        <v>20</v>
      </c>
      <c r="H111" s="4" t="s">
        <v>21</v>
      </c>
      <c r="I111" s="5">
        <v>48400</v>
      </c>
      <c r="J111" s="5">
        <v>96800</v>
      </c>
      <c r="K111" s="8">
        <v>48400</v>
      </c>
      <c r="L111" s="5">
        <v>145200</v>
      </c>
    </row>
    <row r="112" spans="1:12">
      <c r="A112" s="4">
        <v>90</v>
      </c>
      <c r="B112" s="4" t="s">
        <v>16</v>
      </c>
      <c r="C112" s="4" t="s">
        <v>208</v>
      </c>
      <c r="D112" s="4" t="s">
        <v>209</v>
      </c>
      <c r="E112" s="4" t="s">
        <v>370</v>
      </c>
      <c r="F112" s="5">
        <v>505001</v>
      </c>
      <c r="G112" s="4" t="s">
        <v>20</v>
      </c>
      <c r="H112" s="4" t="s">
        <v>21</v>
      </c>
      <c r="I112" s="5">
        <v>148500</v>
      </c>
      <c r="J112" s="5">
        <v>296996.81</v>
      </c>
      <c r="K112" s="8">
        <v>226500</v>
      </c>
      <c r="L112" s="5">
        <v>523496.81</v>
      </c>
    </row>
    <row r="113" spans="1:12">
      <c r="A113" s="4">
        <v>91</v>
      </c>
      <c r="B113" s="4" t="s">
        <v>16</v>
      </c>
      <c r="C113" s="4" t="s">
        <v>210</v>
      </c>
      <c r="D113" s="4" t="s">
        <v>211</v>
      </c>
      <c r="E113" s="4" t="s">
        <v>397</v>
      </c>
      <c r="F113" s="5">
        <v>505001</v>
      </c>
      <c r="G113" s="4" t="s">
        <v>20</v>
      </c>
      <c r="H113" s="4" t="s">
        <v>21</v>
      </c>
      <c r="I113" s="5">
        <v>321295</v>
      </c>
      <c r="J113" s="5">
        <v>535197.61</v>
      </c>
      <c r="K113" s="8">
        <v>281500</v>
      </c>
      <c r="L113" s="5">
        <v>816697.61</v>
      </c>
    </row>
    <row r="114" spans="1:12">
      <c r="A114" s="4">
        <v>92</v>
      </c>
      <c r="B114" s="4" t="s">
        <v>16</v>
      </c>
      <c r="C114" s="4" t="s">
        <v>212</v>
      </c>
      <c r="D114" s="4" t="s">
        <v>213</v>
      </c>
      <c r="E114" s="4" t="s">
        <v>398</v>
      </c>
      <c r="F114" s="5">
        <v>44001</v>
      </c>
      <c r="G114" s="4" t="s">
        <v>20</v>
      </c>
      <c r="H114" s="4" t="s">
        <v>21</v>
      </c>
      <c r="I114" s="5">
        <v>48400</v>
      </c>
      <c r="J114" s="5">
        <v>96800</v>
      </c>
      <c r="K114" s="8">
        <v>48400</v>
      </c>
      <c r="L114" s="5">
        <v>145200</v>
      </c>
    </row>
    <row r="115" spans="1:12">
      <c r="A115" s="4">
        <v>93</v>
      </c>
      <c r="B115" s="4" t="s">
        <v>16</v>
      </c>
      <c r="C115" s="4" t="s">
        <v>214</v>
      </c>
      <c r="D115" s="4" t="s">
        <v>215</v>
      </c>
      <c r="E115" s="4" t="s">
        <v>399</v>
      </c>
      <c r="F115" s="5">
        <v>44001</v>
      </c>
      <c r="G115" s="4" t="s">
        <v>20</v>
      </c>
      <c r="H115" s="4" t="s">
        <v>21</v>
      </c>
      <c r="I115" s="5">
        <v>48400</v>
      </c>
      <c r="J115" s="5">
        <v>96800</v>
      </c>
      <c r="K115" s="8">
        <v>48400</v>
      </c>
      <c r="L115" s="5">
        <v>145200</v>
      </c>
    </row>
    <row r="116" spans="1:12">
      <c r="A116" s="4">
        <v>94</v>
      </c>
      <c r="B116" s="4" t="s">
        <v>16</v>
      </c>
      <c r="C116" s="4" t="s">
        <v>216</v>
      </c>
      <c r="D116" s="4" t="s">
        <v>217</v>
      </c>
      <c r="E116" s="4" t="s">
        <v>400</v>
      </c>
      <c r="F116" s="5">
        <v>560001</v>
      </c>
      <c r="G116" s="4" t="s">
        <v>20</v>
      </c>
      <c r="H116" s="4" t="s">
        <v>21</v>
      </c>
      <c r="I116" s="5">
        <v>172046</v>
      </c>
      <c r="J116" s="5">
        <v>1090376.0900000001</v>
      </c>
      <c r="K116" s="8">
        <v>670806.4</v>
      </c>
      <c r="L116" s="5">
        <v>1761182.49</v>
      </c>
    </row>
    <row r="117" spans="1:12">
      <c r="A117" s="4">
        <v>95</v>
      </c>
      <c r="B117" s="4" t="s">
        <v>16</v>
      </c>
      <c r="C117" s="4" t="s">
        <v>218</v>
      </c>
      <c r="D117" s="4" t="s">
        <v>219</v>
      </c>
      <c r="E117" s="4" t="s">
        <v>401</v>
      </c>
      <c r="F117" s="5">
        <v>44001</v>
      </c>
      <c r="G117" s="4" t="s">
        <v>20</v>
      </c>
      <c r="H117" s="4" t="s">
        <v>21</v>
      </c>
      <c r="I117" s="5">
        <v>48400</v>
      </c>
      <c r="J117" s="5">
        <v>96800</v>
      </c>
      <c r="K117" s="8">
        <v>48400</v>
      </c>
      <c r="L117" s="5">
        <v>145200</v>
      </c>
    </row>
    <row r="118" spans="1:12">
      <c r="A118" s="4">
        <v>96</v>
      </c>
      <c r="B118" s="4" t="s">
        <v>16</v>
      </c>
      <c r="C118" s="4" t="s">
        <v>220</v>
      </c>
      <c r="D118" s="4" t="s">
        <v>221</v>
      </c>
      <c r="E118" s="4" t="s">
        <v>402</v>
      </c>
      <c r="F118" s="5">
        <v>44001</v>
      </c>
      <c r="G118" s="4" t="s">
        <v>20</v>
      </c>
      <c r="H118" s="4" t="s">
        <v>21</v>
      </c>
      <c r="I118" s="5">
        <v>48400</v>
      </c>
      <c r="J118" s="5">
        <v>96800</v>
      </c>
      <c r="K118" s="8">
        <v>48400</v>
      </c>
      <c r="L118" s="5">
        <v>145200</v>
      </c>
    </row>
    <row r="119" spans="1:12">
      <c r="A119" s="4">
        <v>97</v>
      </c>
      <c r="B119" s="4" t="s">
        <v>16</v>
      </c>
      <c r="C119" s="4" t="s">
        <v>222</v>
      </c>
      <c r="D119" s="4" t="s">
        <v>223</v>
      </c>
      <c r="E119" s="4" t="s">
        <v>403</v>
      </c>
      <c r="F119" s="5">
        <v>44001</v>
      </c>
      <c r="G119" s="4" t="s">
        <v>20</v>
      </c>
      <c r="H119" s="4" t="s">
        <v>21</v>
      </c>
      <c r="I119" s="5">
        <v>48400</v>
      </c>
      <c r="J119" s="5">
        <v>96800</v>
      </c>
      <c r="K119" s="8">
        <v>48400</v>
      </c>
      <c r="L119" s="5">
        <v>145200</v>
      </c>
    </row>
    <row r="120" spans="1:12">
      <c r="A120" s="4">
        <v>98</v>
      </c>
      <c r="B120" s="4" t="s">
        <v>16</v>
      </c>
      <c r="C120" s="4" t="s">
        <v>224</v>
      </c>
      <c r="D120" s="4" t="s">
        <v>225</v>
      </c>
      <c r="E120" s="4" t="s">
        <v>404</v>
      </c>
      <c r="F120" s="5">
        <v>44001</v>
      </c>
      <c r="G120" s="4" t="s">
        <v>20</v>
      </c>
      <c r="H120" s="4" t="s">
        <v>21</v>
      </c>
      <c r="I120" s="5">
        <v>48400</v>
      </c>
      <c r="J120" s="5">
        <v>96800</v>
      </c>
      <c r="K120" s="8">
        <v>48400</v>
      </c>
      <c r="L120" s="5">
        <v>145200</v>
      </c>
    </row>
    <row r="121" spans="1:12">
      <c r="A121" s="4">
        <v>99</v>
      </c>
      <c r="B121" s="4" t="s">
        <v>16</v>
      </c>
      <c r="C121" s="4" t="s">
        <v>226</v>
      </c>
      <c r="D121" s="4" t="s">
        <v>227</v>
      </c>
      <c r="E121" s="4" t="s">
        <v>405</v>
      </c>
      <c r="F121" s="5">
        <v>50000</v>
      </c>
      <c r="G121" s="4" t="s">
        <v>20</v>
      </c>
      <c r="H121" s="4" t="s">
        <v>21</v>
      </c>
      <c r="I121" s="5">
        <v>48400</v>
      </c>
      <c r="J121" s="5">
        <v>96799.86</v>
      </c>
      <c r="K121" s="8">
        <v>48400</v>
      </c>
      <c r="L121" s="5">
        <v>145199.85999999999</v>
      </c>
    </row>
    <row r="122" spans="1:12">
      <c r="A122" s="4">
        <v>100</v>
      </c>
      <c r="B122" s="4" t="s">
        <v>16</v>
      </c>
      <c r="C122" s="4" t="s">
        <v>228</v>
      </c>
      <c r="D122" s="4" t="s">
        <v>229</v>
      </c>
      <c r="E122" s="4" t="s">
        <v>406</v>
      </c>
      <c r="F122" s="5">
        <v>605001</v>
      </c>
      <c r="G122" s="4" t="s">
        <v>20</v>
      </c>
      <c r="H122" s="4" t="s">
        <v>21</v>
      </c>
      <c r="I122" s="5">
        <v>162800</v>
      </c>
      <c r="J122" s="5">
        <v>720860.2</v>
      </c>
      <c r="K122" s="8">
        <v>87084.51</v>
      </c>
      <c r="L122" s="5">
        <v>807944.71</v>
      </c>
    </row>
    <row r="123" spans="1:12">
      <c r="A123" s="4">
        <v>101</v>
      </c>
      <c r="B123" s="4" t="s">
        <v>16</v>
      </c>
      <c r="C123" s="4" t="s">
        <v>230</v>
      </c>
      <c r="D123" s="4" t="s">
        <v>231</v>
      </c>
      <c r="E123" s="4" t="s">
        <v>407</v>
      </c>
      <c r="F123" s="5">
        <v>505001</v>
      </c>
      <c r="G123" s="4" t="s">
        <v>20</v>
      </c>
      <c r="H123" s="4" t="s">
        <v>21</v>
      </c>
      <c r="I123" s="5">
        <v>218623</v>
      </c>
      <c r="J123" s="5">
        <v>540037.5</v>
      </c>
      <c r="K123" s="8">
        <v>189491.5</v>
      </c>
      <c r="L123" s="5">
        <v>729529</v>
      </c>
    </row>
    <row r="124" spans="1:12">
      <c r="A124" s="4">
        <v>102</v>
      </c>
      <c r="B124" s="4" t="s">
        <v>16</v>
      </c>
      <c r="C124" s="4" t="s">
        <v>232</v>
      </c>
      <c r="D124" s="4" t="s">
        <v>233</v>
      </c>
      <c r="E124" s="4" t="s">
        <v>408</v>
      </c>
      <c r="F124" s="5">
        <v>135001</v>
      </c>
      <c r="G124" s="4" t="s">
        <v>20</v>
      </c>
      <c r="H124" s="4" t="s">
        <v>21</v>
      </c>
      <c r="I124" s="5">
        <v>148500</v>
      </c>
      <c r="J124" s="5">
        <v>297000</v>
      </c>
      <c r="K124" s="8">
        <v>148500</v>
      </c>
      <c r="L124" s="5">
        <v>445500</v>
      </c>
    </row>
    <row r="125" spans="1:12">
      <c r="A125" s="4">
        <v>103</v>
      </c>
      <c r="B125" s="4" t="s">
        <v>16</v>
      </c>
      <c r="C125" s="4" t="s">
        <v>234</v>
      </c>
      <c r="D125" s="4" t="s">
        <v>235</v>
      </c>
      <c r="E125" s="4" t="s">
        <v>409</v>
      </c>
      <c r="F125" s="5">
        <v>135001</v>
      </c>
      <c r="G125" s="4" t="s">
        <v>20</v>
      </c>
      <c r="H125" s="4" t="s">
        <v>21</v>
      </c>
      <c r="I125" s="5">
        <v>148500</v>
      </c>
      <c r="J125" s="5">
        <v>297000</v>
      </c>
      <c r="K125" s="8">
        <v>148500</v>
      </c>
      <c r="L125" s="5">
        <v>445500</v>
      </c>
    </row>
    <row r="126" spans="1:12">
      <c r="A126" s="4">
        <v>104</v>
      </c>
      <c r="B126" s="4" t="s">
        <v>16</v>
      </c>
      <c r="C126" s="4" t="s">
        <v>236</v>
      </c>
      <c r="D126" s="4" t="s">
        <v>237</v>
      </c>
      <c r="E126" s="4" t="s">
        <v>410</v>
      </c>
      <c r="F126" s="5">
        <v>135001</v>
      </c>
      <c r="G126" s="4" t="s">
        <v>20</v>
      </c>
      <c r="H126" s="4" t="s">
        <v>21</v>
      </c>
      <c r="I126" s="5">
        <v>148500</v>
      </c>
      <c r="J126" s="5">
        <v>297000</v>
      </c>
      <c r="K126" s="8">
        <v>148500</v>
      </c>
      <c r="L126" s="5">
        <v>445500</v>
      </c>
    </row>
    <row r="127" spans="1:12">
      <c r="A127" s="4">
        <v>105</v>
      </c>
      <c r="B127" s="4" t="s">
        <v>16</v>
      </c>
      <c r="C127" s="4" t="s">
        <v>238</v>
      </c>
      <c r="D127" s="4" t="s">
        <v>239</v>
      </c>
      <c r="E127" s="4" t="s">
        <v>411</v>
      </c>
      <c r="F127" s="5">
        <v>605001</v>
      </c>
      <c r="G127" s="4" t="s">
        <v>20</v>
      </c>
      <c r="H127" s="4" t="s">
        <v>21</v>
      </c>
      <c r="I127" s="5">
        <v>129751</v>
      </c>
      <c r="J127" s="5">
        <v>681995.6</v>
      </c>
      <c r="K127" s="8">
        <v>73065.009999999995</v>
      </c>
      <c r="L127" s="5">
        <v>755060.61</v>
      </c>
    </row>
    <row r="128" spans="1:12">
      <c r="A128" s="4">
        <v>106</v>
      </c>
      <c r="B128" s="4" t="s">
        <v>16</v>
      </c>
      <c r="C128" s="4" t="s">
        <v>240</v>
      </c>
      <c r="D128" s="4" t="s">
        <v>241</v>
      </c>
      <c r="E128" s="4" t="s">
        <v>412</v>
      </c>
      <c r="F128" s="5">
        <v>135001</v>
      </c>
      <c r="G128" s="4" t="s">
        <v>20</v>
      </c>
      <c r="H128" s="4" t="s">
        <v>21</v>
      </c>
      <c r="I128" s="5">
        <v>148500</v>
      </c>
      <c r="J128" s="5">
        <v>297000</v>
      </c>
      <c r="K128" s="8">
        <v>148500</v>
      </c>
      <c r="L128" s="5">
        <v>445500</v>
      </c>
    </row>
    <row r="129" spans="1:12">
      <c r="A129" s="4">
        <v>107</v>
      </c>
      <c r="B129" s="4" t="s">
        <v>16</v>
      </c>
      <c r="C129" s="4" t="s">
        <v>242</v>
      </c>
      <c r="D129" s="4" t="s">
        <v>243</v>
      </c>
      <c r="E129" s="4" t="s">
        <v>413</v>
      </c>
      <c r="F129" s="5">
        <v>605001</v>
      </c>
      <c r="G129" s="4" t="s">
        <v>20</v>
      </c>
      <c r="H129" s="4" t="s">
        <v>21</v>
      </c>
      <c r="I129" s="5">
        <v>168594</v>
      </c>
      <c r="J129" s="5">
        <v>715742.3</v>
      </c>
      <c r="K129" s="8">
        <v>194491</v>
      </c>
      <c r="L129" s="5">
        <v>910233.3</v>
      </c>
    </row>
    <row r="130" spans="1:12">
      <c r="A130" s="4">
        <v>108</v>
      </c>
      <c r="B130" s="4" t="s">
        <v>16</v>
      </c>
      <c r="C130" s="4" t="s">
        <v>244</v>
      </c>
      <c r="D130" s="4" t="s">
        <v>245</v>
      </c>
      <c r="E130" s="4" t="s">
        <v>414</v>
      </c>
      <c r="F130" s="5">
        <v>135001</v>
      </c>
      <c r="G130" s="4" t="s">
        <v>20</v>
      </c>
      <c r="H130" s="4" t="s">
        <v>21</v>
      </c>
      <c r="I130" s="5">
        <v>148500</v>
      </c>
      <c r="J130" s="5">
        <v>297000</v>
      </c>
      <c r="K130" s="8">
        <v>148500</v>
      </c>
      <c r="L130" s="5">
        <v>445500</v>
      </c>
    </row>
    <row r="131" spans="1:12">
      <c r="A131" s="4">
        <v>109</v>
      </c>
      <c r="B131" s="4" t="s">
        <v>16</v>
      </c>
      <c r="C131" s="4" t="s">
        <v>246</v>
      </c>
      <c r="D131" s="4" t="s">
        <v>247</v>
      </c>
      <c r="E131" s="4" t="s">
        <v>415</v>
      </c>
      <c r="F131" s="5">
        <v>135001</v>
      </c>
      <c r="G131" s="4" t="s">
        <v>20</v>
      </c>
      <c r="H131" s="4" t="s">
        <v>21</v>
      </c>
      <c r="I131" s="5">
        <v>148500</v>
      </c>
      <c r="J131" s="5">
        <v>297000</v>
      </c>
      <c r="K131" s="8">
        <v>148500</v>
      </c>
      <c r="L131" s="5">
        <v>445500</v>
      </c>
    </row>
    <row r="132" spans="1:12">
      <c r="A132" s="4">
        <v>110</v>
      </c>
      <c r="B132" s="4" t="s">
        <v>16</v>
      </c>
      <c r="C132" s="4" t="s">
        <v>248</v>
      </c>
      <c r="D132" s="4" t="s">
        <v>249</v>
      </c>
      <c r="E132" s="4" t="s">
        <v>416</v>
      </c>
      <c r="F132" s="5">
        <v>245001</v>
      </c>
      <c r="G132" s="4" t="s">
        <v>20</v>
      </c>
      <c r="H132" s="4" t="s">
        <v>21</v>
      </c>
      <c r="I132" s="5">
        <v>269500</v>
      </c>
      <c r="J132" s="5">
        <v>542000.31999999995</v>
      </c>
      <c r="K132" s="8">
        <v>269500</v>
      </c>
      <c r="L132" s="5">
        <v>811500.32</v>
      </c>
    </row>
    <row r="133" spans="1:12">
      <c r="A133" s="4">
        <v>111</v>
      </c>
      <c r="B133" s="4" t="s">
        <v>16</v>
      </c>
      <c r="C133" s="4" t="s">
        <v>250</v>
      </c>
      <c r="D133" s="4" t="s">
        <v>251</v>
      </c>
      <c r="E133" s="4" t="s">
        <v>417</v>
      </c>
      <c r="F133" s="5">
        <v>50000</v>
      </c>
      <c r="G133" s="4" t="s">
        <v>20</v>
      </c>
      <c r="H133" s="4" t="s">
        <v>21</v>
      </c>
      <c r="I133" s="5">
        <v>54911</v>
      </c>
      <c r="J133" s="5">
        <v>109306.56</v>
      </c>
      <c r="K133" s="8">
        <v>54811.9</v>
      </c>
      <c r="L133" s="5">
        <v>164118.46</v>
      </c>
    </row>
    <row r="134" spans="1:12">
      <c r="A134" s="4">
        <v>112</v>
      </c>
      <c r="B134" s="4" t="s">
        <v>16</v>
      </c>
      <c r="C134" s="4" t="s">
        <v>252</v>
      </c>
      <c r="D134" s="4" t="s">
        <v>253</v>
      </c>
      <c r="E134" s="4" t="s">
        <v>418</v>
      </c>
      <c r="F134" s="5">
        <v>50000</v>
      </c>
      <c r="G134" s="4" t="s">
        <v>20</v>
      </c>
      <c r="H134" s="4" t="s">
        <v>21</v>
      </c>
      <c r="I134" s="5">
        <v>54011</v>
      </c>
      <c r="J134" s="5">
        <v>96800.43</v>
      </c>
      <c r="K134" s="8">
        <v>48400</v>
      </c>
      <c r="L134" s="5">
        <v>145200.43</v>
      </c>
    </row>
    <row r="135" spans="1:12">
      <c r="A135" s="4">
        <v>113</v>
      </c>
      <c r="B135" s="4" t="s">
        <v>16</v>
      </c>
      <c r="C135" s="4" t="s">
        <v>254</v>
      </c>
      <c r="D135" s="4" t="s">
        <v>255</v>
      </c>
      <c r="E135" s="4" t="s">
        <v>419</v>
      </c>
      <c r="F135" s="5">
        <v>50000</v>
      </c>
      <c r="G135" s="4" t="s">
        <v>20</v>
      </c>
      <c r="H135" s="4" t="s">
        <v>21</v>
      </c>
      <c r="I135" s="5">
        <v>54090</v>
      </c>
      <c r="J135" s="5">
        <v>98470.26</v>
      </c>
      <c r="K135" s="8">
        <v>51230.3</v>
      </c>
      <c r="L135" s="5">
        <v>149700.56</v>
      </c>
    </row>
    <row r="136" spans="1:12">
      <c r="A136" s="4">
        <v>114</v>
      </c>
      <c r="B136" s="4" t="s">
        <v>16</v>
      </c>
      <c r="C136" s="4" t="s">
        <v>256</v>
      </c>
      <c r="D136" s="4" t="s">
        <v>257</v>
      </c>
      <c r="E136" s="4" t="s">
        <v>258</v>
      </c>
      <c r="F136" s="5">
        <v>50000</v>
      </c>
      <c r="G136" s="4" t="s">
        <v>20</v>
      </c>
      <c r="H136" s="4" t="s">
        <v>21</v>
      </c>
      <c r="I136" s="5">
        <v>55000</v>
      </c>
      <c r="J136" s="5">
        <v>97184.36</v>
      </c>
      <c r="K136" s="8">
        <v>54450</v>
      </c>
      <c r="L136" s="5">
        <v>151634.35999999999</v>
      </c>
    </row>
    <row r="137" spans="1:12">
      <c r="A137" s="4">
        <v>115</v>
      </c>
      <c r="B137" s="4" t="s">
        <v>16</v>
      </c>
      <c r="C137" s="4" t="s">
        <v>259</v>
      </c>
      <c r="D137" s="4" t="s">
        <v>260</v>
      </c>
      <c r="E137" s="4" t="s">
        <v>420</v>
      </c>
      <c r="F137" s="5">
        <v>50000</v>
      </c>
      <c r="G137" s="4" t="s">
        <v>20</v>
      </c>
      <c r="H137" s="4" t="s">
        <v>21</v>
      </c>
      <c r="I137" s="5">
        <v>54940</v>
      </c>
      <c r="J137" s="5">
        <v>102907.63</v>
      </c>
      <c r="K137" s="8">
        <v>48400</v>
      </c>
      <c r="L137" s="5">
        <v>151307.63</v>
      </c>
    </row>
    <row r="138" spans="1:12">
      <c r="A138" s="4">
        <v>116</v>
      </c>
      <c r="B138" s="4" t="s">
        <v>16</v>
      </c>
      <c r="C138" s="4" t="s">
        <v>261</v>
      </c>
      <c r="D138" s="4" t="s">
        <v>262</v>
      </c>
      <c r="E138" s="4" t="s">
        <v>263</v>
      </c>
      <c r="F138" s="5">
        <v>50000</v>
      </c>
      <c r="G138" s="4" t="s">
        <v>20</v>
      </c>
      <c r="H138" s="4" t="s">
        <v>21</v>
      </c>
      <c r="I138" s="5">
        <v>48400</v>
      </c>
      <c r="J138" s="5">
        <v>103288.86</v>
      </c>
      <c r="K138" s="8">
        <v>48400</v>
      </c>
      <c r="L138" s="5">
        <v>151688.85999999999</v>
      </c>
    </row>
    <row r="139" spans="1:12">
      <c r="A139" s="4">
        <v>117</v>
      </c>
      <c r="B139" s="4" t="s">
        <v>16</v>
      </c>
      <c r="C139" s="4" t="s">
        <v>264</v>
      </c>
      <c r="D139" s="4" t="s">
        <v>265</v>
      </c>
      <c r="E139" s="4" t="s">
        <v>421</v>
      </c>
      <c r="F139" s="5">
        <v>135001</v>
      </c>
      <c r="G139" s="4" t="s">
        <v>20</v>
      </c>
      <c r="H139" s="4" t="s">
        <v>21</v>
      </c>
      <c r="I139" s="5">
        <v>118800</v>
      </c>
      <c r="J139" s="5">
        <v>297000.09999999998</v>
      </c>
      <c r="K139" s="8">
        <v>148500</v>
      </c>
      <c r="L139" s="5">
        <v>445500.1</v>
      </c>
    </row>
    <row r="140" spans="1:12">
      <c r="A140" s="4">
        <v>118</v>
      </c>
      <c r="B140" s="4" t="s">
        <v>16</v>
      </c>
      <c r="C140" s="4" t="s">
        <v>266</v>
      </c>
      <c r="D140" s="4" t="s">
        <v>267</v>
      </c>
      <c r="E140" s="4" t="s">
        <v>422</v>
      </c>
      <c r="F140" s="5">
        <v>245001</v>
      </c>
      <c r="G140" s="4" t="s">
        <v>20</v>
      </c>
      <c r="H140" s="4" t="s">
        <v>21</v>
      </c>
      <c r="I140" s="5">
        <v>269500</v>
      </c>
      <c r="J140" s="5">
        <v>542001.22</v>
      </c>
      <c r="K140" s="8">
        <v>269500</v>
      </c>
      <c r="L140" s="5">
        <v>811501.22</v>
      </c>
    </row>
    <row r="141" spans="1:12">
      <c r="A141" s="4">
        <v>119</v>
      </c>
      <c r="B141" s="4" t="s">
        <v>16</v>
      </c>
      <c r="C141" s="4" t="s">
        <v>268</v>
      </c>
      <c r="D141" s="4" t="s">
        <v>269</v>
      </c>
      <c r="E141" s="4" t="s">
        <v>423</v>
      </c>
      <c r="F141" s="5">
        <v>50000</v>
      </c>
      <c r="G141" s="4" t="s">
        <v>20</v>
      </c>
      <c r="H141" s="4" t="s">
        <v>21</v>
      </c>
      <c r="I141" s="5">
        <v>48400</v>
      </c>
      <c r="J141" s="5">
        <v>96799.66</v>
      </c>
      <c r="K141" s="8">
        <v>48400</v>
      </c>
      <c r="L141" s="5">
        <v>145199.66</v>
      </c>
    </row>
    <row r="142" spans="1:12">
      <c r="A142" s="4">
        <v>120</v>
      </c>
      <c r="B142" s="4" t="s">
        <v>16</v>
      </c>
      <c r="C142" s="4" t="s">
        <v>270</v>
      </c>
      <c r="D142" s="4" t="s">
        <v>271</v>
      </c>
      <c r="E142" s="4" t="s">
        <v>424</v>
      </c>
      <c r="F142" s="5">
        <v>50000</v>
      </c>
      <c r="G142" s="4" t="s">
        <v>20</v>
      </c>
      <c r="H142" s="4" t="s">
        <v>21</v>
      </c>
      <c r="I142" s="5">
        <v>54861</v>
      </c>
      <c r="J142" s="5">
        <v>104888.83</v>
      </c>
      <c r="K142" s="8">
        <v>48400</v>
      </c>
      <c r="L142" s="5">
        <v>153288.82999999999</v>
      </c>
    </row>
    <row r="143" spans="1:12">
      <c r="A143" s="4">
        <v>121</v>
      </c>
      <c r="B143" s="4" t="s">
        <v>16</v>
      </c>
      <c r="C143" s="4" t="s">
        <v>272</v>
      </c>
      <c r="D143" s="4" t="s">
        <v>273</v>
      </c>
      <c r="E143" s="4" t="s">
        <v>274</v>
      </c>
      <c r="F143" s="5">
        <v>50000</v>
      </c>
      <c r="G143" s="4" t="s">
        <v>20</v>
      </c>
      <c r="H143" s="4" t="s">
        <v>21</v>
      </c>
      <c r="I143" s="5">
        <v>54918</v>
      </c>
      <c r="J143" s="5">
        <v>103203.46</v>
      </c>
      <c r="K143" s="8">
        <v>54924.1</v>
      </c>
      <c r="L143" s="5">
        <v>158127.56</v>
      </c>
    </row>
    <row r="144" spans="1:12">
      <c r="A144" s="4">
        <v>122</v>
      </c>
      <c r="B144" s="4" t="s">
        <v>16</v>
      </c>
      <c r="C144" s="4" t="s">
        <v>275</v>
      </c>
      <c r="D144" s="4" t="s">
        <v>276</v>
      </c>
      <c r="E144" s="4" t="s">
        <v>277</v>
      </c>
      <c r="F144" s="5">
        <v>2000000</v>
      </c>
      <c r="G144" s="4" t="s">
        <v>20</v>
      </c>
      <c r="H144" s="4" t="s">
        <v>21</v>
      </c>
      <c r="I144" s="5">
        <v>101420</v>
      </c>
      <c r="J144" s="5">
        <v>-971500.36</v>
      </c>
      <c r="K144" s="8">
        <v>108900</v>
      </c>
      <c r="L144" s="5">
        <v>-862600.36</v>
      </c>
    </row>
    <row r="145" spans="1:12">
      <c r="A145" s="4">
        <v>123</v>
      </c>
      <c r="B145" s="4" t="s">
        <v>16</v>
      </c>
      <c r="C145" s="4" t="s">
        <v>278</v>
      </c>
      <c r="D145" s="4" t="s">
        <v>279</v>
      </c>
      <c r="E145" s="4" t="s">
        <v>280</v>
      </c>
      <c r="F145" s="5">
        <v>50000</v>
      </c>
      <c r="G145" s="4" t="s">
        <v>20</v>
      </c>
      <c r="H145" s="4" t="s">
        <v>21</v>
      </c>
      <c r="I145" s="5">
        <v>48400</v>
      </c>
      <c r="J145" s="5">
        <v>96800.42</v>
      </c>
      <c r="K145" s="8">
        <v>48400</v>
      </c>
      <c r="L145" s="5">
        <v>145200.42000000001</v>
      </c>
    </row>
    <row r="146" spans="1:12">
      <c r="A146" s="4">
        <v>124</v>
      </c>
      <c r="B146" s="4" t="s">
        <v>16</v>
      </c>
      <c r="C146" s="4" t="s">
        <v>281</v>
      </c>
      <c r="D146" s="4" t="s">
        <v>282</v>
      </c>
      <c r="E146" s="4" t="s">
        <v>283</v>
      </c>
      <c r="F146" s="5">
        <v>50000</v>
      </c>
      <c r="G146" s="4" t="s">
        <v>20</v>
      </c>
      <c r="H146" s="4" t="s">
        <v>21</v>
      </c>
      <c r="I146" s="5">
        <v>48400</v>
      </c>
      <c r="J146" s="5">
        <v>96800.62</v>
      </c>
      <c r="K146" s="8">
        <v>48400</v>
      </c>
      <c r="L146" s="5">
        <v>145200.62</v>
      </c>
    </row>
    <row r="147" spans="1:12">
      <c r="A147" s="4">
        <v>125</v>
      </c>
      <c r="B147" s="4" t="s">
        <v>16</v>
      </c>
      <c r="C147" s="4" t="s">
        <v>284</v>
      </c>
      <c r="D147" s="4" t="s">
        <v>285</v>
      </c>
      <c r="E147" s="4" t="s">
        <v>425</v>
      </c>
      <c r="F147" s="5">
        <v>50000</v>
      </c>
      <c r="G147" s="4" t="s">
        <v>20</v>
      </c>
      <c r="H147" s="4" t="s">
        <v>21</v>
      </c>
      <c r="I147" s="5">
        <v>48400</v>
      </c>
      <c r="J147" s="5">
        <v>97400.02</v>
      </c>
      <c r="K147" s="8">
        <v>48400</v>
      </c>
      <c r="L147" s="5">
        <v>145800.01999999999</v>
      </c>
    </row>
    <row r="148" spans="1:12">
      <c r="A148" s="4">
        <v>126</v>
      </c>
      <c r="B148" s="4" t="s">
        <v>16</v>
      </c>
      <c r="C148" s="4" t="s">
        <v>286</v>
      </c>
      <c r="D148" s="4" t="s">
        <v>287</v>
      </c>
      <c r="E148" s="4" t="s">
        <v>426</v>
      </c>
      <c r="F148" s="5">
        <v>50000</v>
      </c>
      <c r="G148" s="4" t="s">
        <v>20</v>
      </c>
      <c r="H148" s="4" t="s">
        <v>21</v>
      </c>
      <c r="I148" s="5">
        <v>48400</v>
      </c>
      <c r="J148" s="5">
        <v>98449.22</v>
      </c>
      <c r="K148" s="8">
        <v>48400</v>
      </c>
      <c r="L148" s="5">
        <v>146849.22</v>
      </c>
    </row>
    <row r="149" spans="1:12">
      <c r="A149" s="4">
        <v>127</v>
      </c>
      <c r="B149" s="4" t="s">
        <v>16</v>
      </c>
      <c r="C149" s="4" t="s">
        <v>288</v>
      </c>
      <c r="D149" s="4" t="s">
        <v>289</v>
      </c>
      <c r="E149" s="4" t="s">
        <v>427</v>
      </c>
      <c r="F149" s="5">
        <v>605001</v>
      </c>
      <c r="G149" s="4" t="s">
        <v>20</v>
      </c>
      <c r="H149" s="4" t="s">
        <v>21</v>
      </c>
      <c r="I149" s="5">
        <v>148500</v>
      </c>
      <c r="J149" s="5">
        <v>1322626.8600000001</v>
      </c>
      <c r="K149" s="8">
        <v>67064.509999999995</v>
      </c>
      <c r="L149" s="5">
        <v>1389691.37</v>
      </c>
    </row>
    <row r="150" spans="1:12">
      <c r="A150" s="4">
        <v>128</v>
      </c>
      <c r="B150" s="4" t="s">
        <v>16</v>
      </c>
      <c r="C150" s="4" t="s">
        <v>290</v>
      </c>
      <c r="D150" s="4" t="s">
        <v>291</v>
      </c>
      <c r="E150" s="4" t="s">
        <v>428</v>
      </c>
      <c r="F150" s="5">
        <v>189001</v>
      </c>
      <c r="G150" s="4" t="s">
        <v>20</v>
      </c>
      <c r="H150" s="4" t="s">
        <v>21</v>
      </c>
      <c r="I150" s="5">
        <v>132000</v>
      </c>
      <c r="J150" s="5">
        <v>123310.57</v>
      </c>
      <c r="K150" s="8">
        <v>66550</v>
      </c>
      <c r="L150" s="5">
        <v>189860.57</v>
      </c>
    </row>
    <row r="151" spans="1:12">
      <c r="A151" s="4">
        <v>129</v>
      </c>
      <c r="B151" s="4" t="s">
        <v>16</v>
      </c>
      <c r="C151" s="4" t="s">
        <v>292</v>
      </c>
      <c r="D151" s="4" t="s">
        <v>293</v>
      </c>
      <c r="E151" s="4" t="s">
        <v>429</v>
      </c>
      <c r="F151" s="5">
        <v>189001</v>
      </c>
      <c r="G151" s="4" t="s">
        <v>20</v>
      </c>
      <c r="H151" s="4" t="s">
        <v>21</v>
      </c>
      <c r="I151" s="5">
        <v>29040</v>
      </c>
      <c r="J151" s="5">
        <v>410147.05</v>
      </c>
      <c r="K151" s="8">
        <v>21858.07</v>
      </c>
      <c r="L151" s="5">
        <v>432005.12</v>
      </c>
    </row>
    <row r="152" spans="1:12">
      <c r="A152" s="4">
        <v>130</v>
      </c>
      <c r="B152" s="4" t="s">
        <v>16</v>
      </c>
      <c r="C152" s="4" t="s">
        <v>294</v>
      </c>
      <c r="D152" s="4" t="s">
        <v>295</v>
      </c>
      <c r="E152" s="4" t="s">
        <v>296</v>
      </c>
      <c r="F152" s="5">
        <v>50000</v>
      </c>
      <c r="G152" s="4" t="s">
        <v>20</v>
      </c>
      <c r="H152" s="4" t="s">
        <v>21</v>
      </c>
      <c r="I152" s="5">
        <v>48400</v>
      </c>
      <c r="J152" s="5">
        <v>106424.66</v>
      </c>
      <c r="K152" s="8">
        <v>54841.599999999999</v>
      </c>
      <c r="L152" s="5">
        <v>161266.26</v>
      </c>
    </row>
    <row r="153" spans="1:12">
      <c r="A153" s="4">
        <v>131</v>
      </c>
      <c r="B153" s="4" t="s">
        <v>16</v>
      </c>
      <c r="C153" s="4" t="s">
        <v>297</v>
      </c>
      <c r="D153" s="4" t="s">
        <v>298</v>
      </c>
      <c r="E153" s="4" t="s">
        <v>430</v>
      </c>
      <c r="F153" s="5">
        <v>1000000</v>
      </c>
      <c r="G153" s="4" t="s">
        <v>20</v>
      </c>
      <c r="H153" s="4" t="s">
        <v>21</v>
      </c>
      <c r="I153" s="5">
        <v>167501</v>
      </c>
      <c r="J153" s="5">
        <v>311369.53000000003</v>
      </c>
      <c r="K153" s="8">
        <v>192844.3</v>
      </c>
      <c r="L153" s="5">
        <v>504213.83</v>
      </c>
    </row>
    <row r="154" spans="1:12">
      <c r="A154" s="4">
        <v>132</v>
      </c>
      <c r="B154" s="4" t="s">
        <v>16</v>
      </c>
      <c r="C154" s="4" t="s">
        <v>299</v>
      </c>
      <c r="D154" s="4" t="s">
        <v>300</v>
      </c>
      <c r="E154" s="4" t="s">
        <v>431</v>
      </c>
      <c r="F154" s="5">
        <v>605001</v>
      </c>
      <c r="G154" s="4" t="s">
        <v>20</v>
      </c>
      <c r="H154" s="4" t="s">
        <v>21</v>
      </c>
      <c r="I154" s="5">
        <v>123750</v>
      </c>
      <c r="J154" s="5">
        <v>674000.07</v>
      </c>
      <c r="K154" s="8">
        <v>67064.509999999995</v>
      </c>
      <c r="L154" s="5">
        <v>741064.58</v>
      </c>
    </row>
    <row r="155" spans="1:12">
      <c r="A155" s="4">
        <v>133</v>
      </c>
      <c r="B155" s="4" t="s">
        <v>16</v>
      </c>
      <c r="C155" s="4" t="s">
        <v>301</v>
      </c>
      <c r="D155" s="4" t="s">
        <v>302</v>
      </c>
      <c r="E155" s="4" t="s">
        <v>432</v>
      </c>
      <c r="F155" s="5">
        <v>189001</v>
      </c>
      <c r="G155" s="4" t="s">
        <v>20</v>
      </c>
      <c r="H155" s="4" t="s">
        <v>21</v>
      </c>
      <c r="I155" s="5">
        <v>207350</v>
      </c>
      <c r="J155" s="5">
        <v>218447.21</v>
      </c>
      <c r="K155" s="8">
        <v>251900</v>
      </c>
      <c r="L155" s="5">
        <v>470347.21</v>
      </c>
    </row>
    <row r="156" spans="1:12">
      <c r="A156" s="4">
        <v>134</v>
      </c>
      <c r="B156" s="4" t="s">
        <v>16</v>
      </c>
      <c r="C156" s="4" t="s">
        <v>303</v>
      </c>
      <c r="D156" s="4" t="s">
        <v>304</v>
      </c>
      <c r="E156" s="4" t="s">
        <v>433</v>
      </c>
      <c r="F156" s="5">
        <v>189001</v>
      </c>
      <c r="G156" s="4" t="s">
        <v>20</v>
      </c>
      <c r="H156" s="4" t="s">
        <v>21</v>
      </c>
      <c r="I156" s="5">
        <v>82500</v>
      </c>
      <c r="J156" s="5">
        <v>295316.23</v>
      </c>
      <c r="K156" s="8">
        <v>99000</v>
      </c>
      <c r="L156" s="5">
        <v>394316.23</v>
      </c>
    </row>
    <row r="157" spans="1:12">
      <c r="A157" s="4">
        <v>135</v>
      </c>
      <c r="B157" s="4" t="s">
        <v>16</v>
      </c>
      <c r="C157" s="4" t="s">
        <v>305</v>
      </c>
      <c r="D157" s="4" t="s">
        <v>306</v>
      </c>
      <c r="E157" s="4" t="s">
        <v>307</v>
      </c>
      <c r="F157" s="5">
        <v>500001</v>
      </c>
      <c r="G157" s="4" t="s">
        <v>20</v>
      </c>
      <c r="H157" s="4" t="s">
        <v>21</v>
      </c>
      <c r="I157" s="5">
        <v>550000</v>
      </c>
      <c r="J157" s="5">
        <v>-6000</v>
      </c>
      <c r="K157" s="8">
        <v>550000</v>
      </c>
      <c r="L157" s="5">
        <v>544000</v>
      </c>
    </row>
    <row r="158" spans="1:12">
      <c r="A158" s="4">
        <v>136</v>
      </c>
      <c r="B158" s="4" t="s">
        <v>16</v>
      </c>
      <c r="C158" s="4" t="s">
        <v>308</v>
      </c>
      <c r="D158" s="4" t="s">
        <v>309</v>
      </c>
      <c r="E158" s="4" t="s">
        <v>434</v>
      </c>
      <c r="F158" s="5">
        <v>500001</v>
      </c>
      <c r="G158" s="4" t="s">
        <v>20</v>
      </c>
      <c r="H158" s="4" t="s">
        <v>21</v>
      </c>
      <c r="I158" s="5">
        <v>550000</v>
      </c>
      <c r="J158" s="5">
        <v>-1014.18</v>
      </c>
      <c r="K158" s="8">
        <v>550000</v>
      </c>
      <c r="L158" s="5">
        <v>548985.81999999995</v>
      </c>
    </row>
    <row r="159" spans="1:12">
      <c r="A159" s="4">
        <v>137</v>
      </c>
      <c r="B159" s="4" t="s">
        <v>16</v>
      </c>
      <c r="C159" s="4" t="s">
        <v>310</v>
      </c>
      <c r="D159" s="4" t="s">
        <v>311</v>
      </c>
      <c r="E159" s="4" t="s">
        <v>312</v>
      </c>
      <c r="F159" s="5">
        <v>44001</v>
      </c>
      <c r="G159" s="4" t="s">
        <v>20</v>
      </c>
      <c r="H159" s="4" t="s">
        <v>21</v>
      </c>
      <c r="I159" s="5">
        <v>27427</v>
      </c>
      <c r="J159" s="5">
        <v>252013.61</v>
      </c>
      <c r="K159" s="8">
        <v>21858.07</v>
      </c>
      <c r="L159" s="5">
        <v>273871.68</v>
      </c>
    </row>
    <row r="160" spans="1:12">
      <c r="A160" s="15"/>
      <c r="B160" s="15"/>
      <c r="C160" s="15"/>
      <c r="D160" s="15"/>
      <c r="E160" s="15"/>
      <c r="F160" s="15"/>
      <c r="G160" s="15"/>
      <c r="H160" s="15"/>
      <c r="I160" s="7">
        <f>SUM(I20:I159)</f>
        <v>21677488</v>
      </c>
      <c r="J160" s="7">
        <f>SUM(J20:J159)</f>
        <v>42930145.960000001</v>
      </c>
      <c r="K160" s="6">
        <f>SUM(K20:K159)</f>
        <v>22360651.580000009</v>
      </c>
      <c r="L160" s="7">
        <f>SUM(L20:L159)</f>
        <v>65290797.539999999</v>
      </c>
    </row>
  </sheetData>
  <autoFilter ref="A22:L160"/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1"/>
  <sheetViews>
    <sheetView topLeftCell="A184" zoomScale="80" zoomScaleNormal="80" workbookViewId="0">
      <selection activeCell="N162" sqref="N162"/>
    </sheetView>
  </sheetViews>
  <sheetFormatPr defaultColWidth="8.85546875" defaultRowHeight="15"/>
  <cols>
    <col min="1" max="2" width="8.85546875" style="17"/>
    <col min="3" max="3" width="20.7109375" style="17" customWidth="1"/>
    <col min="4" max="4" width="24" style="17" customWidth="1"/>
    <col min="5" max="5" width="29.7109375" style="17" bestFit="1" customWidth="1"/>
    <col min="6" max="6" width="29.7109375" style="17" hidden="1" customWidth="1"/>
    <col min="7" max="7" width="27" style="16" hidden="1" customWidth="1"/>
    <col min="8" max="9" width="27" style="16" customWidth="1"/>
    <col min="10" max="11" width="25.7109375" style="17" customWidth="1"/>
    <col min="12" max="12" width="24.85546875" style="17" customWidth="1"/>
    <col min="13" max="13" width="24" style="17" customWidth="1"/>
    <col min="14" max="14" width="32.28515625" style="17" customWidth="1"/>
    <col min="15" max="24" width="20.7109375" style="17" customWidth="1"/>
    <col min="25" max="16384" width="8.85546875" style="17"/>
  </cols>
  <sheetData>
    <row r="1" spans="1:16">
      <c r="A1" s="16"/>
      <c r="B1" s="16"/>
      <c r="C1" s="16"/>
      <c r="D1" s="16"/>
      <c r="E1" s="16"/>
      <c r="F1" s="16"/>
      <c r="J1" s="16"/>
    </row>
    <row r="2" spans="1:16">
      <c r="A2" s="16"/>
      <c r="B2" s="16"/>
      <c r="C2" s="16"/>
      <c r="D2" s="16"/>
      <c r="E2" s="16"/>
      <c r="F2" s="16"/>
      <c r="J2" s="16"/>
    </row>
    <row r="3" spans="1:16">
      <c r="A3" s="16"/>
      <c r="B3" s="16"/>
      <c r="C3" s="16"/>
      <c r="D3" s="16"/>
      <c r="E3" s="16"/>
      <c r="F3" s="16"/>
      <c r="J3" s="16"/>
    </row>
    <row r="4" spans="1:16">
      <c r="A4" s="16"/>
      <c r="B4" s="16"/>
      <c r="C4" s="16"/>
      <c r="D4" s="16"/>
      <c r="E4" s="16"/>
      <c r="F4" s="16"/>
      <c r="J4" s="16"/>
    </row>
    <row r="5" spans="1:16">
      <c r="A5" s="16"/>
      <c r="B5" s="16"/>
      <c r="C5" s="16"/>
      <c r="D5" s="16"/>
      <c r="E5" s="16"/>
      <c r="F5" s="16"/>
      <c r="J5" s="16"/>
    </row>
    <row r="6" spans="1:16">
      <c r="A6" s="18" t="s">
        <v>0</v>
      </c>
      <c r="B6" s="16"/>
      <c r="C6" s="16"/>
      <c r="D6" s="16"/>
      <c r="E6" s="16"/>
      <c r="F6" s="16"/>
      <c r="J6" s="16"/>
    </row>
    <row r="7" spans="1:16">
      <c r="A7" s="18" t="s">
        <v>1</v>
      </c>
      <c r="B7" s="16"/>
      <c r="C7" s="16"/>
      <c r="D7" s="16"/>
      <c r="E7" s="16"/>
      <c r="F7" s="16"/>
      <c r="J7" s="16"/>
    </row>
    <row r="8" spans="1:16">
      <c r="A8" s="19" t="s">
        <v>2</v>
      </c>
      <c r="B8" s="19"/>
      <c r="C8" s="19"/>
      <c r="D8" s="19"/>
      <c r="E8" s="19"/>
      <c r="F8" s="19"/>
      <c r="G8" s="19"/>
      <c r="H8" s="19"/>
      <c r="I8" s="19"/>
      <c r="J8" s="19"/>
    </row>
    <row r="9" spans="1:16">
      <c r="A9" s="19"/>
      <c r="B9" s="19"/>
      <c r="C9" s="19"/>
      <c r="D9" s="19"/>
      <c r="E9" s="19"/>
      <c r="F9" s="19"/>
      <c r="G9" s="19"/>
      <c r="H9" s="19"/>
      <c r="I9" s="19"/>
      <c r="J9" s="19"/>
      <c r="N9" s="20" t="s">
        <v>313</v>
      </c>
      <c r="O9" s="21" t="s">
        <v>314</v>
      </c>
      <c r="P9" s="21"/>
    </row>
    <row r="10" spans="1:16">
      <c r="A10" s="22" t="s">
        <v>3</v>
      </c>
      <c r="B10" s="22"/>
      <c r="C10" s="22"/>
      <c r="D10" s="22"/>
      <c r="E10" s="22"/>
      <c r="F10" s="22"/>
      <c r="G10" s="22"/>
      <c r="H10" s="22"/>
      <c r="I10" s="22"/>
      <c r="J10" s="22"/>
      <c r="N10" s="20" t="s">
        <v>315</v>
      </c>
      <c r="O10" s="23" t="s">
        <v>316</v>
      </c>
      <c r="P10" s="23"/>
    </row>
    <row r="11" spans="1:16">
      <c r="A11" s="16"/>
      <c r="B11" s="16"/>
      <c r="C11" s="16"/>
      <c r="D11" s="16"/>
      <c r="E11" s="16"/>
      <c r="F11" s="16"/>
      <c r="J11" s="16"/>
      <c r="O11" s="23"/>
      <c r="P11" s="23"/>
    </row>
    <row r="12" spans="1:16">
      <c r="A12" s="16"/>
      <c r="B12" s="16"/>
      <c r="C12" s="16"/>
      <c r="D12" s="16"/>
      <c r="E12" s="16"/>
      <c r="F12" s="16"/>
      <c r="J12" s="16"/>
      <c r="N12" s="20" t="s">
        <v>317</v>
      </c>
      <c r="O12" s="21">
        <v>90301019</v>
      </c>
      <c r="P12" s="21"/>
    </row>
    <row r="13" spans="1:16">
      <c r="A13" s="16"/>
      <c r="B13" s="16"/>
      <c r="C13" s="16"/>
      <c r="D13" s="16"/>
      <c r="E13" s="16"/>
      <c r="F13" s="16"/>
      <c r="J13" s="16"/>
      <c r="N13" s="20" t="s">
        <v>318</v>
      </c>
      <c r="O13" s="21" t="s">
        <v>435</v>
      </c>
      <c r="P13" s="21"/>
    </row>
    <row r="14" spans="1:16">
      <c r="A14" s="16"/>
      <c r="B14" s="16"/>
      <c r="C14" s="16"/>
      <c r="D14" s="16"/>
      <c r="E14" s="16"/>
      <c r="F14" s="16"/>
      <c r="J14" s="16"/>
      <c r="N14" s="20" t="s">
        <v>320</v>
      </c>
      <c r="O14" s="21" t="s">
        <v>436</v>
      </c>
      <c r="P14" s="21"/>
    </row>
    <row r="15" spans="1:16">
      <c r="A15" s="16"/>
      <c r="B15" s="16"/>
      <c r="C15" s="16"/>
      <c r="D15" s="16"/>
      <c r="E15" s="16"/>
      <c r="F15" s="16"/>
      <c r="J15" s="16"/>
      <c r="N15" s="20" t="s">
        <v>13</v>
      </c>
      <c r="O15" s="24">
        <f>SUM(N20:N159)</f>
        <v>42075921.059999987</v>
      </c>
      <c r="P15" s="24"/>
    </row>
    <row r="16" spans="1:16">
      <c r="A16" s="16"/>
      <c r="B16" s="16"/>
      <c r="C16" s="16"/>
      <c r="D16" s="16"/>
      <c r="E16" s="16"/>
      <c r="F16" s="16"/>
      <c r="J16" s="16"/>
      <c r="N16" s="20" t="s">
        <v>322</v>
      </c>
      <c r="O16" s="24">
        <f>SUM(M20:M159)</f>
        <v>69444768</v>
      </c>
      <c r="P16" s="24"/>
    </row>
    <row r="17" spans="1:17">
      <c r="A17" s="16"/>
      <c r="B17" s="16"/>
      <c r="C17" s="16"/>
      <c r="D17" s="16"/>
      <c r="E17" s="16"/>
      <c r="F17" s="16"/>
      <c r="J17" s="16"/>
      <c r="N17" s="20" t="s">
        <v>323</v>
      </c>
      <c r="O17" s="25">
        <f>SUM(O20:O159)</f>
        <v>22531712.899999999</v>
      </c>
      <c r="P17" s="25"/>
    </row>
    <row r="18" spans="1:17">
      <c r="A18" s="16"/>
      <c r="B18" s="16"/>
      <c r="C18" s="16"/>
      <c r="D18" s="16"/>
      <c r="E18" s="16"/>
      <c r="F18" s="16"/>
      <c r="J18" s="16"/>
      <c r="N18" s="20" t="s">
        <v>15</v>
      </c>
      <c r="O18" s="24">
        <f>SUM(P20:P159)</f>
        <v>64607633.959999993</v>
      </c>
      <c r="P18" s="24"/>
    </row>
    <row r="19" spans="1:17">
      <c r="A19" s="16"/>
      <c r="B19" s="16"/>
      <c r="C19" s="16"/>
      <c r="D19" s="16"/>
      <c r="E19" s="16"/>
      <c r="F19" s="16"/>
      <c r="J19" s="16"/>
    </row>
    <row r="20" spans="1:17">
      <c r="A20" s="16"/>
      <c r="B20" s="16"/>
      <c r="C20" s="16"/>
      <c r="D20" s="16"/>
      <c r="E20" s="16"/>
      <c r="F20" s="16"/>
      <c r="J20" s="16"/>
    </row>
    <row r="21" spans="1:17">
      <c r="A21" s="16"/>
      <c r="B21" s="16"/>
      <c r="C21" s="16"/>
      <c r="D21" s="16"/>
      <c r="E21" s="16"/>
      <c r="F21" s="16"/>
      <c r="J21" s="16"/>
    </row>
    <row r="22" spans="1:17">
      <c r="A22" s="26" t="s">
        <v>4</v>
      </c>
      <c r="B22" s="26" t="s">
        <v>5</v>
      </c>
      <c r="C22" s="26" t="s">
        <v>6</v>
      </c>
      <c r="D22" s="26" t="s">
        <v>7</v>
      </c>
      <c r="E22" s="26" t="s">
        <v>437</v>
      </c>
      <c r="F22" s="26" t="s">
        <v>438</v>
      </c>
      <c r="G22" s="27" t="s">
        <v>439</v>
      </c>
      <c r="H22" s="27" t="s">
        <v>440</v>
      </c>
      <c r="I22" s="27" t="s">
        <v>441</v>
      </c>
      <c r="J22" s="26" t="s">
        <v>9</v>
      </c>
      <c r="K22" s="26" t="s">
        <v>10</v>
      </c>
      <c r="L22" s="26" t="s">
        <v>11</v>
      </c>
      <c r="M22" s="26" t="s">
        <v>12</v>
      </c>
      <c r="N22" s="26" t="s">
        <v>13</v>
      </c>
      <c r="O22" s="26" t="s">
        <v>14</v>
      </c>
      <c r="P22" s="26" t="s">
        <v>15</v>
      </c>
    </row>
    <row r="23" spans="1:17">
      <c r="A23" s="28">
        <v>1</v>
      </c>
      <c r="B23" s="28" t="s">
        <v>16</v>
      </c>
      <c r="C23" s="28" t="s">
        <v>124</v>
      </c>
      <c r="D23" s="28" t="s">
        <v>125</v>
      </c>
      <c r="E23" s="29" t="s">
        <v>116</v>
      </c>
      <c r="F23" s="29" t="e">
        <f>VLOOKUP(D23,'[1]BAG TAMU'!$D$18:$F$44,3,0)</f>
        <v>#N/A</v>
      </c>
      <c r="G23" s="30" t="s">
        <v>442</v>
      </c>
      <c r="H23" s="30" t="s">
        <v>443</v>
      </c>
      <c r="I23" s="30" t="s">
        <v>444</v>
      </c>
      <c r="J23" s="31">
        <v>500001</v>
      </c>
      <c r="K23" s="28" t="s">
        <v>20</v>
      </c>
      <c r="L23" s="28" t="s">
        <v>21</v>
      </c>
      <c r="M23" s="31">
        <v>7700000</v>
      </c>
      <c r="N23" s="31">
        <v>550000</v>
      </c>
      <c r="O23" s="32">
        <v>560000</v>
      </c>
      <c r="P23" s="31">
        <v>1110000</v>
      </c>
      <c r="Q23" s="17" t="s">
        <v>445</v>
      </c>
    </row>
    <row r="24" spans="1:17">
      <c r="A24" s="28">
        <v>2</v>
      </c>
      <c r="B24" s="28" t="s">
        <v>16</v>
      </c>
      <c r="C24" s="28" t="s">
        <v>126</v>
      </c>
      <c r="D24" s="28" t="s">
        <v>127</v>
      </c>
      <c r="E24" s="33" t="s">
        <v>116</v>
      </c>
      <c r="F24" s="29" t="e">
        <f>VLOOKUP(D24,'[1]BAG TAMU'!$D$18:$F$44,3,0)</f>
        <v>#N/A</v>
      </c>
      <c r="G24" s="30" t="s">
        <v>442</v>
      </c>
      <c r="H24" s="30" t="s">
        <v>443</v>
      </c>
      <c r="I24" s="30" t="s">
        <v>444</v>
      </c>
      <c r="J24" s="31">
        <v>500001</v>
      </c>
      <c r="K24" s="28" t="s">
        <v>20</v>
      </c>
      <c r="L24" s="28" t="s">
        <v>21</v>
      </c>
      <c r="M24" s="31">
        <v>7700000</v>
      </c>
      <c r="N24" s="31">
        <v>550000</v>
      </c>
      <c r="O24" s="32">
        <v>560000</v>
      </c>
      <c r="P24" s="31">
        <v>1110000</v>
      </c>
      <c r="Q24" s="17" t="s">
        <v>445</v>
      </c>
    </row>
    <row r="25" spans="1:17">
      <c r="A25" s="28">
        <v>3</v>
      </c>
      <c r="B25" s="28" t="s">
        <v>16</v>
      </c>
      <c r="C25" s="28" t="s">
        <v>128</v>
      </c>
      <c r="D25" s="28" t="s">
        <v>129</v>
      </c>
      <c r="E25" s="33" t="s">
        <v>116</v>
      </c>
      <c r="F25" s="29" t="e">
        <f>VLOOKUP(D25,'[1]BAG TAMU'!$D$18:$F$44,3,0)</f>
        <v>#N/A</v>
      </c>
      <c r="G25" s="30" t="s">
        <v>442</v>
      </c>
      <c r="H25" s="30" t="s">
        <v>443</v>
      </c>
      <c r="I25" s="30" t="s">
        <v>444</v>
      </c>
      <c r="J25" s="31">
        <v>500001</v>
      </c>
      <c r="K25" s="28" t="s">
        <v>20</v>
      </c>
      <c r="L25" s="28" t="s">
        <v>21</v>
      </c>
      <c r="M25" s="31">
        <v>7700000</v>
      </c>
      <c r="N25" s="31">
        <v>550000</v>
      </c>
      <c r="O25" s="32">
        <v>560000</v>
      </c>
      <c r="P25" s="31">
        <v>1110000</v>
      </c>
      <c r="Q25" s="17" t="s">
        <v>445</v>
      </c>
    </row>
    <row r="26" spans="1:17" hidden="1">
      <c r="A26" s="28">
        <v>4</v>
      </c>
      <c r="B26" s="28" t="s">
        <v>16</v>
      </c>
      <c r="C26" s="28" t="s">
        <v>308</v>
      </c>
      <c r="D26" s="28" t="s">
        <v>309</v>
      </c>
      <c r="E26" s="34" t="str">
        <f>VLOOKUP(D26,[2]DATA!$D$18:$E$144,2,0)</f>
        <v>SOERYO 1</v>
      </c>
      <c r="F26" s="29" t="s">
        <v>446</v>
      </c>
      <c r="G26" s="30" t="s">
        <v>442</v>
      </c>
      <c r="H26" s="30" t="s">
        <v>447</v>
      </c>
      <c r="I26" s="30" t="s">
        <v>448</v>
      </c>
      <c r="J26" s="31">
        <v>500001</v>
      </c>
      <c r="K26" s="28" t="s">
        <v>20</v>
      </c>
      <c r="L26" s="28" t="s">
        <v>21</v>
      </c>
      <c r="M26" s="31">
        <v>7700000</v>
      </c>
      <c r="N26" s="31">
        <v>-11014.18</v>
      </c>
      <c r="O26" s="32">
        <v>560000</v>
      </c>
      <c r="P26" s="31">
        <v>548985.81999999995</v>
      </c>
      <c r="Q26" s="17" t="s">
        <v>445</v>
      </c>
    </row>
    <row r="27" spans="1:17">
      <c r="A27" s="28">
        <v>5</v>
      </c>
      <c r="B27" s="28" t="s">
        <v>16</v>
      </c>
      <c r="C27" s="28" t="s">
        <v>30</v>
      </c>
      <c r="D27" s="28" t="s">
        <v>31</v>
      </c>
      <c r="E27" s="29" t="s">
        <v>325</v>
      </c>
      <c r="F27" s="29" t="s">
        <v>446</v>
      </c>
      <c r="G27" s="30"/>
      <c r="H27" s="30" t="s">
        <v>449</v>
      </c>
      <c r="I27" s="30" t="s">
        <v>444</v>
      </c>
      <c r="J27" s="31">
        <v>500001</v>
      </c>
      <c r="K27" s="28" t="s">
        <v>20</v>
      </c>
      <c r="L27" s="28" t="s">
        <v>21</v>
      </c>
      <c r="M27" s="31">
        <v>1100000</v>
      </c>
      <c r="N27" s="31">
        <v>1103000</v>
      </c>
      <c r="O27" s="32">
        <v>550000</v>
      </c>
      <c r="P27" s="31">
        <v>1653000</v>
      </c>
      <c r="Q27" s="17" t="s">
        <v>445</v>
      </c>
    </row>
    <row r="28" spans="1:17">
      <c r="A28" s="28">
        <v>6</v>
      </c>
      <c r="B28" s="28" t="s">
        <v>16</v>
      </c>
      <c r="C28" s="28" t="s">
        <v>32</v>
      </c>
      <c r="D28" s="28" t="s">
        <v>33</v>
      </c>
      <c r="E28" s="29" t="s">
        <v>34</v>
      </c>
      <c r="F28" s="29" t="s">
        <v>446</v>
      </c>
      <c r="G28" s="30"/>
      <c r="H28" s="30" t="s">
        <v>443</v>
      </c>
      <c r="I28" s="30" t="s">
        <v>444</v>
      </c>
      <c r="J28" s="31">
        <v>500001</v>
      </c>
      <c r="K28" s="28" t="s">
        <v>20</v>
      </c>
      <c r="L28" s="28" t="s">
        <v>21</v>
      </c>
      <c r="M28" s="31">
        <v>1100000</v>
      </c>
      <c r="N28" s="31">
        <v>1103000</v>
      </c>
      <c r="O28" s="32">
        <v>550000</v>
      </c>
      <c r="P28" s="31">
        <v>1653000</v>
      </c>
      <c r="Q28" s="17" t="s">
        <v>445</v>
      </c>
    </row>
    <row r="29" spans="1:17">
      <c r="A29" s="28">
        <v>7</v>
      </c>
      <c r="B29" s="28" t="s">
        <v>16</v>
      </c>
      <c r="C29" s="28" t="s">
        <v>130</v>
      </c>
      <c r="D29" s="28" t="s">
        <v>131</v>
      </c>
      <c r="E29" s="33" t="s">
        <v>365</v>
      </c>
      <c r="F29" s="29" t="e">
        <f>VLOOKUP(D29,'[1]BAG TAMU'!$D$18:$F$44,3,0)</f>
        <v>#N/A</v>
      </c>
      <c r="G29" s="35" t="s">
        <v>450</v>
      </c>
      <c r="H29" s="30" t="s">
        <v>449</v>
      </c>
      <c r="I29" s="30" t="s">
        <v>448</v>
      </c>
      <c r="J29" s="31">
        <v>500001</v>
      </c>
      <c r="K29" s="28" t="s">
        <v>20</v>
      </c>
      <c r="L29" s="28" t="s">
        <v>21</v>
      </c>
      <c r="M29" s="31">
        <v>1100000</v>
      </c>
      <c r="N29" s="31">
        <v>550000</v>
      </c>
      <c r="O29" s="32">
        <v>550000</v>
      </c>
      <c r="P29" s="31">
        <v>1100000</v>
      </c>
      <c r="Q29" s="17" t="s">
        <v>445</v>
      </c>
    </row>
    <row r="30" spans="1:17">
      <c r="A30" s="28">
        <v>8</v>
      </c>
      <c r="B30" s="28" t="s">
        <v>16</v>
      </c>
      <c r="C30" s="28" t="s">
        <v>145</v>
      </c>
      <c r="D30" s="28" t="s">
        <v>146</v>
      </c>
      <c r="E30" s="33" t="s">
        <v>370</v>
      </c>
      <c r="F30" s="29" t="e">
        <f>VLOOKUP(D30,'[1]BAG TAMU'!$D$18:$F$44,3,0)</f>
        <v>#N/A</v>
      </c>
      <c r="G30" s="35" t="s">
        <v>450</v>
      </c>
      <c r="H30" s="35" t="s">
        <v>451</v>
      </c>
      <c r="I30" s="30" t="s">
        <v>452</v>
      </c>
      <c r="J30" s="31">
        <v>500001</v>
      </c>
      <c r="K30" s="28" t="s">
        <v>20</v>
      </c>
      <c r="L30" s="28" t="s">
        <v>21</v>
      </c>
      <c r="M30" s="31">
        <v>1100000</v>
      </c>
      <c r="N30" s="31">
        <v>550000</v>
      </c>
      <c r="O30" s="32">
        <v>550000</v>
      </c>
      <c r="P30" s="31">
        <v>1100000</v>
      </c>
      <c r="Q30" s="17" t="s">
        <v>445</v>
      </c>
    </row>
    <row r="31" spans="1:17">
      <c r="A31" s="28">
        <v>9</v>
      </c>
      <c r="B31" s="28" t="s">
        <v>16</v>
      </c>
      <c r="C31" s="28" t="s">
        <v>147</v>
      </c>
      <c r="D31" s="28" t="s">
        <v>148</v>
      </c>
      <c r="E31" s="33" t="s">
        <v>371</v>
      </c>
      <c r="F31" s="29" t="e">
        <f>VLOOKUP(D31,'[1]BAG TAMU'!$D$18:$F$44,3,0)</f>
        <v>#N/A</v>
      </c>
      <c r="G31" s="35" t="s">
        <v>450</v>
      </c>
      <c r="H31" s="30" t="s">
        <v>449</v>
      </c>
      <c r="I31" s="30" t="s">
        <v>448</v>
      </c>
      <c r="J31" s="31">
        <v>500001</v>
      </c>
      <c r="K31" s="28" t="s">
        <v>20</v>
      </c>
      <c r="L31" s="28" t="s">
        <v>21</v>
      </c>
      <c r="M31" s="31">
        <v>1100000</v>
      </c>
      <c r="N31" s="31">
        <v>550000</v>
      </c>
      <c r="O31" s="32">
        <v>550000</v>
      </c>
      <c r="P31" s="31">
        <v>1100000</v>
      </c>
      <c r="Q31" s="17" t="s">
        <v>445</v>
      </c>
    </row>
    <row r="32" spans="1:17" hidden="1">
      <c r="A32" s="28">
        <v>10</v>
      </c>
      <c r="B32" s="28" t="s">
        <v>16</v>
      </c>
      <c r="C32" s="28" t="s">
        <v>159</v>
      </c>
      <c r="D32" s="35" t="s">
        <v>160</v>
      </c>
      <c r="E32" s="36" t="s">
        <v>377</v>
      </c>
      <c r="F32" s="29" t="s">
        <v>446</v>
      </c>
      <c r="G32" s="35"/>
      <c r="H32" s="30" t="s">
        <v>449</v>
      </c>
      <c r="I32" s="30" t="s">
        <v>453</v>
      </c>
      <c r="J32" s="31">
        <v>500001</v>
      </c>
      <c r="K32" s="28" t="s">
        <v>20</v>
      </c>
      <c r="L32" s="28" t="s">
        <v>21</v>
      </c>
      <c r="M32" s="31">
        <v>1100000</v>
      </c>
      <c r="N32" s="31">
        <v>1045515.37</v>
      </c>
      <c r="O32" s="32">
        <v>550000</v>
      </c>
      <c r="P32" s="31">
        <v>1595515.37</v>
      </c>
      <c r="Q32" s="17" t="s">
        <v>445</v>
      </c>
    </row>
    <row r="33" spans="1:17">
      <c r="A33" s="28">
        <v>11</v>
      </c>
      <c r="B33" s="28" t="s">
        <v>16</v>
      </c>
      <c r="C33" s="28" t="s">
        <v>161</v>
      </c>
      <c r="D33" s="28" t="s">
        <v>162</v>
      </c>
      <c r="E33" s="33" t="s">
        <v>378</v>
      </c>
      <c r="F33" s="29" t="s">
        <v>446</v>
      </c>
      <c r="G33" s="35" t="s">
        <v>444</v>
      </c>
      <c r="H33" s="30" t="s">
        <v>449</v>
      </c>
      <c r="I33" s="30" t="s">
        <v>444</v>
      </c>
      <c r="J33" s="31">
        <v>500001</v>
      </c>
      <c r="K33" s="28" t="s">
        <v>20</v>
      </c>
      <c r="L33" s="28" t="s">
        <v>21</v>
      </c>
      <c r="M33" s="31">
        <v>1100000</v>
      </c>
      <c r="N33" s="31">
        <v>1045515.87</v>
      </c>
      <c r="O33" s="32">
        <v>550000</v>
      </c>
      <c r="P33" s="31">
        <v>1595515.87</v>
      </c>
      <c r="Q33" s="17" t="s">
        <v>445</v>
      </c>
    </row>
    <row r="34" spans="1:17" hidden="1">
      <c r="A34" s="28">
        <v>12</v>
      </c>
      <c r="B34" s="28" t="s">
        <v>16</v>
      </c>
      <c r="C34" s="28" t="s">
        <v>305</v>
      </c>
      <c r="D34" s="28" t="s">
        <v>306</v>
      </c>
      <c r="E34" s="28" t="s">
        <v>307</v>
      </c>
      <c r="F34" s="29" t="s">
        <v>454</v>
      </c>
      <c r="G34" s="35"/>
      <c r="H34" s="30" t="s">
        <v>447</v>
      </c>
      <c r="I34" s="30" t="s">
        <v>448</v>
      </c>
      <c r="J34" s="31">
        <v>500001</v>
      </c>
      <c r="K34" s="28" t="s">
        <v>20</v>
      </c>
      <c r="L34" s="28" t="s">
        <v>21</v>
      </c>
      <c r="M34" s="31">
        <v>1100000</v>
      </c>
      <c r="N34" s="31">
        <v>-6000</v>
      </c>
      <c r="O34" s="32">
        <v>550000</v>
      </c>
      <c r="P34" s="31">
        <v>544000</v>
      </c>
      <c r="Q34" s="17" t="s">
        <v>445</v>
      </c>
    </row>
    <row r="35" spans="1:17" hidden="1">
      <c r="A35" s="28">
        <v>13</v>
      </c>
      <c r="B35" s="28" t="s">
        <v>16</v>
      </c>
      <c r="C35" s="28" t="s">
        <v>216</v>
      </c>
      <c r="D35" s="28" t="s">
        <v>217</v>
      </c>
      <c r="E35" s="34" t="str">
        <f>VLOOKUP(D35,[2]DATA!$D$18:$E$144,2,0)</f>
        <v xml:space="preserve">DINA MARLINA PT. BDL </v>
      </c>
      <c r="F35" s="29" t="e">
        <f>VLOOKUP(D35,'[1]BAG TAMU'!$D$18:$F$44,3,0)</f>
        <v>#N/A</v>
      </c>
      <c r="G35" s="30" t="s">
        <v>455</v>
      </c>
      <c r="H35" s="30" t="s">
        <v>449</v>
      </c>
      <c r="I35" s="30" t="s">
        <v>444</v>
      </c>
      <c r="J35" s="31">
        <v>560001</v>
      </c>
      <c r="K35" s="28" t="s">
        <v>20</v>
      </c>
      <c r="L35" s="28" t="s">
        <v>21</v>
      </c>
      <c r="M35" s="31">
        <v>671000</v>
      </c>
      <c r="N35" s="31">
        <v>744295.69</v>
      </c>
      <c r="O35" s="32">
        <v>518126.4</v>
      </c>
      <c r="P35" s="31">
        <v>1262422.0900000001</v>
      </c>
      <c r="Q35" s="17" t="s">
        <v>445</v>
      </c>
    </row>
    <row r="36" spans="1:17">
      <c r="A36" s="28">
        <v>14</v>
      </c>
      <c r="B36" s="28" t="s">
        <v>16</v>
      </c>
      <c r="C36" s="28" t="s">
        <v>73</v>
      </c>
      <c r="D36" s="28" t="s">
        <v>74</v>
      </c>
      <c r="E36" s="29" t="str">
        <f>VLOOKUP(D36,[2]DATA!$D$18:$E$144,2,0)</f>
        <v>INFINET BDL</v>
      </c>
      <c r="F36" s="29" t="e">
        <f>VLOOKUP(D36,'[1]BAG TAMU'!$D$18:$F$44,3,0)</f>
        <v>#N/A</v>
      </c>
      <c r="G36" s="30"/>
      <c r="H36" s="30" t="s">
        <v>456</v>
      </c>
      <c r="I36" s="30" t="s">
        <v>457</v>
      </c>
      <c r="J36" s="31">
        <v>280001</v>
      </c>
      <c r="K36" s="28" t="s">
        <v>20</v>
      </c>
      <c r="L36" s="28" t="s">
        <v>21</v>
      </c>
      <c r="M36" s="31">
        <v>616000</v>
      </c>
      <c r="N36" s="31">
        <v>619000</v>
      </c>
      <c r="O36" s="32">
        <v>308000</v>
      </c>
      <c r="P36" s="31">
        <v>927000</v>
      </c>
    </row>
    <row r="37" spans="1:17">
      <c r="A37" s="28">
        <v>15</v>
      </c>
      <c r="B37" s="28" t="s">
        <v>16</v>
      </c>
      <c r="C37" s="28" t="s">
        <v>76</v>
      </c>
      <c r="D37" s="28" t="s">
        <v>77</v>
      </c>
      <c r="E37" s="29" t="str">
        <f>VLOOKUP(D37,[2]DATA!$D$18:$E$144,2,0)</f>
        <v>INFINET BDL</v>
      </c>
      <c r="F37" s="29" t="e">
        <f>VLOOKUP(D37,'[1]BAG TAMU'!$D$18:$F$44,3,0)</f>
        <v>#N/A</v>
      </c>
      <c r="G37" s="30"/>
      <c r="H37" s="30" t="s">
        <v>456</v>
      </c>
      <c r="I37" s="30" t="s">
        <v>457</v>
      </c>
      <c r="J37" s="31">
        <v>280001</v>
      </c>
      <c r="K37" s="28" t="s">
        <v>20</v>
      </c>
      <c r="L37" s="28" t="s">
        <v>21</v>
      </c>
      <c r="M37" s="31">
        <v>616000</v>
      </c>
      <c r="N37" s="31">
        <v>619000</v>
      </c>
      <c r="O37" s="32">
        <v>308000</v>
      </c>
      <c r="P37" s="31">
        <v>927000</v>
      </c>
    </row>
    <row r="38" spans="1:17">
      <c r="A38" s="28">
        <v>16</v>
      </c>
      <c r="B38" s="28" t="s">
        <v>16</v>
      </c>
      <c r="C38" s="28" t="s">
        <v>27</v>
      </c>
      <c r="D38" s="28" t="s">
        <v>28</v>
      </c>
      <c r="E38" s="29" t="s">
        <v>29</v>
      </c>
      <c r="F38" s="29" t="s">
        <v>455</v>
      </c>
      <c r="G38" s="30" t="s">
        <v>455</v>
      </c>
      <c r="H38" s="30" t="s">
        <v>447</v>
      </c>
      <c r="I38" s="30" t="s">
        <v>458</v>
      </c>
      <c r="J38" s="31">
        <v>245001</v>
      </c>
      <c r="K38" s="28" t="s">
        <v>20</v>
      </c>
      <c r="L38" s="28" t="s">
        <v>21</v>
      </c>
      <c r="M38" s="31">
        <v>539000</v>
      </c>
      <c r="N38" s="31">
        <v>811500</v>
      </c>
      <c r="O38" s="32">
        <v>269500</v>
      </c>
      <c r="P38" s="31">
        <v>1081000</v>
      </c>
    </row>
    <row r="39" spans="1:17">
      <c r="A39" s="28">
        <v>17</v>
      </c>
      <c r="B39" s="28" t="s">
        <v>16</v>
      </c>
      <c r="C39" s="28" t="s">
        <v>35</v>
      </c>
      <c r="D39" s="28" t="s">
        <v>36</v>
      </c>
      <c r="E39" s="29" t="str">
        <f>VLOOKUP(D39,[2]DATA!$D$18:$E$144,2,0)</f>
        <v xml:space="preserve">RANI PT. BDL </v>
      </c>
      <c r="F39" s="29" t="s">
        <v>455</v>
      </c>
      <c r="G39" s="30"/>
      <c r="H39" s="30" t="s">
        <v>449</v>
      </c>
      <c r="I39" s="30" t="s">
        <v>444</v>
      </c>
      <c r="J39" s="31">
        <v>245001</v>
      </c>
      <c r="K39" s="28" t="s">
        <v>20</v>
      </c>
      <c r="L39" s="28" t="s">
        <v>21</v>
      </c>
      <c r="M39" s="31">
        <v>539000</v>
      </c>
      <c r="N39" s="31">
        <v>811500</v>
      </c>
      <c r="O39" s="32">
        <v>269500</v>
      </c>
      <c r="P39" s="31">
        <v>1081000</v>
      </c>
    </row>
    <row r="40" spans="1:17">
      <c r="A40" s="28">
        <v>18</v>
      </c>
      <c r="B40" s="28" t="s">
        <v>16</v>
      </c>
      <c r="C40" s="28" t="s">
        <v>37</v>
      </c>
      <c r="D40" s="28" t="s">
        <v>38</v>
      </c>
      <c r="E40" s="29" t="str">
        <f>VLOOKUP(D40,[2]DATA!$D$18:$E$144,2,0)</f>
        <v xml:space="preserve">DARU PT. BDL </v>
      </c>
      <c r="F40" s="29" t="s">
        <v>455</v>
      </c>
      <c r="G40" s="30" t="s">
        <v>455</v>
      </c>
      <c r="H40" s="30" t="s">
        <v>449</v>
      </c>
      <c r="I40" s="30" t="s">
        <v>458</v>
      </c>
      <c r="J40" s="31">
        <v>245001</v>
      </c>
      <c r="K40" s="28" t="s">
        <v>20</v>
      </c>
      <c r="L40" s="28" t="s">
        <v>21</v>
      </c>
      <c r="M40" s="31">
        <v>539000</v>
      </c>
      <c r="N40" s="31">
        <v>811500</v>
      </c>
      <c r="O40" s="32">
        <v>269500</v>
      </c>
      <c r="P40" s="31">
        <v>1081000</v>
      </c>
    </row>
    <row r="41" spans="1:17">
      <c r="A41" s="28">
        <v>19</v>
      </c>
      <c r="B41" s="28" t="s">
        <v>16</v>
      </c>
      <c r="C41" s="28" t="s">
        <v>39</v>
      </c>
      <c r="D41" s="28" t="s">
        <v>40</v>
      </c>
      <c r="E41" s="29" t="s">
        <v>328</v>
      </c>
      <c r="F41" s="29" t="s">
        <v>455</v>
      </c>
      <c r="G41" s="30" t="s">
        <v>455</v>
      </c>
      <c r="H41" s="30" t="s">
        <v>447</v>
      </c>
      <c r="I41" s="30" t="s">
        <v>458</v>
      </c>
      <c r="J41" s="31">
        <v>245001</v>
      </c>
      <c r="K41" s="28" t="s">
        <v>20</v>
      </c>
      <c r="L41" s="28" t="s">
        <v>21</v>
      </c>
      <c r="M41" s="31">
        <v>539000</v>
      </c>
      <c r="N41" s="31">
        <v>-269500</v>
      </c>
      <c r="O41" s="32">
        <v>269500</v>
      </c>
      <c r="P41" s="31">
        <v>0</v>
      </c>
    </row>
    <row r="42" spans="1:17" hidden="1">
      <c r="A42" s="28">
        <v>20</v>
      </c>
      <c r="B42" s="28" t="s">
        <v>16</v>
      </c>
      <c r="C42" s="28" t="s">
        <v>41</v>
      </c>
      <c r="D42" s="28" t="s">
        <v>42</v>
      </c>
      <c r="E42" s="37" t="s">
        <v>329</v>
      </c>
      <c r="F42" s="29" t="s">
        <v>455</v>
      </c>
      <c r="G42" s="30"/>
      <c r="H42" s="30" t="s">
        <v>447</v>
      </c>
      <c r="I42" s="30" t="s">
        <v>458</v>
      </c>
      <c r="J42" s="31">
        <v>245001</v>
      </c>
      <c r="K42" s="28" t="s">
        <v>20</v>
      </c>
      <c r="L42" s="28" t="s">
        <v>21</v>
      </c>
      <c r="M42" s="31">
        <v>539000</v>
      </c>
      <c r="N42" s="31">
        <v>811500</v>
      </c>
      <c r="O42" s="32">
        <v>269500</v>
      </c>
      <c r="P42" s="31">
        <v>1081000</v>
      </c>
    </row>
    <row r="43" spans="1:17">
      <c r="A43" s="28">
        <v>21</v>
      </c>
      <c r="B43" s="28" t="s">
        <v>16</v>
      </c>
      <c r="C43" s="28" t="s">
        <v>43</v>
      </c>
      <c r="D43" s="28" t="s">
        <v>44</v>
      </c>
      <c r="E43" s="29" t="str">
        <f>VLOOKUP(D43,[2]DATA!$D$18:$E$144,2,0)</f>
        <v>PAK BIA PT. BDL</v>
      </c>
      <c r="F43" s="29" t="s">
        <v>455</v>
      </c>
      <c r="G43" s="30" t="s">
        <v>455</v>
      </c>
      <c r="H43" s="30" t="s">
        <v>449</v>
      </c>
      <c r="I43" s="30" t="s">
        <v>458</v>
      </c>
      <c r="J43" s="31">
        <v>245001</v>
      </c>
      <c r="K43" s="28" t="s">
        <v>20</v>
      </c>
      <c r="L43" s="28" t="s">
        <v>21</v>
      </c>
      <c r="M43" s="31">
        <v>539000</v>
      </c>
      <c r="N43" s="31">
        <v>811500</v>
      </c>
      <c r="O43" s="32">
        <v>269500</v>
      </c>
      <c r="P43" s="31">
        <v>1081000</v>
      </c>
    </row>
    <row r="44" spans="1:17">
      <c r="A44" s="28">
        <v>22</v>
      </c>
      <c r="B44" s="28" t="s">
        <v>16</v>
      </c>
      <c r="C44" s="28" t="s">
        <v>45</v>
      </c>
      <c r="D44" s="28" t="s">
        <v>46</v>
      </c>
      <c r="E44" s="29" t="str">
        <f>VLOOKUP(D44,[2]DATA!$D$18:$E$144,2,0)</f>
        <v xml:space="preserve">HASAN PT. BDL </v>
      </c>
      <c r="F44" s="29" t="s">
        <v>455</v>
      </c>
      <c r="G44" s="30"/>
      <c r="H44" s="30" t="s">
        <v>449</v>
      </c>
      <c r="I44" s="30" t="s">
        <v>458</v>
      </c>
      <c r="J44" s="31">
        <v>245001</v>
      </c>
      <c r="K44" s="28" t="s">
        <v>20</v>
      </c>
      <c r="L44" s="28" t="s">
        <v>21</v>
      </c>
      <c r="M44" s="31">
        <v>539000</v>
      </c>
      <c r="N44" s="31">
        <v>811500</v>
      </c>
      <c r="O44" s="32">
        <v>269500</v>
      </c>
      <c r="P44" s="31">
        <v>1081000</v>
      </c>
    </row>
    <row r="45" spans="1:17">
      <c r="A45" s="28">
        <v>23</v>
      </c>
      <c r="B45" s="28" t="s">
        <v>16</v>
      </c>
      <c r="C45" s="28" t="s">
        <v>47</v>
      </c>
      <c r="D45" s="28" t="s">
        <v>48</v>
      </c>
      <c r="E45" s="29" t="str">
        <f>VLOOKUP(D45,[2]DATA!$D$18:$E$144,2,0)</f>
        <v xml:space="preserve">Aulia Wulandari PT. BDL </v>
      </c>
      <c r="F45" s="29" t="s">
        <v>455</v>
      </c>
      <c r="G45" s="30"/>
      <c r="H45" s="30" t="s">
        <v>449</v>
      </c>
      <c r="I45" s="30" t="s">
        <v>458</v>
      </c>
      <c r="J45" s="31">
        <v>245001</v>
      </c>
      <c r="K45" s="28" t="s">
        <v>20</v>
      </c>
      <c r="L45" s="28" t="s">
        <v>21</v>
      </c>
      <c r="M45" s="31">
        <v>539000</v>
      </c>
      <c r="N45" s="31">
        <v>811500</v>
      </c>
      <c r="O45" s="32">
        <v>269500</v>
      </c>
      <c r="P45" s="31">
        <v>1081000</v>
      </c>
    </row>
    <row r="46" spans="1:17">
      <c r="A46" s="28">
        <v>24</v>
      </c>
      <c r="B46" s="28" t="s">
        <v>16</v>
      </c>
      <c r="C46" s="28" t="s">
        <v>49</v>
      </c>
      <c r="D46" s="28" t="s">
        <v>50</v>
      </c>
      <c r="E46" s="29" t="str">
        <f>VLOOKUP(D46,[2]DATA!$D$18:$E$144,2,0)</f>
        <v xml:space="preserve">MEDI PT. BDL </v>
      </c>
      <c r="F46" s="29" t="s">
        <v>455</v>
      </c>
      <c r="G46" s="30"/>
      <c r="H46" s="30" t="s">
        <v>449</v>
      </c>
      <c r="I46" s="30" t="s">
        <v>458</v>
      </c>
      <c r="J46" s="31">
        <v>245001</v>
      </c>
      <c r="K46" s="28" t="s">
        <v>20</v>
      </c>
      <c r="L46" s="28" t="s">
        <v>21</v>
      </c>
      <c r="M46" s="31">
        <v>539000</v>
      </c>
      <c r="N46" s="31">
        <v>811500</v>
      </c>
      <c r="O46" s="32">
        <v>269500</v>
      </c>
      <c r="P46" s="31">
        <v>1081000</v>
      </c>
    </row>
    <row r="47" spans="1:17">
      <c r="A47" s="28">
        <v>25</v>
      </c>
      <c r="B47" s="28" t="s">
        <v>16</v>
      </c>
      <c r="C47" s="28" t="s">
        <v>51</v>
      </c>
      <c r="D47" s="28" t="s">
        <v>52</v>
      </c>
      <c r="E47" s="29" t="str">
        <f>VLOOKUP(D47,[2]DATA!$D$18:$E$144,2,0)</f>
        <v xml:space="preserve">NANDA IT PT. BDL </v>
      </c>
      <c r="F47" s="29" t="s">
        <v>455</v>
      </c>
      <c r="G47" s="30" t="s">
        <v>459</v>
      </c>
      <c r="H47" s="30" t="s">
        <v>449</v>
      </c>
      <c r="I47" s="30" t="s">
        <v>458</v>
      </c>
      <c r="J47" s="31">
        <v>245001</v>
      </c>
      <c r="K47" s="28" t="s">
        <v>20</v>
      </c>
      <c r="L47" s="28" t="s">
        <v>21</v>
      </c>
      <c r="M47" s="31">
        <v>539000</v>
      </c>
      <c r="N47" s="31">
        <v>811500</v>
      </c>
      <c r="O47" s="32">
        <v>269500</v>
      </c>
      <c r="P47" s="31">
        <v>1081000</v>
      </c>
    </row>
    <row r="48" spans="1:17">
      <c r="A48" s="28">
        <v>26</v>
      </c>
      <c r="B48" s="28" t="s">
        <v>16</v>
      </c>
      <c r="C48" s="28" t="s">
        <v>53</v>
      </c>
      <c r="D48" s="28" t="s">
        <v>54</v>
      </c>
      <c r="E48" s="29" t="s">
        <v>335</v>
      </c>
      <c r="F48" s="29" t="s">
        <v>455</v>
      </c>
      <c r="G48" s="30"/>
      <c r="H48" s="30" t="s">
        <v>460</v>
      </c>
      <c r="I48" s="35" t="s">
        <v>461</v>
      </c>
      <c r="J48" s="31">
        <v>245001</v>
      </c>
      <c r="K48" s="28" t="s">
        <v>20</v>
      </c>
      <c r="L48" s="28" t="s">
        <v>21</v>
      </c>
      <c r="M48" s="31">
        <v>539000</v>
      </c>
      <c r="N48" s="31">
        <v>811500</v>
      </c>
      <c r="O48" s="32">
        <v>269500</v>
      </c>
      <c r="P48" s="31">
        <v>1081000</v>
      </c>
    </row>
    <row r="49" spans="1:17">
      <c r="A49" s="28">
        <v>27</v>
      </c>
      <c r="B49" s="28" t="s">
        <v>16</v>
      </c>
      <c r="C49" s="28" t="s">
        <v>55</v>
      </c>
      <c r="D49" s="28" t="s">
        <v>56</v>
      </c>
      <c r="E49" s="29" t="s">
        <v>336</v>
      </c>
      <c r="F49" s="29" t="s">
        <v>455</v>
      </c>
      <c r="G49" s="30"/>
      <c r="H49" s="30" t="s">
        <v>447</v>
      </c>
      <c r="I49" s="30" t="s">
        <v>458</v>
      </c>
      <c r="J49" s="31">
        <v>245001</v>
      </c>
      <c r="K49" s="28" t="s">
        <v>20</v>
      </c>
      <c r="L49" s="28" t="s">
        <v>21</v>
      </c>
      <c r="M49" s="31">
        <v>539000</v>
      </c>
      <c r="N49" s="31">
        <v>811500</v>
      </c>
      <c r="O49" s="32">
        <v>269500</v>
      </c>
      <c r="P49" s="31">
        <v>1081000</v>
      </c>
    </row>
    <row r="50" spans="1:17" hidden="1">
      <c r="A50" s="28">
        <v>28</v>
      </c>
      <c r="B50" s="28" t="s">
        <v>16</v>
      </c>
      <c r="C50" s="28" t="s">
        <v>57</v>
      </c>
      <c r="D50" s="28" t="s">
        <v>58</v>
      </c>
      <c r="E50" s="38" t="str">
        <f>VLOOKUP(D50,[2]DATA!$D$18:$E$144,2,0)</f>
        <v xml:space="preserve">Aulia Rahman PT. BDL </v>
      </c>
      <c r="F50" s="29" t="s">
        <v>455</v>
      </c>
      <c r="G50" s="30" t="s">
        <v>455</v>
      </c>
      <c r="H50" s="30" t="s">
        <v>462</v>
      </c>
      <c r="I50" s="30" t="s">
        <v>463</v>
      </c>
      <c r="J50" s="31">
        <v>245001</v>
      </c>
      <c r="K50" s="28" t="s">
        <v>20</v>
      </c>
      <c r="L50" s="28" t="s">
        <v>21</v>
      </c>
      <c r="M50" s="31">
        <v>539000</v>
      </c>
      <c r="N50" s="31">
        <v>811500</v>
      </c>
      <c r="O50" s="32">
        <v>269500</v>
      </c>
      <c r="P50" s="31">
        <v>1081000</v>
      </c>
    </row>
    <row r="51" spans="1:17" hidden="1">
      <c r="A51" s="28">
        <v>29</v>
      </c>
      <c r="B51" s="28" t="s">
        <v>16</v>
      </c>
      <c r="C51" s="28" t="s">
        <v>59</v>
      </c>
      <c r="D51" s="28" t="s">
        <v>60</v>
      </c>
      <c r="E51" s="38" t="str">
        <f>VLOOKUP(D51,[2]DATA!$D$18:$E$144,2,0)</f>
        <v xml:space="preserve">GAMA PT. BDL </v>
      </c>
      <c r="F51" s="29" t="s">
        <v>455</v>
      </c>
      <c r="G51" s="39" t="s">
        <v>464</v>
      </c>
      <c r="H51" s="30" t="s">
        <v>451</v>
      </c>
      <c r="I51" s="39" t="s">
        <v>461</v>
      </c>
      <c r="J51" s="40">
        <v>245001</v>
      </c>
      <c r="K51" s="41" t="s">
        <v>20</v>
      </c>
      <c r="L51" s="41" t="s">
        <v>21</v>
      </c>
      <c r="M51" s="40">
        <v>539000</v>
      </c>
      <c r="N51" s="40">
        <v>811500</v>
      </c>
      <c r="O51" s="42">
        <v>269500</v>
      </c>
      <c r="P51" s="40">
        <v>1081000</v>
      </c>
      <c r="Q51" s="43"/>
    </row>
    <row r="52" spans="1:17">
      <c r="A52" s="28">
        <v>30</v>
      </c>
      <c r="B52" s="28" t="s">
        <v>16</v>
      </c>
      <c r="C52" s="28" t="s">
        <v>61</v>
      </c>
      <c r="D52" s="28" t="s">
        <v>62</v>
      </c>
      <c r="E52" s="29" t="str">
        <f>VLOOKUP(D52,[2]DATA!$D$18:$E$144,2,0)</f>
        <v xml:space="preserve">WAWAN PT. BDL </v>
      </c>
      <c r="F52" s="29" t="s">
        <v>455</v>
      </c>
      <c r="G52" s="30" t="s">
        <v>455</v>
      </c>
      <c r="H52" s="30" t="s">
        <v>449</v>
      </c>
      <c r="I52" s="30" t="s">
        <v>458</v>
      </c>
      <c r="J52" s="31">
        <v>245001</v>
      </c>
      <c r="K52" s="28" t="s">
        <v>20</v>
      </c>
      <c r="L52" s="28" t="s">
        <v>21</v>
      </c>
      <c r="M52" s="31">
        <v>539000</v>
      </c>
      <c r="N52" s="31">
        <v>811500</v>
      </c>
      <c r="O52" s="32">
        <v>269500</v>
      </c>
      <c r="P52" s="31">
        <v>1081000</v>
      </c>
    </row>
    <row r="53" spans="1:17" hidden="1">
      <c r="A53" s="28">
        <v>31</v>
      </c>
      <c r="B53" s="28" t="s">
        <v>16</v>
      </c>
      <c r="C53" s="28" t="s">
        <v>63</v>
      </c>
      <c r="D53" s="28" t="s">
        <v>64</v>
      </c>
      <c r="E53" s="38" t="str">
        <f>VLOOKUP(D53,[2]DATA!$D$18:$E$144,2,0)</f>
        <v xml:space="preserve">SUGENG PT. BDL </v>
      </c>
      <c r="F53" s="29" t="s">
        <v>455</v>
      </c>
      <c r="G53" s="30" t="s">
        <v>459</v>
      </c>
      <c r="H53" s="30" t="s">
        <v>465</v>
      </c>
      <c r="I53" s="30" t="s">
        <v>461</v>
      </c>
      <c r="J53" s="40">
        <v>245001</v>
      </c>
      <c r="K53" s="41" t="s">
        <v>20</v>
      </c>
      <c r="L53" s="41" t="s">
        <v>21</v>
      </c>
      <c r="M53" s="40">
        <v>539000</v>
      </c>
      <c r="N53" s="40">
        <v>811500</v>
      </c>
      <c r="O53" s="42">
        <v>269500</v>
      </c>
      <c r="P53" s="40">
        <v>1081000</v>
      </c>
    </row>
    <row r="54" spans="1:17" hidden="1">
      <c r="A54" s="28">
        <v>32</v>
      </c>
      <c r="B54" s="28" t="s">
        <v>16</v>
      </c>
      <c r="C54" s="28" t="s">
        <v>65</v>
      </c>
      <c r="D54" s="28" t="s">
        <v>66</v>
      </c>
      <c r="E54" s="38" t="str">
        <f>VLOOKUP(D54,[2]DATA!$D$18:$E$144,2,0)</f>
        <v xml:space="preserve">HP NOTE 10 PT. BDL </v>
      </c>
      <c r="F54" s="29" t="s">
        <v>455</v>
      </c>
      <c r="G54" s="30" t="s">
        <v>466</v>
      </c>
      <c r="H54" s="30" t="s">
        <v>460</v>
      </c>
      <c r="I54" s="35" t="s">
        <v>461</v>
      </c>
      <c r="J54" s="31">
        <v>245001</v>
      </c>
      <c r="K54" s="28" t="s">
        <v>20</v>
      </c>
      <c r="L54" s="28" t="s">
        <v>21</v>
      </c>
      <c r="M54" s="31">
        <v>539000</v>
      </c>
      <c r="N54" s="31">
        <v>811500</v>
      </c>
      <c r="O54" s="32">
        <v>269500</v>
      </c>
      <c r="P54" s="31">
        <v>1081000</v>
      </c>
    </row>
    <row r="55" spans="1:17">
      <c r="A55" s="28">
        <v>33</v>
      </c>
      <c r="B55" s="28" t="s">
        <v>16</v>
      </c>
      <c r="C55" s="28" t="s">
        <v>67</v>
      </c>
      <c r="D55" s="28" t="s">
        <v>68</v>
      </c>
      <c r="E55" s="29" t="str">
        <f>VLOOKUP(D55,[2]DATA!$D$18:$E$144,2,0)</f>
        <v xml:space="preserve">ARFAN PT. BDL </v>
      </c>
      <c r="F55" s="29" t="s">
        <v>455</v>
      </c>
      <c r="G55" s="30" t="s">
        <v>455</v>
      </c>
      <c r="H55" s="30" t="s">
        <v>449</v>
      </c>
      <c r="I55" s="30" t="s">
        <v>458</v>
      </c>
      <c r="J55" s="31">
        <v>245001</v>
      </c>
      <c r="K55" s="28" t="s">
        <v>20</v>
      </c>
      <c r="L55" s="28" t="s">
        <v>21</v>
      </c>
      <c r="M55" s="31">
        <v>539000</v>
      </c>
      <c r="N55" s="31">
        <v>811500</v>
      </c>
      <c r="O55" s="32">
        <v>269500</v>
      </c>
      <c r="P55" s="31">
        <v>1081000</v>
      </c>
    </row>
    <row r="56" spans="1:17" hidden="1">
      <c r="A56" s="28">
        <v>34</v>
      </c>
      <c r="B56" s="28" t="s">
        <v>16</v>
      </c>
      <c r="C56" s="28" t="s">
        <v>69</v>
      </c>
      <c r="D56" s="28" t="s">
        <v>70</v>
      </c>
      <c r="E56" s="38" t="s">
        <v>343</v>
      </c>
      <c r="F56" s="29" t="s">
        <v>455</v>
      </c>
      <c r="G56" s="30" t="s">
        <v>466</v>
      </c>
      <c r="H56" s="30" t="s">
        <v>460</v>
      </c>
      <c r="I56" s="35" t="s">
        <v>461</v>
      </c>
      <c r="J56" s="31">
        <v>245001</v>
      </c>
      <c r="K56" s="28" t="s">
        <v>20</v>
      </c>
      <c r="L56" s="28" t="s">
        <v>21</v>
      </c>
      <c r="M56" s="31">
        <v>539000</v>
      </c>
      <c r="N56" s="31">
        <v>811500</v>
      </c>
      <c r="O56" s="32">
        <v>269500</v>
      </c>
      <c r="P56" s="31">
        <v>1081000</v>
      </c>
    </row>
    <row r="57" spans="1:17">
      <c r="A57" s="28">
        <v>35</v>
      </c>
      <c r="B57" s="28" t="s">
        <v>16</v>
      </c>
      <c r="C57" s="28" t="s">
        <v>71</v>
      </c>
      <c r="D57" s="28" t="s">
        <v>72</v>
      </c>
      <c r="E57" s="29" t="str">
        <f>VLOOKUP(D57,[2]DATA!$D$18:$E$144,2,0)</f>
        <v xml:space="preserve">MATHALI PT. BDL </v>
      </c>
      <c r="F57" s="29" t="s">
        <v>455</v>
      </c>
      <c r="G57" s="30" t="s">
        <v>459</v>
      </c>
      <c r="H57" s="30" t="s">
        <v>449</v>
      </c>
      <c r="I57" s="30" t="s">
        <v>458</v>
      </c>
      <c r="J57" s="31">
        <v>245001</v>
      </c>
      <c r="K57" s="28" t="s">
        <v>20</v>
      </c>
      <c r="L57" s="28" t="s">
        <v>21</v>
      </c>
      <c r="M57" s="31">
        <v>539000</v>
      </c>
      <c r="N57" s="31">
        <v>811500</v>
      </c>
      <c r="O57" s="32">
        <v>269500</v>
      </c>
      <c r="P57" s="31">
        <v>1081000</v>
      </c>
    </row>
    <row r="58" spans="1:17">
      <c r="A58" s="28">
        <v>36</v>
      </c>
      <c r="B58" s="28" t="s">
        <v>16</v>
      </c>
      <c r="C58" s="28" t="s">
        <v>80</v>
      </c>
      <c r="D58" s="28" t="s">
        <v>81</v>
      </c>
      <c r="E58" s="29" t="str">
        <f>VLOOKUP(D58,[2]DATA!$D$18:$E$144,2,0)</f>
        <v xml:space="preserve">UKI PT. BDL </v>
      </c>
      <c r="F58" s="29" t="e">
        <f>VLOOKUP(D58,'[1]BAG TAMU'!$D$18:$F$44,3,0)</f>
        <v>#N/A</v>
      </c>
      <c r="G58" s="30" t="s">
        <v>467</v>
      </c>
      <c r="H58" s="30" t="s">
        <v>449</v>
      </c>
      <c r="I58" s="30" t="s">
        <v>458</v>
      </c>
      <c r="J58" s="31">
        <v>245001</v>
      </c>
      <c r="K58" s="28" t="s">
        <v>20</v>
      </c>
      <c r="L58" s="28" t="s">
        <v>21</v>
      </c>
      <c r="M58" s="31">
        <v>539000</v>
      </c>
      <c r="N58" s="31">
        <v>542000.16</v>
      </c>
      <c r="O58" s="32">
        <v>269500</v>
      </c>
      <c r="P58" s="31">
        <v>811500.16</v>
      </c>
    </row>
    <row r="59" spans="1:17" hidden="1">
      <c r="A59" s="28">
        <v>37</v>
      </c>
      <c r="B59" s="28" t="s">
        <v>16</v>
      </c>
      <c r="C59" s="28" t="s">
        <v>184</v>
      </c>
      <c r="D59" s="28" t="s">
        <v>185</v>
      </c>
      <c r="E59" s="38" t="str">
        <f>VLOOKUP(D59,[2]DATA!$D$18:$E$144,2,0)</f>
        <v xml:space="preserve">SABDATU PT. BDL </v>
      </c>
      <c r="F59" s="29" t="e">
        <f>VLOOKUP(D59,'[1]BAG TAMU'!$D$18:$F$44,3,0)</f>
        <v>#N/A</v>
      </c>
      <c r="G59" s="30"/>
      <c r="H59" s="30" t="s">
        <v>468</v>
      </c>
      <c r="I59" s="30" t="s">
        <v>461</v>
      </c>
      <c r="J59" s="40">
        <v>245001</v>
      </c>
      <c r="K59" s="41" t="s">
        <v>20</v>
      </c>
      <c r="L59" s="41" t="s">
        <v>21</v>
      </c>
      <c r="M59" s="40">
        <v>539000</v>
      </c>
      <c r="N59" s="40">
        <v>542000.29</v>
      </c>
      <c r="O59" s="42">
        <v>269500</v>
      </c>
      <c r="P59" s="40">
        <v>811500.29</v>
      </c>
      <c r="Q59" s="43"/>
    </row>
    <row r="60" spans="1:17" hidden="1">
      <c r="A60" s="28">
        <v>38</v>
      </c>
      <c r="B60" s="28" t="s">
        <v>16</v>
      </c>
      <c r="C60" s="28" t="s">
        <v>186</v>
      </c>
      <c r="D60" s="28" t="s">
        <v>187</v>
      </c>
      <c r="E60" s="34" t="str">
        <f>VLOOKUP(D60,[2]DATA!$D$18:$E$144,2,0)</f>
        <v xml:space="preserve">GADING SAVIRA PT. BDL </v>
      </c>
      <c r="F60" s="29" t="e">
        <f>VLOOKUP(D60,'[1]BAG TAMU'!$D$18:$F$44,3,0)</f>
        <v>#N/A</v>
      </c>
      <c r="G60" s="30"/>
      <c r="H60" s="30" t="s">
        <v>449</v>
      </c>
      <c r="I60" s="30" t="s">
        <v>458</v>
      </c>
      <c r="J60" s="31">
        <v>245001</v>
      </c>
      <c r="K60" s="28" t="s">
        <v>20</v>
      </c>
      <c r="L60" s="28" t="s">
        <v>21</v>
      </c>
      <c r="M60" s="31">
        <v>539000</v>
      </c>
      <c r="N60" s="31">
        <v>542000.29</v>
      </c>
      <c r="O60" s="32">
        <v>269500</v>
      </c>
      <c r="P60" s="31">
        <v>811500.29</v>
      </c>
    </row>
    <row r="61" spans="1:17" hidden="1">
      <c r="A61" s="28">
        <v>39</v>
      </c>
      <c r="B61" s="28" t="s">
        <v>16</v>
      </c>
      <c r="C61" s="28" t="s">
        <v>248</v>
      </c>
      <c r="D61" s="28" t="s">
        <v>249</v>
      </c>
      <c r="E61" s="34" t="str">
        <f>VLOOKUP(D61,[2]DATA!$D$18:$E$144,2,0)</f>
        <v xml:space="preserve">SULIS PT. BDL </v>
      </c>
      <c r="F61" s="29" t="e">
        <f>VLOOKUP(D61,'[1]BAG TAMU'!$D$18:$F$44,3,0)</f>
        <v>#N/A</v>
      </c>
      <c r="G61" s="30" t="s">
        <v>455</v>
      </c>
      <c r="H61" s="30" t="s">
        <v>449</v>
      </c>
      <c r="I61" s="30" t="s">
        <v>458</v>
      </c>
      <c r="J61" s="31">
        <v>245001</v>
      </c>
      <c r="K61" s="28" t="s">
        <v>20</v>
      </c>
      <c r="L61" s="28" t="s">
        <v>21</v>
      </c>
      <c r="M61" s="31">
        <v>539000</v>
      </c>
      <c r="N61" s="31">
        <v>542000.31999999995</v>
      </c>
      <c r="O61" s="32">
        <v>269500</v>
      </c>
      <c r="P61" s="31">
        <v>811500.32</v>
      </c>
    </row>
    <row r="62" spans="1:17" hidden="1">
      <c r="A62" s="28">
        <v>40</v>
      </c>
      <c r="B62" s="28" t="s">
        <v>16</v>
      </c>
      <c r="C62" s="28" t="s">
        <v>266</v>
      </c>
      <c r="D62" s="28" t="s">
        <v>267</v>
      </c>
      <c r="E62" s="44" t="str">
        <f>VLOOKUP(D62,[2]DATA!$D$18:$E$144,2,0)</f>
        <v xml:space="preserve">HASAN SULIS PT. BDL </v>
      </c>
      <c r="F62" s="29" t="e">
        <f>VLOOKUP(D62,'[1]BAG TAMU'!$D$18:$F$44,3,0)</f>
        <v>#N/A</v>
      </c>
      <c r="G62" s="30"/>
      <c r="H62" s="30" t="s">
        <v>460</v>
      </c>
      <c r="I62" s="30" t="s">
        <v>461</v>
      </c>
      <c r="J62" s="31">
        <v>245001</v>
      </c>
      <c r="K62" s="28" t="s">
        <v>20</v>
      </c>
      <c r="L62" s="28" t="s">
        <v>21</v>
      </c>
      <c r="M62" s="31">
        <v>539000</v>
      </c>
      <c r="N62" s="31">
        <v>542001.22</v>
      </c>
      <c r="O62" s="32">
        <v>269500</v>
      </c>
      <c r="P62" s="31">
        <v>811501.22</v>
      </c>
    </row>
    <row r="63" spans="1:17" hidden="1">
      <c r="A63" s="28">
        <v>41</v>
      </c>
      <c r="B63" s="28" t="s">
        <v>16</v>
      </c>
      <c r="C63" s="28" t="s">
        <v>210</v>
      </c>
      <c r="D63" s="28" t="s">
        <v>211</v>
      </c>
      <c r="E63" s="34" t="str">
        <f>VLOOKUP(D63,[2]DATA!$D$18:$E$144,2,0)</f>
        <v xml:space="preserve">HULMAN PT. BDL </v>
      </c>
      <c r="F63" s="29" t="e">
        <f>VLOOKUP(D63,'[1]BAG TAMU'!$D$18:$F$44,3,0)</f>
        <v>#N/A</v>
      </c>
      <c r="G63" s="30"/>
      <c r="H63" s="30" t="s">
        <v>449</v>
      </c>
      <c r="I63" s="30" t="s">
        <v>458</v>
      </c>
      <c r="J63" s="31">
        <v>505001</v>
      </c>
      <c r="K63" s="28" t="s">
        <v>20</v>
      </c>
      <c r="L63" s="28" t="s">
        <v>21</v>
      </c>
      <c r="M63" s="31">
        <v>461945</v>
      </c>
      <c r="N63" s="31">
        <v>611992.61</v>
      </c>
      <c r="O63" s="32">
        <v>244500</v>
      </c>
      <c r="P63" s="31">
        <v>856492.61</v>
      </c>
    </row>
    <row r="64" spans="1:17">
      <c r="A64" s="28">
        <v>42</v>
      </c>
      <c r="B64" s="28" t="s">
        <v>16</v>
      </c>
      <c r="C64" s="28" t="s">
        <v>24</v>
      </c>
      <c r="D64" s="28" t="s">
        <v>25</v>
      </c>
      <c r="E64" s="29" t="s">
        <v>26</v>
      </c>
      <c r="F64" s="29" t="e">
        <f>VLOOKUP(D64,'[1]BAG TAMU'!$D$18:$F$44,3,0)</f>
        <v>#N/A</v>
      </c>
      <c r="G64" s="30"/>
      <c r="H64" s="30" t="s">
        <v>449</v>
      </c>
      <c r="I64" s="30" t="s">
        <v>458</v>
      </c>
      <c r="J64" s="31">
        <v>250000</v>
      </c>
      <c r="K64" s="28" t="s">
        <v>20</v>
      </c>
      <c r="L64" s="28" t="s">
        <v>21</v>
      </c>
      <c r="M64" s="31">
        <v>421300</v>
      </c>
      <c r="N64" s="31">
        <v>-597235.64</v>
      </c>
      <c r="O64" s="32">
        <v>209000</v>
      </c>
      <c r="P64" s="31">
        <v>-388235.64</v>
      </c>
    </row>
    <row r="65" spans="1:16">
      <c r="A65" s="28">
        <v>43</v>
      </c>
      <c r="B65" s="28" t="s">
        <v>16</v>
      </c>
      <c r="C65" s="28" t="s">
        <v>22</v>
      </c>
      <c r="D65" s="28" t="s">
        <v>23</v>
      </c>
      <c r="E65" s="29" t="s">
        <v>324</v>
      </c>
      <c r="F65" s="29" t="e">
        <f>VLOOKUP(D65,'[1]BAG TAMU'!$D$18:$F$44,3,0)</f>
        <v>#N/A</v>
      </c>
      <c r="G65" s="30"/>
      <c r="H65" s="30"/>
      <c r="I65" s="35" t="s">
        <v>458</v>
      </c>
      <c r="J65" s="31">
        <v>189001</v>
      </c>
      <c r="K65" s="28" t="s">
        <v>20</v>
      </c>
      <c r="L65" s="28" t="s">
        <v>21</v>
      </c>
      <c r="M65" s="31">
        <v>415427</v>
      </c>
      <c r="N65" s="31">
        <v>407119.95</v>
      </c>
      <c r="O65" s="32">
        <v>207695.4</v>
      </c>
      <c r="P65" s="31">
        <v>614815.35</v>
      </c>
    </row>
    <row r="66" spans="1:16" hidden="1">
      <c r="A66" s="28">
        <v>44</v>
      </c>
      <c r="B66" s="28" t="s">
        <v>16</v>
      </c>
      <c r="C66" s="28" t="s">
        <v>292</v>
      </c>
      <c r="D66" s="28" t="s">
        <v>293</v>
      </c>
      <c r="E66" s="34" t="str">
        <f>VLOOKUP(D66,[2]DATA!$D$18:$E$144,2,0)</f>
        <v xml:space="preserve">YUDI PT. BDL </v>
      </c>
      <c r="F66" s="29" t="e">
        <f>VLOOKUP(D66,'[1]BAG TAMU'!$D$18:$F$44,3,0)</f>
        <v>#N/A</v>
      </c>
      <c r="G66" s="30"/>
      <c r="H66" s="30" t="s">
        <v>449</v>
      </c>
      <c r="I66" s="30" t="s">
        <v>458</v>
      </c>
      <c r="J66" s="31">
        <v>189001</v>
      </c>
      <c r="K66" s="28" t="s">
        <v>20</v>
      </c>
      <c r="L66" s="28" t="s">
        <v>469</v>
      </c>
      <c r="M66" s="31">
        <v>53447</v>
      </c>
      <c r="N66" s="31">
        <v>236787.05</v>
      </c>
      <c r="O66" s="32">
        <v>202400</v>
      </c>
      <c r="P66" s="31">
        <v>439187.05</v>
      </c>
    </row>
    <row r="67" spans="1:16" hidden="1">
      <c r="A67" s="28">
        <v>45</v>
      </c>
      <c r="B67" s="28" t="s">
        <v>16</v>
      </c>
      <c r="C67" s="28" t="s">
        <v>230</v>
      </c>
      <c r="D67" s="28" t="s">
        <v>231</v>
      </c>
      <c r="E67" s="34" t="str">
        <f>VLOOKUP(D67,[2]DATA!$D$18:$E$144,2,0)</f>
        <v xml:space="preserve">YULIHIDAYANTI PT. BDL </v>
      </c>
      <c r="F67" s="29" t="e">
        <f>VLOOKUP(D67,'[1]BAG TAMU'!$D$18:$F$44,3,0)</f>
        <v>#N/A</v>
      </c>
      <c r="G67" s="30"/>
      <c r="H67" s="30" t="s">
        <v>449</v>
      </c>
      <c r="I67" s="30" t="s">
        <v>458</v>
      </c>
      <c r="J67" s="31">
        <v>505001</v>
      </c>
      <c r="K67" s="28" t="s">
        <v>20</v>
      </c>
      <c r="L67" s="28" t="s">
        <v>21</v>
      </c>
      <c r="M67" s="31">
        <v>388566</v>
      </c>
      <c r="N67" s="31">
        <v>556813.80000000005</v>
      </c>
      <c r="O67" s="32">
        <v>201846.7</v>
      </c>
      <c r="P67" s="31">
        <v>758660.5</v>
      </c>
    </row>
    <row r="68" spans="1:16" hidden="1">
      <c r="A68" s="28">
        <v>46</v>
      </c>
      <c r="B68" s="28" t="s">
        <v>16</v>
      </c>
      <c r="C68" s="28" t="s">
        <v>303</v>
      </c>
      <c r="D68" s="28" t="s">
        <v>304</v>
      </c>
      <c r="E68" s="34" t="str">
        <f>VLOOKUP(D68,[2]DATA!$D$18:$E$144,2,0)</f>
        <v xml:space="preserve">BUDISANTOSO PT. BDL </v>
      </c>
      <c r="F68" s="29" t="e">
        <f>VLOOKUP(D68,'[1]BAG TAMU'!$D$18:$F$44,3,0)</f>
        <v>#N/A</v>
      </c>
      <c r="G68" s="30"/>
      <c r="H68" s="30" t="s">
        <v>449</v>
      </c>
      <c r="I68" s="30" t="s">
        <v>458</v>
      </c>
      <c r="J68" s="31">
        <v>189001</v>
      </c>
      <c r="K68" s="28" t="s">
        <v>20</v>
      </c>
      <c r="L68" s="28" t="s">
        <v>21</v>
      </c>
      <c r="M68" s="31">
        <v>299750</v>
      </c>
      <c r="N68" s="31">
        <v>179816.23</v>
      </c>
      <c r="O68" s="32">
        <v>198000</v>
      </c>
      <c r="P68" s="31">
        <v>377816.23</v>
      </c>
    </row>
    <row r="69" spans="1:16" hidden="1">
      <c r="A69" s="28">
        <v>47</v>
      </c>
      <c r="B69" s="28" t="s">
        <v>16</v>
      </c>
      <c r="C69" s="28" t="s">
        <v>228</v>
      </c>
      <c r="D69" s="28" t="s">
        <v>229</v>
      </c>
      <c r="E69" s="34" t="str">
        <f>VLOOKUP(D69,[2]DATA!$D$18:$E$144,2,0)</f>
        <v xml:space="preserve">LISTIYAWATI PT. BDL </v>
      </c>
      <c r="F69" s="29" t="e">
        <f>VLOOKUP(D69,'[1]BAG TAMU'!$D$18:$F$44,3,0)</f>
        <v>#N/A</v>
      </c>
      <c r="G69" s="30" t="s">
        <v>455</v>
      </c>
      <c r="H69" s="30" t="s">
        <v>449</v>
      </c>
      <c r="I69" s="30" t="s">
        <v>458</v>
      </c>
      <c r="J69" s="31">
        <v>605001</v>
      </c>
      <c r="K69" s="28" t="s">
        <v>20</v>
      </c>
      <c r="L69" s="28" t="s">
        <v>469</v>
      </c>
      <c r="M69" s="31">
        <v>413930</v>
      </c>
      <c r="N69" s="31">
        <v>690830.2</v>
      </c>
      <c r="O69" s="32">
        <v>192830</v>
      </c>
      <c r="P69" s="31">
        <v>883660.2</v>
      </c>
    </row>
    <row r="70" spans="1:16" hidden="1">
      <c r="A70" s="28">
        <v>48</v>
      </c>
      <c r="B70" s="28" t="s">
        <v>16</v>
      </c>
      <c r="C70" s="28" t="s">
        <v>242</v>
      </c>
      <c r="D70" s="28" t="s">
        <v>243</v>
      </c>
      <c r="E70" s="34" t="str">
        <f>VLOOKUP(D70,[2]DATA!$D$18:$E$144,2,0)</f>
        <v xml:space="preserve">RIDHO PT. BDL </v>
      </c>
      <c r="F70" s="29" t="e">
        <f>VLOOKUP(D70,'[1]BAG TAMU'!$D$18:$F$44,3,0)</f>
        <v>#N/A</v>
      </c>
      <c r="G70" s="30" t="s">
        <v>455</v>
      </c>
      <c r="H70" s="30" t="s">
        <v>449</v>
      </c>
      <c r="I70" s="30" t="s">
        <v>458</v>
      </c>
      <c r="J70" s="31">
        <v>605001</v>
      </c>
      <c r="K70" s="28" t="s">
        <v>20</v>
      </c>
      <c r="L70" s="28" t="s">
        <v>21</v>
      </c>
      <c r="M70" s="31">
        <v>522234</v>
      </c>
      <c r="N70" s="31">
        <v>696843.5</v>
      </c>
      <c r="O70" s="32">
        <v>187492.8</v>
      </c>
      <c r="P70" s="31">
        <v>884336.3</v>
      </c>
    </row>
    <row r="71" spans="1:16" hidden="1">
      <c r="A71" s="28">
        <v>49</v>
      </c>
      <c r="B71" s="28" t="s">
        <v>16</v>
      </c>
      <c r="C71" s="28" t="s">
        <v>297</v>
      </c>
      <c r="D71" s="28" t="s">
        <v>298</v>
      </c>
      <c r="E71" s="34" t="str">
        <f>VLOOKUP(D71,[2]DATA!$D$18:$E$144,2,0)</f>
        <v>SOERYO 2</v>
      </c>
      <c r="F71" s="29" t="e">
        <f>VLOOKUP(D71,'[1]BAG TAMU'!$D$18:$F$44,3,0)</f>
        <v>#N/A</v>
      </c>
      <c r="G71" s="30"/>
      <c r="H71" s="30" t="s">
        <v>447</v>
      </c>
      <c r="I71" s="30" t="s">
        <v>458</v>
      </c>
      <c r="J71" s="31">
        <v>1000000</v>
      </c>
      <c r="K71" s="28" t="s">
        <v>20</v>
      </c>
      <c r="L71" s="28" t="s">
        <v>21</v>
      </c>
      <c r="M71" s="31">
        <v>343507</v>
      </c>
      <c r="N71" s="31">
        <v>306639.13</v>
      </c>
      <c r="O71" s="32">
        <v>172231.4</v>
      </c>
      <c r="P71" s="31">
        <v>478870.53</v>
      </c>
    </row>
    <row r="72" spans="1:16">
      <c r="A72" s="28">
        <v>50</v>
      </c>
      <c r="B72" s="28" t="s">
        <v>16</v>
      </c>
      <c r="C72" s="28" t="s">
        <v>84</v>
      </c>
      <c r="D72" s="28" t="s">
        <v>85</v>
      </c>
      <c r="E72" s="29" t="str">
        <f>VLOOKUP(D72,[2]DATA!$D$18:$E$144,2,0)</f>
        <v xml:space="preserve">KAMIL PT. BDL </v>
      </c>
      <c r="F72" s="29" t="s">
        <v>470</v>
      </c>
      <c r="G72" s="30"/>
      <c r="H72" s="30" t="s">
        <v>449</v>
      </c>
      <c r="I72" s="30" t="s">
        <v>458</v>
      </c>
      <c r="J72" s="31">
        <v>189001</v>
      </c>
      <c r="K72" s="28" t="s">
        <v>20</v>
      </c>
      <c r="L72" s="28" t="s">
        <v>21</v>
      </c>
      <c r="M72" s="31">
        <v>415263</v>
      </c>
      <c r="N72" s="31">
        <v>300036.59000000003</v>
      </c>
      <c r="O72" s="32">
        <v>164963.70000000001</v>
      </c>
      <c r="P72" s="31">
        <v>465000.29</v>
      </c>
    </row>
    <row r="73" spans="1:16" hidden="1">
      <c r="A73" s="28">
        <v>51</v>
      </c>
      <c r="B73" s="28" t="s">
        <v>16</v>
      </c>
      <c r="C73" s="28" t="s">
        <v>238</v>
      </c>
      <c r="D73" s="28" t="s">
        <v>239</v>
      </c>
      <c r="E73" s="34" t="str">
        <f>VLOOKUP(D73,[2]DATA!$D$18:$E$144,2,0)</f>
        <v xml:space="preserve">DEWI YULIAWATI PT BDL </v>
      </c>
      <c r="F73" s="29" t="e">
        <f>VLOOKUP(D73,'[1]BAG TAMU'!$D$18:$F$44,3,0)</f>
        <v>#N/A</v>
      </c>
      <c r="G73" s="30" t="s">
        <v>455</v>
      </c>
      <c r="H73" s="30" t="s">
        <v>449</v>
      </c>
      <c r="I73" s="30" t="s">
        <v>458</v>
      </c>
      <c r="J73" s="31">
        <v>605001</v>
      </c>
      <c r="K73" s="28" t="s">
        <v>20</v>
      </c>
      <c r="L73" s="28" t="s">
        <v>469</v>
      </c>
      <c r="M73" s="31">
        <v>345625</v>
      </c>
      <c r="N73" s="31">
        <v>657246.1</v>
      </c>
      <c r="O73" s="32">
        <v>154500.5</v>
      </c>
      <c r="P73" s="31">
        <v>811746.6</v>
      </c>
    </row>
    <row r="74" spans="1:16" hidden="1">
      <c r="A74" s="28">
        <v>52</v>
      </c>
      <c r="B74" s="28" t="s">
        <v>16</v>
      </c>
      <c r="C74" s="28" t="s">
        <v>132</v>
      </c>
      <c r="D74" s="45" t="s">
        <v>133</v>
      </c>
      <c r="E74" s="46" t="s">
        <v>134</v>
      </c>
      <c r="F74" s="29" t="e">
        <f>VLOOKUP(D74,'[1]BAG TAMU'!$D$18:$F$44,3,0)</f>
        <v>#N/A</v>
      </c>
      <c r="G74" s="35"/>
      <c r="H74" s="35" t="s">
        <v>460</v>
      </c>
      <c r="I74" s="35" t="s">
        <v>461</v>
      </c>
      <c r="J74" s="31">
        <v>135001</v>
      </c>
      <c r="K74" s="28" t="s">
        <v>20</v>
      </c>
      <c r="L74" s="28" t="s">
        <v>21</v>
      </c>
      <c r="M74" s="31">
        <v>0</v>
      </c>
      <c r="N74" s="31">
        <v>34650</v>
      </c>
      <c r="O74" s="32">
        <v>148500</v>
      </c>
      <c r="P74" s="31">
        <v>183150</v>
      </c>
    </row>
    <row r="75" spans="1:16" hidden="1">
      <c r="A75" s="28">
        <v>53</v>
      </c>
      <c r="B75" s="28" t="s">
        <v>16</v>
      </c>
      <c r="C75" s="28" t="s">
        <v>135</v>
      </c>
      <c r="D75" s="45" t="s">
        <v>136</v>
      </c>
      <c r="E75" s="46" t="s">
        <v>134</v>
      </c>
      <c r="F75" s="29" t="e">
        <f>VLOOKUP(D75,'[1]BAG TAMU'!$D$18:$F$44,3,0)</f>
        <v>#N/A</v>
      </c>
      <c r="G75" s="35"/>
      <c r="H75" s="35" t="s">
        <v>460</v>
      </c>
      <c r="I75" s="35" t="s">
        <v>461</v>
      </c>
      <c r="J75" s="31">
        <v>135001</v>
      </c>
      <c r="K75" s="28" t="s">
        <v>20</v>
      </c>
      <c r="L75" s="28" t="s">
        <v>21</v>
      </c>
      <c r="M75" s="31">
        <v>0</v>
      </c>
      <c r="N75" s="31">
        <v>34650</v>
      </c>
      <c r="O75" s="32">
        <v>148500</v>
      </c>
      <c r="P75" s="31">
        <v>183150</v>
      </c>
    </row>
    <row r="76" spans="1:16">
      <c r="A76" s="28">
        <v>54</v>
      </c>
      <c r="B76" s="28" t="s">
        <v>16</v>
      </c>
      <c r="C76" s="28" t="s">
        <v>143</v>
      </c>
      <c r="D76" s="28" t="s">
        <v>144</v>
      </c>
      <c r="E76" s="33" t="s">
        <v>369</v>
      </c>
      <c r="F76" s="29" t="e">
        <f>VLOOKUP(D76,'[1]BAG TAMU'!$D$18:$F$44,3,0)</f>
        <v>#N/A</v>
      </c>
      <c r="G76" s="35"/>
      <c r="H76" s="35" t="s">
        <v>449</v>
      </c>
      <c r="I76" s="35" t="s">
        <v>458</v>
      </c>
      <c r="J76" s="31">
        <v>135001</v>
      </c>
      <c r="K76" s="28" t="s">
        <v>20</v>
      </c>
      <c r="L76" s="28" t="s">
        <v>21</v>
      </c>
      <c r="M76" s="31">
        <v>0</v>
      </c>
      <c r="N76" s="31">
        <v>138600</v>
      </c>
      <c r="O76" s="32">
        <v>148500</v>
      </c>
      <c r="P76" s="31">
        <v>287100</v>
      </c>
    </row>
    <row r="77" spans="1:16" hidden="1">
      <c r="A77" s="28">
        <v>55</v>
      </c>
      <c r="B77" s="28" t="s">
        <v>16</v>
      </c>
      <c r="C77" s="28" t="s">
        <v>208</v>
      </c>
      <c r="D77" s="28" t="s">
        <v>209</v>
      </c>
      <c r="E77" s="44" t="str">
        <f>VLOOKUP(D77,[2]DATA!$D$18:$E$144,2,0)</f>
        <v xml:space="preserve">NOVI PT. BDL </v>
      </c>
      <c r="F77" s="29" t="e">
        <f>VLOOKUP(D77,'[1]BAG TAMU'!$D$18:$F$44,3,0)</f>
        <v>#N/A</v>
      </c>
      <c r="G77" s="30"/>
      <c r="H77" s="30" t="s">
        <v>451</v>
      </c>
      <c r="I77" s="30" t="s">
        <v>471</v>
      </c>
      <c r="J77" s="31">
        <v>505001</v>
      </c>
      <c r="K77" s="28" t="s">
        <v>20</v>
      </c>
      <c r="L77" s="28" t="s">
        <v>21</v>
      </c>
      <c r="M77" s="31">
        <v>297000</v>
      </c>
      <c r="N77" s="31">
        <v>296996.81</v>
      </c>
      <c r="O77" s="32">
        <v>148500</v>
      </c>
      <c r="P77" s="31">
        <v>445496.81</v>
      </c>
    </row>
    <row r="78" spans="1:16" hidden="1">
      <c r="A78" s="28">
        <v>56</v>
      </c>
      <c r="B78" s="28" t="s">
        <v>16</v>
      </c>
      <c r="C78" s="28" t="s">
        <v>232</v>
      </c>
      <c r="D78" s="28" t="s">
        <v>233</v>
      </c>
      <c r="E78" s="34" t="str">
        <f>VLOOKUP(D78,[2]DATA!$D$18:$E$144,2,0)</f>
        <v xml:space="preserve">UWAIS PT. BDL </v>
      </c>
      <c r="F78" s="29" t="e">
        <f>VLOOKUP(D78,'[1]BAG TAMU'!$D$18:$F$44,3,0)</f>
        <v>#N/A</v>
      </c>
      <c r="G78" s="30" t="s">
        <v>455</v>
      </c>
      <c r="H78" s="30" t="s">
        <v>449</v>
      </c>
      <c r="I78" s="30" t="s">
        <v>458</v>
      </c>
      <c r="J78" s="31">
        <v>135001</v>
      </c>
      <c r="K78" s="28" t="s">
        <v>20</v>
      </c>
      <c r="L78" s="28" t="s">
        <v>21</v>
      </c>
      <c r="M78" s="31">
        <v>297000</v>
      </c>
      <c r="N78" s="31">
        <v>297000</v>
      </c>
      <c r="O78" s="32">
        <v>148500</v>
      </c>
      <c r="P78" s="31">
        <v>445500</v>
      </c>
    </row>
    <row r="79" spans="1:16" hidden="1">
      <c r="A79" s="28">
        <v>57</v>
      </c>
      <c r="B79" s="28" t="s">
        <v>16</v>
      </c>
      <c r="C79" s="28" t="s">
        <v>234</v>
      </c>
      <c r="D79" s="28" t="s">
        <v>235</v>
      </c>
      <c r="E79" s="34" t="str">
        <f>VLOOKUP(D79,[2]DATA!$D$18:$E$144,2,0)</f>
        <v xml:space="preserve">RIDHU SANI PT. BDL </v>
      </c>
      <c r="F79" s="29" t="e">
        <f>VLOOKUP(D79,'[1]BAG TAMU'!$D$18:$F$44,3,0)</f>
        <v>#N/A</v>
      </c>
      <c r="G79" s="30"/>
      <c r="H79" s="30" t="s">
        <v>449</v>
      </c>
      <c r="I79" s="30" t="s">
        <v>458</v>
      </c>
      <c r="J79" s="31">
        <v>135001</v>
      </c>
      <c r="K79" s="28" t="s">
        <v>20</v>
      </c>
      <c r="L79" s="28" t="s">
        <v>21</v>
      </c>
      <c r="M79" s="31">
        <v>297000</v>
      </c>
      <c r="N79" s="31">
        <v>297000</v>
      </c>
      <c r="O79" s="32">
        <v>148500</v>
      </c>
      <c r="P79" s="31">
        <v>445500</v>
      </c>
    </row>
    <row r="80" spans="1:16" hidden="1">
      <c r="A80" s="28">
        <v>58</v>
      </c>
      <c r="B80" s="28" t="s">
        <v>16</v>
      </c>
      <c r="C80" s="28" t="s">
        <v>236</v>
      </c>
      <c r="D80" s="28" t="s">
        <v>237</v>
      </c>
      <c r="E80" s="34" t="str">
        <f>VLOOKUP(D80,[2]DATA!$D$18:$E$144,2,0)</f>
        <v xml:space="preserve">RICHAD PT. BDL </v>
      </c>
      <c r="F80" s="29" t="e">
        <f>VLOOKUP(D80,'[1]BAG TAMU'!$D$18:$F$44,3,0)</f>
        <v>#N/A</v>
      </c>
      <c r="G80" s="30" t="s">
        <v>455</v>
      </c>
      <c r="H80" s="30" t="s">
        <v>449</v>
      </c>
      <c r="I80" s="30" t="s">
        <v>458</v>
      </c>
      <c r="J80" s="31">
        <v>135001</v>
      </c>
      <c r="K80" s="28" t="s">
        <v>20</v>
      </c>
      <c r="L80" s="28" t="s">
        <v>21</v>
      </c>
      <c r="M80" s="31">
        <v>297000</v>
      </c>
      <c r="N80" s="31">
        <v>297000</v>
      </c>
      <c r="O80" s="32">
        <v>148500</v>
      </c>
      <c r="P80" s="31">
        <v>445500</v>
      </c>
    </row>
    <row r="81" spans="1:17" hidden="1">
      <c r="A81" s="28">
        <v>59</v>
      </c>
      <c r="B81" s="28" t="s">
        <v>16</v>
      </c>
      <c r="C81" s="28" t="s">
        <v>240</v>
      </c>
      <c r="D81" s="45" t="s">
        <v>241</v>
      </c>
      <c r="E81" s="38" t="str">
        <f>VLOOKUP(D81,[2]DATA!$D$18:$E$144,2,0)</f>
        <v xml:space="preserve">IRYANTO SANTOSO PT. BDL </v>
      </c>
      <c r="F81" s="29" t="e">
        <f>VLOOKUP(D81,'[1]BAG TAMU'!$D$18:$F$44,3,0)</f>
        <v>#N/A</v>
      </c>
      <c r="G81" s="30"/>
      <c r="H81" s="30" t="s">
        <v>462</v>
      </c>
      <c r="I81" s="30" t="s">
        <v>461</v>
      </c>
      <c r="J81" s="31">
        <v>135001</v>
      </c>
      <c r="K81" s="28" t="s">
        <v>20</v>
      </c>
      <c r="L81" s="28" t="s">
        <v>21</v>
      </c>
      <c r="M81" s="31">
        <v>297000</v>
      </c>
      <c r="N81" s="31">
        <v>297000</v>
      </c>
      <c r="O81" s="32">
        <v>148500</v>
      </c>
      <c r="P81" s="31">
        <v>445500</v>
      </c>
    </row>
    <row r="82" spans="1:17" hidden="1">
      <c r="A82" s="28">
        <v>60</v>
      </c>
      <c r="B82" s="28" t="s">
        <v>16</v>
      </c>
      <c r="C82" s="28" t="s">
        <v>244</v>
      </c>
      <c r="D82" s="28" t="s">
        <v>245</v>
      </c>
      <c r="E82" s="38" t="str">
        <f>VLOOKUP(D82,[2]DATA!$D$18:$E$144,2,0)</f>
        <v>PR RIA PT. BDL</v>
      </c>
      <c r="F82" s="29" t="e">
        <f>VLOOKUP(D82,'[1]BAG TAMU'!$D$18:$F$44,3,0)</f>
        <v>#N/A</v>
      </c>
      <c r="G82" s="30"/>
      <c r="H82" s="30" t="s">
        <v>462</v>
      </c>
      <c r="I82" s="30" t="s">
        <v>461</v>
      </c>
      <c r="J82" s="31">
        <v>135001</v>
      </c>
      <c r="K82" s="28" t="s">
        <v>20</v>
      </c>
      <c r="L82" s="28" t="s">
        <v>21</v>
      </c>
      <c r="M82" s="31">
        <v>297000</v>
      </c>
      <c r="N82" s="31">
        <v>297000</v>
      </c>
      <c r="O82" s="32">
        <v>148500</v>
      </c>
      <c r="P82" s="31">
        <v>445500</v>
      </c>
    </row>
    <row r="83" spans="1:17" hidden="1">
      <c r="A83" s="28">
        <v>61</v>
      </c>
      <c r="B83" s="28" t="s">
        <v>16</v>
      </c>
      <c r="C83" s="28" t="s">
        <v>246</v>
      </c>
      <c r="D83" s="28" t="s">
        <v>247</v>
      </c>
      <c r="E83" s="34" t="str">
        <f>VLOOKUP(D83,[2]DATA!$D$18:$E$144,2,0)</f>
        <v xml:space="preserve">AUDREY PT. BDL </v>
      </c>
      <c r="F83" s="29" t="e">
        <f>VLOOKUP(D83,'[1]BAG TAMU'!$D$18:$F$44,3,0)</f>
        <v>#N/A</v>
      </c>
      <c r="G83" s="30"/>
      <c r="H83" s="30" t="s">
        <v>449</v>
      </c>
      <c r="I83" s="30" t="s">
        <v>458</v>
      </c>
      <c r="J83" s="31">
        <v>135001</v>
      </c>
      <c r="K83" s="28" t="s">
        <v>20</v>
      </c>
      <c r="L83" s="28" t="s">
        <v>21</v>
      </c>
      <c r="M83" s="31">
        <v>297000</v>
      </c>
      <c r="N83" s="31">
        <v>297000</v>
      </c>
      <c r="O83" s="32">
        <v>148500</v>
      </c>
      <c r="P83" s="31">
        <v>445500</v>
      </c>
    </row>
    <row r="84" spans="1:17" hidden="1">
      <c r="A84" s="28">
        <v>62</v>
      </c>
      <c r="B84" s="28" t="s">
        <v>16</v>
      </c>
      <c r="C84" s="28" t="s">
        <v>264</v>
      </c>
      <c r="D84" s="28" t="s">
        <v>265</v>
      </c>
      <c r="E84" s="44" t="s">
        <v>421</v>
      </c>
      <c r="F84" s="29" t="e">
        <f>VLOOKUP(D84,'[1]BAG TAMU'!$D$18:$F$44,3,0)</f>
        <v>#N/A</v>
      </c>
      <c r="G84" s="30"/>
      <c r="H84" s="30" t="s">
        <v>449</v>
      </c>
      <c r="I84" s="30" t="s">
        <v>458</v>
      </c>
      <c r="J84" s="31">
        <v>135001</v>
      </c>
      <c r="K84" s="28" t="s">
        <v>20</v>
      </c>
      <c r="L84" s="28" t="s">
        <v>21</v>
      </c>
      <c r="M84" s="31">
        <v>196403</v>
      </c>
      <c r="N84" s="31">
        <v>267300.09999999998</v>
      </c>
      <c r="O84" s="32">
        <v>148500</v>
      </c>
      <c r="P84" s="31">
        <v>415800.1</v>
      </c>
    </row>
    <row r="85" spans="1:17" hidden="1">
      <c r="A85" s="28">
        <v>63</v>
      </c>
      <c r="B85" s="28" t="s">
        <v>16</v>
      </c>
      <c r="C85" s="28" t="s">
        <v>288</v>
      </c>
      <c r="D85" s="45" t="s">
        <v>289</v>
      </c>
      <c r="E85" s="38" t="str">
        <f>VLOOKUP(D85,[2]DATA!$D$18:$E$144,2,0)</f>
        <v xml:space="preserve">IRYANTO SANTOSO 2 PT BDL </v>
      </c>
      <c r="F85" s="29" t="e">
        <f>VLOOKUP(D85,'[1]BAG TAMU'!$D$18:$F$44,3,0)</f>
        <v>#N/A</v>
      </c>
      <c r="G85" s="30"/>
      <c r="H85" s="30" t="s">
        <v>462</v>
      </c>
      <c r="I85" s="30" t="s">
        <v>461</v>
      </c>
      <c r="J85" s="31">
        <v>605001</v>
      </c>
      <c r="K85" s="28" t="s">
        <v>20</v>
      </c>
      <c r="L85" s="28" t="s">
        <v>469</v>
      </c>
      <c r="M85" s="31">
        <v>297000</v>
      </c>
      <c r="N85" s="31">
        <v>1322626.8600000001</v>
      </c>
      <c r="O85" s="32">
        <v>148500</v>
      </c>
      <c r="P85" s="31">
        <v>1471126.86</v>
      </c>
    </row>
    <row r="86" spans="1:17" hidden="1">
      <c r="A86" s="28">
        <v>64</v>
      </c>
      <c r="B86" s="28" t="s">
        <v>16</v>
      </c>
      <c r="C86" s="28" t="s">
        <v>299</v>
      </c>
      <c r="D86" s="45" t="s">
        <v>300</v>
      </c>
      <c r="E86" s="47" t="s">
        <v>431</v>
      </c>
      <c r="F86" s="29" t="e">
        <f>VLOOKUP(D86,'[1]BAG TAMU'!$D$18:$F$44,3,0)</f>
        <v>#N/A</v>
      </c>
      <c r="G86" s="30" t="s">
        <v>455</v>
      </c>
      <c r="H86" s="30"/>
      <c r="I86" s="30" t="s">
        <v>472</v>
      </c>
      <c r="J86" s="48">
        <v>605001</v>
      </c>
      <c r="K86" s="45" t="s">
        <v>20</v>
      </c>
      <c r="L86" s="45" t="s">
        <v>469</v>
      </c>
      <c r="M86" s="48">
        <v>297000</v>
      </c>
      <c r="N86" s="48">
        <v>649250.06999999995</v>
      </c>
      <c r="O86" s="48">
        <v>148500</v>
      </c>
      <c r="P86" s="48">
        <v>797750.07</v>
      </c>
      <c r="Q86" s="49" t="s">
        <v>473</v>
      </c>
    </row>
    <row r="87" spans="1:17" hidden="1">
      <c r="A87" s="28">
        <v>65</v>
      </c>
      <c r="B87" s="28" t="s">
        <v>16</v>
      </c>
      <c r="C87" s="28" t="s">
        <v>275</v>
      </c>
      <c r="D87" s="28" t="s">
        <v>276</v>
      </c>
      <c r="E87" s="28" t="s">
        <v>277</v>
      </c>
      <c r="F87" s="29" t="s">
        <v>474</v>
      </c>
      <c r="G87" s="35"/>
      <c r="H87" s="35" t="s">
        <v>447</v>
      </c>
      <c r="I87" s="35" t="s">
        <v>458</v>
      </c>
      <c r="J87" s="48">
        <v>2000000</v>
      </c>
      <c r="K87" s="45" t="s">
        <v>20</v>
      </c>
      <c r="L87" s="45" t="s">
        <v>21</v>
      </c>
      <c r="M87" s="48">
        <v>687060</v>
      </c>
      <c r="N87" s="48">
        <v>-979420.36</v>
      </c>
      <c r="O87" s="48">
        <v>109340</v>
      </c>
      <c r="P87" s="48">
        <v>-870080.36</v>
      </c>
      <c r="Q87" s="16"/>
    </row>
    <row r="88" spans="1:17" hidden="1">
      <c r="A88" s="28">
        <v>66</v>
      </c>
      <c r="B88" s="45" t="s">
        <v>16</v>
      </c>
      <c r="C88" s="45" t="s">
        <v>17</v>
      </c>
      <c r="D88" s="45" t="s">
        <v>18</v>
      </c>
      <c r="E88" s="38" t="s">
        <v>19</v>
      </c>
      <c r="F88" s="29" t="e">
        <f>VLOOKUP(D88,'[1]BAG TAMU'!$D$18:$F$44,3,0)</f>
        <v>#N/A</v>
      </c>
      <c r="G88" s="30"/>
      <c r="H88" s="30" t="s">
        <v>460</v>
      </c>
      <c r="I88" s="30" t="s">
        <v>461</v>
      </c>
      <c r="J88" s="50" t="s">
        <v>475</v>
      </c>
      <c r="K88" s="45" t="s">
        <v>20</v>
      </c>
      <c r="L88" s="45" t="s">
        <v>21</v>
      </c>
      <c r="M88" s="48">
        <v>198000</v>
      </c>
      <c r="N88" s="48">
        <v>118160.71</v>
      </c>
      <c r="O88" s="48">
        <v>99000</v>
      </c>
      <c r="P88" s="48">
        <v>217160.71</v>
      </c>
      <c r="Q88" s="49" t="s">
        <v>476</v>
      </c>
    </row>
    <row r="89" spans="1:17" hidden="1">
      <c r="A89" s="28">
        <v>67</v>
      </c>
      <c r="B89" s="45" t="s">
        <v>16</v>
      </c>
      <c r="C89" s="45" t="s">
        <v>104</v>
      </c>
      <c r="D89" s="51" t="s">
        <v>105</v>
      </c>
      <c r="E89" s="38" t="s">
        <v>358</v>
      </c>
      <c r="F89" s="29" t="e">
        <f>VLOOKUP(D89,'[1]BAG TAMU'!$D$18:$F$44,3,0)</f>
        <v>#N/A</v>
      </c>
      <c r="G89" s="30"/>
      <c r="H89" s="30" t="s">
        <v>451</v>
      </c>
      <c r="I89" s="30" t="s">
        <v>461</v>
      </c>
      <c r="J89" s="48">
        <v>90001</v>
      </c>
      <c r="K89" s="45" t="s">
        <v>20</v>
      </c>
      <c r="L89" s="45" t="s">
        <v>21</v>
      </c>
      <c r="M89" s="48">
        <v>198000</v>
      </c>
      <c r="N89" s="48">
        <v>198000</v>
      </c>
      <c r="O89" s="48">
        <v>99000</v>
      </c>
      <c r="P89" s="48">
        <v>297000</v>
      </c>
      <c r="Q89" s="16"/>
    </row>
    <row r="90" spans="1:17">
      <c r="A90" s="28">
        <v>68</v>
      </c>
      <c r="B90" s="28" t="s">
        <v>16</v>
      </c>
      <c r="C90" s="28" t="s">
        <v>114</v>
      </c>
      <c r="D90" s="28" t="s">
        <v>115</v>
      </c>
      <c r="E90" s="29" t="s">
        <v>363</v>
      </c>
      <c r="F90" s="29" t="e">
        <f>VLOOKUP(D90,'[1]BAG TAMU'!$D$18:$F$44,3,0)</f>
        <v>#N/A</v>
      </c>
      <c r="G90" s="30"/>
      <c r="H90" s="30" t="s">
        <v>449</v>
      </c>
      <c r="I90" s="35" t="s">
        <v>458</v>
      </c>
      <c r="J90" s="31">
        <v>90001</v>
      </c>
      <c r="K90" s="28" t="s">
        <v>20</v>
      </c>
      <c r="L90" s="28" t="s">
        <v>21</v>
      </c>
      <c r="M90" s="31">
        <v>83032</v>
      </c>
      <c r="N90" s="31">
        <v>99000.26</v>
      </c>
      <c r="O90" s="32">
        <v>99000</v>
      </c>
      <c r="P90" s="31">
        <v>198000.26</v>
      </c>
    </row>
    <row r="91" spans="1:17">
      <c r="A91" s="28">
        <v>69</v>
      </c>
      <c r="B91" s="28" t="s">
        <v>16</v>
      </c>
      <c r="C91" s="28" t="s">
        <v>117</v>
      </c>
      <c r="D91" s="28" t="s">
        <v>118</v>
      </c>
      <c r="E91" s="29" t="s">
        <v>116</v>
      </c>
      <c r="F91" s="29" t="e">
        <f>VLOOKUP(D91,'[1]BAG TAMU'!$D$18:$F$44,3,0)</f>
        <v>#N/A</v>
      </c>
      <c r="G91" s="30"/>
      <c r="H91" s="30"/>
      <c r="I91" s="35" t="s">
        <v>477</v>
      </c>
      <c r="J91" s="31">
        <v>90001</v>
      </c>
      <c r="K91" s="28" t="s">
        <v>20</v>
      </c>
      <c r="L91" s="28" t="s">
        <v>21</v>
      </c>
      <c r="M91" s="31">
        <v>83032</v>
      </c>
      <c r="N91" s="31">
        <v>99000.26</v>
      </c>
      <c r="O91" s="32">
        <v>99000</v>
      </c>
      <c r="P91" s="31">
        <v>198000.26</v>
      </c>
    </row>
    <row r="92" spans="1:17">
      <c r="A92" s="28">
        <v>70</v>
      </c>
      <c r="B92" s="28" t="s">
        <v>16</v>
      </c>
      <c r="C92" s="28" t="s">
        <v>119</v>
      </c>
      <c r="D92" s="28" t="s">
        <v>120</v>
      </c>
      <c r="E92" s="29" t="s">
        <v>121</v>
      </c>
      <c r="F92" s="29" t="e">
        <f>VLOOKUP(D92,'[1]BAG TAMU'!$D$18:$F$44,3,0)</f>
        <v>#N/A</v>
      </c>
      <c r="G92" s="30"/>
      <c r="H92" s="30"/>
      <c r="I92" s="35" t="s">
        <v>477</v>
      </c>
      <c r="J92" s="31">
        <v>90001</v>
      </c>
      <c r="K92" s="28" t="s">
        <v>20</v>
      </c>
      <c r="L92" s="28" t="s">
        <v>21</v>
      </c>
      <c r="M92" s="31">
        <v>83032</v>
      </c>
      <c r="N92" s="31">
        <v>99000.26</v>
      </c>
      <c r="O92" s="32">
        <v>99000</v>
      </c>
      <c r="P92" s="31">
        <v>198000.26</v>
      </c>
    </row>
    <row r="93" spans="1:17" hidden="1">
      <c r="A93" s="28">
        <v>71</v>
      </c>
      <c r="B93" s="28" t="s">
        <v>16</v>
      </c>
      <c r="C93" s="28" t="s">
        <v>301</v>
      </c>
      <c r="D93" s="28" t="s">
        <v>302</v>
      </c>
      <c r="E93" s="34" t="str">
        <f>VLOOKUP(D93,[2]DATA!$D$18:$E$144,2,0)</f>
        <v xml:space="preserve">AVSEC PT. BDL </v>
      </c>
      <c r="F93" s="29" t="e">
        <f>VLOOKUP(D93,'[1]BAG TAMU'!$D$18:$F$44,3,0)</f>
        <v>#N/A</v>
      </c>
      <c r="G93" s="30"/>
      <c r="H93" s="30" t="s">
        <v>460</v>
      </c>
      <c r="I93" s="30" t="s">
        <v>461</v>
      </c>
      <c r="J93" s="31">
        <v>189001</v>
      </c>
      <c r="K93" s="28" t="s">
        <v>20</v>
      </c>
      <c r="L93" s="28" t="s">
        <v>21</v>
      </c>
      <c r="M93" s="31">
        <v>407900</v>
      </c>
      <c r="N93" s="31">
        <v>343753.71</v>
      </c>
      <c r="O93" s="32">
        <v>82043.5</v>
      </c>
      <c r="P93" s="31">
        <v>425797.21</v>
      </c>
    </row>
    <row r="94" spans="1:17" hidden="1">
      <c r="A94" s="28">
        <v>72</v>
      </c>
      <c r="B94" s="28" t="s">
        <v>16</v>
      </c>
      <c r="C94" s="28" t="s">
        <v>290</v>
      </c>
      <c r="D94" s="28" t="s">
        <v>291</v>
      </c>
      <c r="E94" s="34" t="str">
        <f>VLOOKUP(D94,[2]DATA!$D$18:$E$144,2,0)</f>
        <v xml:space="preserve">HERMAN PT.BDL </v>
      </c>
      <c r="F94" s="29" t="s">
        <v>455</v>
      </c>
      <c r="G94" s="30"/>
      <c r="H94" s="30" t="s">
        <v>449</v>
      </c>
      <c r="I94" s="30" t="s">
        <v>458</v>
      </c>
      <c r="J94" s="31">
        <v>189001</v>
      </c>
      <c r="K94" s="28" t="s">
        <v>20</v>
      </c>
      <c r="L94" s="28" t="s">
        <v>21</v>
      </c>
      <c r="M94" s="31">
        <v>96800</v>
      </c>
      <c r="N94" s="31">
        <v>186525.37</v>
      </c>
      <c r="O94" s="32">
        <v>68785.2</v>
      </c>
      <c r="P94" s="31">
        <v>255310.57</v>
      </c>
    </row>
    <row r="95" spans="1:17" hidden="1">
      <c r="A95" s="28">
        <v>73</v>
      </c>
      <c r="B95" s="28" t="s">
        <v>16</v>
      </c>
      <c r="C95" s="28" t="s">
        <v>177</v>
      </c>
      <c r="D95" s="28" t="s">
        <v>178</v>
      </c>
      <c r="E95" s="34" t="str">
        <f>VLOOKUP(D95,[2]DATA!$D$18:$E$144,2,0)</f>
        <v xml:space="preserve">NENDI PT. BDL </v>
      </c>
      <c r="F95" s="29" t="e">
        <f>VLOOKUP(D95,'[1]BAG TAMU'!$D$18:$F$44,3,0)</f>
        <v>#N/A</v>
      </c>
      <c r="G95" s="30"/>
      <c r="H95" s="30" t="s">
        <v>449</v>
      </c>
      <c r="I95" s="30" t="s">
        <v>458</v>
      </c>
      <c r="J95" s="31">
        <v>505001</v>
      </c>
      <c r="K95" s="28" t="s">
        <v>20</v>
      </c>
      <c r="L95" s="28" t="s">
        <v>21</v>
      </c>
      <c r="M95" s="31">
        <v>307658</v>
      </c>
      <c r="N95" s="31">
        <v>248270.95</v>
      </c>
      <c r="O95" s="32">
        <v>60739.8</v>
      </c>
      <c r="P95" s="31">
        <v>309010.75</v>
      </c>
    </row>
    <row r="96" spans="1:17" hidden="1">
      <c r="A96" s="28">
        <v>74</v>
      </c>
      <c r="B96" s="28" t="s">
        <v>16</v>
      </c>
      <c r="C96" s="28" t="s">
        <v>167</v>
      </c>
      <c r="D96" s="28" t="s">
        <v>168</v>
      </c>
      <c r="E96" s="34" t="s">
        <v>381</v>
      </c>
      <c r="F96" s="29" t="e">
        <f>VLOOKUP(D96,'[1]BAG TAMU'!$D$18:$F$44,3,0)</f>
        <v>#N/A</v>
      </c>
      <c r="G96" s="30"/>
      <c r="H96" s="30"/>
      <c r="I96" s="30" t="s">
        <v>478</v>
      </c>
      <c r="J96" s="31">
        <v>50000</v>
      </c>
      <c r="K96" s="28" t="s">
        <v>20</v>
      </c>
      <c r="L96" s="28" t="s">
        <v>21</v>
      </c>
      <c r="M96" s="31">
        <v>110000</v>
      </c>
      <c r="N96" s="31">
        <v>109999.56</v>
      </c>
      <c r="O96" s="32">
        <v>55000</v>
      </c>
      <c r="P96" s="31">
        <v>164999.56</v>
      </c>
    </row>
    <row r="97" spans="1:16" hidden="1">
      <c r="A97" s="28">
        <v>75</v>
      </c>
      <c r="B97" s="28" t="s">
        <v>16</v>
      </c>
      <c r="C97" s="28" t="s">
        <v>250</v>
      </c>
      <c r="D97" s="28" t="s">
        <v>251</v>
      </c>
      <c r="E97" s="34" t="str">
        <f>VLOOKUP(D97,[2]DATA!$D$18:$E$144,2,0)</f>
        <v xml:space="preserve">ABDULAH PT. BDL </v>
      </c>
      <c r="F97" s="29" t="e">
        <f>VLOOKUP(D97,'[1]BAG TAMU'!$D$18:$F$44,3,0)</f>
        <v>#N/A</v>
      </c>
      <c r="G97" s="30"/>
      <c r="H97" s="30" t="s">
        <v>449</v>
      </c>
      <c r="I97" s="30" t="s">
        <v>458</v>
      </c>
      <c r="J97" s="31">
        <v>50000</v>
      </c>
      <c r="K97" s="28" t="s">
        <v>20</v>
      </c>
      <c r="L97" s="28" t="s">
        <v>21</v>
      </c>
      <c r="M97" s="31">
        <v>109840</v>
      </c>
      <c r="N97" s="31">
        <v>109305.56</v>
      </c>
      <c r="O97" s="32">
        <v>54912</v>
      </c>
      <c r="P97" s="31">
        <v>164217.56</v>
      </c>
    </row>
    <row r="98" spans="1:16" hidden="1">
      <c r="A98" s="28">
        <v>76</v>
      </c>
      <c r="B98" s="28" t="s">
        <v>16</v>
      </c>
      <c r="C98" s="28" t="s">
        <v>272</v>
      </c>
      <c r="D98" s="28" t="s">
        <v>273</v>
      </c>
      <c r="E98" s="28" t="s">
        <v>274</v>
      </c>
      <c r="F98" s="29" t="e">
        <f>VLOOKUP(D98,'[1]BAG TAMU'!$D$18:$F$44,3,0)</f>
        <v>#N/A</v>
      </c>
      <c r="G98" s="35"/>
      <c r="H98" s="35" t="s">
        <v>449</v>
      </c>
      <c r="I98" s="35" t="s">
        <v>458</v>
      </c>
      <c r="J98" s="31">
        <v>50000</v>
      </c>
      <c r="K98" s="28" t="s">
        <v>20</v>
      </c>
      <c r="L98" s="28" t="s">
        <v>21</v>
      </c>
      <c r="M98" s="31">
        <v>109613</v>
      </c>
      <c r="N98" s="31">
        <v>103316.16</v>
      </c>
      <c r="O98" s="32">
        <v>54805.3</v>
      </c>
      <c r="P98" s="31">
        <v>158121.46</v>
      </c>
    </row>
    <row r="99" spans="1:16" hidden="1">
      <c r="A99" s="28">
        <v>77</v>
      </c>
      <c r="B99" s="28" t="s">
        <v>16</v>
      </c>
      <c r="C99" s="28" t="s">
        <v>259</v>
      </c>
      <c r="D99" s="28" t="s">
        <v>260</v>
      </c>
      <c r="E99" s="34" t="str">
        <f>VLOOKUP(D99,[2]DATA!$D$18:$E$144,2,0)</f>
        <v xml:space="preserve">MUKHLIS PT. BDL </v>
      </c>
      <c r="F99" s="29" t="e">
        <f>VLOOKUP(D99,'[1]BAG TAMU'!$D$18:$F$44,3,0)</f>
        <v>#N/A</v>
      </c>
      <c r="G99" s="30"/>
      <c r="H99" s="30" t="s">
        <v>449</v>
      </c>
      <c r="I99" s="30" t="s">
        <v>458</v>
      </c>
      <c r="J99" s="31">
        <v>50000</v>
      </c>
      <c r="K99" s="28" t="s">
        <v>20</v>
      </c>
      <c r="L99" s="28" t="s">
        <v>21</v>
      </c>
      <c r="M99" s="31">
        <v>100513</v>
      </c>
      <c r="N99" s="31">
        <v>103339.33</v>
      </c>
      <c r="O99" s="32">
        <v>54508.3</v>
      </c>
      <c r="P99" s="31">
        <v>157847.63</v>
      </c>
    </row>
    <row r="100" spans="1:16">
      <c r="A100" s="28">
        <v>78</v>
      </c>
      <c r="B100" s="28" t="s">
        <v>16</v>
      </c>
      <c r="C100" s="28" t="s">
        <v>174</v>
      </c>
      <c r="D100" s="28" t="s">
        <v>175</v>
      </c>
      <c r="E100" s="33" t="s">
        <v>176</v>
      </c>
      <c r="F100" s="29" t="e">
        <f>VLOOKUP(D100,'[1]BAG TAMU'!$D$18:$F$44,3,0)</f>
        <v>#N/A</v>
      </c>
      <c r="G100" s="35"/>
      <c r="H100" s="35" t="s">
        <v>460</v>
      </c>
      <c r="I100" s="30" t="s">
        <v>461</v>
      </c>
      <c r="J100" s="31">
        <v>50000</v>
      </c>
      <c r="K100" s="28" t="s">
        <v>20</v>
      </c>
      <c r="L100" s="28" t="s">
        <v>21</v>
      </c>
      <c r="M100" s="31">
        <v>96800</v>
      </c>
      <c r="N100" s="31">
        <v>-45680.94</v>
      </c>
      <c r="O100" s="32">
        <v>54450</v>
      </c>
      <c r="P100" s="31">
        <v>8769.06</v>
      </c>
    </row>
    <row r="101" spans="1:16" hidden="1">
      <c r="A101" s="28">
        <v>79</v>
      </c>
      <c r="B101" s="28" t="s">
        <v>16</v>
      </c>
      <c r="C101" s="28" t="s">
        <v>294</v>
      </c>
      <c r="D101" s="28" t="s">
        <v>295</v>
      </c>
      <c r="E101" s="28" t="s">
        <v>296</v>
      </c>
      <c r="F101" s="29" t="e">
        <f>VLOOKUP(D101,'[1]BAG TAMU'!$D$18:$F$44,3,0)</f>
        <v>#N/A</v>
      </c>
      <c r="G101" s="35"/>
      <c r="H101" s="35" t="s">
        <v>449</v>
      </c>
      <c r="I101" s="35" t="s">
        <v>458</v>
      </c>
      <c r="J101" s="31">
        <v>50000</v>
      </c>
      <c r="K101" s="28" t="s">
        <v>20</v>
      </c>
      <c r="L101" s="28" t="s">
        <v>21</v>
      </c>
      <c r="M101" s="31">
        <v>96800</v>
      </c>
      <c r="N101" s="31">
        <v>103289.66</v>
      </c>
      <c r="O101" s="32">
        <v>51535</v>
      </c>
      <c r="P101" s="31">
        <v>154824.66</v>
      </c>
    </row>
    <row r="102" spans="1:16" hidden="1">
      <c r="A102" s="28">
        <v>80</v>
      </c>
      <c r="B102" s="28" t="s">
        <v>16</v>
      </c>
      <c r="C102" s="28" t="s">
        <v>254</v>
      </c>
      <c r="D102" s="28" t="s">
        <v>255</v>
      </c>
      <c r="E102" s="34" t="str">
        <f>VLOOKUP(D102,[2]DATA!$D$18:$E$144,2,0)</f>
        <v>YUDA PT BDL</v>
      </c>
      <c r="F102" s="29" t="e">
        <f>VLOOKUP(D102,'[1]BAG TAMU'!$D$18:$F$44,3,0)</f>
        <v>#N/A</v>
      </c>
      <c r="G102" s="30"/>
      <c r="H102" s="30" t="s">
        <v>449</v>
      </c>
      <c r="I102" s="30" t="s">
        <v>458</v>
      </c>
      <c r="J102" s="31">
        <v>50000</v>
      </c>
      <c r="K102" s="28" t="s">
        <v>20</v>
      </c>
      <c r="L102" s="28" t="s">
        <v>21</v>
      </c>
      <c r="M102" s="31">
        <v>96800</v>
      </c>
      <c r="N102" s="31">
        <v>102489.36</v>
      </c>
      <c r="O102" s="32">
        <v>50070.9</v>
      </c>
      <c r="P102" s="31">
        <v>152560.26</v>
      </c>
    </row>
    <row r="103" spans="1:16" hidden="1">
      <c r="A103" s="28">
        <v>81</v>
      </c>
      <c r="B103" s="28" t="s">
        <v>16</v>
      </c>
      <c r="C103" s="28" t="s">
        <v>286</v>
      </c>
      <c r="D103" s="28" t="s">
        <v>287</v>
      </c>
      <c r="E103" s="38" t="str">
        <f>VLOOKUP(D103,[2]DATA!$D$18:$E$144,2,0)</f>
        <v xml:space="preserve">ASTI PT. BDL </v>
      </c>
      <c r="F103" s="29" t="e">
        <f>VLOOKUP(D103,'[1]BAG TAMU'!$D$18:$F$44,3,0)</f>
        <v>#N/A</v>
      </c>
      <c r="G103" s="30"/>
      <c r="H103" s="30" t="s">
        <v>468</v>
      </c>
      <c r="I103" s="30" t="s">
        <v>461</v>
      </c>
      <c r="J103" s="31">
        <v>50000</v>
      </c>
      <c r="K103" s="28" t="s">
        <v>20</v>
      </c>
      <c r="L103" s="28" t="s">
        <v>21</v>
      </c>
      <c r="M103" s="31">
        <v>100540</v>
      </c>
      <c r="N103" s="31">
        <v>96799.22</v>
      </c>
      <c r="O103" s="32">
        <v>50050</v>
      </c>
      <c r="P103" s="31">
        <v>146849.22</v>
      </c>
    </row>
    <row r="104" spans="1:16" hidden="1">
      <c r="A104" s="28">
        <v>82</v>
      </c>
      <c r="B104" s="28" t="s">
        <v>16</v>
      </c>
      <c r="C104" s="28" t="s">
        <v>270</v>
      </c>
      <c r="D104" s="28" t="s">
        <v>271</v>
      </c>
      <c r="E104" s="34" t="str">
        <f>VLOOKUP(D104,[2]DATA!$D$18:$E$144,2,0)</f>
        <v xml:space="preserve">RIYAN HIDAYAT PT BDL </v>
      </c>
      <c r="F104" s="29" t="e">
        <f>VLOOKUP(D104,'[1]BAG TAMU'!$D$18:$F$44,3,0)</f>
        <v>#N/A</v>
      </c>
      <c r="G104" s="30" t="s">
        <v>459</v>
      </c>
      <c r="H104" s="30" t="s">
        <v>460</v>
      </c>
      <c r="I104" s="30" t="s">
        <v>461</v>
      </c>
      <c r="J104" s="31">
        <v>50000</v>
      </c>
      <c r="K104" s="28" t="s">
        <v>20</v>
      </c>
      <c r="L104" s="28" t="s">
        <v>21</v>
      </c>
      <c r="M104" s="31">
        <v>96800</v>
      </c>
      <c r="N104" s="31">
        <v>109861.53</v>
      </c>
      <c r="O104" s="32">
        <v>49888.3</v>
      </c>
      <c r="P104" s="31">
        <v>159749.82999999999</v>
      </c>
    </row>
    <row r="105" spans="1:16" hidden="1">
      <c r="A105" s="28">
        <v>83</v>
      </c>
      <c r="B105" s="28" t="s">
        <v>16</v>
      </c>
      <c r="C105" s="28" t="s">
        <v>284</v>
      </c>
      <c r="D105" s="28" t="s">
        <v>285</v>
      </c>
      <c r="E105" s="34" t="str">
        <f>VLOOKUP(D105,[2]DATA!$D$18:$E$144,2,0)</f>
        <v xml:space="preserve">RONI LO. PT BDL </v>
      </c>
      <c r="F105" s="29" t="e">
        <f>VLOOKUP(D105,'[1]BAG TAMU'!$D$18:$F$44,3,0)</f>
        <v>#N/A</v>
      </c>
      <c r="G105" s="30" t="s">
        <v>459</v>
      </c>
      <c r="H105" s="30" t="s">
        <v>449</v>
      </c>
      <c r="I105" s="30" t="s">
        <v>458</v>
      </c>
      <c r="J105" s="31">
        <v>50000</v>
      </c>
      <c r="K105" s="28" t="s">
        <v>20</v>
      </c>
      <c r="L105" s="28" t="s">
        <v>21</v>
      </c>
      <c r="M105" s="31">
        <v>96800</v>
      </c>
      <c r="N105" s="31">
        <v>96800.52</v>
      </c>
      <c r="O105" s="32">
        <v>48999.5</v>
      </c>
      <c r="P105" s="31">
        <v>145800.01999999999</v>
      </c>
    </row>
    <row r="106" spans="1:16" hidden="1">
      <c r="A106" s="28">
        <v>84</v>
      </c>
      <c r="B106" s="28" t="s">
        <v>16</v>
      </c>
      <c r="C106" s="28" t="s">
        <v>256</v>
      </c>
      <c r="D106" s="28" t="s">
        <v>257</v>
      </c>
      <c r="E106" s="28" t="s">
        <v>258</v>
      </c>
      <c r="F106" s="29" t="e">
        <f>VLOOKUP(D106,'[1]BAG TAMU'!$D$18:$F$44,3,0)</f>
        <v>#N/A</v>
      </c>
      <c r="G106" s="30" t="s">
        <v>459</v>
      </c>
      <c r="H106" s="30" t="s">
        <v>449</v>
      </c>
      <c r="I106" s="35" t="s">
        <v>458</v>
      </c>
      <c r="J106" s="31">
        <v>50000</v>
      </c>
      <c r="K106" s="28" t="s">
        <v>20</v>
      </c>
      <c r="L106" s="28" t="s">
        <v>21</v>
      </c>
      <c r="M106" s="31">
        <v>96800</v>
      </c>
      <c r="N106" s="31">
        <v>103399.36</v>
      </c>
      <c r="O106" s="32">
        <v>48785</v>
      </c>
      <c r="P106" s="31">
        <v>152184.35999999999</v>
      </c>
    </row>
    <row r="107" spans="1:16">
      <c r="A107" s="28">
        <v>85</v>
      </c>
      <c r="B107" s="28" t="s">
        <v>16</v>
      </c>
      <c r="C107" s="28" t="s">
        <v>90</v>
      </c>
      <c r="D107" s="28" t="s">
        <v>91</v>
      </c>
      <c r="E107" s="29" t="s">
        <v>351</v>
      </c>
      <c r="F107" s="29" t="e">
        <f>VLOOKUP(D107,'[1]BAG TAMU'!$D$18:$F$44,3,0)</f>
        <v>#N/A</v>
      </c>
      <c r="G107" s="30" t="s">
        <v>459</v>
      </c>
      <c r="H107" s="30" t="s">
        <v>449</v>
      </c>
      <c r="I107" s="30" t="s">
        <v>458</v>
      </c>
      <c r="J107" s="31">
        <v>49001</v>
      </c>
      <c r="K107" s="28" t="s">
        <v>20</v>
      </c>
      <c r="L107" s="28" t="s">
        <v>21</v>
      </c>
      <c r="M107" s="31">
        <v>102131</v>
      </c>
      <c r="N107" s="31">
        <v>96799.15</v>
      </c>
      <c r="O107" s="32">
        <v>48413.2</v>
      </c>
      <c r="P107" s="31">
        <v>145212.35</v>
      </c>
    </row>
    <row r="108" spans="1:16">
      <c r="A108" s="28">
        <v>86</v>
      </c>
      <c r="B108" s="28" t="s">
        <v>16</v>
      </c>
      <c r="C108" s="28" t="s">
        <v>78</v>
      </c>
      <c r="D108" s="28" t="s">
        <v>79</v>
      </c>
      <c r="E108" s="29" t="str">
        <f>VLOOKUP(D108,[2]DATA!$D$18:$E$144,2,0)</f>
        <v xml:space="preserve">ROHMAT PT. BDL </v>
      </c>
      <c r="F108" s="29" t="e">
        <f>VLOOKUP(D108,'[1]BAG TAMU'!$D$18:$F$44,3,0)</f>
        <v>#N/A</v>
      </c>
      <c r="G108" s="30" t="s">
        <v>459</v>
      </c>
      <c r="H108" s="30" t="s">
        <v>451</v>
      </c>
      <c r="I108" s="30" t="s">
        <v>461</v>
      </c>
      <c r="J108" s="31">
        <v>44001</v>
      </c>
      <c r="K108" s="28" t="s">
        <v>20</v>
      </c>
      <c r="L108" s="28" t="s">
        <v>21</v>
      </c>
      <c r="M108" s="31">
        <v>96800</v>
      </c>
      <c r="N108" s="31">
        <v>96800.23</v>
      </c>
      <c r="O108" s="32">
        <v>48400</v>
      </c>
      <c r="P108" s="31">
        <v>145200.23000000001</v>
      </c>
    </row>
    <row r="109" spans="1:16">
      <c r="A109" s="28">
        <v>87</v>
      </c>
      <c r="B109" s="28" t="s">
        <v>16</v>
      </c>
      <c r="C109" s="28" t="s">
        <v>82</v>
      </c>
      <c r="D109" s="28" t="s">
        <v>83</v>
      </c>
      <c r="E109" s="29" t="str">
        <f>VLOOKUP(D109,[2]DATA!$D$18:$E$144,2,0)</f>
        <v xml:space="preserve">DENI PT. BDL </v>
      </c>
      <c r="F109" s="29" t="e">
        <f>VLOOKUP(D109,'[1]BAG TAMU'!$D$18:$F$44,3,0)</f>
        <v>#N/A</v>
      </c>
      <c r="G109" s="30" t="s">
        <v>459</v>
      </c>
      <c r="H109" s="30" t="s">
        <v>449</v>
      </c>
      <c r="I109" s="30" t="s">
        <v>458</v>
      </c>
      <c r="J109" s="31">
        <v>44001</v>
      </c>
      <c r="K109" s="28" t="s">
        <v>20</v>
      </c>
      <c r="L109" s="28" t="s">
        <v>21</v>
      </c>
      <c r="M109" s="31">
        <v>96800</v>
      </c>
      <c r="N109" s="31">
        <v>96800.49</v>
      </c>
      <c r="O109" s="32">
        <v>48400</v>
      </c>
      <c r="P109" s="31">
        <v>145200.49</v>
      </c>
    </row>
    <row r="110" spans="1:16">
      <c r="A110" s="28">
        <v>88</v>
      </c>
      <c r="B110" s="28" t="s">
        <v>16</v>
      </c>
      <c r="C110" s="28" t="s">
        <v>86</v>
      </c>
      <c r="D110" s="28" t="s">
        <v>87</v>
      </c>
      <c r="E110" s="29" t="str">
        <f>VLOOKUP(D110,[2]DATA!$D$18:$E$144,2,0)</f>
        <v xml:space="preserve">AKHMAD HAFIZ PT. BDL </v>
      </c>
      <c r="F110" s="29" t="e">
        <f>VLOOKUP(D110,'[1]BAG TAMU'!$D$18:$F$44,3,0)</f>
        <v>#N/A</v>
      </c>
      <c r="G110" s="30" t="s">
        <v>459</v>
      </c>
      <c r="H110" s="30" t="s">
        <v>460</v>
      </c>
      <c r="I110" s="30" t="s">
        <v>461</v>
      </c>
      <c r="J110" s="31">
        <v>44001</v>
      </c>
      <c r="K110" s="28" t="s">
        <v>20</v>
      </c>
      <c r="L110" s="28" t="s">
        <v>21</v>
      </c>
      <c r="M110" s="31">
        <v>96800</v>
      </c>
      <c r="N110" s="31">
        <v>96800.49</v>
      </c>
      <c r="O110" s="32">
        <v>48400</v>
      </c>
      <c r="P110" s="31">
        <v>145200.49</v>
      </c>
    </row>
    <row r="111" spans="1:16">
      <c r="A111" s="28">
        <v>89</v>
      </c>
      <c r="B111" s="28" t="s">
        <v>16</v>
      </c>
      <c r="C111" s="28" t="s">
        <v>88</v>
      </c>
      <c r="D111" s="28" t="s">
        <v>89</v>
      </c>
      <c r="E111" s="29" t="s">
        <v>350</v>
      </c>
      <c r="F111" s="29" t="e">
        <f>VLOOKUP(D111,'[1]BAG TAMU'!$D$18:$F$44,3,0)</f>
        <v>#N/A</v>
      </c>
      <c r="G111" s="30" t="s">
        <v>459</v>
      </c>
      <c r="H111" s="30" t="s">
        <v>460</v>
      </c>
      <c r="I111" s="30" t="s">
        <v>461</v>
      </c>
      <c r="J111" s="31">
        <v>49001</v>
      </c>
      <c r="K111" s="28" t="s">
        <v>20</v>
      </c>
      <c r="L111" s="28" t="s">
        <v>21</v>
      </c>
      <c r="M111" s="31">
        <v>96800</v>
      </c>
      <c r="N111" s="31">
        <v>96799.55</v>
      </c>
      <c r="O111" s="32">
        <v>48400</v>
      </c>
      <c r="P111" s="31">
        <v>145199.54999999999</v>
      </c>
    </row>
    <row r="112" spans="1:16">
      <c r="A112" s="28">
        <v>90</v>
      </c>
      <c r="B112" s="28" t="s">
        <v>16</v>
      </c>
      <c r="C112" s="28" t="s">
        <v>92</v>
      </c>
      <c r="D112" s="28" t="s">
        <v>93</v>
      </c>
      <c r="E112" s="29" t="s">
        <v>352</v>
      </c>
      <c r="F112" s="29" t="e">
        <f>VLOOKUP(D112,'[1]BAG TAMU'!$D$18:$F$44,3,0)</f>
        <v>#N/A</v>
      </c>
      <c r="G112" s="30" t="s">
        <v>459</v>
      </c>
      <c r="H112" s="30" t="s">
        <v>460</v>
      </c>
      <c r="I112" s="30" t="s">
        <v>461</v>
      </c>
      <c r="J112" s="31">
        <v>49001</v>
      </c>
      <c r="K112" s="28" t="s">
        <v>20</v>
      </c>
      <c r="L112" s="28" t="s">
        <v>21</v>
      </c>
      <c r="M112" s="31">
        <v>96800</v>
      </c>
      <c r="N112" s="31">
        <v>96799.55</v>
      </c>
      <c r="O112" s="32">
        <v>48400</v>
      </c>
      <c r="P112" s="31">
        <v>145199.54999999999</v>
      </c>
    </row>
    <row r="113" spans="1:16">
      <c r="A113" s="28">
        <v>91</v>
      </c>
      <c r="B113" s="28" t="s">
        <v>16</v>
      </c>
      <c r="C113" s="28" t="s">
        <v>94</v>
      </c>
      <c r="D113" s="28" t="s">
        <v>95</v>
      </c>
      <c r="E113" s="29" t="s">
        <v>353</v>
      </c>
      <c r="F113" s="29" t="e">
        <f>VLOOKUP(D113,'[1]BAG TAMU'!$D$18:$F$44,3,0)</f>
        <v>#N/A</v>
      </c>
      <c r="G113" s="30" t="s">
        <v>459</v>
      </c>
      <c r="H113" s="30" t="s">
        <v>460</v>
      </c>
      <c r="I113" s="30" t="s">
        <v>461</v>
      </c>
      <c r="J113" s="31">
        <v>49001</v>
      </c>
      <c r="K113" s="28" t="s">
        <v>20</v>
      </c>
      <c r="L113" s="28" t="s">
        <v>21</v>
      </c>
      <c r="M113" s="31">
        <v>96800</v>
      </c>
      <c r="N113" s="31">
        <v>96799.55</v>
      </c>
      <c r="O113" s="32">
        <v>48400</v>
      </c>
      <c r="P113" s="31">
        <v>145199.54999999999</v>
      </c>
    </row>
    <row r="114" spans="1:16">
      <c r="A114" s="28">
        <v>92</v>
      </c>
      <c r="B114" s="28" t="s">
        <v>16</v>
      </c>
      <c r="C114" s="28" t="s">
        <v>96</v>
      </c>
      <c r="D114" s="28" t="s">
        <v>97</v>
      </c>
      <c r="E114" s="29" t="s">
        <v>354</v>
      </c>
      <c r="F114" s="29" t="e">
        <f>VLOOKUP(D114,'[1]BAG TAMU'!$D$18:$F$44,3,0)</f>
        <v>#N/A</v>
      </c>
      <c r="G114" s="30" t="s">
        <v>459</v>
      </c>
      <c r="H114" s="30" t="s">
        <v>449</v>
      </c>
      <c r="I114" s="30" t="s">
        <v>458</v>
      </c>
      <c r="J114" s="31">
        <v>44001</v>
      </c>
      <c r="K114" s="28" t="s">
        <v>20</v>
      </c>
      <c r="L114" s="28" t="s">
        <v>21</v>
      </c>
      <c r="M114" s="31">
        <v>96800</v>
      </c>
      <c r="N114" s="31">
        <v>96800</v>
      </c>
      <c r="O114" s="32">
        <v>48400</v>
      </c>
      <c r="P114" s="31">
        <v>145200</v>
      </c>
    </row>
    <row r="115" spans="1:16">
      <c r="A115" s="28">
        <v>93</v>
      </c>
      <c r="B115" s="28" t="s">
        <v>16</v>
      </c>
      <c r="C115" s="28" t="s">
        <v>98</v>
      </c>
      <c r="D115" s="28" t="s">
        <v>99</v>
      </c>
      <c r="E115" s="29" t="s">
        <v>355</v>
      </c>
      <c r="F115" s="29" t="e">
        <f>VLOOKUP(D115,'[1]BAG TAMU'!$D$18:$F$44,3,0)</f>
        <v>#N/A</v>
      </c>
      <c r="G115" s="30" t="s">
        <v>459</v>
      </c>
      <c r="H115" s="30" t="s">
        <v>449</v>
      </c>
      <c r="I115" s="30" t="s">
        <v>458</v>
      </c>
      <c r="J115" s="31">
        <v>44001</v>
      </c>
      <c r="K115" s="28" t="s">
        <v>20</v>
      </c>
      <c r="L115" s="28" t="s">
        <v>21</v>
      </c>
      <c r="M115" s="31">
        <v>96800</v>
      </c>
      <c r="N115" s="31">
        <v>96800</v>
      </c>
      <c r="O115" s="32">
        <v>48400</v>
      </c>
      <c r="P115" s="31">
        <v>145200</v>
      </c>
    </row>
    <row r="116" spans="1:16">
      <c r="A116" s="28">
        <v>94</v>
      </c>
      <c r="B116" s="28" t="s">
        <v>16</v>
      </c>
      <c r="C116" s="28" t="s">
        <v>100</v>
      </c>
      <c r="D116" s="28" t="s">
        <v>101</v>
      </c>
      <c r="E116" s="29" t="s">
        <v>356</v>
      </c>
      <c r="F116" s="29" t="e">
        <f>VLOOKUP(D116,'[1]BAG TAMU'!$D$18:$F$44,3,0)</f>
        <v>#N/A</v>
      </c>
      <c r="G116" s="30" t="s">
        <v>459</v>
      </c>
      <c r="H116" s="30" t="s">
        <v>449</v>
      </c>
      <c r="I116" s="30" t="s">
        <v>458</v>
      </c>
      <c r="J116" s="31">
        <v>44001</v>
      </c>
      <c r="K116" s="28" t="s">
        <v>20</v>
      </c>
      <c r="L116" s="28" t="s">
        <v>21</v>
      </c>
      <c r="M116" s="31">
        <v>96800</v>
      </c>
      <c r="N116" s="31">
        <v>96800</v>
      </c>
      <c r="O116" s="32">
        <v>48400</v>
      </c>
      <c r="P116" s="31">
        <v>145200</v>
      </c>
    </row>
    <row r="117" spans="1:16">
      <c r="A117" s="28">
        <v>95</v>
      </c>
      <c r="B117" s="28" t="s">
        <v>16</v>
      </c>
      <c r="C117" s="28" t="s">
        <v>102</v>
      </c>
      <c r="D117" s="28" t="s">
        <v>103</v>
      </c>
      <c r="E117" s="29" t="s">
        <v>357</v>
      </c>
      <c r="F117" s="29" t="e">
        <f>VLOOKUP(D117,'[1]BAG TAMU'!$D$18:$F$44,3,0)</f>
        <v>#N/A</v>
      </c>
      <c r="G117" s="30" t="s">
        <v>459</v>
      </c>
      <c r="H117" s="30" t="s">
        <v>449</v>
      </c>
      <c r="I117" s="30" t="s">
        <v>458</v>
      </c>
      <c r="J117" s="31">
        <v>44001</v>
      </c>
      <c r="K117" s="28" t="s">
        <v>20</v>
      </c>
      <c r="L117" s="28" t="s">
        <v>21</v>
      </c>
      <c r="M117" s="31">
        <v>96800</v>
      </c>
      <c r="N117" s="31">
        <v>96800</v>
      </c>
      <c r="O117" s="32">
        <v>48400</v>
      </c>
      <c r="P117" s="31">
        <v>145200</v>
      </c>
    </row>
    <row r="118" spans="1:16">
      <c r="A118" s="28">
        <v>96</v>
      </c>
      <c r="B118" s="28" t="s">
        <v>16</v>
      </c>
      <c r="C118" s="28" t="s">
        <v>106</v>
      </c>
      <c r="D118" s="28" t="s">
        <v>107</v>
      </c>
      <c r="E118" s="29" t="s">
        <v>359</v>
      </c>
      <c r="F118" s="29" t="e">
        <f>VLOOKUP(D118,'[1]BAG TAMU'!$D$18:$F$44,3,0)</f>
        <v>#N/A</v>
      </c>
      <c r="G118" s="30" t="s">
        <v>459</v>
      </c>
      <c r="H118" s="30" t="s">
        <v>449</v>
      </c>
      <c r="I118" s="30" t="s">
        <v>458</v>
      </c>
      <c r="J118" s="31">
        <v>44001</v>
      </c>
      <c r="K118" s="28" t="s">
        <v>20</v>
      </c>
      <c r="L118" s="28" t="s">
        <v>21</v>
      </c>
      <c r="M118" s="31">
        <v>96800</v>
      </c>
      <c r="N118" s="31">
        <v>96800</v>
      </c>
      <c r="O118" s="32">
        <v>48400</v>
      </c>
      <c r="P118" s="31">
        <v>145200</v>
      </c>
    </row>
    <row r="119" spans="1:16">
      <c r="A119" s="28">
        <v>97</v>
      </c>
      <c r="B119" s="28" t="s">
        <v>16</v>
      </c>
      <c r="C119" s="28" t="s">
        <v>108</v>
      </c>
      <c r="D119" s="28" t="s">
        <v>109</v>
      </c>
      <c r="E119" s="29" t="s">
        <v>360</v>
      </c>
      <c r="F119" s="29" t="e">
        <f>VLOOKUP(D119,'[1]BAG TAMU'!$D$18:$F$44,3,0)</f>
        <v>#N/A</v>
      </c>
      <c r="G119" s="30" t="s">
        <v>459</v>
      </c>
      <c r="H119" s="30" t="s">
        <v>449</v>
      </c>
      <c r="I119" s="30" t="s">
        <v>458</v>
      </c>
      <c r="J119" s="31">
        <v>44001</v>
      </c>
      <c r="K119" s="28" t="s">
        <v>20</v>
      </c>
      <c r="L119" s="28" t="s">
        <v>21</v>
      </c>
      <c r="M119" s="31">
        <v>96800</v>
      </c>
      <c r="N119" s="31">
        <v>96800</v>
      </c>
      <c r="O119" s="32">
        <v>48400</v>
      </c>
      <c r="P119" s="31">
        <v>145200</v>
      </c>
    </row>
    <row r="120" spans="1:16">
      <c r="A120" s="28">
        <v>98</v>
      </c>
      <c r="B120" s="28" t="s">
        <v>16</v>
      </c>
      <c r="C120" s="28" t="s">
        <v>110</v>
      </c>
      <c r="D120" s="28" t="s">
        <v>111</v>
      </c>
      <c r="E120" s="29" t="s">
        <v>361</v>
      </c>
      <c r="F120" s="29" t="e">
        <f>VLOOKUP(D120,'[1]BAG TAMU'!$D$18:$F$44,3,0)</f>
        <v>#N/A</v>
      </c>
      <c r="G120" s="30" t="s">
        <v>459</v>
      </c>
      <c r="H120" s="30" t="s">
        <v>451</v>
      </c>
      <c r="I120" s="30" t="s">
        <v>461</v>
      </c>
      <c r="J120" s="31">
        <v>44001</v>
      </c>
      <c r="K120" s="28" t="s">
        <v>20</v>
      </c>
      <c r="L120" s="28" t="s">
        <v>21</v>
      </c>
      <c r="M120" s="31">
        <v>96800</v>
      </c>
      <c r="N120" s="31">
        <v>96800</v>
      </c>
      <c r="O120" s="32">
        <v>48400</v>
      </c>
      <c r="P120" s="31">
        <v>145200</v>
      </c>
    </row>
    <row r="121" spans="1:16">
      <c r="A121" s="28">
        <v>99</v>
      </c>
      <c r="B121" s="28" t="s">
        <v>16</v>
      </c>
      <c r="C121" s="28" t="s">
        <v>112</v>
      </c>
      <c r="D121" s="28" t="s">
        <v>113</v>
      </c>
      <c r="E121" s="29" t="s">
        <v>362</v>
      </c>
      <c r="F121" s="29" t="e">
        <f>VLOOKUP(D121,'[1]BAG TAMU'!$D$18:$F$44,3,0)</f>
        <v>#N/A</v>
      </c>
      <c r="G121" s="30" t="s">
        <v>459</v>
      </c>
      <c r="H121" s="30" t="s">
        <v>449</v>
      </c>
      <c r="I121" s="30" t="s">
        <v>458</v>
      </c>
      <c r="J121" s="31">
        <v>44001</v>
      </c>
      <c r="K121" s="28" t="s">
        <v>20</v>
      </c>
      <c r="L121" s="28" t="s">
        <v>21</v>
      </c>
      <c r="M121" s="31">
        <v>96800</v>
      </c>
      <c r="N121" s="31">
        <v>96800</v>
      </c>
      <c r="O121" s="32">
        <v>48400</v>
      </c>
      <c r="P121" s="31">
        <v>145200</v>
      </c>
    </row>
    <row r="122" spans="1:16">
      <c r="A122" s="28">
        <v>100</v>
      </c>
      <c r="B122" s="28" t="s">
        <v>16</v>
      </c>
      <c r="C122" s="28" t="s">
        <v>122</v>
      </c>
      <c r="D122" s="28" t="s">
        <v>123</v>
      </c>
      <c r="E122" s="29" t="s">
        <v>364</v>
      </c>
      <c r="F122" s="29" t="e">
        <f>VLOOKUP(D122,'[1]BAG TAMU'!$D$18:$F$44,3,0)</f>
        <v>#N/A</v>
      </c>
      <c r="G122" s="30"/>
      <c r="H122" s="30" t="s">
        <v>449</v>
      </c>
      <c r="I122" s="35" t="s">
        <v>458</v>
      </c>
      <c r="J122" s="31">
        <v>44001</v>
      </c>
      <c r="K122" s="28" t="s">
        <v>20</v>
      </c>
      <c r="L122" s="28" t="s">
        <v>21</v>
      </c>
      <c r="M122" s="31">
        <v>7806</v>
      </c>
      <c r="N122" s="31">
        <v>48400.45</v>
      </c>
      <c r="O122" s="32">
        <v>48400</v>
      </c>
      <c r="P122" s="31">
        <v>96800.45</v>
      </c>
    </row>
    <row r="123" spans="1:16">
      <c r="A123" s="28">
        <v>101</v>
      </c>
      <c r="B123" s="28" t="s">
        <v>16</v>
      </c>
      <c r="C123" s="28" t="s">
        <v>137</v>
      </c>
      <c r="D123" s="28" t="s">
        <v>138</v>
      </c>
      <c r="E123" s="33" t="s">
        <v>366</v>
      </c>
      <c r="F123" s="29" t="e">
        <f>VLOOKUP(D123,'[1]BAG TAMU'!$D$18:$F$44,3,0)</f>
        <v>#N/A</v>
      </c>
      <c r="G123" s="35"/>
      <c r="H123" s="35" t="s">
        <v>449</v>
      </c>
      <c r="I123" s="35" t="s">
        <v>458</v>
      </c>
      <c r="J123" s="31">
        <v>44001</v>
      </c>
      <c r="K123" s="28" t="s">
        <v>20</v>
      </c>
      <c r="L123" s="28" t="s">
        <v>21</v>
      </c>
      <c r="M123" s="31">
        <v>0</v>
      </c>
      <c r="N123" s="31">
        <v>45173.34</v>
      </c>
      <c r="O123" s="32">
        <v>48400</v>
      </c>
      <c r="P123" s="31">
        <v>93573.34</v>
      </c>
    </row>
    <row r="124" spans="1:16">
      <c r="A124" s="28">
        <v>102</v>
      </c>
      <c r="B124" s="28" t="s">
        <v>16</v>
      </c>
      <c r="C124" s="28" t="s">
        <v>139</v>
      </c>
      <c r="D124" s="28" t="s">
        <v>140</v>
      </c>
      <c r="E124" s="33" t="s">
        <v>367</v>
      </c>
      <c r="F124" s="29" t="e">
        <f>VLOOKUP(D124,'[1]BAG TAMU'!$D$18:$F$44,3,0)</f>
        <v>#N/A</v>
      </c>
      <c r="G124" s="35"/>
      <c r="H124" s="35" t="s">
        <v>449</v>
      </c>
      <c r="I124" s="35" t="s">
        <v>458</v>
      </c>
      <c r="J124" s="31">
        <v>44001</v>
      </c>
      <c r="K124" s="28" t="s">
        <v>20</v>
      </c>
      <c r="L124" s="28" t="s">
        <v>21</v>
      </c>
      <c r="M124" s="31">
        <v>0</v>
      </c>
      <c r="N124" s="31">
        <v>45173.34</v>
      </c>
      <c r="O124" s="32">
        <v>48400</v>
      </c>
      <c r="P124" s="31">
        <v>93573.34</v>
      </c>
    </row>
    <row r="125" spans="1:16">
      <c r="A125" s="28">
        <v>103</v>
      </c>
      <c r="B125" s="28" t="s">
        <v>16</v>
      </c>
      <c r="C125" s="28" t="s">
        <v>141</v>
      </c>
      <c r="D125" s="28" t="s">
        <v>142</v>
      </c>
      <c r="E125" s="33" t="s">
        <v>368</v>
      </c>
      <c r="F125" s="29" t="e">
        <f>VLOOKUP(D125,'[1]BAG TAMU'!$D$18:$F$44,3,0)</f>
        <v>#N/A</v>
      </c>
      <c r="G125" s="35"/>
      <c r="H125" s="35" t="s">
        <v>449</v>
      </c>
      <c r="I125" s="35" t="s">
        <v>458</v>
      </c>
      <c r="J125" s="31">
        <v>44001</v>
      </c>
      <c r="K125" s="28" t="s">
        <v>20</v>
      </c>
      <c r="L125" s="28" t="s">
        <v>21</v>
      </c>
      <c r="M125" s="31">
        <v>0</v>
      </c>
      <c r="N125" s="31">
        <v>45173.34</v>
      </c>
      <c r="O125" s="32">
        <v>48400</v>
      </c>
      <c r="P125" s="31">
        <v>93573.34</v>
      </c>
    </row>
    <row r="126" spans="1:16">
      <c r="A126" s="28">
        <v>104</v>
      </c>
      <c r="B126" s="28" t="s">
        <v>16</v>
      </c>
      <c r="C126" s="28" t="s">
        <v>149</v>
      </c>
      <c r="D126" s="28" t="s">
        <v>150</v>
      </c>
      <c r="E126" s="33" t="s">
        <v>372</v>
      </c>
      <c r="F126" s="29" t="e">
        <f>VLOOKUP(D126,'[1]BAG TAMU'!$D$18:$F$44,3,0)</f>
        <v>#N/A</v>
      </c>
      <c r="G126" s="35" t="s">
        <v>459</v>
      </c>
      <c r="H126" s="35" t="s">
        <v>449</v>
      </c>
      <c r="I126" s="35" t="s">
        <v>458</v>
      </c>
      <c r="J126" s="31">
        <v>44001</v>
      </c>
      <c r="K126" s="28" t="s">
        <v>20</v>
      </c>
      <c r="L126" s="28" t="s">
        <v>21</v>
      </c>
      <c r="M126" s="31">
        <v>10929</v>
      </c>
      <c r="N126" s="31">
        <v>48400.03</v>
      </c>
      <c r="O126" s="32">
        <v>48400</v>
      </c>
      <c r="P126" s="31">
        <v>96800.03</v>
      </c>
    </row>
    <row r="127" spans="1:16">
      <c r="A127" s="28">
        <v>105</v>
      </c>
      <c r="B127" s="28" t="s">
        <v>16</v>
      </c>
      <c r="C127" s="28" t="s">
        <v>151</v>
      </c>
      <c r="D127" s="28" t="s">
        <v>152</v>
      </c>
      <c r="E127" s="33" t="s">
        <v>373</v>
      </c>
      <c r="F127" s="29" t="e">
        <f>VLOOKUP(D127,'[1]BAG TAMU'!$D$18:$F$44,3,0)</f>
        <v>#N/A</v>
      </c>
      <c r="G127" s="35" t="s">
        <v>459</v>
      </c>
      <c r="H127" s="35" t="s">
        <v>449</v>
      </c>
      <c r="I127" s="35" t="s">
        <v>458</v>
      </c>
      <c r="J127" s="31">
        <v>44001</v>
      </c>
      <c r="K127" s="28" t="s">
        <v>20</v>
      </c>
      <c r="L127" s="28" t="s">
        <v>21</v>
      </c>
      <c r="M127" s="31">
        <v>10929</v>
      </c>
      <c r="N127" s="31">
        <v>48400.03</v>
      </c>
      <c r="O127" s="32">
        <v>48400</v>
      </c>
      <c r="P127" s="31">
        <v>96800.03</v>
      </c>
    </row>
    <row r="128" spans="1:16" hidden="1">
      <c r="A128" s="28">
        <v>106</v>
      </c>
      <c r="B128" s="28" t="s">
        <v>16</v>
      </c>
      <c r="C128" s="28" t="s">
        <v>153</v>
      </c>
      <c r="D128" s="28" t="s">
        <v>154</v>
      </c>
      <c r="E128" s="46" t="s">
        <v>374</v>
      </c>
      <c r="F128" s="29" t="e">
        <f>VLOOKUP(D128,'[1]BAG TAMU'!$D$18:$F$44,3,0)</f>
        <v>#N/A</v>
      </c>
      <c r="G128" s="35"/>
      <c r="H128" s="35" t="s">
        <v>451</v>
      </c>
      <c r="I128" s="35" t="s">
        <v>461</v>
      </c>
      <c r="J128" s="31">
        <v>44001</v>
      </c>
      <c r="K128" s="28" t="s">
        <v>20</v>
      </c>
      <c r="L128" s="28" t="s">
        <v>21</v>
      </c>
      <c r="M128" s="31">
        <v>10929</v>
      </c>
      <c r="N128" s="31">
        <v>48400.03</v>
      </c>
      <c r="O128" s="32">
        <v>48400</v>
      </c>
      <c r="P128" s="31">
        <v>96800.03</v>
      </c>
    </row>
    <row r="129" spans="1:16">
      <c r="A129" s="28">
        <v>107</v>
      </c>
      <c r="B129" s="28" t="s">
        <v>16</v>
      </c>
      <c r="C129" s="28" t="s">
        <v>155</v>
      </c>
      <c r="D129" s="28" t="s">
        <v>156</v>
      </c>
      <c r="E129" s="33" t="s">
        <v>375</v>
      </c>
      <c r="F129" s="29" t="e">
        <f>VLOOKUP(D129,'[1]BAG TAMU'!$D$18:$F$44,3,0)</f>
        <v>#N/A</v>
      </c>
      <c r="G129" s="35" t="s">
        <v>459</v>
      </c>
      <c r="H129" s="35" t="s">
        <v>449</v>
      </c>
      <c r="I129" s="35" t="s">
        <v>458</v>
      </c>
      <c r="J129" s="31">
        <v>44001</v>
      </c>
      <c r="K129" s="28" t="s">
        <v>20</v>
      </c>
      <c r="L129" s="28" t="s">
        <v>21</v>
      </c>
      <c r="M129" s="31">
        <v>10929</v>
      </c>
      <c r="N129" s="31">
        <v>48400.03</v>
      </c>
      <c r="O129" s="32">
        <v>48400</v>
      </c>
      <c r="P129" s="31">
        <v>96800.03</v>
      </c>
    </row>
    <row r="130" spans="1:16">
      <c r="A130" s="28">
        <v>108</v>
      </c>
      <c r="B130" s="28" t="s">
        <v>16</v>
      </c>
      <c r="C130" s="28" t="s">
        <v>157</v>
      </c>
      <c r="D130" s="28" t="s">
        <v>158</v>
      </c>
      <c r="E130" s="33" t="s">
        <v>376</v>
      </c>
      <c r="F130" s="29" t="e">
        <f>VLOOKUP(D130,'[1]BAG TAMU'!$D$18:$F$44,3,0)</f>
        <v>#N/A</v>
      </c>
      <c r="G130" s="30" t="s">
        <v>459</v>
      </c>
      <c r="H130" s="30" t="s">
        <v>451</v>
      </c>
      <c r="I130" s="30" t="s">
        <v>471</v>
      </c>
      <c r="J130" s="31">
        <v>44001</v>
      </c>
      <c r="K130" s="28" t="s">
        <v>20</v>
      </c>
      <c r="L130" s="28" t="s">
        <v>21</v>
      </c>
      <c r="M130" s="31">
        <v>10929</v>
      </c>
      <c r="N130" s="31">
        <v>48400.03</v>
      </c>
      <c r="O130" s="32">
        <v>48400</v>
      </c>
      <c r="P130" s="31">
        <v>96800.03</v>
      </c>
    </row>
    <row r="131" spans="1:16" hidden="1">
      <c r="A131" s="28">
        <v>109</v>
      </c>
      <c r="B131" s="28" t="s">
        <v>16</v>
      </c>
      <c r="C131" s="28" t="s">
        <v>163</v>
      </c>
      <c r="D131" s="28" t="s">
        <v>164</v>
      </c>
      <c r="E131" s="30" t="s">
        <v>379</v>
      </c>
      <c r="F131" s="29" t="e">
        <f>VLOOKUP(D131,'[1]BAG TAMU'!$D$18:$F$44,3,0)</f>
        <v>#N/A</v>
      </c>
      <c r="G131" s="30" t="s">
        <v>455</v>
      </c>
      <c r="H131" s="30" t="s">
        <v>447</v>
      </c>
      <c r="I131" s="30" t="s">
        <v>472</v>
      </c>
      <c r="J131" s="31">
        <v>50000</v>
      </c>
      <c r="K131" s="28" t="s">
        <v>20</v>
      </c>
      <c r="L131" s="28" t="s">
        <v>21</v>
      </c>
      <c r="M131" s="31">
        <v>101162</v>
      </c>
      <c r="N131" s="31">
        <v>96799.16</v>
      </c>
      <c r="O131" s="32">
        <v>48400</v>
      </c>
      <c r="P131" s="31">
        <v>145199.16</v>
      </c>
    </row>
    <row r="132" spans="1:16" hidden="1">
      <c r="A132" s="28">
        <v>110</v>
      </c>
      <c r="B132" s="28" t="s">
        <v>16</v>
      </c>
      <c r="C132" s="28" t="s">
        <v>165</v>
      </c>
      <c r="D132" s="52" t="s">
        <v>166</v>
      </c>
      <c r="E132" s="38" t="str">
        <f>VLOOKUP(D132,[2]DATA!$D$18:$E$144,2,0)</f>
        <v xml:space="preserve">LALA PT. BDL </v>
      </c>
      <c r="F132" s="29" t="e">
        <f>VLOOKUP(D132,'[1]BAG TAMU'!$D$18:$F$44,3,0)</f>
        <v>#N/A</v>
      </c>
      <c r="G132" s="30"/>
      <c r="H132" s="30" t="s">
        <v>460</v>
      </c>
      <c r="I132" s="30" t="s">
        <v>461</v>
      </c>
      <c r="J132" s="31">
        <v>50000</v>
      </c>
      <c r="K132" s="28" t="s">
        <v>20</v>
      </c>
      <c r="L132" s="28" t="s">
        <v>21</v>
      </c>
      <c r="M132" s="31">
        <v>96800</v>
      </c>
      <c r="N132" s="31">
        <v>96799.96</v>
      </c>
      <c r="O132" s="32">
        <v>48400</v>
      </c>
      <c r="P132" s="31">
        <v>145199.96</v>
      </c>
    </row>
    <row r="133" spans="1:16">
      <c r="A133" s="28">
        <v>111</v>
      </c>
      <c r="B133" s="28" t="s">
        <v>16</v>
      </c>
      <c r="C133" s="28" t="s">
        <v>169</v>
      </c>
      <c r="D133" s="28" t="s">
        <v>170</v>
      </c>
      <c r="E133" s="33" t="s">
        <v>171</v>
      </c>
      <c r="F133" s="29" t="e">
        <f>VLOOKUP(D133,'[1]BAG TAMU'!$D$18:$F$44,3,0)</f>
        <v>#N/A</v>
      </c>
      <c r="G133" s="35"/>
      <c r="H133" s="35" t="s">
        <v>460</v>
      </c>
      <c r="I133" s="30" t="s">
        <v>461</v>
      </c>
      <c r="J133" s="31">
        <v>50000</v>
      </c>
      <c r="K133" s="28" t="s">
        <v>20</v>
      </c>
      <c r="L133" s="28" t="s">
        <v>21</v>
      </c>
      <c r="M133" s="31">
        <v>96800</v>
      </c>
      <c r="N133" s="31">
        <v>96799.66</v>
      </c>
      <c r="O133" s="32">
        <v>48400</v>
      </c>
      <c r="P133" s="31">
        <v>145199.66</v>
      </c>
    </row>
    <row r="134" spans="1:16" hidden="1">
      <c r="A134" s="28">
        <v>112</v>
      </c>
      <c r="B134" s="28" t="s">
        <v>16</v>
      </c>
      <c r="C134" s="28" t="s">
        <v>172</v>
      </c>
      <c r="D134" s="28" t="s">
        <v>173</v>
      </c>
      <c r="E134" s="34" t="s">
        <v>382</v>
      </c>
      <c r="F134" s="29" t="e">
        <f>VLOOKUP(D134,'[1]BAG TAMU'!$D$18:$F$44,3,0)</f>
        <v>#N/A</v>
      </c>
      <c r="G134" s="30"/>
      <c r="H134" s="30" t="s">
        <v>460</v>
      </c>
      <c r="I134" s="30" t="s">
        <v>461</v>
      </c>
      <c r="J134" s="31">
        <v>50000</v>
      </c>
      <c r="K134" s="28" t="s">
        <v>20</v>
      </c>
      <c r="L134" s="28" t="s">
        <v>21</v>
      </c>
      <c r="M134" s="31">
        <v>103280</v>
      </c>
      <c r="N134" s="31">
        <v>-58227.34</v>
      </c>
      <c r="O134" s="32">
        <v>48400</v>
      </c>
      <c r="P134" s="31">
        <v>-9827.34</v>
      </c>
    </row>
    <row r="135" spans="1:16">
      <c r="A135" s="28">
        <v>113</v>
      </c>
      <c r="B135" s="28" t="s">
        <v>16</v>
      </c>
      <c r="C135" s="28" t="s">
        <v>179</v>
      </c>
      <c r="D135" s="28" t="s">
        <v>180</v>
      </c>
      <c r="E135" s="33" t="s">
        <v>384</v>
      </c>
      <c r="F135" s="29" t="e">
        <f>VLOOKUP(D135,'[1]BAG TAMU'!$D$18:$F$44,3,0)</f>
        <v>#N/A</v>
      </c>
      <c r="G135" s="35"/>
      <c r="H135" s="35" t="s">
        <v>449</v>
      </c>
      <c r="I135" s="35" t="s">
        <v>458</v>
      </c>
      <c r="J135" s="31">
        <v>44001</v>
      </c>
      <c r="K135" s="28" t="s">
        <v>20</v>
      </c>
      <c r="L135" s="28" t="s">
        <v>21</v>
      </c>
      <c r="M135" s="31">
        <v>96800</v>
      </c>
      <c r="N135" s="31">
        <v>96800</v>
      </c>
      <c r="O135" s="32">
        <v>48400</v>
      </c>
      <c r="P135" s="31">
        <v>145200</v>
      </c>
    </row>
    <row r="136" spans="1:16">
      <c r="A136" s="28">
        <v>114</v>
      </c>
      <c r="B136" s="28" t="s">
        <v>16</v>
      </c>
      <c r="C136" s="28" t="s">
        <v>181</v>
      </c>
      <c r="D136" s="28" t="s">
        <v>182</v>
      </c>
      <c r="E136" s="33" t="s">
        <v>183</v>
      </c>
      <c r="F136" s="29" t="e">
        <f>VLOOKUP(D136,'[1]BAG TAMU'!$D$18:$F$44,3,0)</f>
        <v>#N/A</v>
      </c>
      <c r="G136" s="35"/>
      <c r="H136" s="35" t="s">
        <v>460</v>
      </c>
      <c r="I136" s="30" t="s">
        <v>461</v>
      </c>
      <c r="J136" s="31">
        <v>44001</v>
      </c>
      <c r="K136" s="28" t="s">
        <v>20</v>
      </c>
      <c r="L136" s="28" t="s">
        <v>21</v>
      </c>
      <c r="M136" s="31">
        <v>96800</v>
      </c>
      <c r="N136" s="31">
        <v>96800</v>
      </c>
      <c r="O136" s="32">
        <v>48400</v>
      </c>
      <c r="P136" s="31">
        <v>145200</v>
      </c>
    </row>
    <row r="137" spans="1:16" hidden="1">
      <c r="A137" s="28">
        <v>115</v>
      </c>
      <c r="B137" s="28" t="s">
        <v>16</v>
      </c>
      <c r="C137" s="28" t="s">
        <v>188</v>
      </c>
      <c r="D137" s="28" t="s">
        <v>189</v>
      </c>
      <c r="E137" s="34" t="str">
        <f>VLOOKUP(D137,[2]DATA!$D$18:$E$144,2,0)</f>
        <v xml:space="preserve">IWAN PT. BDL </v>
      </c>
      <c r="F137" s="29" t="e">
        <f>VLOOKUP(D137,'[1]BAG TAMU'!$D$18:$F$44,3,0)</f>
        <v>#N/A</v>
      </c>
      <c r="G137" s="30" t="s">
        <v>459</v>
      </c>
      <c r="H137" s="30" t="s">
        <v>449</v>
      </c>
      <c r="I137" s="30" t="s">
        <v>458</v>
      </c>
      <c r="J137" s="31">
        <v>44001</v>
      </c>
      <c r="K137" s="28" t="s">
        <v>20</v>
      </c>
      <c r="L137" s="28" t="s">
        <v>21</v>
      </c>
      <c r="M137" s="31">
        <v>96800</v>
      </c>
      <c r="N137" s="31">
        <v>96800</v>
      </c>
      <c r="O137" s="32">
        <v>48400</v>
      </c>
      <c r="P137" s="31">
        <v>145200</v>
      </c>
    </row>
    <row r="138" spans="1:16" hidden="1">
      <c r="A138" s="28">
        <v>116</v>
      </c>
      <c r="B138" s="28" t="s">
        <v>16</v>
      </c>
      <c r="C138" s="28" t="s">
        <v>190</v>
      </c>
      <c r="D138" s="28" t="s">
        <v>191</v>
      </c>
      <c r="E138" s="34" t="str">
        <f>VLOOKUP(D138,[2]DATA!$D$18:$E$144,2,0)</f>
        <v xml:space="preserve">DWI OKTAVIA PT. BDL </v>
      </c>
      <c r="F138" s="29" t="e">
        <f>VLOOKUP(D138,'[1]BAG TAMU'!$D$18:$F$44,3,0)</f>
        <v>#N/A</v>
      </c>
      <c r="G138" s="30" t="s">
        <v>459</v>
      </c>
      <c r="H138" s="30" t="s">
        <v>449</v>
      </c>
      <c r="I138" s="30" t="s">
        <v>458</v>
      </c>
      <c r="J138" s="31">
        <v>44001</v>
      </c>
      <c r="K138" s="28" t="s">
        <v>20</v>
      </c>
      <c r="L138" s="28" t="s">
        <v>21</v>
      </c>
      <c r="M138" s="31">
        <v>96800</v>
      </c>
      <c r="N138" s="31">
        <v>96800</v>
      </c>
      <c r="O138" s="32">
        <v>48400</v>
      </c>
      <c r="P138" s="31">
        <v>145200</v>
      </c>
    </row>
    <row r="139" spans="1:16" hidden="1">
      <c r="A139" s="28">
        <v>117</v>
      </c>
      <c r="B139" s="28" t="s">
        <v>16</v>
      </c>
      <c r="C139" s="28" t="s">
        <v>192</v>
      </c>
      <c r="D139" s="28" t="s">
        <v>193</v>
      </c>
      <c r="E139" s="34" t="str">
        <f>VLOOKUP(D139,[2]DATA!$D$18:$E$144,2,0)</f>
        <v xml:space="preserve">MOUDY PT. BDL </v>
      </c>
      <c r="F139" s="29" t="e">
        <f>VLOOKUP(D139,'[1]BAG TAMU'!$D$18:$F$44,3,0)</f>
        <v>#N/A</v>
      </c>
      <c r="G139" s="30" t="s">
        <v>459</v>
      </c>
      <c r="H139" s="30" t="s">
        <v>449</v>
      </c>
      <c r="I139" s="30" t="s">
        <v>458</v>
      </c>
      <c r="J139" s="31">
        <v>44001</v>
      </c>
      <c r="K139" s="28" t="s">
        <v>20</v>
      </c>
      <c r="L139" s="28" t="s">
        <v>21</v>
      </c>
      <c r="M139" s="31">
        <v>96800</v>
      </c>
      <c r="N139" s="31">
        <v>96800</v>
      </c>
      <c r="O139" s="32">
        <v>48400</v>
      </c>
      <c r="P139" s="31">
        <v>145200</v>
      </c>
    </row>
    <row r="140" spans="1:16" hidden="1">
      <c r="A140" s="28">
        <v>118</v>
      </c>
      <c r="B140" s="28" t="s">
        <v>16</v>
      </c>
      <c r="C140" s="28" t="s">
        <v>194</v>
      </c>
      <c r="D140" s="28" t="s">
        <v>195</v>
      </c>
      <c r="E140" s="34" t="str">
        <f>VLOOKUP(D140,[2]DATA!$D$18:$E$144,2,0)</f>
        <v xml:space="preserve">AHMAD MAULUDIN PT. BDL </v>
      </c>
      <c r="F140" s="29" t="e">
        <f>VLOOKUP(D140,'[1]BAG TAMU'!$D$18:$F$44,3,0)</f>
        <v>#N/A</v>
      </c>
      <c r="G140" s="30" t="s">
        <v>459</v>
      </c>
      <c r="H140" s="30" t="s">
        <v>449</v>
      </c>
      <c r="I140" s="30" t="s">
        <v>458</v>
      </c>
      <c r="J140" s="31">
        <v>44001</v>
      </c>
      <c r="K140" s="28" t="s">
        <v>20</v>
      </c>
      <c r="L140" s="28" t="s">
        <v>21</v>
      </c>
      <c r="M140" s="31">
        <v>96800</v>
      </c>
      <c r="N140" s="31">
        <v>96800</v>
      </c>
      <c r="O140" s="32">
        <v>48400</v>
      </c>
      <c r="P140" s="31">
        <v>145200</v>
      </c>
    </row>
    <row r="141" spans="1:16" hidden="1">
      <c r="A141" s="28">
        <v>119</v>
      </c>
      <c r="B141" s="28" t="s">
        <v>16</v>
      </c>
      <c r="C141" s="28" t="s">
        <v>196</v>
      </c>
      <c r="D141" s="28" t="s">
        <v>197</v>
      </c>
      <c r="E141" s="34" t="str">
        <f>VLOOKUP(D141,[2]DATA!$D$18:$E$144,2,0)</f>
        <v xml:space="preserve">ARIYANTO PT. BDL </v>
      </c>
      <c r="F141" s="29" t="e">
        <f>VLOOKUP(D141,'[1]BAG TAMU'!$D$18:$F$44,3,0)</f>
        <v>#N/A</v>
      </c>
      <c r="G141" s="30" t="s">
        <v>459</v>
      </c>
      <c r="H141" s="30" t="s">
        <v>449</v>
      </c>
      <c r="I141" s="30" t="s">
        <v>458</v>
      </c>
      <c r="J141" s="31">
        <v>44001</v>
      </c>
      <c r="K141" s="28" t="s">
        <v>20</v>
      </c>
      <c r="L141" s="28" t="s">
        <v>21</v>
      </c>
      <c r="M141" s="31">
        <v>96800</v>
      </c>
      <c r="N141" s="31">
        <v>96800</v>
      </c>
      <c r="O141" s="32">
        <v>48400</v>
      </c>
      <c r="P141" s="31">
        <v>145200</v>
      </c>
    </row>
    <row r="142" spans="1:16" hidden="1">
      <c r="A142" s="28">
        <v>120</v>
      </c>
      <c r="B142" s="28" t="s">
        <v>16</v>
      </c>
      <c r="C142" s="28" t="s">
        <v>198</v>
      </c>
      <c r="D142" s="28" t="s">
        <v>199</v>
      </c>
      <c r="E142" s="38" t="str">
        <f>VLOOKUP(D142,[2]DATA!$D$18:$E$144,2,0)</f>
        <v xml:space="preserve">INDRA PT. BDL </v>
      </c>
      <c r="F142" s="29" t="e">
        <f>VLOOKUP(D142,'[1]BAG TAMU'!$D$18:$F$44,3,0)</f>
        <v>#N/A</v>
      </c>
      <c r="G142" s="30" t="s">
        <v>459</v>
      </c>
      <c r="H142" s="30" t="s">
        <v>460</v>
      </c>
      <c r="I142" s="30" t="s">
        <v>461</v>
      </c>
      <c r="J142" s="31">
        <v>44001</v>
      </c>
      <c r="K142" s="28" t="s">
        <v>20</v>
      </c>
      <c r="L142" s="28" t="s">
        <v>21</v>
      </c>
      <c r="M142" s="31">
        <v>96800</v>
      </c>
      <c r="N142" s="31">
        <v>96800</v>
      </c>
      <c r="O142" s="32">
        <v>48400</v>
      </c>
      <c r="P142" s="31">
        <v>145200</v>
      </c>
    </row>
    <row r="143" spans="1:16" hidden="1">
      <c r="A143" s="28">
        <v>121</v>
      </c>
      <c r="B143" s="28" t="s">
        <v>16</v>
      </c>
      <c r="C143" s="28" t="s">
        <v>200</v>
      </c>
      <c r="D143" s="28" t="s">
        <v>201</v>
      </c>
      <c r="E143" s="34" t="str">
        <f>VLOOKUP(D143,[2]DATA!$D$18:$E$144,2,0)</f>
        <v xml:space="preserve">NURHASAN PT. BDL </v>
      </c>
      <c r="F143" s="29" t="e">
        <f>VLOOKUP(D143,'[1]BAG TAMU'!$D$18:$F$44,3,0)</f>
        <v>#N/A</v>
      </c>
      <c r="G143" s="30" t="s">
        <v>459</v>
      </c>
      <c r="H143" s="30" t="s">
        <v>449</v>
      </c>
      <c r="I143" s="30" t="s">
        <v>458</v>
      </c>
      <c r="J143" s="31">
        <v>44001</v>
      </c>
      <c r="K143" s="28" t="s">
        <v>20</v>
      </c>
      <c r="L143" s="28" t="s">
        <v>21</v>
      </c>
      <c r="M143" s="31">
        <v>96800</v>
      </c>
      <c r="N143" s="31">
        <v>96800</v>
      </c>
      <c r="O143" s="32">
        <v>48400</v>
      </c>
      <c r="P143" s="31">
        <v>145200</v>
      </c>
    </row>
    <row r="144" spans="1:16" hidden="1">
      <c r="A144" s="28">
        <v>122</v>
      </c>
      <c r="B144" s="28" t="s">
        <v>16</v>
      </c>
      <c r="C144" s="28" t="s">
        <v>202</v>
      </c>
      <c r="D144" s="28" t="s">
        <v>203</v>
      </c>
      <c r="E144" s="34" t="str">
        <f>VLOOKUP(D144,[2]DATA!$D$18:$E$144,2,0)</f>
        <v xml:space="preserve">PUDJI PT. BDL </v>
      </c>
      <c r="F144" s="29" t="e">
        <f>VLOOKUP(D144,'[1]BAG TAMU'!$D$18:$F$44,3,0)</f>
        <v>#N/A</v>
      </c>
      <c r="G144" s="30" t="s">
        <v>459</v>
      </c>
      <c r="H144" s="30" t="s">
        <v>449</v>
      </c>
      <c r="I144" s="30" t="s">
        <v>458</v>
      </c>
      <c r="J144" s="31">
        <v>44001</v>
      </c>
      <c r="K144" s="28" t="s">
        <v>20</v>
      </c>
      <c r="L144" s="28" t="s">
        <v>21</v>
      </c>
      <c r="M144" s="31">
        <v>96800</v>
      </c>
      <c r="N144" s="31">
        <v>96799.66</v>
      </c>
      <c r="O144" s="32">
        <v>48400</v>
      </c>
      <c r="P144" s="31">
        <v>145199.66</v>
      </c>
    </row>
    <row r="145" spans="1:16" hidden="1">
      <c r="A145" s="28">
        <v>123</v>
      </c>
      <c r="B145" s="28" t="s">
        <v>16</v>
      </c>
      <c r="C145" s="28" t="s">
        <v>204</v>
      </c>
      <c r="D145" s="28" t="s">
        <v>205</v>
      </c>
      <c r="E145" s="34" t="str">
        <f>VLOOKUP(D145,[2]DATA!$D$18:$E$144,2,0)</f>
        <v xml:space="preserve">TIARA INDAH PT. BDL </v>
      </c>
      <c r="F145" s="29" t="e">
        <f>VLOOKUP(D145,'[1]BAG TAMU'!$D$18:$F$44,3,0)</f>
        <v>#N/A</v>
      </c>
      <c r="G145" s="30" t="s">
        <v>459</v>
      </c>
      <c r="H145" s="30" t="s">
        <v>449</v>
      </c>
      <c r="I145" s="30" t="s">
        <v>458</v>
      </c>
      <c r="J145" s="31">
        <v>44001</v>
      </c>
      <c r="K145" s="28" t="s">
        <v>20</v>
      </c>
      <c r="L145" s="28" t="s">
        <v>21</v>
      </c>
      <c r="M145" s="31">
        <v>96800</v>
      </c>
      <c r="N145" s="31">
        <v>96800</v>
      </c>
      <c r="O145" s="32">
        <v>48400</v>
      </c>
      <c r="P145" s="31">
        <v>145200</v>
      </c>
    </row>
    <row r="146" spans="1:16" hidden="1">
      <c r="A146" s="28">
        <v>124</v>
      </c>
      <c r="B146" s="28" t="s">
        <v>16</v>
      </c>
      <c r="C146" s="28" t="s">
        <v>206</v>
      </c>
      <c r="D146" s="28" t="s">
        <v>207</v>
      </c>
      <c r="E146" s="34" t="str">
        <f>VLOOKUP(D146,[2]DATA!$D$18:$E$144,2,0)</f>
        <v xml:space="preserve">SUHERMAN PT. BDL </v>
      </c>
      <c r="F146" s="29" t="e">
        <f>VLOOKUP(D146,'[1]BAG TAMU'!$D$18:$F$44,3,0)</f>
        <v>#N/A</v>
      </c>
      <c r="G146" s="30" t="s">
        <v>459</v>
      </c>
      <c r="H146" s="30" t="s">
        <v>449</v>
      </c>
      <c r="I146" s="30" t="s">
        <v>458</v>
      </c>
      <c r="J146" s="31">
        <v>44001</v>
      </c>
      <c r="K146" s="28" t="s">
        <v>20</v>
      </c>
      <c r="L146" s="28" t="s">
        <v>21</v>
      </c>
      <c r="M146" s="31">
        <v>96800</v>
      </c>
      <c r="N146" s="31">
        <v>96800</v>
      </c>
      <c r="O146" s="32">
        <v>48400</v>
      </c>
      <c r="P146" s="31">
        <v>145200</v>
      </c>
    </row>
    <row r="147" spans="1:16" hidden="1">
      <c r="A147" s="28">
        <v>125</v>
      </c>
      <c r="B147" s="28" t="s">
        <v>16</v>
      </c>
      <c r="C147" s="28" t="s">
        <v>212</v>
      </c>
      <c r="D147" s="28" t="s">
        <v>213</v>
      </c>
      <c r="E147" s="34" t="str">
        <f>VLOOKUP(D147,[2]DATA!$D$18:$E$144,2,0)</f>
        <v xml:space="preserve">BEJO PT. BDL </v>
      </c>
      <c r="F147" s="29" t="e">
        <f>VLOOKUP(D147,'[1]BAG TAMU'!$D$18:$F$44,3,0)</f>
        <v>#N/A</v>
      </c>
      <c r="G147" s="30" t="s">
        <v>459</v>
      </c>
      <c r="H147" s="30" t="s">
        <v>449</v>
      </c>
      <c r="I147" s="30" t="s">
        <v>458</v>
      </c>
      <c r="J147" s="31">
        <v>44001</v>
      </c>
      <c r="K147" s="28" t="s">
        <v>20</v>
      </c>
      <c r="L147" s="28" t="s">
        <v>21</v>
      </c>
      <c r="M147" s="31">
        <v>96800</v>
      </c>
      <c r="N147" s="31">
        <v>96800</v>
      </c>
      <c r="O147" s="32">
        <v>48400</v>
      </c>
      <c r="P147" s="31">
        <v>145200</v>
      </c>
    </row>
    <row r="148" spans="1:16" hidden="1">
      <c r="A148" s="28">
        <v>126</v>
      </c>
      <c r="B148" s="28" t="s">
        <v>16</v>
      </c>
      <c r="C148" s="28" t="s">
        <v>214</v>
      </c>
      <c r="D148" s="28" t="s">
        <v>215</v>
      </c>
      <c r="E148" s="34" t="str">
        <f>VLOOKUP(D148,[2]DATA!$D$18:$E$144,2,0)</f>
        <v xml:space="preserve">AHMAD ZULKIFLI PT. BDL </v>
      </c>
      <c r="F148" s="29" t="e">
        <f>VLOOKUP(D148,'[1]BAG TAMU'!$D$18:$F$44,3,0)</f>
        <v>#N/A</v>
      </c>
      <c r="G148" s="30" t="s">
        <v>459</v>
      </c>
      <c r="H148" s="30"/>
      <c r="I148" s="30" t="s">
        <v>458</v>
      </c>
      <c r="J148" s="31">
        <v>44001</v>
      </c>
      <c r="K148" s="28" t="s">
        <v>20</v>
      </c>
      <c r="L148" s="28" t="s">
        <v>21</v>
      </c>
      <c r="M148" s="31">
        <v>96800</v>
      </c>
      <c r="N148" s="31">
        <v>96800</v>
      </c>
      <c r="O148" s="32">
        <v>48400</v>
      </c>
      <c r="P148" s="31">
        <v>145200</v>
      </c>
    </row>
    <row r="149" spans="1:16" hidden="1">
      <c r="A149" s="28">
        <v>127</v>
      </c>
      <c r="B149" s="28" t="s">
        <v>16</v>
      </c>
      <c r="C149" s="28" t="s">
        <v>218</v>
      </c>
      <c r="D149" s="28" t="s">
        <v>219</v>
      </c>
      <c r="E149" s="34" t="str">
        <f>VLOOKUP(D149,[2]DATA!$D$18:$E$144,2,0)</f>
        <v xml:space="preserve">YANTO PT. BDL </v>
      </c>
      <c r="F149" s="29" t="e">
        <f>VLOOKUP(D149,'[1]BAG TAMU'!$D$18:$F$44,3,0)</f>
        <v>#N/A</v>
      </c>
      <c r="G149" s="30" t="s">
        <v>459</v>
      </c>
      <c r="H149" s="30" t="s">
        <v>449</v>
      </c>
      <c r="I149" s="30" t="s">
        <v>458</v>
      </c>
      <c r="J149" s="31">
        <v>44001</v>
      </c>
      <c r="K149" s="28" t="s">
        <v>20</v>
      </c>
      <c r="L149" s="28" t="s">
        <v>21</v>
      </c>
      <c r="M149" s="31">
        <v>96800</v>
      </c>
      <c r="N149" s="31">
        <v>96800</v>
      </c>
      <c r="O149" s="32">
        <v>48400</v>
      </c>
      <c r="P149" s="31">
        <v>145200</v>
      </c>
    </row>
    <row r="150" spans="1:16" hidden="1">
      <c r="A150" s="28">
        <v>128</v>
      </c>
      <c r="B150" s="28" t="s">
        <v>16</v>
      </c>
      <c r="C150" s="28" t="s">
        <v>220</v>
      </c>
      <c r="D150" s="28" t="s">
        <v>221</v>
      </c>
      <c r="E150" s="34" t="str">
        <f>VLOOKUP(D150,[2]DATA!$D$18:$E$144,2,0)</f>
        <v xml:space="preserve">HENDRI PT BDL </v>
      </c>
      <c r="F150" s="29" t="e">
        <f>VLOOKUP(D150,'[1]BAG TAMU'!$D$18:$F$44,3,0)</f>
        <v>#N/A</v>
      </c>
      <c r="G150" s="30" t="s">
        <v>459</v>
      </c>
      <c r="H150" s="30" t="s">
        <v>449</v>
      </c>
      <c r="I150" s="30" t="s">
        <v>458</v>
      </c>
      <c r="J150" s="31">
        <v>44001</v>
      </c>
      <c r="K150" s="28" t="s">
        <v>20</v>
      </c>
      <c r="L150" s="28" t="s">
        <v>21</v>
      </c>
      <c r="M150" s="31">
        <v>96800</v>
      </c>
      <c r="N150" s="31">
        <v>96800</v>
      </c>
      <c r="O150" s="32">
        <v>48400</v>
      </c>
      <c r="P150" s="31">
        <v>145200</v>
      </c>
    </row>
    <row r="151" spans="1:16" hidden="1">
      <c r="A151" s="28">
        <v>129</v>
      </c>
      <c r="B151" s="28" t="s">
        <v>16</v>
      </c>
      <c r="C151" s="28" t="s">
        <v>222</v>
      </c>
      <c r="D151" s="28" t="s">
        <v>223</v>
      </c>
      <c r="E151" s="34" t="str">
        <f>VLOOKUP(D151,[2]DATA!$D$18:$E$144,2,0)</f>
        <v xml:space="preserve">JAMAL PT. BDL </v>
      </c>
      <c r="F151" s="29" t="e">
        <f>VLOOKUP(D151,'[1]BAG TAMU'!$D$18:$F$44,3,0)</f>
        <v>#N/A</v>
      </c>
      <c r="G151" s="30" t="s">
        <v>459</v>
      </c>
      <c r="H151" s="30" t="s">
        <v>449</v>
      </c>
      <c r="I151" s="30" t="s">
        <v>458</v>
      </c>
      <c r="J151" s="31">
        <v>44001</v>
      </c>
      <c r="K151" s="28" t="s">
        <v>20</v>
      </c>
      <c r="L151" s="28" t="s">
        <v>21</v>
      </c>
      <c r="M151" s="31">
        <v>96800</v>
      </c>
      <c r="N151" s="31">
        <v>96800</v>
      </c>
      <c r="O151" s="32">
        <v>48400</v>
      </c>
      <c r="P151" s="31">
        <v>145200</v>
      </c>
    </row>
    <row r="152" spans="1:16" hidden="1">
      <c r="A152" s="28">
        <v>130</v>
      </c>
      <c r="B152" s="28" t="s">
        <v>16</v>
      </c>
      <c r="C152" s="28" t="s">
        <v>224</v>
      </c>
      <c r="D152" s="28" t="s">
        <v>225</v>
      </c>
      <c r="E152" s="34" t="str">
        <f>VLOOKUP(D152,[2]DATA!$D$18:$E$144,2,0)</f>
        <v xml:space="preserve">ENDANG PT. BDL </v>
      </c>
      <c r="F152" s="29" t="e">
        <f>VLOOKUP(D152,'[1]BAG TAMU'!$D$18:$F$44,3,0)</f>
        <v>#N/A</v>
      </c>
      <c r="G152" s="30" t="s">
        <v>459</v>
      </c>
      <c r="H152" s="30" t="s">
        <v>449</v>
      </c>
      <c r="I152" s="30" t="s">
        <v>458</v>
      </c>
      <c r="J152" s="31">
        <v>44001</v>
      </c>
      <c r="K152" s="28" t="s">
        <v>20</v>
      </c>
      <c r="L152" s="28" t="s">
        <v>21</v>
      </c>
      <c r="M152" s="31">
        <v>96800</v>
      </c>
      <c r="N152" s="31">
        <v>96800</v>
      </c>
      <c r="O152" s="32">
        <v>48400</v>
      </c>
      <c r="P152" s="31">
        <v>145200</v>
      </c>
    </row>
    <row r="153" spans="1:16" hidden="1">
      <c r="A153" s="28">
        <v>131</v>
      </c>
      <c r="B153" s="28" t="s">
        <v>16</v>
      </c>
      <c r="C153" s="28" t="s">
        <v>226</v>
      </c>
      <c r="D153" s="28" t="s">
        <v>227</v>
      </c>
      <c r="E153" s="34" t="str">
        <f>VLOOKUP(D153,[2]DATA!$D$18:$E$144,2,0)</f>
        <v xml:space="preserve">FIKRI PT. BDL </v>
      </c>
      <c r="F153" s="29" t="e">
        <f>VLOOKUP(D153,'[1]BAG TAMU'!$D$18:$F$44,3,0)</f>
        <v>#N/A</v>
      </c>
      <c r="G153" s="30" t="s">
        <v>459</v>
      </c>
      <c r="H153" s="30" t="s">
        <v>449</v>
      </c>
      <c r="I153" s="30" t="s">
        <v>458</v>
      </c>
      <c r="J153" s="31">
        <v>50000</v>
      </c>
      <c r="K153" s="28" t="s">
        <v>20</v>
      </c>
      <c r="L153" s="28" t="s">
        <v>21</v>
      </c>
      <c r="M153" s="31">
        <v>96800</v>
      </c>
      <c r="N153" s="31">
        <v>96799.86</v>
      </c>
      <c r="O153" s="32">
        <v>48400</v>
      </c>
      <c r="P153" s="31">
        <v>145199.85999999999</v>
      </c>
    </row>
    <row r="154" spans="1:16" hidden="1">
      <c r="A154" s="28">
        <v>132</v>
      </c>
      <c r="B154" s="28" t="s">
        <v>16</v>
      </c>
      <c r="C154" s="28" t="s">
        <v>252</v>
      </c>
      <c r="D154" s="28" t="s">
        <v>253</v>
      </c>
      <c r="E154" s="34" t="str">
        <f>VLOOKUP(D154,[2]DATA!$D$18:$E$144,2,0)</f>
        <v xml:space="preserve">AHMAD ZULKIFRI PT. BDL </v>
      </c>
      <c r="F154" s="29" t="e">
        <f>VLOOKUP(D154,'[1]BAG TAMU'!$D$18:$F$44,3,0)</f>
        <v>#N/A</v>
      </c>
      <c r="G154" s="30" t="s">
        <v>459</v>
      </c>
      <c r="H154" s="30" t="s">
        <v>460</v>
      </c>
      <c r="I154" s="30" t="s">
        <v>461</v>
      </c>
      <c r="J154" s="31">
        <v>50000</v>
      </c>
      <c r="K154" s="28" t="s">
        <v>20</v>
      </c>
      <c r="L154" s="28" t="s">
        <v>21</v>
      </c>
      <c r="M154" s="31">
        <v>103347</v>
      </c>
      <c r="N154" s="31">
        <v>102411.43</v>
      </c>
      <c r="O154" s="32">
        <v>48400</v>
      </c>
      <c r="P154" s="31">
        <v>150811.43</v>
      </c>
    </row>
    <row r="155" spans="1:16" hidden="1">
      <c r="A155" s="28">
        <v>133</v>
      </c>
      <c r="B155" s="28" t="s">
        <v>16</v>
      </c>
      <c r="C155" s="28" t="s">
        <v>261</v>
      </c>
      <c r="D155" s="28" t="s">
        <v>262</v>
      </c>
      <c r="E155" s="28" t="s">
        <v>263</v>
      </c>
      <c r="F155" s="29" t="e">
        <f>VLOOKUP(D155,'[1]BAG TAMU'!$D$18:$F$44,3,0)</f>
        <v>#N/A</v>
      </c>
      <c r="G155" s="35" t="s">
        <v>455</v>
      </c>
      <c r="H155" s="35" t="s">
        <v>449</v>
      </c>
      <c r="I155" s="35" t="s">
        <v>458</v>
      </c>
      <c r="J155" s="31">
        <v>50000</v>
      </c>
      <c r="K155" s="28" t="s">
        <v>20</v>
      </c>
      <c r="L155" s="28" t="s">
        <v>21</v>
      </c>
      <c r="M155" s="31">
        <v>109780</v>
      </c>
      <c r="N155" s="31">
        <v>103288.86</v>
      </c>
      <c r="O155" s="32">
        <v>48400</v>
      </c>
      <c r="P155" s="31">
        <v>151688.85999999999</v>
      </c>
    </row>
    <row r="156" spans="1:16" hidden="1">
      <c r="A156" s="28">
        <v>134</v>
      </c>
      <c r="B156" s="28" t="s">
        <v>16</v>
      </c>
      <c r="C156" s="28" t="s">
        <v>268</v>
      </c>
      <c r="D156" s="28" t="s">
        <v>269</v>
      </c>
      <c r="E156" s="34" t="str">
        <f>VLOOKUP(D156,[2]DATA!$D$18:$E$144,2,0)</f>
        <v xml:space="preserve">MAHFUZ PT. BDL </v>
      </c>
      <c r="F156" s="29" t="e">
        <f>VLOOKUP(D156,'[1]BAG TAMU'!$D$18:$F$44,3,0)</f>
        <v>#N/A</v>
      </c>
      <c r="G156" s="30" t="s">
        <v>459</v>
      </c>
      <c r="H156" s="30" t="s">
        <v>449</v>
      </c>
      <c r="I156" s="30" t="s">
        <v>458</v>
      </c>
      <c r="J156" s="31">
        <v>50000</v>
      </c>
      <c r="K156" s="28" t="s">
        <v>20</v>
      </c>
      <c r="L156" s="28" t="s">
        <v>21</v>
      </c>
      <c r="M156" s="31">
        <v>96800</v>
      </c>
      <c r="N156" s="31">
        <v>96799.66</v>
      </c>
      <c r="O156" s="32">
        <v>48400</v>
      </c>
      <c r="P156" s="31">
        <v>145199.66</v>
      </c>
    </row>
    <row r="157" spans="1:16" hidden="1">
      <c r="A157" s="28">
        <v>135</v>
      </c>
      <c r="B157" s="28" t="s">
        <v>16</v>
      </c>
      <c r="C157" s="28" t="s">
        <v>278</v>
      </c>
      <c r="D157" s="28" t="s">
        <v>279</v>
      </c>
      <c r="E157" s="28" t="s">
        <v>280</v>
      </c>
      <c r="F157" s="29" t="e">
        <f>VLOOKUP(D157,'[1]BAG TAMU'!$D$18:$F$44,3,0)</f>
        <v>#N/A</v>
      </c>
      <c r="G157" s="35" t="s">
        <v>459</v>
      </c>
      <c r="H157" s="35" t="s">
        <v>449</v>
      </c>
      <c r="I157" s="35" t="s">
        <v>458</v>
      </c>
      <c r="J157" s="31">
        <v>50000</v>
      </c>
      <c r="K157" s="28" t="s">
        <v>20</v>
      </c>
      <c r="L157" s="28" t="s">
        <v>21</v>
      </c>
      <c r="M157" s="31">
        <v>96800</v>
      </c>
      <c r="N157" s="31">
        <v>96800.42</v>
      </c>
      <c r="O157" s="32">
        <v>48400</v>
      </c>
      <c r="P157" s="31">
        <v>145200.42000000001</v>
      </c>
    </row>
    <row r="158" spans="1:16" hidden="1">
      <c r="A158" s="28">
        <v>136</v>
      </c>
      <c r="B158" s="28" t="s">
        <v>16</v>
      </c>
      <c r="C158" s="28" t="s">
        <v>281</v>
      </c>
      <c r="D158" s="28" t="s">
        <v>282</v>
      </c>
      <c r="E158" s="28" t="s">
        <v>283</v>
      </c>
      <c r="F158" s="29" t="e">
        <f>VLOOKUP(D158,'[1]BAG TAMU'!$D$18:$F$44,3,0)</f>
        <v>#N/A</v>
      </c>
      <c r="G158" s="35" t="s">
        <v>459</v>
      </c>
      <c r="H158" s="35" t="s">
        <v>449</v>
      </c>
      <c r="I158" s="35" t="s">
        <v>458</v>
      </c>
      <c r="J158" s="31">
        <v>50000</v>
      </c>
      <c r="K158" s="28" t="s">
        <v>20</v>
      </c>
      <c r="L158" s="28" t="s">
        <v>21</v>
      </c>
      <c r="M158" s="31">
        <v>96800</v>
      </c>
      <c r="N158" s="31">
        <v>96800.62</v>
      </c>
      <c r="O158" s="32">
        <v>48400</v>
      </c>
      <c r="P158" s="31">
        <v>145200.62</v>
      </c>
    </row>
    <row r="159" spans="1:16" hidden="1">
      <c r="A159" s="28">
        <v>137</v>
      </c>
      <c r="B159" s="28" t="s">
        <v>16</v>
      </c>
      <c r="C159" s="28" t="s">
        <v>310</v>
      </c>
      <c r="D159" s="28" t="s">
        <v>311</v>
      </c>
      <c r="E159" s="28" t="s">
        <v>312</v>
      </c>
      <c r="F159" s="29" t="e">
        <f>VLOOKUP(D159,'[1]BAG TAMU'!$D$18:$F$44,3,0)</f>
        <v>#N/A</v>
      </c>
      <c r="G159" s="35" t="s">
        <v>459</v>
      </c>
      <c r="H159" s="30" t="s">
        <v>460</v>
      </c>
      <c r="I159" s="30" t="s">
        <v>461</v>
      </c>
      <c r="J159" s="31">
        <v>44001</v>
      </c>
      <c r="K159" s="28" t="s">
        <v>20</v>
      </c>
      <c r="L159" s="28" t="s">
        <v>469</v>
      </c>
      <c r="M159" s="31">
        <v>0</v>
      </c>
      <c r="N159" s="31">
        <v>231040.61</v>
      </c>
      <c r="O159" s="32">
        <v>48400</v>
      </c>
      <c r="P159" s="31">
        <v>279440.61</v>
      </c>
    </row>
    <row r="160" spans="1:16">
      <c r="A160" s="20"/>
      <c r="B160" s="20"/>
      <c r="C160" s="20"/>
      <c r="D160" s="20"/>
      <c r="E160" s="20"/>
      <c r="F160" s="20"/>
      <c r="G160" s="53"/>
      <c r="H160" s="53"/>
      <c r="I160" s="53"/>
      <c r="J160" s="54"/>
      <c r="K160" s="20"/>
      <c r="L160" s="20"/>
      <c r="M160" s="31"/>
      <c r="N160" s="31"/>
      <c r="O160" s="32"/>
      <c r="P160" s="31"/>
    </row>
    <row r="161" spans="1:16">
      <c r="A161" s="55"/>
      <c r="B161" s="55"/>
      <c r="C161" s="55"/>
      <c r="D161" s="55"/>
      <c r="E161" s="55"/>
      <c r="F161" s="55"/>
      <c r="G161" s="56"/>
      <c r="H161" s="56"/>
      <c r="I161" s="56"/>
      <c r="J161" s="55"/>
      <c r="K161" s="55"/>
      <c r="L161" s="55"/>
      <c r="M161" s="57">
        <f>SUM(M20:M159)</f>
        <v>69444768</v>
      </c>
      <c r="N161" s="57">
        <f>SUM(N20:N159)</f>
        <v>42075921.059999987</v>
      </c>
      <c r="O161" s="58">
        <f>SUM(O20:O159)</f>
        <v>22531712.899999999</v>
      </c>
      <c r="P161" s="57">
        <f>SUM(P20:P159)</f>
        <v>64607633.959999993</v>
      </c>
    </row>
    <row r="162" spans="1:16">
      <c r="C162" s="59" t="s">
        <v>479</v>
      </c>
      <c r="D162" s="60"/>
      <c r="E162" s="60"/>
      <c r="N162" s="61" t="s">
        <v>480</v>
      </c>
      <c r="O162" s="62">
        <f>E201</f>
        <v>3931400</v>
      </c>
    </row>
    <row r="163" spans="1:16">
      <c r="C163" s="60" t="s">
        <v>300</v>
      </c>
      <c r="D163" s="60" t="s">
        <v>431</v>
      </c>
      <c r="E163" s="60" t="s">
        <v>481</v>
      </c>
      <c r="N163" s="63" t="s">
        <v>482</v>
      </c>
      <c r="O163" s="64">
        <f>O161-O162</f>
        <v>18600312.899999999</v>
      </c>
    </row>
    <row r="164" spans="1:16">
      <c r="C164" s="60" t="s">
        <v>164</v>
      </c>
      <c r="D164" s="60" t="s">
        <v>379</v>
      </c>
      <c r="E164" s="60" t="s">
        <v>481</v>
      </c>
    </row>
    <row r="165" spans="1:16">
      <c r="C165" s="60"/>
      <c r="D165" s="60"/>
      <c r="E165" s="60"/>
      <c r="J165" s="65" t="s">
        <v>483</v>
      </c>
    </row>
    <row r="166" spans="1:16">
      <c r="C166" s="60" t="s">
        <v>484</v>
      </c>
      <c r="D166" s="61" t="s">
        <v>485</v>
      </c>
      <c r="E166" s="61" t="s">
        <v>486</v>
      </c>
      <c r="J166" s="66" t="s">
        <v>487</v>
      </c>
      <c r="K166" s="67" t="s">
        <v>488</v>
      </c>
      <c r="L166" s="67" t="s">
        <v>489</v>
      </c>
      <c r="M166" s="67" t="s">
        <v>490</v>
      </c>
    </row>
    <row r="167" spans="1:16">
      <c r="B167" s="68">
        <v>1</v>
      </c>
      <c r="C167" s="28" t="s">
        <v>58</v>
      </c>
      <c r="D167" s="44" t="s">
        <v>337</v>
      </c>
      <c r="E167" s="50">
        <v>269500</v>
      </c>
      <c r="J167" s="66" t="s">
        <v>491</v>
      </c>
      <c r="K167" s="67" t="s">
        <v>492</v>
      </c>
      <c r="L167" s="67">
        <v>6</v>
      </c>
      <c r="M167" s="69" t="s">
        <v>493</v>
      </c>
    </row>
    <row r="168" spans="1:16">
      <c r="B168" s="68">
        <v>2</v>
      </c>
      <c r="C168" s="28" t="s">
        <v>60</v>
      </c>
      <c r="D168" s="44" t="s">
        <v>338</v>
      </c>
      <c r="E168" s="50">
        <v>269500</v>
      </c>
      <c r="J168" s="66" t="s">
        <v>491</v>
      </c>
      <c r="K168" s="67" t="s">
        <v>454</v>
      </c>
      <c r="L168" s="67">
        <v>1</v>
      </c>
      <c r="M168" s="69"/>
    </row>
    <row r="169" spans="1:16">
      <c r="B169" s="68">
        <v>3</v>
      </c>
      <c r="C169" s="28" t="s">
        <v>64</v>
      </c>
      <c r="D169" s="44" t="s">
        <v>340</v>
      </c>
      <c r="E169" s="50">
        <v>269500</v>
      </c>
      <c r="J169" s="66" t="s">
        <v>491</v>
      </c>
      <c r="K169" s="66" t="s">
        <v>494</v>
      </c>
      <c r="L169" s="70">
        <v>20</v>
      </c>
      <c r="M169" s="69"/>
    </row>
    <row r="170" spans="1:16">
      <c r="B170" s="17">
        <v>4</v>
      </c>
      <c r="C170" s="28" t="s">
        <v>66</v>
      </c>
      <c r="D170" s="44" t="s">
        <v>341</v>
      </c>
      <c r="E170" s="50">
        <v>269500</v>
      </c>
      <c r="J170" s="71"/>
      <c r="K170" s="61"/>
    </row>
    <row r="171" spans="1:16">
      <c r="B171" s="72">
        <v>5</v>
      </c>
      <c r="C171" s="28" t="s">
        <v>70</v>
      </c>
      <c r="D171" s="44" t="s">
        <v>343</v>
      </c>
      <c r="E171" s="50">
        <v>269500</v>
      </c>
      <c r="J171" s="71"/>
      <c r="K171" s="61"/>
    </row>
    <row r="172" spans="1:16">
      <c r="B172" s="72">
        <v>6</v>
      </c>
      <c r="C172" s="28" t="s">
        <v>185</v>
      </c>
      <c r="D172" s="44" t="s">
        <v>385</v>
      </c>
      <c r="E172" s="50">
        <v>269500</v>
      </c>
      <c r="J172" s="16"/>
      <c r="K172" s="61"/>
    </row>
    <row r="173" spans="1:16">
      <c r="B173" s="72">
        <v>7</v>
      </c>
      <c r="C173" s="45" t="s">
        <v>133</v>
      </c>
      <c r="D173" s="45" t="s">
        <v>134</v>
      </c>
      <c r="E173" s="50">
        <v>148500</v>
      </c>
      <c r="J173" s="71" t="s">
        <v>495</v>
      </c>
      <c r="K173" s="61"/>
    </row>
    <row r="174" spans="1:16">
      <c r="B174" s="72">
        <v>8</v>
      </c>
      <c r="C174" s="45" t="s">
        <v>136</v>
      </c>
      <c r="D174" s="45" t="s">
        <v>134</v>
      </c>
      <c r="E174" s="50">
        <v>148500</v>
      </c>
      <c r="J174" s="66" t="s">
        <v>487</v>
      </c>
      <c r="K174" s="67" t="s">
        <v>488</v>
      </c>
      <c r="L174" s="67" t="s">
        <v>489</v>
      </c>
      <c r="M174" s="67" t="s">
        <v>490</v>
      </c>
    </row>
    <row r="175" spans="1:16">
      <c r="B175" s="72">
        <v>9</v>
      </c>
      <c r="C175" s="45" t="s">
        <v>241</v>
      </c>
      <c r="D175" s="44" t="s">
        <v>412</v>
      </c>
      <c r="E175" s="50">
        <v>148500</v>
      </c>
      <c r="J175" s="66" t="s">
        <v>491</v>
      </c>
      <c r="K175" s="67" t="s">
        <v>496</v>
      </c>
      <c r="L175" s="67">
        <v>4</v>
      </c>
      <c r="M175" s="73" t="s">
        <v>497</v>
      </c>
    </row>
    <row r="176" spans="1:16">
      <c r="B176" s="72">
        <v>10</v>
      </c>
      <c r="C176" s="45" t="s">
        <v>245</v>
      </c>
      <c r="D176" s="44" t="s">
        <v>414</v>
      </c>
      <c r="E176" s="50">
        <v>148500</v>
      </c>
      <c r="J176" s="66" t="s">
        <v>491</v>
      </c>
      <c r="K176" s="67" t="s">
        <v>498</v>
      </c>
      <c r="L176" s="67">
        <v>3</v>
      </c>
      <c r="M176" s="73" t="s">
        <v>499</v>
      </c>
    </row>
    <row r="177" spans="2:13">
      <c r="B177" s="72">
        <v>11</v>
      </c>
      <c r="C177" s="45" t="s">
        <v>289</v>
      </c>
      <c r="D177" s="44" t="s">
        <v>427</v>
      </c>
      <c r="E177" s="50">
        <v>148500</v>
      </c>
      <c r="J177" s="49"/>
      <c r="K177" s="49"/>
      <c r="M177" s="74"/>
    </row>
    <row r="178" spans="2:13">
      <c r="B178" s="72">
        <v>12</v>
      </c>
      <c r="C178" s="45" t="s">
        <v>18</v>
      </c>
      <c r="D178" s="44" t="s">
        <v>19</v>
      </c>
      <c r="E178" s="50">
        <v>99000</v>
      </c>
    </row>
    <row r="179" spans="2:13">
      <c r="B179" s="72">
        <v>13</v>
      </c>
      <c r="C179" s="51" t="s">
        <v>105</v>
      </c>
      <c r="D179" s="44" t="s">
        <v>358</v>
      </c>
      <c r="E179" s="50">
        <v>99000</v>
      </c>
    </row>
    <row r="180" spans="2:13">
      <c r="B180" s="72">
        <v>14</v>
      </c>
      <c r="C180" s="28" t="s">
        <v>287</v>
      </c>
      <c r="D180" s="44" t="s">
        <v>426</v>
      </c>
      <c r="E180" s="50">
        <v>50050</v>
      </c>
    </row>
    <row r="181" spans="2:13">
      <c r="B181" s="72">
        <v>15</v>
      </c>
      <c r="C181" s="28" t="s">
        <v>154</v>
      </c>
      <c r="D181" s="45" t="s">
        <v>374</v>
      </c>
      <c r="E181" s="50">
        <v>48400</v>
      </c>
    </row>
    <row r="182" spans="2:13">
      <c r="B182" s="72">
        <v>16</v>
      </c>
      <c r="C182" s="52" t="s">
        <v>166</v>
      </c>
      <c r="D182" s="44" t="s">
        <v>380</v>
      </c>
      <c r="E182" s="50">
        <v>48400</v>
      </c>
    </row>
    <row r="183" spans="2:13">
      <c r="B183" s="72">
        <v>17</v>
      </c>
      <c r="C183" s="28" t="s">
        <v>199</v>
      </c>
      <c r="D183" s="44" t="s">
        <v>392</v>
      </c>
      <c r="E183" s="50">
        <v>48400</v>
      </c>
      <c r="H183" s="16" t="s">
        <v>500</v>
      </c>
    </row>
    <row r="184" spans="2:13">
      <c r="B184" s="72"/>
      <c r="C184" s="28"/>
      <c r="D184" s="44"/>
      <c r="E184" s="48">
        <f>SUBTOTAL(9,E167:E183)</f>
        <v>2752750</v>
      </c>
    </row>
    <row r="185" spans="2:13">
      <c r="B185" s="72"/>
      <c r="C185" s="28"/>
      <c r="D185" s="44"/>
      <c r="E185" s="48"/>
    </row>
    <row r="186" spans="2:13">
      <c r="B186" s="72">
        <v>18</v>
      </c>
      <c r="C186" s="28" t="s">
        <v>267</v>
      </c>
      <c r="D186" s="44" t="str">
        <f>VLOOKUP(C186,[2]DATA!$D$18:$E$144,2,0)</f>
        <v xml:space="preserve">HASAN SULIS PT. BDL </v>
      </c>
      <c r="E186" s="32">
        <v>269500</v>
      </c>
    </row>
    <row r="187" spans="2:13">
      <c r="B187" s="72">
        <v>19</v>
      </c>
      <c r="C187" s="28" t="s">
        <v>54</v>
      </c>
      <c r="D187" s="29" t="s">
        <v>335</v>
      </c>
      <c r="E187" s="32">
        <v>269500</v>
      </c>
    </row>
    <row r="188" spans="2:13">
      <c r="B188" s="72">
        <v>20</v>
      </c>
      <c r="C188" s="28" t="s">
        <v>118</v>
      </c>
      <c r="D188" s="29" t="s">
        <v>116</v>
      </c>
      <c r="E188" s="32">
        <v>99000</v>
      </c>
    </row>
    <row r="189" spans="2:13">
      <c r="B189" s="72">
        <v>21</v>
      </c>
      <c r="C189" s="28" t="s">
        <v>120</v>
      </c>
      <c r="D189" s="29" t="s">
        <v>121</v>
      </c>
      <c r="E189" s="32">
        <v>99000</v>
      </c>
    </row>
    <row r="190" spans="2:13">
      <c r="B190" s="72">
        <v>22</v>
      </c>
      <c r="C190" s="28" t="s">
        <v>175</v>
      </c>
      <c r="D190" s="33" t="s">
        <v>176</v>
      </c>
      <c r="E190" s="32">
        <v>54450</v>
      </c>
    </row>
    <row r="191" spans="2:13">
      <c r="B191" s="72">
        <v>23</v>
      </c>
      <c r="C191" s="28" t="s">
        <v>79</v>
      </c>
      <c r="D191" s="29" t="s">
        <v>345</v>
      </c>
      <c r="E191" s="32">
        <v>48400</v>
      </c>
    </row>
    <row r="192" spans="2:13">
      <c r="B192" s="72">
        <v>24</v>
      </c>
      <c r="C192" s="28" t="s">
        <v>87</v>
      </c>
      <c r="D192" s="29" t="s">
        <v>349</v>
      </c>
      <c r="E192" s="32">
        <v>48400</v>
      </c>
    </row>
    <row r="193" spans="2:8">
      <c r="B193" s="72">
        <v>25</v>
      </c>
      <c r="C193" s="28" t="s">
        <v>89</v>
      </c>
      <c r="D193" s="29" t="s">
        <v>350</v>
      </c>
      <c r="E193" s="32">
        <v>48400</v>
      </c>
    </row>
    <row r="194" spans="2:8">
      <c r="B194" s="72">
        <v>26</v>
      </c>
      <c r="C194" s="28" t="s">
        <v>93</v>
      </c>
      <c r="D194" s="29" t="s">
        <v>352</v>
      </c>
      <c r="E194" s="32">
        <v>48400</v>
      </c>
    </row>
    <row r="195" spans="2:8">
      <c r="B195" s="72">
        <v>27</v>
      </c>
      <c r="C195" s="28" t="s">
        <v>95</v>
      </c>
      <c r="D195" s="29" t="s">
        <v>353</v>
      </c>
      <c r="E195" s="32">
        <v>48400</v>
      </c>
    </row>
    <row r="196" spans="2:8">
      <c r="B196" s="72">
        <v>28</v>
      </c>
      <c r="C196" s="28" t="s">
        <v>111</v>
      </c>
      <c r="D196" s="29" t="s">
        <v>361</v>
      </c>
      <c r="E196" s="32">
        <v>48400</v>
      </c>
    </row>
    <row r="197" spans="2:8">
      <c r="B197" s="72">
        <v>29</v>
      </c>
      <c r="C197" s="28" t="s">
        <v>170</v>
      </c>
      <c r="D197" s="33" t="s">
        <v>171</v>
      </c>
      <c r="E197" s="32">
        <v>48400</v>
      </c>
    </row>
    <row r="198" spans="2:8">
      <c r="B198" s="72">
        <v>30</v>
      </c>
      <c r="C198" s="28" t="s">
        <v>182</v>
      </c>
      <c r="D198" s="33" t="s">
        <v>183</v>
      </c>
      <c r="E198" s="32">
        <v>48400</v>
      </c>
    </row>
    <row r="199" spans="2:8">
      <c r="E199" s="75">
        <f>SUBTOTAL(9,E186:E198)</f>
        <v>1178650</v>
      </c>
      <c r="H199" s="16" t="s">
        <v>501</v>
      </c>
    </row>
    <row r="201" spans="2:8">
      <c r="D201" s="76" t="s">
        <v>502</v>
      </c>
      <c r="E201" s="62">
        <f>E184+E199</f>
        <v>3931400</v>
      </c>
      <c r="H201" s="16" t="s">
        <v>503</v>
      </c>
    </row>
  </sheetData>
  <autoFilter ref="A22:P159">
    <filterColumn colId="4">
      <colorFilter dxfId="0"/>
    </filterColumn>
    <sortState ref="A23:P159">
      <sortCondition descending="1" ref="O22:O159"/>
    </sortState>
  </autoFilter>
  <mergeCells count="11">
    <mergeCell ref="O14:P14"/>
    <mergeCell ref="O15:P15"/>
    <mergeCell ref="O16:P16"/>
    <mergeCell ref="O17:P17"/>
    <mergeCell ref="O18:P18"/>
    <mergeCell ref="A8:J9"/>
    <mergeCell ref="O9:P9"/>
    <mergeCell ref="A10:J10"/>
    <mergeCell ref="O10:P11"/>
    <mergeCell ref="O12:P12"/>
    <mergeCell ref="O13:P13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2021-09-23T00:54:11Z</dcterms:created>
  <dcterms:modified xsi:type="dcterms:W3CDTF">2021-09-23T03:32:00Z</dcterms:modified>
</cp:coreProperties>
</file>