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JUMLAH PERDIVISI " sheetId="12" r:id="rId1"/>
    <sheet name="OUTGOING KSO" sheetId="4" r:id="rId2"/>
    <sheet name="INCOMING KSO" sheetId="6" r:id="rId3"/>
    <sheet name="EXIM" sheetId="7" r:id="rId4"/>
    <sheet name="CARDIG" sheetId="8" r:id="rId5"/>
    <sheet name="STAFF ATAS" sheetId="9" r:id="rId6"/>
    <sheet name=" STAFF KASIR" sheetId="10" r:id="rId7"/>
  </sheets>
  <definedNames>
    <definedName name="_xlnm._FilterDatabase" localSheetId="4" hidden="1">CARDIG!$A$4:$D$35</definedName>
    <definedName name="_xlnm._FilterDatabase" localSheetId="3" hidden="1">EXIM!$A$4:$D$56</definedName>
    <definedName name="_xlnm._FilterDatabase" localSheetId="1" hidden="1">'OUTGOING KSO'!$A$4:$S$44</definedName>
    <definedName name="_xlnm._FilterDatabase" localSheetId="5" hidden="1">'STAFF ATAS'!$A$4:$E$30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2" l="1"/>
  <c r="I31" i="12"/>
  <c r="C26" i="12"/>
  <c r="K31" i="12" l="1"/>
  <c r="K21" i="12"/>
  <c r="K22" i="12"/>
  <c r="K23" i="12"/>
  <c r="K24" i="12"/>
  <c r="K25" i="12"/>
  <c r="K26" i="12"/>
  <c r="K27" i="12"/>
  <c r="K28" i="12"/>
  <c r="K29" i="12"/>
  <c r="K30" i="12"/>
  <c r="K20" i="12"/>
  <c r="J25" i="12"/>
  <c r="I23" i="12"/>
  <c r="I22" i="12"/>
  <c r="I21" i="12"/>
  <c r="I20" i="12"/>
  <c r="D18" i="10"/>
  <c r="E18" i="10"/>
  <c r="D41" i="9"/>
  <c r="E41" i="9"/>
  <c r="D55" i="4"/>
  <c r="D54" i="4"/>
  <c r="D53" i="4"/>
  <c r="C24" i="12"/>
  <c r="C23" i="12"/>
  <c r="D22" i="12"/>
  <c r="C22" i="12"/>
  <c r="D21" i="12"/>
  <c r="C21" i="12"/>
  <c r="D20" i="12"/>
  <c r="D25" i="12" s="1"/>
  <c r="C20" i="12"/>
  <c r="D19" i="12"/>
  <c r="C27" i="6"/>
  <c r="C26" i="6"/>
  <c r="C50" i="4"/>
  <c r="C49" i="4"/>
  <c r="C19" i="12" s="1"/>
  <c r="C25" i="12" l="1"/>
</calcChain>
</file>

<file path=xl/sharedStrings.xml><?xml version="1.0" encoding="utf-8"?>
<sst xmlns="http://schemas.openxmlformats.org/spreadsheetml/2006/main" count="1186" uniqueCount="410">
  <si>
    <t>NO</t>
  </si>
  <si>
    <t>NAMA</t>
  </si>
  <si>
    <t>DIVISI</t>
  </si>
  <si>
    <t>UKURAN</t>
  </si>
  <si>
    <t>L</t>
  </si>
  <si>
    <t>ADMIN</t>
  </si>
  <si>
    <t>M.SOBARI</t>
  </si>
  <si>
    <t>ABDULLAH</t>
  </si>
  <si>
    <t>A.ZULFIQRI</t>
  </si>
  <si>
    <t>LO</t>
  </si>
  <si>
    <t>ARIPIN SAMADANI</t>
  </si>
  <si>
    <t>M.ABDUL JAKA</t>
  </si>
  <si>
    <t>ARI SUHENDRA</t>
  </si>
  <si>
    <t>SURDI</t>
  </si>
  <si>
    <t>JAFAR SIDIK</t>
  </si>
  <si>
    <t>M. ILHAM</t>
  </si>
  <si>
    <t>SUHAEMI</t>
  </si>
  <si>
    <t>AFIF LUTFI</t>
  </si>
  <si>
    <t>ENDRI FIRMANSYAH</t>
  </si>
  <si>
    <t>A.RIFAI</t>
  </si>
  <si>
    <t>AHMAD ZUBAIRI</t>
  </si>
  <si>
    <t>YUSUF</t>
  </si>
  <si>
    <t>MARUF</t>
  </si>
  <si>
    <t>FIRMAN SUARGI</t>
  </si>
  <si>
    <t>M.ANDRI</t>
  </si>
  <si>
    <t>ROBI CAHYADI</t>
  </si>
  <si>
    <t>RIFAL.NURDIANSYAH</t>
  </si>
  <si>
    <t>ABDUL MUIS</t>
  </si>
  <si>
    <t>MUDASIR</t>
  </si>
  <si>
    <t>SAIFUL</t>
  </si>
  <si>
    <t>M. FIKRI</t>
  </si>
  <si>
    <t>DWI SETIAWAN SAIBI</t>
  </si>
  <si>
    <t>RIO ALSYAHRI</t>
  </si>
  <si>
    <t>MUSLIHIN</t>
  </si>
  <si>
    <t>HASAN BASRI 2</t>
  </si>
  <si>
    <t>IIN JAHIDIN</t>
  </si>
  <si>
    <t>M.SIDIQ</t>
  </si>
  <si>
    <t>NURJEN</t>
  </si>
  <si>
    <t>RAHMAT</t>
  </si>
  <si>
    <t>SARIPUDIN JAMAL</t>
  </si>
  <si>
    <t>MUNAJAT</t>
  </si>
  <si>
    <t>BAGAS</t>
  </si>
  <si>
    <t>JEPRI</t>
  </si>
  <si>
    <t>ROHMAT BASUKI</t>
  </si>
  <si>
    <t>NAJI WAHYUDIN</t>
  </si>
  <si>
    <t>SHOFAL JAMIL</t>
  </si>
  <si>
    <t>SYAHROJAN</t>
  </si>
  <si>
    <t>AHMAD ALIPIN</t>
  </si>
  <si>
    <t>TAUFIK PRIYATNA</t>
  </si>
  <si>
    <t>GROUP A</t>
  </si>
  <si>
    <t>GROUP B</t>
  </si>
  <si>
    <t>GROUP C</t>
  </si>
  <si>
    <t>GROUP D</t>
  </si>
  <si>
    <t>HENDI ROHENDI</t>
  </si>
  <si>
    <t>DEDEN ANTONI</t>
  </si>
  <si>
    <t>SUHENDANG</t>
  </si>
  <si>
    <t>YOGI</t>
  </si>
  <si>
    <t>RIZKI WAHYUDI</t>
  </si>
  <si>
    <t>YONGKI. A</t>
  </si>
  <si>
    <t>ABDUL HAKIM</t>
  </si>
  <si>
    <t>CANDRA JONI CAHYONO</t>
  </si>
  <si>
    <t>SUHENDI 2</t>
  </si>
  <si>
    <t>HARYANTO</t>
  </si>
  <si>
    <t>AKHYADI</t>
  </si>
  <si>
    <t>MUSTOFA</t>
  </si>
  <si>
    <t>DEDIK ARDIYANTO</t>
  </si>
  <si>
    <t>SYAHROJI</t>
  </si>
  <si>
    <t>HABIBI</t>
  </si>
  <si>
    <t>APRIYADI</t>
  </si>
  <si>
    <t>KOMARUDIN</t>
  </si>
  <si>
    <t xml:space="preserve">RUDIN </t>
  </si>
  <si>
    <t>ENDANG</t>
  </si>
  <si>
    <t>M JUANDA</t>
  </si>
  <si>
    <t>ROHADI</t>
  </si>
  <si>
    <t>IWAN</t>
  </si>
  <si>
    <t>A.SHOLIHIN</t>
  </si>
  <si>
    <t>DADI FIRDAUS</t>
  </si>
  <si>
    <t>SETIADI AJI</t>
  </si>
  <si>
    <t>KARIM</t>
  </si>
  <si>
    <t>SINGGIH K</t>
  </si>
  <si>
    <t>A.SYARIFUDIN</t>
  </si>
  <si>
    <t>MARHALI</t>
  </si>
  <si>
    <t>NUROHIM</t>
  </si>
  <si>
    <t>A JAELANI</t>
  </si>
  <si>
    <t>HERIYANTO</t>
  </si>
  <si>
    <t>HASAN B</t>
  </si>
  <si>
    <t>ASNAWI</t>
  </si>
  <si>
    <t>ARIF YUNIARTO</t>
  </si>
  <si>
    <t>M.YUSUF</t>
  </si>
  <si>
    <t>MAULANA SUPAJRI</t>
  </si>
  <si>
    <t>RUDIN HARTONO</t>
  </si>
  <si>
    <t>MUDIN</t>
  </si>
  <si>
    <t>A.NAWAWI</t>
  </si>
  <si>
    <t>JARNUDI</t>
  </si>
  <si>
    <t>A.MUHIDIN</t>
  </si>
  <si>
    <t>MUHAMAD DADI</t>
  </si>
  <si>
    <t>ROMLI</t>
  </si>
  <si>
    <t>FERDI HERMAWAN</t>
  </si>
  <si>
    <t>M.TAUFIKUR RAHMAN</t>
  </si>
  <si>
    <t>HAMDANI</t>
  </si>
  <si>
    <t>EDI</t>
  </si>
  <si>
    <t>SYAHRUL FAUZI</t>
  </si>
  <si>
    <t>IKHSANUL ARIFIN</t>
  </si>
  <si>
    <t>SAMSUDIN 2</t>
  </si>
  <si>
    <t>SANDI A.</t>
  </si>
  <si>
    <t>DINO BUDIMAN</t>
  </si>
  <si>
    <t>DERRY</t>
  </si>
  <si>
    <t>MUHAMMAD ILHAM</t>
  </si>
  <si>
    <t>GUNAWAN</t>
  </si>
  <si>
    <t>RIAN HIDAYAT</t>
  </si>
  <si>
    <t>A.ABDURROHMAN</t>
  </si>
  <si>
    <t>MANARUL IMAN</t>
  </si>
  <si>
    <t>NASMAN</t>
  </si>
  <si>
    <t>BUDIONO</t>
  </si>
  <si>
    <t>IRFAN GUNAWAN</t>
  </si>
  <si>
    <t>SUNARDI</t>
  </si>
  <si>
    <t>ROHMAT SUROSO</t>
  </si>
  <si>
    <t>RUDIK WAHYU</t>
  </si>
  <si>
    <t>NAKHRAWI</t>
  </si>
  <si>
    <t>SARYANI</t>
  </si>
  <si>
    <t>SYAMSUDIN</t>
  </si>
  <si>
    <t>MUHAMAD ESIN</t>
  </si>
  <si>
    <t>MULYADI</t>
  </si>
  <si>
    <t>HASMUN</t>
  </si>
  <si>
    <t>WAHYU LAKSONO</t>
  </si>
  <si>
    <t>ABDULLAH 2</t>
  </si>
  <si>
    <t>SUPRIYANTO</t>
  </si>
  <si>
    <t>MUHAMMAD ANDRIAN</t>
  </si>
  <si>
    <t>DOLI PUTRA S</t>
  </si>
  <si>
    <t>MUHAMAD DIAN</t>
  </si>
  <si>
    <t>JAENUDIN</t>
  </si>
  <si>
    <t>LUTFIADI</t>
  </si>
  <si>
    <t>A. WAHYUDIN</t>
  </si>
  <si>
    <t>M.SODIKIN</t>
  </si>
  <si>
    <t>M.ASJA</t>
  </si>
  <si>
    <t>WAHYUDIN 2</t>
  </si>
  <si>
    <t>WANDIH</t>
  </si>
  <si>
    <t>RIKI SUBAGJA</t>
  </si>
  <si>
    <t>MAULANA S</t>
  </si>
  <si>
    <t>AJIS SURYANA</t>
  </si>
  <si>
    <t>PUJIANTO</t>
  </si>
  <si>
    <t xml:space="preserve">CEPI </t>
  </si>
  <si>
    <t>M. SYAHRUDIN</t>
  </si>
  <si>
    <t>M.SOLEH</t>
  </si>
  <si>
    <t>JODI IRAWANSYAH</t>
  </si>
  <si>
    <t>ARIANTO 2</t>
  </si>
  <si>
    <t>AGUS SUMADIO</t>
  </si>
  <si>
    <t>TEGUH PRASADA</t>
  </si>
  <si>
    <t xml:space="preserve">ROBIANSYAH </t>
  </si>
  <si>
    <t>FAISAL TANJUNG</t>
  </si>
  <si>
    <t>ILHAM 2</t>
  </si>
  <si>
    <t>KRISNA</t>
  </si>
  <si>
    <t>DADANG HIDAYAT</t>
  </si>
  <si>
    <t xml:space="preserve">PIJAY JAHIDIN </t>
  </si>
  <si>
    <t>YUNUS</t>
  </si>
  <si>
    <t>NURHASAN</t>
  </si>
  <si>
    <t>JUNAEDI</t>
  </si>
  <si>
    <t>HENDRA G.</t>
  </si>
  <si>
    <t>M.ASMAWI</t>
  </si>
  <si>
    <t>M.RAFIK</t>
  </si>
  <si>
    <t>MARHALIANG</t>
  </si>
  <si>
    <t>SAMSUL BAHRI</t>
  </si>
  <si>
    <t>M.ARYANTO</t>
  </si>
  <si>
    <t>GUNTUR</t>
  </si>
  <si>
    <t>ABDUL ROJAK</t>
  </si>
  <si>
    <t>NESAN</t>
  </si>
  <si>
    <t>IVAN DAPIAN</t>
  </si>
  <si>
    <t>HARSAL</t>
  </si>
  <si>
    <t>IKHWAN</t>
  </si>
  <si>
    <t>PORTER</t>
  </si>
  <si>
    <t>XL</t>
  </si>
  <si>
    <t>M</t>
  </si>
  <si>
    <t>DATA UKURAN SERAGAM PORTER OUTGOING</t>
  </si>
  <si>
    <t>M.DRAJAT JAYA</t>
  </si>
  <si>
    <t>ZAINAL ABIDIN</t>
  </si>
  <si>
    <t>RUSLANUDIN</t>
  </si>
  <si>
    <t>A.APANDI</t>
  </si>
  <si>
    <t>NANDO A.</t>
  </si>
  <si>
    <t>M. RAFIK</t>
  </si>
  <si>
    <t>DAVID KURNIAWAN</t>
  </si>
  <si>
    <t>ROHMAT</t>
  </si>
  <si>
    <t>JUBAILI</t>
  </si>
  <si>
    <t>M. YULZA SYAIKHONI</t>
  </si>
  <si>
    <t>ADEN JAYA</t>
  </si>
  <si>
    <t>ZAMRONI</t>
  </si>
  <si>
    <t>ADE SOLEHUDIN</t>
  </si>
  <si>
    <t>MAHMURI</t>
  </si>
  <si>
    <t>ASNAN</t>
  </si>
  <si>
    <t>ROBI ISMANTO</t>
  </si>
  <si>
    <t>DATA UKURAN SERAGAM PORTER INCOMING</t>
  </si>
  <si>
    <t>DARMAJI</t>
  </si>
  <si>
    <t>FIKTOR DOLLY</t>
  </si>
  <si>
    <t>SYEPRUDIN</t>
  </si>
  <si>
    <t>NURSEH</t>
  </si>
  <si>
    <t>A.HAERUDIN</t>
  </si>
  <si>
    <t>SUIMAN</t>
  </si>
  <si>
    <t>HENDRA S.</t>
  </si>
  <si>
    <t>ANEN K.</t>
  </si>
  <si>
    <t>DIKI</t>
  </si>
  <si>
    <t>HASANUDIN</t>
  </si>
  <si>
    <t>ASEP S</t>
  </si>
  <si>
    <t>NAKHRUDIN</t>
  </si>
  <si>
    <t>HOIRUL HUDA</t>
  </si>
  <si>
    <t>YADIN</t>
  </si>
  <si>
    <t>FARDHAN ARIEF R.</t>
  </si>
  <si>
    <t>KAHFI MAULANA</t>
  </si>
  <si>
    <t>FAHMI A.S</t>
  </si>
  <si>
    <t>UBED J.</t>
  </si>
  <si>
    <t>ABDUL ROHIM</t>
  </si>
  <si>
    <t>ABDUL ROKIB</t>
  </si>
  <si>
    <t>HADI</t>
  </si>
  <si>
    <t>DINA</t>
  </si>
  <si>
    <t>RAJA</t>
  </si>
  <si>
    <t>SOHIBUL KAHFI</t>
  </si>
  <si>
    <t>ENDI S.</t>
  </si>
  <si>
    <t>MARYONO</t>
  </si>
  <si>
    <t>HAMDAN P.</t>
  </si>
  <si>
    <t>AFAR F.</t>
  </si>
  <si>
    <t>M. FAHRUROJI</t>
  </si>
  <si>
    <t>RARA SRIASIH</t>
  </si>
  <si>
    <t>A.FAUZI</t>
  </si>
  <si>
    <t>MANIFEST</t>
  </si>
  <si>
    <t>CDO</t>
  </si>
  <si>
    <t>CHEKER</t>
  </si>
  <si>
    <t>MDE</t>
  </si>
  <si>
    <t>ABDUL SHABUR</t>
  </si>
  <si>
    <t>PAHMI</t>
  </si>
  <si>
    <t>XXL</t>
  </si>
  <si>
    <t>MEDI YUDHISTIRA</t>
  </si>
  <si>
    <t>ASMAN</t>
  </si>
  <si>
    <t>DIMAS DIWANGCA</t>
  </si>
  <si>
    <t>QC</t>
  </si>
  <si>
    <t xml:space="preserve">DEVIANA ROMASARI </t>
  </si>
  <si>
    <t>ADM NOA</t>
  </si>
  <si>
    <t xml:space="preserve">HERLINA WIDYASTUTI </t>
  </si>
  <si>
    <t xml:space="preserve">ADM EXPORT </t>
  </si>
  <si>
    <t xml:space="preserve">IKE VERONICA </t>
  </si>
  <si>
    <t xml:space="preserve">ADM PLP </t>
  </si>
  <si>
    <t xml:space="preserve">M </t>
  </si>
  <si>
    <t>SERLY ANGRAINI</t>
  </si>
  <si>
    <t>ACCEPTANCE IMPORT</t>
  </si>
  <si>
    <t xml:space="preserve">A MAULUDIN </t>
  </si>
  <si>
    <t xml:space="preserve">TEAM PLP </t>
  </si>
  <si>
    <t xml:space="preserve">RAYANTO </t>
  </si>
  <si>
    <t xml:space="preserve">XL </t>
  </si>
  <si>
    <t xml:space="preserve">SUSANTOZ </t>
  </si>
  <si>
    <t>MUKHLIS</t>
  </si>
  <si>
    <t>SPV TEAM C</t>
  </si>
  <si>
    <t>AHMAD SUGANDI</t>
  </si>
  <si>
    <t>PDE MANIFEST</t>
  </si>
  <si>
    <t>EDO FERINANDO</t>
  </si>
  <si>
    <t>SULTHAN ZAHRAN SALSABILA</t>
  </si>
  <si>
    <t>ACCEPTANCE</t>
  </si>
  <si>
    <t>IDRIZUL HAQ</t>
  </si>
  <si>
    <t>EFRI AKDAMI</t>
  </si>
  <si>
    <t>DOCPROS</t>
  </si>
  <si>
    <t>M FURQON</t>
  </si>
  <si>
    <t>DASUKI ADNAN</t>
  </si>
  <si>
    <t>CHECKER</t>
  </si>
  <si>
    <t>NOVAL IVAN AFFANDI</t>
  </si>
  <si>
    <t>CUCU CURYANA</t>
  </si>
  <si>
    <t>BAHRUDIN</t>
  </si>
  <si>
    <t>SYAMSURI RAMADHON</t>
  </si>
  <si>
    <t>MUHAMMAD</t>
  </si>
  <si>
    <t>DION PUTRA RADESTHA</t>
  </si>
  <si>
    <t>ASNANTO</t>
  </si>
  <si>
    <t>FORKLIFT</t>
  </si>
  <si>
    <t>FEBRI SUSANTO</t>
  </si>
  <si>
    <t>SPV TEAM B</t>
  </si>
  <si>
    <t xml:space="preserve"> FIQHI HIDAYAT</t>
  </si>
  <si>
    <t>SOFYAN MUHAMAD NUR</t>
  </si>
  <si>
    <t>MUH AFDAL</t>
  </si>
  <si>
    <t>NANANG KUSNADI</t>
  </si>
  <si>
    <t>SHOLEH</t>
  </si>
  <si>
    <t>ALDI ADAM PUTRA</t>
  </si>
  <si>
    <t>ALDI TEGAR WIBOWO</t>
  </si>
  <si>
    <t>FARHAN NUDIN</t>
  </si>
  <si>
    <t>SARIPUDIN</t>
  </si>
  <si>
    <t>MAMAN SUHAEMI</t>
  </si>
  <si>
    <t>SYAMSUL EFENDI</t>
  </si>
  <si>
    <t>MAHFUDIN</t>
  </si>
  <si>
    <t>SYARIF</t>
  </si>
  <si>
    <t xml:space="preserve">SPV TEAM A </t>
  </si>
  <si>
    <t>DATA UKURAN SERAGAM KARYAWAN CARDIG</t>
  </si>
  <si>
    <t>RIDWAN SANY</t>
  </si>
  <si>
    <t>DEWO GILANG RAMADHAN</t>
  </si>
  <si>
    <t>GROUP LEADER</t>
  </si>
  <si>
    <t>APANDI</t>
  </si>
  <si>
    <t>ADITYA BIMANTARA</t>
  </si>
  <si>
    <t>ABU HANIFAH</t>
  </si>
  <si>
    <t>HAMAMI</t>
  </si>
  <si>
    <t>DANDI PUTRA BUJANA</t>
  </si>
  <si>
    <t>RUDI IRAWAN</t>
  </si>
  <si>
    <t>BAYU AZHARI</t>
  </si>
  <si>
    <t>SANDRA</t>
  </si>
  <si>
    <t>TRI RIZKI</t>
  </si>
  <si>
    <t>DOCPROSS</t>
  </si>
  <si>
    <t>RIVANI</t>
  </si>
  <si>
    <t>AHMAD</t>
  </si>
  <si>
    <t>ANGGA</t>
  </si>
  <si>
    <t>SAHRUDI</t>
  </si>
  <si>
    <t>INDAN</t>
  </si>
  <si>
    <t>JAYADI</t>
  </si>
  <si>
    <t>HASAN ACONG</t>
  </si>
  <si>
    <t>ZUL IRFAN</t>
  </si>
  <si>
    <t>AJI NURDIANSYAH</t>
  </si>
  <si>
    <t>DARMA</t>
  </si>
  <si>
    <t>SUHERMAN</t>
  </si>
  <si>
    <t>EET JULIO</t>
  </si>
  <si>
    <t>JOKO BUDI</t>
  </si>
  <si>
    <t>RIDO HANAFI</t>
  </si>
  <si>
    <t>AKBAR</t>
  </si>
  <si>
    <t>YASAN</t>
  </si>
  <si>
    <t>ANGGA ANDIKA</t>
  </si>
  <si>
    <t>KAMAL</t>
  </si>
  <si>
    <t>DATA UKURAN SERAGAM KARYAWAN STAFF</t>
  </si>
  <si>
    <t>PANJANG/ PENDEK</t>
  </si>
  <si>
    <t>DEWI Y.</t>
  </si>
  <si>
    <t>MAN.HRD</t>
  </si>
  <si>
    <t>PANJANG</t>
  </si>
  <si>
    <t>STAFF PAS</t>
  </si>
  <si>
    <t>KOR CS</t>
  </si>
  <si>
    <t>PENDEK</t>
  </si>
  <si>
    <t>KOR PORTER</t>
  </si>
  <si>
    <t>STAFF HRD</t>
  </si>
  <si>
    <t>STAFF HRD/ASET</t>
  </si>
  <si>
    <t>STAFF KEUANGAN</t>
  </si>
  <si>
    <t>STAFF IT</t>
  </si>
  <si>
    <t>KASIR PLP</t>
  </si>
  <si>
    <t>STAFF REVENUE</t>
  </si>
  <si>
    <t>KOR DRIVER</t>
  </si>
  <si>
    <t>XXXL</t>
  </si>
  <si>
    <t>Man.finance</t>
  </si>
  <si>
    <t>RT</t>
  </si>
  <si>
    <t>MAN.TRANNING</t>
  </si>
  <si>
    <t>MAN.OPS</t>
  </si>
  <si>
    <t>S</t>
  </si>
  <si>
    <t>MAINTENANCE</t>
  </si>
  <si>
    <t>DRIVER</t>
  </si>
  <si>
    <t xml:space="preserve">KASIR </t>
  </si>
  <si>
    <t>TOTAL STAFF</t>
  </si>
  <si>
    <t>DANRU PENARIKAN</t>
  </si>
  <si>
    <t>DANRU KADE</t>
  </si>
  <si>
    <t>DANRU BUILDUP</t>
  </si>
  <si>
    <t>RONI SUPANDI</t>
  </si>
  <si>
    <t>PORTER &amp; CHECKER</t>
  </si>
  <si>
    <t>ADMIN OPS</t>
  </si>
  <si>
    <t>DATA UKURAN SERAGAM PORTER EXIM</t>
  </si>
  <si>
    <t>YOGI SEPTIAN</t>
  </si>
  <si>
    <t>JAROT WIYONO</t>
  </si>
  <si>
    <t>RENDI A.</t>
  </si>
  <si>
    <t>M.LUTHFI AKHYAR</t>
  </si>
  <si>
    <t>ARIS KURNIAWAN</t>
  </si>
  <si>
    <t>ALAN MULTI</t>
  </si>
  <si>
    <t>M.IQBAL</t>
  </si>
  <si>
    <t>SUPARTA</t>
  </si>
  <si>
    <t>MAHFUDZ A.Z</t>
  </si>
  <si>
    <t>FEBI ANDRIAN</t>
  </si>
  <si>
    <t>ILHAM M.</t>
  </si>
  <si>
    <t>AFANDI ASLIANDRI</t>
  </si>
  <si>
    <t>MEDY SYAHPUTRA</t>
  </si>
  <si>
    <t>GANJAR</t>
  </si>
  <si>
    <t>MUHAMMAD ANDI</t>
  </si>
  <si>
    <t>ANDI MURSANTO</t>
  </si>
  <si>
    <t>SUGENG KUSMANTO</t>
  </si>
  <si>
    <t>MOUDY ELDYANA</t>
  </si>
  <si>
    <t>MASBUKHIN KAMIL</t>
  </si>
  <si>
    <t>ASTY W.</t>
  </si>
  <si>
    <t>MERLIN MARDINA</t>
  </si>
  <si>
    <t>DENNY NUGROHO</t>
  </si>
  <si>
    <t>PHILIP</t>
  </si>
  <si>
    <t>TIARA ADE P.</t>
  </si>
  <si>
    <t>JUWITA RIZKYA FAKER</t>
  </si>
  <si>
    <t>PUDJI WAHYUNINGSIH</t>
  </si>
  <si>
    <t>BUDI SANTOSO</t>
  </si>
  <si>
    <t>SULIS S.</t>
  </si>
  <si>
    <t>YULIANA H.</t>
  </si>
  <si>
    <t>RICHARD</t>
  </si>
  <si>
    <t>RIDHO A.</t>
  </si>
  <si>
    <t>HERMAN h</t>
  </si>
  <si>
    <t>LISTIAWATI</t>
  </si>
  <si>
    <t>KURNIADI</t>
  </si>
  <si>
    <t>ENDANG K.</t>
  </si>
  <si>
    <t>JAMAL KOMARUDIN</t>
  </si>
  <si>
    <t>PARDI</t>
  </si>
  <si>
    <t>TIARA INDAH PERMATASARI</t>
  </si>
  <si>
    <t>DWI UTAMI</t>
  </si>
  <si>
    <t>M.RIZKY EKA PUTRA</t>
  </si>
  <si>
    <t>ARIP SARIPUDIN</t>
  </si>
  <si>
    <t>AJI MAULANA</t>
  </si>
  <si>
    <t>SABDATU P.</t>
  </si>
  <si>
    <t>STAFF</t>
  </si>
  <si>
    <t>OUTGOING</t>
  </si>
  <si>
    <t>INCOMING</t>
  </si>
  <si>
    <t>EXIM</t>
  </si>
  <si>
    <t>CARDIG</t>
  </si>
  <si>
    <t>STAFF ATAS</t>
  </si>
  <si>
    <t>STAFF KASIR</t>
  </si>
  <si>
    <t>TOTAL</t>
  </si>
  <si>
    <t>TOTAL ALL/DIVISI</t>
  </si>
  <si>
    <t>JUMLAH UKURAN DAN JENIS</t>
  </si>
  <si>
    <t>JENIS</t>
  </si>
  <si>
    <t xml:space="preserve">UKURAN </t>
  </si>
  <si>
    <t>DIVISI PORTER &amp; CHECKER</t>
  </si>
  <si>
    <t>STAFF OPS</t>
  </si>
  <si>
    <t>TANGAN PENDEK</t>
  </si>
  <si>
    <t>-</t>
  </si>
  <si>
    <t>TANGAN PANJANG</t>
  </si>
  <si>
    <t>JUMLAH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</si>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</sst>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indexed="8"/>
      <name val="Calibri"/>
      <family val="2"/>
      <charset val="1"/>
    </font>
    <font>
      <sz val="10"/>
      <color indexed="8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22"/>
      <color theme="1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Fill="1" applyBorder="1"/>
    <xf numFmtId="0" fontId="10" fillId="0" borderId="13" xfId="0" applyFont="1" applyBorder="1"/>
    <xf numFmtId="0" fontId="9" fillId="3" borderId="0" xfId="0" applyFont="1" applyFill="1" applyAlignment="1">
      <alignment vertical="center"/>
    </xf>
    <xf numFmtId="0" fontId="10" fillId="0" borderId="1" xfId="0" applyFont="1" applyBorder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/>
    <xf numFmtId="0" fontId="0" fillId="6" borderId="1" xfId="0" applyFill="1" applyBorder="1"/>
    <xf numFmtId="0" fontId="10" fillId="6" borderId="12" xfId="0" applyFont="1" applyFill="1" applyBorder="1"/>
    <xf numFmtId="0" fontId="8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/>
    <xf numFmtId="0" fontId="1" fillId="6" borderId="2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0" fillId="6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15" fillId="6" borderId="1" xfId="0" applyFont="1" applyFill="1" applyBorder="1"/>
    <xf numFmtId="0" fontId="16" fillId="6" borderId="1" xfId="0" applyFont="1" applyFill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 applyAlignment="1">
      <alignment horizontal="center"/>
    </xf>
    <xf numFmtId="0" fontId="15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</cellXfs>
  <cellStyles count="2"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O30" sqref="O30"/>
    </sheetView>
  </sheetViews>
  <sheetFormatPr defaultRowHeight="15" x14ac:dyDescent="0.25"/>
  <cols>
    <col min="1" max="1" width="9.140625" style="57"/>
    <col min="2" max="2" width="11.85546875" style="57" bestFit="1" customWidth="1"/>
    <col min="3" max="3" width="10.42578125" style="57" customWidth="1"/>
    <col min="4" max="4" width="20.85546875" style="57" customWidth="1"/>
    <col min="5" max="6" width="9.140625" style="57"/>
    <col min="7" max="7" width="19.7109375" style="57" customWidth="1"/>
    <col min="8" max="8" width="9.140625" style="57"/>
    <col min="9" max="9" width="16.42578125" style="57" bestFit="1" customWidth="1"/>
    <col min="10" max="10" width="18.28515625" style="57" bestFit="1" customWidth="1"/>
    <col min="11" max="11" width="10.42578125" style="57" customWidth="1"/>
    <col min="12" max="16384" width="9.140625" style="57"/>
  </cols>
  <sheetData>
    <row r="1" spans="1:11" ht="15" customHeight="1" x14ac:dyDescent="0.25"/>
    <row r="2" spans="1:11" ht="15" customHeight="1" x14ac:dyDescent="0.25"/>
    <row r="16" spans="1:11" x14ac:dyDescent="0.25">
      <c r="A16" s="92" t="s">
        <v>399</v>
      </c>
      <c r="B16" s="92"/>
      <c r="C16" s="92"/>
      <c r="D16" s="92"/>
      <c r="F16" s="92" t="s">
        <v>400</v>
      </c>
      <c r="G16" s="92"/>
      <c r="H16" s="92"/>
      <c r="I16" s="92"/>
      <c r="J16" s="92"/>
      <c r="K16" s="92"/>
    </row>
    <row r="17" spans="1:11" x14ac:dyDescent="0.25">
      <c r="A17" s="93"/>
      <c r="B17" s="93"/>
      <c r="C17" s="93"/>
      <c r="D17" s="93"/>
      <c r="F17" s="93"/>
      <c r="G17" s="93"/>
      <c r="H17" s="93"/>
      <c r="I17" s="93"/>
      <c r="J17" s="93"/>
      <c r="K17" s="93"/>
    </row>
    <row r="18" spans="1:11" x14ac:dyDescent="0.25">
      <c r="A18" s="44" t="s">
        <v>0</v>
      </c>
      <c r="B18" s="44" t="s">
        <v>2</v>
      </c>
      <c r="C18" s="44" t="s">
        <v>391</v>
      </c>
      <c r="D18" s="44" t="s">
        <v>345</v>
      </c>
      <c r="F18" s="91" t="s">
        <v>0</v>
      </c>
      <c r="G18" s="91" t="s">
        <v>2</v>
      </c>
      <c r="H18" s="91" t="s">
        <v>3</v>
      </c>
      <c r="I18" s="91" t="s">
        <v>405</v>
      </c>
      <c r="J18" s="91" t="s">
        <v>407</v>
      </c>
      <c r="K18" s="91" t="s">
        <v>398</v>
      </c>
    </row>
    <row r="19" spans="1:11" x14ac:dyDescent="0.25">
      <c r="A19" s="96">
        <v>1</v>
      </c>
      <c r="B19" s="1" t="s">
        <v>392</v>
      </c>
      <c r="C19" s="1">
        <f>'OUTGOING KSO'!C49</f>
        <v>5</v>
      </c>
      <c r="D19" s="1">
        <f>'OUTGOING KSO'!C50</f>
        <v>156</v>
      </c>
      <c r="F19" s="96">
        <v>1</v>
      </c>
      <c r="G19" s="95" t="s">
        <v>345</v>
      </c>
      <c r="H19" s="58" t="s">
        <v>336</v>
      </c>
      <c r="I19" s="58"/>
      <c r="J19" s="58"/>
      <c r="K19" s="58"/>
    </row>
    <row r="20" spans="1:11" x14ac:dyDescent="0.25">
      <c r="A20" s="96"/>
      <c r="B20" s="1" t="s">
        <v>393</v>
      </c>
      <c r="C20" s="1">
        <f>'INCOMING KSO'!C26</f>
        <v>8</v>
      </c>
      <c r="D20" s="1">
        <f>'INCOMING KSO'!C27</f>
        <v>42</v>
      </c>
      <c r="F20" s="96"/>
      <c r="G20" s="95"/>
      <c r="H20" s="58" t="s">
        <v>171</v>
      </c>
      <c r="I20" s="58">
        <f>'OUTGOING KSO'!D53+'INCOMING KSO'!I25+EXIM!D62</f>
        <v>44</v>
      </c>
      <c r="J20" s="58"/>
      <c r="K20" s="58">
        <f>SUM(I20:J20)</f>
        <v>44</v>
      </c>
    </row>
    <row r="21" spans="1:11" x14ac:dyDescent="0.25">
      <c r="A21" s="59">
        <v>2</v>
      </c>
      <c r="B21" s="1" t="s">
        <v>394</v>
      </c>
      <c r="C21" s="1">
        <f>EXIM!C58</f>
        <v>34</v>
      </c>
      <c r="D21" s="1">
        <f>EXIM!C59</f>
        <v>18</v>
      </c>
      <c r="F21" s="96"/>
      <c r="G21" s="95"/>
      <c r="H21" s="56" t="s">
        <v>4</v>
      </c>
      <c r="I21" s="58">
        <f>'OUTGOING KSO'!D54+'INCOMING KSO'!I26+EXIM!D63+CARDIG!D42</f>
        <v>162</v>
      </c>
      <c r="J21" s="58"/>
      <c r="K21" s="58">
        <f t="shared" ref="K21:K30" si="0">SUM(I21:J21)</f>
        <v>162</v>
      </c>
    </row>
    <row r="22" spans="1:11" x14ac:dyDescent="0.25">
      <c r="A22" s="59">
        <v>3</v>
      </c>
      <c r="B22" s="1" t="s">
        <v>395</v>
      </c>
      <c r="C22" s="1">
        <f>CARDIG!C37</f>
        <v>13</v>
      </c>
      <c r="D22" s="1">
        <f>CARDIG!C38</f>
        <v>18</v>
      </c>
      <c r="F22" s="96"/>
      <c r="G22" s="95"/>
      <c r="H22" s="56" t="s">
        <v>170</v>
      </c>
      <c r="I22" s="58">
        <f>'OUTGOING KSO'!D55+'INCOMING KSO'!I27+EXIM!D64+CARDIG!D43</f>
        <v>25</v>
      </c>
      <c r="J22" s="58"/>
      <c r="K22" s="58">
        <f t="shared" si="0"/>
        <v>25</v>
      </c>
    </row>
    <row r="23" spans="1:11" x14ac:dyDescent="0.25">
      <c r="A23" s="59">
        <v>4</v>
      </c>
      <c r="B23" s="1" t="s">
        <v>396</v>
      </c>
      <c r="C23" s="1">
        <f>'STAFF ATAS'!C32</f>
        <v>26</v>
      </c>
      <c r="D23" s="1"/>
      <c r="F23" s="96"/>
      <c r="G23" s="95"/>
      <c r="H23" s="56" t="s">
        <v>227</v>
      </c>
      <c r="I23" s="58">
        <f>'OUTGOING KSO'!D56</f>
        <v>1</v>
      </c>
      <c r="J23" s="58"/>
      <c r="K23" s="58">
        <f t="shared" si="0"/>
        <v>1</v>
      </c>
    </row>
    <row r="24" spans="1:11" x14ac:dyDescent="0.25">
      <c r="A24" s="59">
        <v>5</v>
      </c>
      <c r="B24" s="1" t="s">
        <v>397</v>
      </c>
      <c r="C24" s="1">
        <f>' STAFF KASIR'!C12</f>
        <v>6</v>
      </c>
      <c r="D24" s="1"/>
      <c r="F24" s="96"/>
      <c r="G24" s="95"/>
      <c r="H24" s="56" t="s">
        <v>331</v>
      </c>
      <c r="I24" s="58"/>
      <c r="J24" s="58"/>
      <c r="K24" s="58">
        <f t="shared" si="0"/>
        <v>0</v>
      </c>
    </row>
    <row r="25" spans="1:11" x14ac:dyDescent="0.25">
      <c r="A25" s="94" t="s">
        <v>408</v>
      </c>
      <c r="B25" s="94"/>
      <c r="C25" s="1">
        <f>SUM(C19:C24)</f>
        <v>92</v>
      </c>
      <c r="D25" s="1">
        <f>SUM(D19:D24)</f>
        <v>234</v>
      </c>
      <c r="F25" s="96">
        <v>2</v>
      </c>
      <c r="G25" s="95" t="s">
        <v>391</v>
      </c>
      <c r="H25" s="58" t="s">
        <v>336</v>
      </c>
      <c r="I25" s="58"/>
      <c r="J25" s="58">
        <f>'STAFF ATAS'!E38</f>
        <v>1</v>
      </c>
      <c r="K25" s="58">
        <f t="shared" si="0"/>
        <v>1</v>
      </c>
    </row>
    <row r="26" spans="1:11" x14ac:dyDescent="0.25">
      <c r="A26" s="112" t="s">
        <v>409</v>
      </c>
      <c r="B26" s="112"/>
      <c r="C26" s="112">
        <f>C25+D25</f>
        <v>326</v>
      </c>
      <c r="D26" s="112"/>
      <c r="F26" s="96"/>
      <c r="G26" s="95"/>
      <c r="H26" s="58" t="s">
        <v>171</v>
      </c>
      <c r="I26" s="58">
        <v>9</v>
      </c>
      <c r="J26" s="58">
        <v>3</v>
      </c>
      <c r="K26" s="58">
        <f t="shared" si="0"/>
        <v>12</v>
      </c>
    </row>
    <row r="27" spans="1:11" x14ac:dyDescent="0.25">
      <c r="F27" s="96"/>
      <c r="G27" s="95"/>
      <c r="H27" s="56" t="s">
        <v>4</v>
      </c>
      <c r="I27" s="58">
        <v>47</v>
      </c>
      <c r="J27" s="58">
        <v>4</v>
      </c>
      <c r="K27" s="58">
        <f t="shared" si="0"/>
        <v>51</v>
      </c>
    </row>
    <row r="28" spans="1:11" x14ac:dyDescent="0.25">
      <c r="F28" s="96"/>
      <c r="G28" s="95"/>
      <c r="H28" s="56" t="s">
        <v>170</v>
      </c>
      <c r="I28" s="58">
        <v>19</v>
      </c>
      <c r="J28" s="58">
        <v>5</v>
      </c>
      <c r="K28" s="58">
        <f t="shared" si="0"/>
        <v>24</v>
      </c>
    </row>
    <row r="29" spans="1:11" x14ac:dyDescent="0.25">
      <c r="F29" s="96"/>
      <c r="G29" s="95"/>
      <c r="H29" s="56" t="s">
        <v>227</v>
      </c>
      <c r="I29" s="58">
        <v>1</v>
      </c>
      <c r="J29" s="58">
        <v>3</v>
      </c>
      <c r="K29" s="58">
        <f t="shared" si="0"/>
        <v>4</v>
      </c>
    </row>
    <row r="30" spans="1:11" x14ac:dyDescent="0.25">
      <c r="F30" s="96"/>
      <c r="G30" s="95"/>
      <c r="H30" s="56" t="s">
        <v>331</v>
      </c>
      <c r="I30" s="58">
        <v>2</v>
      </c>
      <c r="J30" s="58"/>
      <c r="K30" s="58">
        <f t="shared" si="0"/>
        <v>2</v>
      </c>
    </row>
    <row r="31" spans="1:11" x14ac:dyDescent="0.25">
      <c r="F31" s="113" t="s">
        <v>398</v>
      </c>
      <c r="G31" s="114"/>
      <c r="H31" s="114"/>
      <c r="I31" s="116">
        <f>SUM(I19:I30)</f>
        <v>310</v>
      </c>
      <c r="J31" s="116">
        <f>SUM(J19:J30)</f>
        <v>16</v>
      </c>
      <c r="K31" s="115">
        <f>SUM(K20:K30)</f>
        <v>326</v>
      </c>
    </row>
  </sheetData>
  <mergeCells count="11">
    <mergeCell ref="F16:K17"/>
    <mergeCell ref="A25:B25"/>
    <mergeCell ref="A16:D17"/>
    <mergeCell ref="G19:G24"/>
    <mergeCell ref="F19:F24"/>
    <mergeCell ref="G25:G30"/>
    <mergeCell ref="F25:F30"/>
    <mergeCell ref="A19:A20"/>
    <mergeCell ref="C26:D26"/>
    <mergeCell ref="A26:B26"/>
    <mergeCell ref="F31:H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34" workbookViewId="0">
      <selection activeCell="D59" sqref="D59"/>
    </sheetView>
  </sheetViews>
  <sheetFormatPr defaultRowHeight="15" x14ac:dyDescent="0.25"/>
  <cols>
    <col min="1" max="1" width="3.85546875" bestFit="1" customWidth="1"/>
    <col min="2" max="2" width="29.140625" customWidth="1"/>
    <col min="3" max="3" width="23" bestFit="1" customWidth="1"/>
    <col min="4" max="4" width="20.42578125" customWidth="1"/>
    <col min="7" max="7" width="29.7109375" customWidth="1"/>
    <col min="8" max="8" width="23" bestFit="1" customWidth="1"/>
    <col min="9" max="9" width="14.85546875" customWidth="1"/>
    <col min="12" max="12" width="25.7109375" customWidth="1"/>
    <col min="13" max="13" width="23" bestFit="1" customWidth="1"/>
    <col min="17" max="17" width="29.5703125" customWidth="1"/>
    <col min="18" max="18" width="23" bestFit="1" customWidth="1"/>
  </cols>
  <sheetData>
    <row r="1" spans="1:19" x14ac:dyDescent="0.25">
      <c r="A1" s="102" t="s">
        <v>172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spans="1:19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spans="1:19" ht="20.25" x14ac:dyDescent="0.3">
      <c r="A3" s="101" t="s">
        <v>49</v>
      </c>
      <c r="B3" s="101"/>
      <c r="C3" s="101"/>
      <c r="D3" s="101"/>
      <c r="F3" s="101" t="s">
        <v>50</v>
      </c>
      <c r="G3" s="101"/>
      <c r="H3" s="101"/>
      <c r="I3" s="101"/>
      <c r="K3" s="101" t="s">
        <v>51</v>
      </c>
      <c r="L3" s="101"/>
      <c r="M3" s="101"/>
      <c r="N3" s="101"/>
      <c r="P3" s="101" t="s">
        <v>52</v>
      </c>
      <c r="Q3" s="101"/>
      <c r="R3" s="101"/>
      <c r="S3" s="101"/>
    </row>
    <row r="4" spans="1:19" x14ac:dyDescent="0.25">
      <c r="A4" s="2" t="s">
        <v>0</v>
      </c>
      <c r="B4" s="44" t="s">
        <v>1</v>
      </c>
      <c r="C4" s="46" t="s">
        <v>2</v>
      </c>
      <c r="D4" s="46" t="s">
        <v>3</v>
      </c>
      <c r="F4" s="2" t="s">
        <v>0</v>
      </c>
      <c r="G4" s="2" t="s">
        <v>1</v>
      </c>
      <c r="H4" s="2" t="s">
        <v>2</v>
      </c>
      <c r="I4" s="2" t="s">
        <v>3</v>
      </c>
      <c r="K4" s="2" t="s">
        <v>0</v>
      </c>
      <c r="L4" s="2" t="s">
        <v>1</v>
      </c>
      <c r="M4" s="2" t="s">
        <v>2</v>
      </c>
      <c r="N4" s="2" t="s">
        <v>3</v>
      </c>
      <c r="P4" s="2" t="s">
        <v>0</v>
      </c>
      <c r="Q4" s="2" t="s">
        <v>1</v>
      </c>
      <c r="R4" s="2" t="s">
        <v>2</v>
      </c>
      <c r="S4" s="2" t="s">
        <v>3</v>
      </c>
    </row>
    <row r="5" spans="1:19" x14ac:dyDescent="0.25">
      <c r="A5" s="74">
        <v>1</v>
      </c>
      <c r="B5" s="75" t="s">
        <v>6</v>
      </c>
      <c r="C5" s="69" t="s">
        <v>9</v>
      </c>
      <c r="D5" s="70" t="s">
        <v>170</v>
      </c>
      <c r="F5" s="74">
        <v>1</v>
      </c>
      <c r="G5" s="76" t="s">
        <v>7</v>
      </c>
      <c r="H5" s="69" t="s">
        <v>9</v>
      </c>
      <c r="I5" s="70" t="s">
        <v>4</v>
      </c>
      <c r="K5" s="74">
        <v>1</v>
      </c>
      <c r="L5" s="77" t="s">
        <v>8</v>
      </c>
      <c r="M5" s="69" t="s">
        <v>9</v>
      </c>
      <c r="N5" s="70" t="s">
        <v>4</v>
      </c>
      <c r="P5" s="74">
        <v>1</v>
      </c>
      <c r="Q5" s="75" t="s">
        <v>344</v>
      </c>
      <c r="R5" s="69" t="s">
        <v>9</v>
      </c>
      <c r="S5" s="70" t="s">
        <v>171</v>
      </c>
    </row>
    <row r="6" spans="1:19" x14ac:dyDescent="0.25">
      <c r="A6" s="3">
        <v>2</v>
      </c>
      <c r="B6" s="4" t="s">
        <v>10</v>
      </c>
      <c r="C6" s="47" t="s">
        <v>343</v>
      </c>
      <c r="D6" s="46" t="s">
        <v>4</v>
      </c>
      <c r="F6" s="3">
        <v>2</v>
      </c>
      <c r="G6" s="16" t="s">
        <v>53</v>
      </c>
      <c r="H6" s="47" t="s">
        <v>343</v>
      </c>
      <c r="I6" s="46" t="s">
        <v>4</v>
      </c>
      <c r="K6" s="3">
        <v>2</v>
      </c>
      <c r="L6" s="23" t="s">
        <v>92</v>
      </c>
      <c r="M6" s="47" t="s">
        <v>343</v>
      </c>
      <c r="N6" s="46" t="s">
        <v>4</v>
      </c>
      <c r="P6" s="3">
        <v>2</v>
      </c>
      <c r="Q6" s="63" t="s">
        <v>131</v>
      </c>
      <c r="R6" s="47" t="s">
        <v>343</v>
      </c>
      <c r="S6" s="46" t="s">
        <v>171</v>
      </c>
    </row>
    <row r="7" spans="1:19" x14ac:dyDescent="0.25">
      <c r="A7" s="3">
        <v>3</v>
      </c>
      <c r="B7" s="5" t="s">
        <v>11</v>
      </c>
      <c r="C7" s="46" t="s">
        <v>169</v>
      </c>
      <c r="D7" s="46" t="s">
        <v>171</v>
      </c>
      <c r="F7" s="3">
        <v>3</v>
      </c>
      <c r="G7" s="17" t="s">
        <v>54</v>
      </c>
      <c r="H7" s="46" t="s">
        <v>169</v>
      </c>
      <c r="I7" s="46" t="s">
        <v>4</v>
      </c>
      <c r="K7" s="3">
        <v>3</v>
      </c>
      <c r="L7" s="24" t="s">
        <v>93</v>
      </c>
      <c r="M7" s="46" t="s">
        <v>169</v>
      </c>
      <c r="N7" s="46" t="s">
        <v>170</v>
      </c>
      <c r="P7" s="3">
        <v>3</v>
      </c>
      <c r="Q7" s="33" t="s">
        <v>132</v>
      </c>
      <c r="R7" s="46" t="s">
        <v>169</v>
      </c>
      <c r="S7" s="46" t="s">
        <v>170</v>
      </c>
    </row>
    <row r="8" spans="1:19" x14ac:dyDescent="0.25">
      <c r="A8" s="3">
        <v>4</v>
      </c>
      <c r="B8" s="5" t="s">
        <v>12</v>
      </c>
      <c r="C8" s="46" t="s">
        <v>169</v>
      </c>
      <c r="D8" s="46" t="s">
        <v>171</v>
      </c>
      <c r="F8" s="3">
        <v>4</v>
      </c>
      <c r="G8" s="17" t="s">
        <v>55</v>
      </c>
      <c r="H8" s="46" t="s">
        <v>169</v>
      </c>
      <c r="I8" s="46" t="s">
        <v>4</v>
      </c>
      <c r="K8" s="3">
        <v>4</v>
      </c>
      <c r="L8" s="24" t="s">
        <v>94</v>
      </c>
      <c r="M8" s="46" t="s">
        <v>169</v>
      </c>
      <c r="N8" s="46" t="s">
        <v>4</v>
      </c>
      <c r="P8" s="3">
        <v>4</v>
      </c>
      <c r="Q8" s="34" t="s">
        <v>133</v>
      </c>
      <c r="R8" s="46" t="s">
        <v>169</v>
      </c>
      <c r="S8" s="46" t="s">
        <v>4</v>
      </c>
    </row>
    <row r="9" spans="1:19" x14ac:dyDescent="0.25">
      <c r="A9" s="3">
        <v>5</v>
      </c>
      <c r="B9" s="5" t="s">
        <v>13</v>
      </c>
      <c r="C9" s="46" t="s">
        <v>169</v>
      </c>
      <c r="D9" s="46" t="s">
        <v>4</v>
      </c>
      <c r="F9" s="3">
        <v>5</v>
      </c>
      <c r="G9" s="17" t="s">
        <v>56</v>
      </c>
      <c r="H9" s="46" t="s">
        <v>169</v>
      </c>
      <c r="I9" s="46" t="s">
        <v>4</v>
      </c>
      <c r="K9" s="3">
        <v>5</v>
      </c>
      <c r="L9" s="25" t="s">
        <v>95</v>
      </c>
      <c r="M9" s="46" t="s">
        <v>169</v>
      </c>
      <c r="N9" s="46" t="s">
        <v>4</v>
      </c>
      <c r="P9" s="3">
        <v>5</v>
      </c>
      <c r="Q9" s="33" t="s">
        <v>134</v>
      </c>
      <c r="R9" s="46" t="s">
        <v>169</v>
      </c>
      <c r="S9" s="46" t="s">
        <v>4</v>
      </c>
    </row>
    <row r="10" spans="1:19" x14ac:dyDescent="0.25">
      <c r="A10" s="3">
        <v>6</v>
      </c>
      <c r="B10" s="5" t="s">
        <v>14</v>
      </c>
      <c r="C10" s="46" t="s">
        <v>169</v>
      </c>
      <c r="D10" s="46" t="s">
        <v>171</v>
      </c>
      <c r="F10" s="3">
        <v>6</v>
      </c>
      <c r="G10" s="17" t="s">
        <v>57</v>
      </c>
      <c r="H10" s="46" t="s">
        <v>169</v>
      </c>
      <c r="I10" s="46" t="s">
        <v>4</v>
      </c>
      <c r="K10" s="3">
        <v>6</v>
      </c>
      <c r="L10" s="26" t="s">
        <v>96</v>
      </c>
      <c r="M10" s="46" t="s">
        <v>169</v>
      </c>
      <c r="N10" s="46" t="s">
        <v>4</v>
      </c>
      <c r="P10" s="3">
        <v>6</v>
      </c>
      <c r="Q10" s="34" t="s">
        <v>135</v>
      </c>
      <c r="R10" s="46" t="s">
        <v>169</v>
      </c>
      <c r="S10" s="46" t="s">
        <v>4</v>
      </c>
    </row>
    <row r="11" spans="1:19" x14ac:dyDescent="0.25">
      <c r="A11" s="3">
        <v>7</v>
      </c>
      <c r="B11" s="6" t="s">
        <v>15</v>
      </c>
      <c r="C11" s="46" t="s">
        <v>169</v>
      </c>
      <c r="D11" s="46" t="s">
        <v>170</v>
      </c>
      <c r="F11" s="3">
        <v>7</v>
      </c>
      <c r="G11" s="17" t="s">
        <v>58</v>
      </c>
      <c r="H11" s="46" t="s">
        <v>169</v>
      </c>
      <c r="I11" s="46" t="s">
        <v>4</v>
      </c>
      <c r="K11" s="3">
        <v>7</v>
      </c>
      <c r="L11" s="27" t="s">
        <v>97</v>
      </c>
      <c r="M11" s="46" t="s">
        <v>169</v>
      </c>
      <c r="N11" s="46" t="s">
        <v>4</v>
      </c>
      <c r="P11" s="3">
        <v>7</v>
      </c>
      <c r="Q11" s="34" t="s">
        <v>136</v>
      </c>
      <c r="R11" s="46" t="s">
        <v>169</v>
      </c>
      <c r="S11" s="46" t="s">
        <v>4</v>
      </c>
    </row>
    <row r="12" spans="1:19" x14ac:dyDescent="0.25">
      <c r="A12" s="3">
        <v>8</v>
      </c>
      <c r="B12" s="7" t="s">
        <v>16</v>
      </c>
      <c r="C12" s="46" t="s">
        <v>169</v>
      </c>
      <c r="D12" s="46" t="s">
        <v>4</v>
      </c>
      <c r="F12" s="3">
        <v>8</v>
      </c>
      <c r="G12" s="17" t="s">
        <v>59</v>
      </c>
      <c r="H12" s="46" t="s">
        <v>169</v>
      </c>
      <c r="I12" s="46" t="s">
        <v>4</v>
      </c>
      <c r="K12" s="3">
        <v>8</v>
      </c>
      <c r="L12" s="24" t="s">
        <v>98</v>
      </c>
      <c r="M12" s="46" t="s">
        <v>169</v>
      </c>
      <c r="N12" s="46" t="s">
        <v>4</v>
      </c>
      <c r="P12" s="3">
        <v>8</v>
      </c>
      <c r="Q12" s="33" t="s">
        <v>137</v>
      </c>
      <c r="R12" s="46" t="s">
        <v>169</v>
      </c>
      <c r="S12" s="46" t="s">
        <v>4</v>
      </c>
    </row>
    <row r="13" spans="1:19" x14ac:dyDescent="0.25">
      <c r="A13" s="3">
        <v>9</v>
      </c>
      <c r="B13" s="6" t="s">
        <v>17</v>
      </c>
      <c r="C13" s="46" t="s">
        <v>169</v>
      </c>
      <c r="D13" s="46" t="s">
        <v>4</v>
      </c>
      <c r="F13" s="3">
        <v>9</v>
      </c>
      <c r="G13" s="18" t="s">
        <v>60</v>
      </c>
      <c r="H13" s="46" t="s">
        <v>169</v>
      </c>
      <c r="I13" s="46" t="s">
        <v>4</v>
      </c>
      <c r="K13" s="3">
        <v>9</v>
      </c>
      <c r="L13" s="24" t="s">
        <v>99</v>
      </c>
      <c r="M13" s="46" t="s">
        <v>169</v>
      </c>
      <c r="N13" s="46" t="s">
        <v>170</v>
      </c>
      <c r="P13" s="3">
        <v>9</v>
      </c>
      <c r="Q13" s="33" t="s">
        <v>138</v>
      </c>
      <c r="R13" s="46" t="s">
        <v>169</v>
      </c>
      <c r="S13" s="46" t="s">
        <v>171</v>
      </c>
    </row>
    <row r="14" spans="1:19" x14ac:dyDescent="0.25">
      <c r="A14" s="3">
        <v>10</v>
      </c>
      <c r="B14" s="8" t="s">
        <v>18</v>
      </c>
      <c r="C14" s="46" t="s">
        <v>169</v>
      </c>
      <c r="D14" s="46" t="s">
        <v>4</v>
      </c>
      <c r="F14" s="3">
        <v>10</v>
      </c>
      <c r="G14" s="6" t="s">
        <v>61</v>
      </c>
      <c r="H14" s="46" t="s">
        <v>169</v>
      </c>
      <c r="I14" s="46" t="s">
        <v>4</v>
      </c>
      <c r="K14" s="3">
        <v>10</v>
      </c>
      <c r="L14" s="24" t="s">
        <v>100</v>
      </c>
      <c r="M14" s="46" t="s">
        <v>169</v>
      </c>
      <c r="N14" s="46" t="s">
        <v>4</v>
      </c>
      <c r="P14" s="3">
        <v>10</v>
      </c>
      <c r="Q14" s="35" t="s">
        <v>139</v>
      </c>
      <c r="R14" s="46" t="s">
        <v>169</v>
      </c>
      <c r="S14" s="46" t="s">
        <v>171</v>
      </c>
    </row>
    <row r="15" spans="1:19" x14ac:dyDescent="0.25">
      <c r="A15" s="3">
        <v>11</v>
      </c>
      <c r="B15" s="9" t="s">
        <v>19</v>
      </c>
      <c r="C15" s="46" t="s">
        <v>169</v>
      </c>
      <c r="D15" s="46" t="s">
        <v>171</v>
      </c>
      <c r="F15" s="3">
        <v>11</v>
      </c>
      <c r="G15" s="6" t="s">
        <v>62</v>
      </c>
      <c r="H15" s="46" t="s">
        <v>169</v>
      </c>
      <c r="I15" s="46" t="s">
        <v>170</v>
      </c>
      <c r="K15" s="3">
        <v>11</v>
      </c>
      <c r="L15" s="24" t="s">
        <v>101</v>
      </c>
      <c r="M15" s="46" t="s">
        <v>169</v>
      </c>
      <c r="N15" s="46" t="s">
        <v>4</v>
      </c>
      <c r="P15" s="3">
        <v>11</v>
      </c>
      <c r="Q15" s="34" t="s">
        <v>140</v>
      </c>
      <c r="R15" s="46" t="s">
        <v>169</v>
      </c>
      <c r="S15" s="46" t="s">
        <v>171</v>
      </c>
    </row>
    <row r="16" spans="1:19" x14ac:dyDescent="0.25">
      <c r="A16" s="3">
        <v>12</v>
      </c>
      <c r="B16" s="10" t="s">
        <v>20</v>
      </c>
      <c r="C16" s="46" t="s">
        <v>169</v>
      </c>
      <c r="D16" s="46" t="s">
        <v>4</v>
      </c>
      <c r="F16" s="3">
        <v>12</v>
      </c>
      <c r="G16" s="17" t="s">
        <v>63</v>
      </c>
      <c r="H16" s="46" t="s">
        <v>169</v>
      </c>
      <c r="I16" s="46" t="s">
        <v>4</v>
      </c>
      <c r="K16" s="3">
        <v>12</v>
      </c>
      <c r="L16" s="26" t="s">
        <v>102</v>
      </c>
      <c r="M16" s="46" t="s">
        <v>169</v>
      </c>
      <c r="N16" s="46" t="s">
        <v>4</v>
      </c>
      <c r="P16" s="3">
        <v>12</v>
      </c>
      <c r="Q16" s="33" t="s">
        <v>141</v>
      </c>
      <c r="R16" s="46" t="s">
        <v>169</v>
      </c>
      <c r="S16" s="46" t="s">
        <v>171</v>
      </c>
    </row>
    <row r="17" spans="1:19" x14ac:dyDescent="0.25">
      <c r="A17" s="3">
        <v>13</v>
      </c>
      <c r="B17" s="10" t="s">
        <v>21</v>
      </c>
      <c r="C17" s="46" t="s">
        <v>169</v>
      </c>
      <c r="D17" s="46" t="s">
        <v>4</v>
      </c>
      <c r="F17" s="3">
        <v>13</v>
      </c>
      <c r="G17" s="6" t="s">
        <v>64</v>
      </c>
      <c r="H17" s="46" t="s">
        <v>169</v>
      </c>
      <c r="I17" s="46" t="s">
        <v>4</v>
      </c>
      <c r="K17" s="3">
        <v>13</v>
      </c>
      <c r="L17" s="26" t="s">
        <v>103</v>
      </c>
      <c r="M17" s="46" t="s">
        <v>169</v>
      </c>
      <c r="N17" s="46" t="s">
        <v>4</v>
      </c>
      <c r="P17" s="3">
        <v>13</v>
      </c>
      <c r="Q17" s="33" t="s">
        <v>142</v>
      </c>
      <c r="R17" s="46" t="s">
        <v>169</v>
      </c>
      <c r="S17" s="46" t="s">
        <v>171</v>
      </c>
    </row>
    <row r="18" spans="1:19" x14ac:dyDescent="0.25">
      <c r="A18" s="3">
        <v>14</v>
      </c>
      <c r="B18" s="10" t="s">
        <v>22</v>
      </c>
      <c r="C18" s="46" t="s">
        <v>169</v>
      </c>
      <c r="D18" s="46" t="s">
        <v>171</v>
      </c>
      <c r="F18" s="3">
        <v>14</v>
      </c>
      <c r="G18" s="6" t="s">
        <v>65</v>
      </c>
      <c r="H18" s="46" t="s">
        <v>169</v>
      </c>
      <c r="I18" s="46" t="s">
        <v>4</v>
      </c>
      <c r="K18" s="3">
        <v>14</v>
      </c>
      <c r="L18" s="26" t="s">
        <v>104</v>
      </c>
      <c r="M18" s="46" t="s">
        <v>169</v>
      </c>
      <c r="N18" s="46" t="s">
        <v>4</v>
      </c>
      <c r="P18" s="3">
        <v>14</v>
      </c>
      <c r="Q18" s="33" t="s">
        <v>143</v>
      </c>
      <c r="R18" s="46" t="s">
        <v>169</v>
      </c>
      <c r="S18" s="46" t="s">
        <v>4</v>
      </c>
    </row>
    <row r="19" spans="1:19" x14ac:dyDescent="0.25">
      <c r="A19" s="3">
        <v>15</v>
      </c>
      <c r="B19" s="11" t="s">
        <v>23</v>
      </c>
      <c r="C19" s="46" t="s">
        <v>169</v>
      </c>
      <c r="D19" s="46" t="s">
        <v>170</v>
      </c>
      <c r="F19" s="3">
        <v>15</v>
      </c>
      <c r="G19" s="17" t="s">
        <v>66</v>
      </c>
      <c r="H19" s="46" t="s">
        <v>169</v>
      </c>
      <c r="I19" s="46" t="s">
        <v>4</v>
      </c>
      <c r="K19" s="3">
        <v>15</v>
      </c>
      <c r="L19" s="26" t="s">
        <v>105</v>
      </c>
      <c r="M19" s="46" t="s">
        <v>169</v>
      </c>
      <c r="N19" s="46" t="s">
        <v>170</v>
      </c>
      <c r="P19" s="3">
        <v>15</v>
      </c>
      <c r="Q19" s="34" t="s">
        <v>144</v>
      </c>
      <c r="R19" s="46" t="s">
        <v>169</v>
      </c>
      <c r="S19" s="46" t="s">
        <v>4</v>
      </c>
    </row>
    <row r="20" spans="1:19" x14ac:dyDescent="0.25">
      <c r="A20" s="3">
        <v>16</v>
      </c>
      <c r="B20" s="10" t="s">
        <v>24</v>
      </c>
      <c r="C20" s="46" t="s">
        <v>169</v>
      </c>
      <c r="D20" s="46" t="s">
        <v>4</v>
      </c>
      <c r="F20" s="3">
        <v>16</v>
      </c>
      <c r="G20" s="6" t="s">
        <v>67</v>
      </c>
      <c r="H20" s="46" t="s">
        <v>169</v>
      </c>
      <c r="I20" s="46" t="s">
        <v>4</v>
      </c>
      <c r="K20" s="3">
        <v>16</v>
      </c>
      <c r="L20" s="26" t="s">
        <v>106</v>
      </c>
      <c r="M20" s="46" t="s">
        <v>169</v>
      </c>
      <c r="N20" s="46" t="s">
        <v>170</v>
      </c>
      <c r="P20" s="3">
        <v>16</v>
      </c>
      <c r="Q20" s="36" t="s">
        <v>145</v>
      </c>
      <c r="R20" s="46" t="s">
        <v>169</v>
      </c>
      <c r="S20" s="46" t="s">
        <v>4</v>
      </c>
    </row>
    <row r="21" spans="1:19" x14ac:dyDescent="0.25">
      <c r="A21" s="3">
        <v>17</v>
      </c>
      <c r="B21" s="10" t="s">
        <v>25</v>
      </c>
      <c r="C21" s="46" t="s">
        <v>169</v>
      </c>
      <c r="D21" s="46" t="s">
        <v>4</v>
      </c>
      <c r="F21" s="3">
        <v>17</v>
      </c>
      <c r="G21" s="6" t="s">
        <v>68</v>
      </c>
      <c r="H21" s="46" t="s">
        <v>169</v>
      </c>
      <c r="I21" s="52" t="s">
        <v>4</v>
      </c>
      <c r="K21" s="3">
        <v>17</v>
      </c>
      <c r="L21" s="26" t="s">
        <v>107</v>
      </c>
      <c r="M21" s="46" t="s">
        <v>169</v>
      </c>
      <c r="N21" s="46" t="s">
        <v>4</v>
      </c>
      <c r="P21" s="3">
        <v>17</v>
      </c>
      <c r="Q21" s="35" t="s">
        <v>146</v>
      </c>
      <c r="R21" s="46" t="s">
        <v>169</v>
      </c>
      <c r="S21" s="46" t="s">
        <v>171</v>
      </c>
    </row>
    <row r="22" spans="1:19" x14ac:dyDescent="0.25">
      <c r="A22" s="3">
        <v>18</v>
      </c>
      <c r="B22" s="12" t="s">
        <v>26</v>
      </c>
      <c r="C22" s="46" t="s">
        <v>169</v>
      </c>
      <c r="D22" s="46" t="s">
        <v>4</v>
      </c>
      <c r="F22" s="3">
        <v>18</v>
      </c>
      <c r="G22" s="19" t="s">
        <v>69</v>
      </c>
      <c r="H22" s="46" t="s">
        <v>169</v>
      </c>
      <c r="I22" s="46" t="s">
        <v>4</v>
      </c>
      <c r="K22" s="3">
        <v>18</v>
      </c>
      <c r="L22" s="28" t="s">
        <v>108</v>
      </c>
      <c r="M22" s="46" t="s">
        <v>169</v>
      </c>
      <c r="N22" s="46" t="s">
        <v>4</v>
      </c>
      <c r="P22" s="3">
        <v>18</v>
      </c>
      <c r="Q22" s="37" t="s">
        <v>147</v>
      </c>
      <c r="R22" s="46" t="s">
        <v>169</v>
      </c>
      <c r="S22" s="46" t="s">
        <v>4</v>
      </c>
    </row>
    <row r="23" spans="1:19" x14ac:dyDescent="0.25">
      <c r="A23" s="3">
        <v>19</v>
      </c>
      <c r="B23" s="4" t="s">
        <v>27</v>
      </c>
      <c r="C23" s="47" t="s">
        <v>341</v>
      </c>
      <c r="D23" s="46" t="s">
        <v>4</v>
      </c>
      <c r="F23" s="3">
        <v>19</v>
      </c>
      <c r="G23" s="16" t="s">
        <v>70</v>
      </c>
      <c r="H23" s="47" t="s">
        <v>341</v>
      </c>
      <c r="I23" s="46" t="s">
        <v>4</v>
      </c>
      <c r="K23" s="3">
        <v>19</v>
      </c>
      <c r="L23" s="29" t="s">
        <v>109</v>
      </c>
      <c r="M23" s="47" t="s">
        <v>341</v>
      </c>
      <c r="N23" s="46" t="s">
        <v>4</v>
      </c>
      <c r="P23" s="3">
        <v>19</v>
      </c>
      <c r="Q23" s="38" t="s">
        <v>148</v>
      </c>
      <c r="R23" s="47" t="s">
        <v>341</v>
      </c>
      <c r="S23" s="46" t="s">
        <v>4</v>
      </c>
    </row>
    <row r="24" spans="1:19" x14ac:dyDescent="0.25">
      <c r="A24" s="3">
        <v>20</v>
      </c>
      <c r="B24" s="6" t="s">
        <v>28</v>
      </c>
      <c r="C24" s="46" t="s">
        <v>169</v>
      </c>
      <c r="D24" s="46" t="s">
        <v>4</v>
      </c>
      <c r="F24" s="3">
        <v>20</v>
      </c>
      <c r="G24" s="11" t="s">
        <v>71</v>
      </c>
      <c r="H24" s="46" t="s">
        <v>169</v>
      </c>
      <c r="I24" s="46" t="s">
        <v>4</v>
      </c>
      <c r="K24" s="3">
        <v>20</v>
      </c>
      <c r="L24" s="26" t="s">
        <v>110</v>
      </c>
      <c r="M24" s="46" t="s">
        <v>169</v>
      </c>
      <c r="N24" s="46" t="s">
        <v>171</v>
      </c>
      <c r="P24" s="3">
        <v>20</v>
      </c>
      <c r="Q24" s="36" t="s">
        <v>149</v>
      </c>
      <c r="R24" s="46" t="s">
        <v>169</v>
      </c>
      <c r="S24" s="46" t="s">
        <v>4</v>
      </c>
    </row>
    <row r="25" spans="1:19" x14ac:dyDescent="0.25">
      <c r="A25" s="3">
        <v>21</v>
      </c>
      <c r="B25" s="10" t="s">
        <v>29</v>
      </c>
      <c r="C25" s="46" t="s">
        <v>169</v>
      </c>
      <c r="D25" s="46" t="s">
        <v>171</v>
      </c>
      <c r="F25" s="3">
        <v>21</v>
      </c>
      <c r="G25" s="20" t="s">
        <v>72</v>
      </c>
      <c r="H25" s="46" t="s">
        <v>169</v>
      </c>
      <c r="I25" s="46" t="s">
        <v>4</v>
      </c>
      <c r="K25" s="3">
        <v>21</v>
      </c>
      <c r="L25" s="30" t="s">
        <v>111</v>
      </c>
      <c r="M25" s="46" t="s">
        <v>169</v>
      </c>
      <c r="N25" s="46" t="s">
        <v>4</v>
      </c>
      <c r="P25" s="3">
        <v>21</v>
      </c>
      <c r="Q25" s="35" t="s">
        <v>150</v>
      </c>
      <c r="R25" s="46" t="s">
        <v>169</v>
      </c>
      <c r="S25" s="46" t="s">
        <v>171</v>
      </c>
    </row>
    <row r="26" spans="1:19" x14ac:dyDescent="0.25">
      <c r="A26" s="3">
        <v>22</v>
      </c>
      <c r="B26" s="5" t="s">
        <v>30</v>
      </c>
      <c r="C26" s="46" t="s">
        <v>169</v>
      </c>
      <c r="D26" s="46" t="s">
        <v>171</v>
      </c>
      <c r="F26" s="3">
        <v>22</v>
      </c>
      <c r="G26" s="20" t="s">
        <v>73</v>
      </c>
      <c r="H26" s="46" t="s">
        <v>169</v>
      </c>
      <c r="I26" s="46" t="s">
        <v>4</v>
      </c>
      <c r="K26" s="3">
        <v>22</v>
      </c>
      <c r="L26" s="31" t="s">
        <v>112</v>
      </c>
      <c r="M26" s="46" t="s">
        <v>169</v>
      </c>
      <c r="N26" s="46" t="s">
        <v>171</v>
      </c>
      <c r="P26" s="3">
        <v>22</v>
      </c>
      <c r="Q26" s="34" t="s">
        <v>151</v>
      </c>
      <c r="R26" s="46" t="s">
        <v>169</v>
      </c>
      <c r="S26" s="46" t="s">
        <v>170</v>
      </c>
    </row>
    <row r="27" spans="1:19" x14ac:dyDescent="0.25">
      <c r="A27" s="3">
        <v>23</v>
      </c>
      <c r="B27" s="13" t="s">
        <v>31</v>
      </c>
      <c r="C27" s="46" t="s">
        <v>169</v>
      </c>
      <c r="D27" s="46" t="s">
        <v>4</v>
      </c>
      <c r="F27" s="3">
        <v>23</v>
      </c>
      <c r="G27" s="21" t="s">
        <v>74</v>
      </c>
      <c r="H27" s="46" t="s">
        <v>169</v>
      </c>
      <c r="I27" s="46" t="s">
        <v>4</v>
      </c>
      <c r="K27" s="3">
        <v>23</v>
      </c>
      <c r="L27" s="25" t="s">
        <v>113</v>
      </c>
      <c r="M27" s="46" t="s">
        <v>169</v>
      </c>
      <c r="N27" s="46" t="s">
        <v>170</v>
      </c>
      <c r="P27" s="3">
        <v>23</v>
      </c>
      <c r="Q27" s="33" t="s">
        <v>152</v>
      </c>
      <c r="R27" s="46" t="s">
        <v>169</v>
      </c>
      <c r="S27" s="46" t="s">
        <v>171</v>
      </c>
    </row>
    <row r="28" spans="1:19" x14ac:dyDescent="0.25">
      <c r="A28" s="3">
        <v>24</v>
      </c>
      <c r="B28" s="14" t="s">
        <v>32</v>
      </c>
      <c r="C28" s="46" t="s">
        <v>169</v>
      </c>
      <c r="D28" s="46" t="s">
        <v>4</v>
      </c>
      <c r="F28" s="3">
        <v>24</v>
      </c>
      <c r="G28" s="22" t="s">
        <v>75</v>
      </c>
      <c r="H28" s="46" t="s">
        <v>169</v>
      </c>
      <c r="I28" s="46" t="s">
        <v>4</v>
      </c>
      <c r="K28" s="3">
        <v>24</v>
      </c>
      <c r="L28" s="32" t="s">
        <v>114</v>
      </c>
      <c r="M28" s="46" t="s">
        <v>169</v>
      </c>
      <c r="N28" s="46" t="s">
        <v>227</v>
      </c>
      <c r="P28" s="3">
        <v>24</v>
      </c>
      <c r="Q28" s="37" t="s">
        <v>153</v>
      </c>
      <c r="R28" s="46" t="s">
        <v>169</v>
      </c>
      <c r="S28" s="46" t="s">
        <v>4</v>
      </c>
    </row>
    <row r="29" spans="1:19" x14ac:dyDescent="0.25">
      <c r="A29" s="3">
        <v>25</v>
      </c>
      <c r="B29" s="11" t="s">
        <v>33</v>
      </c>
      <c r="C29" s="46" t="s">
        <v>169</v>
      </c>
      <c r="D29" s="46" t="s">
        <v>4</v>
      </c>
      <c r="F29" s="3">
        <v>25</v>
      </c>
      <c r="G29" s="18" t="s">
        <v>76</v>
      </c>
      <c r="H29" s="46" t="s">
        <v>169</v>
      </c>
      <c r="I29" s="46" t="s">
        <v>4</v>
      </c>
      <c r="K29" s="3">
        <v>25</v>
      </c>
      <c r="L29" s="24" t="s">
        <v>115</v>
      </c>
      <c r="M29" s="46" t="s">
        <v>169</v>
      </c>
      <c r="N29" s="46" t="s">
        <v>4</v>
      </c>
      <c r="P29" s="3">
        <v>25</v>
      </c>
      <c r="Q29" s="33" t="s">
        <v>226</v>
      </c>
      <c r="R29" s="46" t="s">
        <v>169</v>
      </c>
      <c r="S29" s="46" t="s">
        <v>170</v>
      </c>
    </row>
    <row r="30" spans="1:19" x14ac:dyDescent="0.25">
      <c r="A30" s="3">
        <v>26</v>
      </c>
      <c r="B30" s="15" t="s">
        <v>34</v>
      </c>
      <c r="C30" s="46" t="s">
        <v>169</v>
      </c>
      <c r="D30" s="46" t="s">
        <v>171</v>
      </c>
      <c r="F30" s="3">
        <v>26</v>
      </c>
      <c r="G30" s="19" t="s">
        <v>77</v>
      </c>
      <c r="H30" s="46" t="s">
        <v>169</v>
      </c>
      <c r="I30" s="46" t="s">
        <v>4</v>
      </c>
      <c r="K30" s="3">
        <v>26</v>
      </c>
      <c r="L30" s="30" t="s">
        <v>116</v>
      </c>
      <c r="M30" s="46" t="s">
        <v>169</v>
      </c>
      <c r="N30" s="46" t="s">
        <v>170</v>
      </c>
      <c r="P30" s="3">
        <v>26</v>
      </c>
      <c r="Q30" s="39" t="s">
        <v>154</v>
      </c>
      <c r="R30" s="46" t="s">
        <v>169</v>
      </c>
      <c r="S30" s="46" t="s">
        <v>170</v>
      </c>
    </row>
    <row r="31" spans="1:19" x14ac:dyDescent="0.25">
      <c r="A31" s="3">
        <v>27</v>
      </c>
      <c r="B31" s="4" t="s">
        <v>35</v>
      </c>
      <c r="C31" s="47" t="s">
        <v>342</v>
      </c>
      <c r="D31" s="46" t="s">
        <v>171</v>
      </c>
      <c r="F31" s="3">
        <v>27</v>
      </c>
      <c r="G31" s="16" t="s">
        <v>78</v>
      </c>
      <c r="H31" s="47" t="s">
        <v>342</v>
      </c>
      <c r="I31" s="46" t="s">
        <v>4</v>
      </c>
      <c r="K31" s="3">
        <v>27</v>
      </c>
      <c r="L31" s="23" t="s">
        <v>117</v>
      </c>
      <c r="M31" s="47" t="s">
        <v>342</v>
      </c>
      <c r="N31" s="46" t="s">
        <v>4</v>
      </c>
      <c r="P31" s="3">
        <v>27</v>
      </c>
      <c r="Q31" s="40" t="s">
        <v>155</v>
      </c>
      <c r="R31" s="47" t="s">
        <v>342</v>
      </c>
      <c r="S31" s="46" t="s">
        <v>4</v>
      </c>
    </row>
    <row r="32" spans="1:19" x14ac:dyDescent="0.25">
      <c r="A32" s="3">
        <v>28</v>
      </c>
      <c r="B32" s="5" t="s">
        <v>36</v>
      </c>
      <c r="C32" s="46" t="s">
        <v>169</v>
      </c>
      <c r="D32" s="46" t="s">
        <v>4</v>
      </c>
      <c r="F32" s="3">
        <v>28</v>
      </c>
      <c r="G32" s="17" t="s">
        <v>79</v>
      </c>
      <c r="H32" s="46" t="s">
        <v>169</v>
      </c>
      <c r="I32" s="46" t="s">
        <v>4</v>
      </c>
      <c r="K32" s="3">
        <v>28</v>
      </c>
      <c r="L32" s="24" t="s">
        <v>118</v>
      </c>
      <c r="M32" s="46" t="s">
        <v>169</v>
      </c>
      <c r="N32" s="46" t="s">
        <v>4</v>
      </c>
      <c r="P32" s="3">
        <v>28</v>
      </c>
      <c r="Q32" s="41" t="s">
        <v>156</v>
      </c>
      <c r="R32" s="46" t="s">
        <v>169</v>
      </c>
      <c r="S32" s="46" t="s">
        <v>4</v>
      </c>
    </row>
    <row r="33" spans="1:19" x14ac:dyDescent="0.25">
      <c r="A33" s="3">
        <v>29</v>
      </c>
      <c r="B33" s="5" t="s">
        <v>37</v>
      </c>
      <c r="C33" s="46" t="s">
        <v>169</v>
      </c>
      <c r="D33" s="46" t="s">
        <v>171</v>
      </c>
      <c r="F33" s="3">
        <v>29</v>
      </c>
      <c r="G33" s="17" t="s">
        <v>80</v>
      </c>
      <c r="H33" s="46" t="s">
        <v>169</v>
      </c>
      <c r="I33" s="46" t="s">
        <v>4</v>
      </c>
      <c r="K33" s="3">
        <v>29</v>
      </c>
      <c r="L33" s="24" t="s">
        <v>119</v>
      </c>
      <c r="M33" s="46" t="s">
        <v>169</v>
      </c>
      <c r="N33" s="46" t="s">
        <v>171</v>
      </c>
      <c r="P33" s="3">
        <v>29</v>
      </c>
      <c r="Q33" s="41" t="s">
        <v>157</v>
      </c>
      <c r="R33" s="46" t="s">
        <v>169</v>
      </c>
      <c r="S33" s="46" t="s">
        <v>4</v>
      </c>
    </row>
    <row r="34" spans="1:19" x14ac:dyDescent="0.25">
      <c r="A34" s="3">
        <v>30</v>
      </c>
      <c r="B34" s="5" t="s">
        <v>38</v>
      </c>
      <c r="C34" s="46" t="s">
        <v>169</v>
      </c>
      <c r="D34" s="46" t="s">
        <v>170</v>
      </c>
      <c r="F34" s="3">
        <v>30</v>
      </c>
      <c r="G34" s="17" t="s">
        <v>81</v>
      </c>
      <c r="H34" s="46" t="s">
        <v>169</v>
      </c>
      <c r="I34" s="46" t="s">
        <v>4</v>
      </c>
      <c r="K34" s="3">
        <v>30</v>
      </c>
      <c r="L34" s="24" t="s">
        <v>120</v>
      </c>
      <c r="M34" s="46" t="s">
        <v>169</v>
      </c>
      <c r="N34" s="46" t="s">
        <v>4</v>
      </c>
      <c r="P34" s="3">
        <v>30</v>
      </c>
      <c r="Q34" s="41" t="s">
        <v>158</v>
      </c>
      <c r="R34" s="46" t="s">
        <v>169</v>
      </c>
      <c r="S34" s="46" t="s">
        <v>4</v>
      </c>
    </row>
    <row r="35" spans="1:19" x14ac:dyDescent="0.25">
      <c r="A35" s="3">
        <v>31</v>
      </c>
      <c r="B35" s="5" t="s">
        <v>39</v>
      </c>
      <c r="C35" s="46" t="s">
        <v>169</v>
      </c>
      <c r="D35" s="46" t="s">
        <v>4</v>
      </c>
      <c r="F35" s="3">
        <v>31</v>
      </c>
      <c r="G35" s="17" t="s">
        <v>82</v>
      </c>
      <c r="H35" s="46" t="s">
        <v>169</v>
      </c>
      <c r="I35" s="46" t="s">
        <v>4</v>
      </c>
      <c r="K35" s="3">
        <v>31</v>
      </c>
      <c r="L35" s="26" t="s">
        <v>121</v>
      </c>
      <c r="M35" s="46" t="s">
        <v>169</v>
      </c>
      <c r="N35" s="46" t="s">
        <v>4</v>
      </c>
      <c r="P35" s="3">
        <v>31</v>
      </c>
      <c r="Q35" s="41" t="s">
        <v>159</v>
      </c>
      <c r="R35" s="46" t="s">
        <v>169</v>
      </c>
      <c r="S35" s="46" t="s">
        <v>171</v>
      </c>
    </row>
    <row r="36" spans="1:19" x14ac:dyDescent="0.25">
      <c r="A36" s="3">
        <v>32</v>
      </c>
      <c r="B36" s="5" t="s">
        <v>40</v>
      </c>
      <c r="C36" s="46" t="s">
        <v>169</v>
      </c>
      <c r="D36" s="46" t="s">
        <v>4</v>
      </c>
      <c r="F36" s="3">
        <v>32</v>
      </c>
      <c r="G36" s="17" t="s">
        <v>83</v>
      </c>
      <c r="H36" s="46" t="s">
        <v>169</v>
      </c>
      <c r="I36" s="46" t="s">
        <v>4</v>
      </c>
      <c r="K36" s="3">
        <v>32</v>
      </c>
      <c r="L36" s="24" t="s">
        <v>122</v>
      </c>
      <c r="M36" s="46" t="s">
        <v>169</v>
      </c>
      <c r="N36" s="46" t="s">
        <v>4</v>
      </c>
      <c r="P36" s="3">
        <v>32</v>
      </c>
      <c r="Q36" s="41" t="s">
        <v>160</v>
      </c>
      <c r="R36" s="46" t="s">
        <v>169</v>
      </c>
      <c r="S36" s="46" t="s">
        <v>4</v>
      </c>
    </row>
    <row r="37" spans="1:19" x14ac:dyDescent="0.25">
      <c r="A37" s="3">
        <v>33</v>
      </c>
      <c r="B37" s="5" t="s">
        <v>41</v>
      </c>
      <c r="C37" s="46" t="s">
        <v>169</v>
      </c>
      <c r="D37" s="46" t="s">
        <v>4</v>
      </c>
      <c r="F37" s="3">
        <v>33</v>
      </c>
      <c r="G37" s="17" t="s">
        <v>84</v>
      </c>
      <c r="H37" s="46" t="s">
        <v>169</v>
      </c>
      <c r="I37" s="46" t="s">
        <v>4</v>
      </c>
      <c r="K37" s="3">
        <v>33</v>
      </c>
      <c r="L37" s="24" t="s">
        <v>123</v>
      </c>
      <c r="M37" s="46" t="s">
        <v>169</v>
      </c>
      <c r="N37" s="46" t="s">
        <v>4</v>
      </c>
      <c r="P37" s="3">
        <v>33</v>
      </c>
      <c r="Q37" s="41" t="s">
        <v>161</v>
      </c>
      <c r="R37" s="46" t="s">
        <v>169</v>
      </c>
      <c r="S37" s="46" t="s">
        <v>4</v>
      </c>
    </row>
    <row r="38" spans="1:19" x14ac:dyDescent="0.25">
      <c r="A38" s="3">
        <v>34</v>
      </c>
      <c r="B38" s="5" t="s">
        <v>42</v>
      </c>
      <c r="C38" s="46" t="s">
        <v>169</v>
      </c>
      <c r="D38" s="46" t="s">
        <v>4</v>
      </c>
      <c r="F38" s="3">
        <v>34</v>
      </c>
      <c r="G38" s="17" t="s">
        <v>85</v>
      </c>
      <c r="H38" s="46" t="s">
        <v>169</v>
      </c>
      <c r="I38" s="46" t="s">
        <v>4</v>
      </c>
      <c r="K38" s="3">
        <v>34</v>
      </c>
      <c r="L38" s="24" t="s">
        <v>124</v>
      </c>
      <c r="M38" s="46" t="s">
        <v>169</v>
      </c>
      <c r="N38" s="46" t="s">
        <v>4</v>
      </c>
      <c r="P38" s="3">
        <v>34</v>
      </c>
      <c r="Q38" s="41" t="s">
        <v>162</v>
      </c>
      <c r="R38" s="46" t="s">
        <v>169</v>
      </c>
      <c r="S38" s="46" t="s">
        <v>171</v>
      </c>
    </row>
    <row r="39" spans="1:19" x14ac:dyDescent="0.25">
      <c r="A39" s="3">
        <v>35</v>
      </c>
      <c r="B39" s="5" t="s">
        <v>43</v>
      </c>
      <c r="C39" s="46" t="s">
        <v>169</v>
      </c>
      <c r="D39" s="46" t="s">
        <v>4</v>
      </c>
      <c r="F39" s="3">
        <v>35</v>
      </c>
      <c r="G39" s="17" t="s">
        <v>86</v>
      </c>
      <c r="H39" s="46" t="s">
        <v>169</v>
      </c>
      <c r="I39" s="46" t="s">
        <v>4</v>
      </c>
      <c r="K39" s="3">
        <v>35</v>
      </c>
      <c r="L39" s="24" t="s">
        <v>125</v>
      </c>
      <c r="M39" s="46" t="s">
        <v>169</v>
      </c>
      <c r="N39" s="46" t="s">
        <v>4</v>
      </c>
      <c r="P39" s="3">
        <v>35</v>
      </c>
      <c r="Q39" s="41" t="s">
        <v>163</v>
      </c>
      <c r="R39" s="46" t="s">
        <v>169</v>
      </c>
      <c r="S39" s="46" t="s">
        <v>170</v>
      </c>
    </row>
    <row r="40" spans="1:19" x14ac:dyDescent="0.25">
      <c r="A40" s="3">
        <v>36</v>
      </c>
      <c r="B40" s="5" t="s">
        <v>44</v>
      </c>
      <c r="C40" s="46" t="s">
        <v>169</v>
      </c>
      <c r="D40" s="46" t="s">
        <v>171</v>
      </c>
      <c r="F40" s="3">
        <v>36</v>
      </c>
      <c r="G40" s="17" t="s">
        <v>87</v>
      </c>
      <c r="H40" s="46" t="s">
        <v>169</v>
      </c>
      <c r="I40" s="46" t="s">
        <v>4</v>
      </c>
      <c r="K40" s="3">
        <v>36</v>
      </c>
      <c r="L40" s="26" t="s">
        <v>126</v>
      </c>
      <c r="M40" s="46" t="s">
        <v>169</v>
      </c>
      <c r="N40" s="46" t="s">
        <v>4</v>
      </c>
      <c r="P40" s="3">
        <v>36</v>
      </c>
      <c r="Q40" s="34" t="s">
        <v>164</v>
      </c>
      <c r="R40" s="46" t="s">
        <v>169</v>
      </c>
      <c r="S40" s="46" t="s">
        <v>171</v>
      </c>
    </row>
    <row r="41" spans="1:19" x14ac:dyDescent="0.25">
      <c r="A41" s="3">
        <v>37</v>
      </c>
      <c r="B41" s="5" t="s">
        <v>45</v>
      </c>
      <c r="C41" s="46" t="s">
        <v>169</v>
      </c>
      <c r="D41" s="46" t="s">
        <v>4</v>
      </c>
      <c r="F41" s="3">
        <v>37</v>
      </c>
      <c r="G41" s="17" t="s">
        <v>88</v>
      </c>
      <c r="H41" s="46" t="s">
        <v>169</v>
      </c>
      <c r="I41" s="46" t="s">
        <v>4</v>
      </c>
      <c r="K41" s="3">
        <v>37</v>
      </c>
      <c r="L41" s="24" t="s">
        <v>127</v>
      </c>
      <c r="M41" s="46" t="s">
        <v>169</v>
      </c>
      <c r="N41" s="46" t="s">
        <v>4</v>
      </c>
      <c r="P41" s="3">
        <v>37</v>
      </c>
      <c r="Q41" s="34" t="s">
        <v>165</v>
      </c>
      <c r="R41" s="46" t="s">
        <v>169</v>
      </c>
      <c r="S41" s="46" t="s">
        <v>4</v>
      </c>
    </row>
    <row r="42" spans="1:19" x14ac:dyDescent="0.25">
      <c r="A42" s="3">
        <v>38</v>
      </c>
      <c r="B42" s="7" t="s">
        <v>46</v>
      </c>
      <c r="C42" s="46" t="s">
        <v>169</v>
      </c>
      <c r="D42" s="46" t="s">
        <v>4</v>
      </c>
      <c r="F42" s="3">
        <v>38</v>
      </c>
      <c r="G42" s="6" t="s">
        <v>89</v>
      </c>
      <c r="H42" s="46" t="s">
        <v>169</v>
      </c>
      <c r="I42" s="46" t="s">
        <v>4</v>
      </c>
      <c r="K42" s="3">
        <v>38</v>
      </c>
      <c r="L42" s="24" t="s">
        <v>128</v>
      </c>
      <c r="M42" s="46" t="s">
        <v>169</v>
      </c>
      <c r="N42" s="46" t="s">
        <v>4</v>
      </c>
      <c r="P42" s="3">
        <v>38</v>
      </c>
      <c r="Q42" s="34" t="s">
        <v>166</v>
      </c>
      <c r="R42" s="46" t="s">
        <v>169</v>
      </c>
      <c r="S42" s="46" t="s">
        <v>171</v>
      </c>
    </row>
    <row r="43" spans="1:19" x14ac:dyDescent="0.25">
      <c r="A43" s="3">
        <v>39</v>
      </c>
      <c r="B43" s="5" t="s">
        <v>47</v>
      </c>
      <c r="C43" s="46" t="s">
        <v>169</v>
      </c>
      <c r="D43" s="46" t="s">
        <v>171</v>
      </c>
      <c r="F43" s="3">
        <v>39</v>
      </c>
      <c r="G43" s="6" t="s">
        <v>90</v>
      </c>
      <c r="H43" s="46" t="s">
        <v>169</v>
      </c>
      <c r="I43" s="46" t="s">
        <v>4</v>
      </c>
      <c r="K43" s="3">
        <v>39</v>
      </c>
      <c r="L43" s="26" t="s">
        <v>129</v>
      </c>
      <c r="M43" s="46" t="s">
        <v>169</v>
      </c>
      <c r="N43" s="46" t="s">
        <v>4</v>
      </c>
      <c r="P43" s="3">
        <v>39</v>
      </c>
      <c r="Q43" s="33" t="s">
        <v>167</v>
      </c>
      <c r="R43" s="46" t="s">
        <v>169</v>
      </c>
      <c r="S43" s="46" t="s">
        <v>171</v>
      </c>
    </row>
    <row r="44" spans="1:19" x14ac:dyDescent="0.25">
      <c r="A44" s="3">
        <v>40</v>
      </c>
      <c r="B44" s="42" t="s">
        <v>48</v>
      </c>
      <c r="C44" s="46" t="s">
        <v>169</v>
      </c>
      <c r="D44" s="46" t="s">
        <v>4</v>
      </c>
      <c r="F44" s="3">
        <v>40</v>
      </c>
      <c r="G44" s="43" t="s">
        <v>91</v>
      </c>
      <c r="H44" s="46" t="s">
        <v>169</v>
      </c>
      <c r="I44" s="46" t="s">
        <v>4</v>
      </c>
      <c r="K44" s="3">
        <v>40</v>
      </c>
      <c r="L44" s="33" t="s">
        <v>130</v>
      </c>
      <c r="M44" s="46" t="s">
        <v>169</v>
      </c>
      <c r="N44" s="46" t="s">
        <v>4</v>
      </c>
      <c r="P44" s="3">
        <v>40</v>
      </c>
      <c r="Q44" s="33" t="s">
        <v>168</v>
      </c>
      <c r="R44" s="46" t="s">
        <v>169</v>
      </c>
      <c r="S44" s="46" t="s">
        <v>171</v>
      </c>
    </row>
    <row r="46" spans="1:19" x14ac:dyDescent="0.25">
      <c r="A46" s="2" t="s">
        <v>0</v>
      </c>
      <c r="B46" s="44" t="s">
        <v>1</v>
      </c>
      <c r="C46" s="46" t="s">
        <v>2</v>
      </c>
      <c r="D46" s="46" t="s">
        <v>3</v>
      </c>
    </row>
    <row r="47" spans="1:19" x14ac:dyDescent="0.25">
      <c r="A47" s="74">
        <v>1</v>
      </c>
      <c r="B47" s="78" t="s">
        <v>225</v>
      </c>
      <c r="C47" s="70" t="s">
        <v>346</v>
      </c>
      <c r="D47" s="70" t="s">
        <v>4</v>
      </c>
    </row>
    <row r="49" spans="2:8" x14ac:dyDescent="0.25">
      <c r="B49" s="75" t="s">
        <v>340</v>
      </c>
      <c r="C49" s="75">
        <f>SUM(A5,F5,K5,P5,A47)</f>
        <v>5</v>
      </c>
    </row>
    <row r="50" spans="2:8" x14ac:dyDescent="0.25">
      <c r="B50" s="45" t="s">
        <v>169</v>
      </c>
      <c r="C50" s="45">
        <f>39*4</f>
        <v>156</v>
      </c>
    </row>
    <row r="52" spans="2:8" x14ac:dyDescent="0.25">
      <c r="B52" s="96" t="s">
        <v>403</v>
      </c>
      <c r="C52" s="44" t="s">
        <v>402</v>
      </c>
      <c r="D52" s="44" t="s">
        <v>398</v>
      </c>
      <c r="E52" s="44" t="s">
        <v>401</v>
      </c>
      <c r="F52" s="57"/>
      <c r="H52" s="57"/>
    </row>
    <row r="53" spans="2:8" x14ac:dyDescent="0.25">
      <c r="B53" s="96"/>
      <c r="C53" s="1" t="s">
        <v>171</v>
      </c>
      <c r="D53" s="1">
        <f>12+3+15</f>
        <v>30</v>
      </c>
      <c r="E53" s="100" t="s">
        <v>405</v>
      </c>
    </row>
    <row r="54" spans="2:8" x14ac:dyDescent="0.25">
      <c r="B54" s="96"/>
      <c r="C54" s="1" t="s">
        <v>4</v>
      </c>
      <c r="D54" s="1">
        <f>24+38+29+19</f>
        <v>110</v>
      </c>
      <c r="E54" s="100"/>
    </row>
    <row r="55" spans="2:8" x14ac:dyDescent="0.25">
      <c r="B55" s="96"/>
      <c r="C55" s="1" t="s">
        <v>170</v>
      </c>
      <c r="D55" s="1">
        <f>3+1+6+5</f>
        <v>15</v>
      </c>
      <c r="E55" s="100"/>
    </row>
    <row r="56" spans="2:8" x14ac:dyDescent="0.25">
      <c r="B56" s="96"/>
      <c r="C56" s="1" t="s">
        <v>227</v>
      </c>
      <c r="D56" s="1">
        <v>1</v>
      </c>
      <c r="E56" s="100"/>
    </row>
    <row r="57" spans="2:8" x14ac:dyDescent="0.25">
      <c r="B57" s="97" t="s">
        <v>404</v>
      </c>
      <c r="C57" s="1" t="s">
        <v>171</v>
      </c>
      <c r="D57" s="1">
        <v>1</v>
      </c>
      <c r="E57" s="100"/>
    </row>
    <row r="58" spans="2:8" x14ac:dyDescent="0.25">
      <c r="B58" s="98"/>
      <c r="C58" s="1" t="s">
        <v>4</v>
      </c>
      <c r="D58" s="1">
        <v>3</v>
      </c>
      <c r="E58" s="100"/>
    </row>
    <row r="59" spans="2:8" x14ac:dyDescent="0.25">
      <c r="B59" s="99"/>
      <c r="C59" s="1" t="s">
        <v>170</v>
      </c>
      <c r="D59" s="1">
        <v>1</v>
      </c>
      <c r="E59" s="100"/>
    </row>
  </sheetData>
  <mergeCells count="8">
    <mergeCell ref="B52:B56"/>
    <mergeCell ref="B57:B59"/>
    <mergeCell ref="E53:E59"/>
    <mergeCell ref="P3:S3"/>
    <mergeCell ref="A1:S2"/>
    <mergeCell ref="A3:D3"/>
    <mergeCell ref="F3:I3"/>
    <mergeCell ref="K3:N3"/>
  </mergeCells>
  <conditionalFormatting sqref="B47">
    <cfRule type="duplicateValues" dxfId="7" priority="2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8" workbookViewId="0">
      <selection activeCell="I29" sqref="I29"/>
    </sheetView>
  </sheetViews>
  <sheetFormatPr defaultRowHeight="15" x14ac:dyDescent="0.25"/>
  <cols>
    <col min="1" max="1" width="7.28515625" customWidth="1"/>
    <col min="2" max="2" width="25" customWidth="1"/>
    <col min="3" max="3" width="14.85546875" customWidth="1"/>
    <col min="4" max="4" width="12.28515625" customWidth="1"/>
    <col min="6" max="6" width="7.42578125" customWidth="1"/>
    <col min="7" max="7" width="21.85546875" bestFit="1" customWidth="1"/>
    <col min="8" max="8" width="16.85546875" customWidth="1"/>
    <col min="9" max="9" width="13" customWidth="1"/>
    <col min="11" max="11" width="7.140625" customWidth="1"/>
    <col min="12" max="12" width="23.85546875" customWidth="1"/>
    <col min="13" max="13" width="15.42578125" customWidth="1"/>
    <col min="14" max="14" width="11.7109375" customWidth="1"/>
  </cols>
  <sheetData>
    <row r="1" spans="1:19" ht="15" customHeight="1" x14ac:dyDescent="0.25">
      <c r="A1" s="102" t="s">
        <v>189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50"/>
      <c r="P1" s="50"/>
      <c r="Q1" s="50"/>
      <c r="R1" s="50"/>
      <c r="S1" s="50"/>
    </row>
    <row r="2" spans="1:19" ht="1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50"/>
      <c r="P2" s="50"/>
      <c r="Q2" s="50"/>
      <c r="R2" s="50"/>
      <c r="S2" s="50"/>
    </row>
    <row r="3" spans="1:19" ht="20.25" x14ac:dyDescent="0.3">
      <c r="A3" s="101" t="s">
        <v>49</v>
      </c>
      <c r="B3" s="101"/>
      <c r="C3" s="101"/>
      <c r="D3" s="101"/>
    </row>
    <row r="4" spans="1:19" ht="15.75" thickBot="1" x14ac:dyDescent="0.3">
      <c r="A4" s="2" t="s">
        <v>0</v>
      </c>
      <c r="B4" s="44" t="s">
        <v>1</v>
      </c>
      <c r="C4" s="46" t="s">
        <v>2</v>
      </c>
      <c r="D4" s="46" t="s">
        <v>3</v>
      </c>
      <c r="F4" s="2" t="s">
        <v>0</v>
      </c>
      <c r="G4" s="44" t="s">
        <v>1</v>
      </c>
      <c r="H4" s="46" t="s">
        <v>2</v>
      </c>
      <c r="I4" s="46" t="s">
        <v>3</v>
      </c>
      <c r="K4" s="2" t="s">
        <v>0</v>
      </c>
      <c r="L4" s="44" t="s">
        <v>1</v>
      </c>
      <c r="M4" s="46" t="s">
        <v>2</v>
      </c>
      <c r="N4" s="46" t="s">
        <v>3</v>
      </c>
    </row>
    <row r="5" spans="1:19" x14ac:dyDescent="0.25">
      <c r="A5" s="74">
        <v>1</v>
      </c>
      <c r="B5" s="68" t="s">
        <v>173</v>
      </c>
      <c r="C5" s="69" t="s">
        <v>221</v>
      </c>
      <c r="D5" s="70" t="s">
        <v>4</v>
      </c>
      <c r="E5" s="64"/>
      <c r="F5" s="74">
        <v>1</v>
      </c>
      <c r="G5" s="68" t="s">
        <v>190</v>
      </c>
      <c r="H5" s="69" t="s">
        <v>221</v>
      </c>
      <c r="I5" s="70" t="s">
        <v>4</v>
      </c>
      <c r="J5" s="64"/>
      <c r="K5" s="74">
        <v>1</v>
      </c>
      <c r="L5" s="68" t="s">
        <v>204</v>
      </c>
      <c r="M5" s="69" t="s">
        <v>221</v>
      </c>
      <c r="N5" s="70" t="s">
        <v>4</v>
      </c>
    </row>
    <row r="6" spans="1:19" x14ac:dyDescent="0.25">
      <c r="A6" s="74">
        <v>2</v>
      </c>
      <c r="B6" s="71" t="s">
        <v>174</v>
      </c>
      <c r="C6" s="70" t="s">
        <v>222</v>
      </c>
      <c r="D6" s="70" t="s">
        <v>170</v>
      </c>
      <c r="E6" s="64"/>
      <c r="F6" s="74">
        <v>2</v>
      </c>
      <c r="G6" s="71" t="s">
        <v>96</v>
      </c>
      <c r="H6" s="70" t="s">
        <v>222</v>
      </c>
      <c r="I6" s="70" t="s">
        <v>170</v>
      </c>
      <c r="J6" s="64"/>
      <c r="K6" s="74">
        <v>2</v>
      </c>
      <c r="L6" s="71" t="s">
        <v>205</v>
      </c>
      <c r="M6" s="70" t="s">
        <v>222</v>
      </c>
      <c r="N6" s="70" t="s">
        <v>4</v>
      </c>
    </row>
    <row r="7" spans="1:19" x14ac:dyDescent="0.25">
      <c r="A7" s="3">
        <v>3</v>
      </c>
      <c r="B7" s="66" t="s">
        <v>175</v>
      </c>
      <c r="C7" s="52" t="s">
        <v>223</v>
      </c>
      <c r="D7" s="52" t="s">
        <v>4</v>
      </c>
      <c r="E7" s="64"/>
      <c r="F7" s="65">
        <v>3</v>
      </c>
      <c r="G7" s="66" t="s">
        <v>191</v>
      </c>
      <c r="H7" s="52" t="s">
        <v>223</v>
      </c>
      <c r="I7" s="52" t="s">
        <v>170</v>
      </c>
      <c r="J7" s="64"/>
      <c r="K7" s="65">
        <v>3</v>
      </c>
      <c r="L7" s="66" t="s">
        <v>206</v>
      </c>
      <c r="M7" s="52" t="s">
        <v>223</v>
      </c>
      <c r="N7" s="52" t="s">
        <v>4</v>
      </c>
    </row>
    <row r="8" spans="1:19" x14ac:dyDescent="0.25">
      <c r="A8" s="3">
        <v>4</v>
      </c>
      <c r="B8" s="66" t="s">
        <v>176</v>
      </c>
      <c r="C8" s="52" t="s">
        <v>223</v>
      </c>
      <c r="D8" s="52" t="s">
        <v>4</v>
      </c>
      <c r="E8" s="64"/>
      <c r="F8" s="65">
        <v>4</v>
      </c>
      <c r="G8" s="66" t="s">
        <v>192</v>
      </c>
      <c r="H8" s="52" t="s">
        <v>223</v>
      </c>
      <c r="I8" s="52" t="s">
        <v>4</v>
      </c>
      <c r="J8" s="64"/>
      <c r="K8" s="65">
        <v>4</v>
      </c>
      <c r="L8" s="66" t="s">
        <v>63</v>
      </c>
      <c r="M8" s="52" t="s">
        <v>223</v>
      </c>
      <c r="N8" s="52" t="s">
        <v>4</v>
      </c>
    </row>
    <row r="9" spans="1:19" x14ac:dyDescent="0.25">
      <c r="A9" s="3">
        <v>5</v>
      </c>
      <c r="B9" s="66" t="s">
        <v>177</v>
      </c>
      <c r="C9" s="52" t="s">
        <v>223</v>
      </c>
      <c r="D9" s="52" t="s">
        <v>171</v>
      </c>
      <c r="E9" s="64"/>
      <c r="F9" s="65">
        <v>5</v>
      </c>
      <c r="G9" s="66" t="s">
        <v>193</v>
      </c>
      <c r="H9" s="52" t="s">
        <v>223</v>
      </c>
      <c r="I9" s="52" t="s">
        <v>4</v>
      </c>
      <c r="J9" s="64"/>
      <c r="K9" s="65">
        <v>5</v>
      </c>
      <c r="L9" s="66" t="s">
        <v>207</v>
      </c>
      <c r="M9" s="52" t="s">
        <v>223</v>
      </c>
      <c r="N9" s="52" t="s">
        <v>4</v>
      </c>
    </row>
    <row r="10" spans="1:19" x14ac:dyDescent="0.25">
      <c r="A10" s="3">
        <v>6</v>
      </c>
      <c r="B10" s="66" t="s">
        <v>178</v>
      </c>
      <c r="C10" s="52" t="s">
        <v>223</v>
      </c>
      <c r="D10" s="52" t="s">
        <v>171</v>
      </c>
      <c r="E10" s="64"/>
      <c r="F10" s="65">
        <v>6</v>
      </c>
      <c r="G10" s="66" t="s">
        <v>194</v>
      </c>
      <c r="H10" s="52" t="s">
        <v>223</v>
      </c>
      <c r="I10" s="52" t="s">
        <v>4</v>
      </c>
      <c r="J10" s="64"/>
      <c r="K10" s="65">
        <v>6</v>
      </c>
      <c r="L10" s="66" t="s">
        <v>208</v>
      </c>
      <c r="M10" s="52" t="s">
        <v>223</v>
      </c>
      <c r="N10" s="52" t="s">
        <v>170</v>
      </c>
    </row>
    <row r="11" spans="1:19" x14ac:dyDescent="0.25">
      <c r="A11" s="3">
        <v>7</v>
      </c>
      <c r="B11" s="66" t="s">
        <v>179</v>
      </c>
      <c r="C11" s="52" t="s">
        <v>169</v>
      </c>
      <c r="D11" s="52" t="s">
        <v>4</v>
      </c>
      <c r="E11" s="64"/>
      <c r="F11" s="65">
        <v>7</v>
      </c>
      <c r="G11" s="66" t="s">
        <v>155</v>
      </c>
      <c r="H11" s="52" t="s">
        <v>169</v>
      </c>
      <c r="I11" s="52" t="s">
        <v>4</v>
      </c>
      <c r="J11" s="64"/>
      <c r="K11" s="65">
        <v>7</v>
      </c>
      <c r="L11" s="66" t="s">
        <v>209</v>
      </c>
      <c r="M11" s="52" t="s">
        <v>169</v>
      </c>
      <c r="N11" s="52" t="s">
        <v>171</v>
      </c>
    </row>
    <row r="12" spans="1:19" x14ac:dyDescent="0.25">
      <c r="A12" s="3">
        <v>8</v>
      </c>
      <c r="B12" s="48" t="s">
        <v>180</v>
      </c>
      <c r="C12" s="46" t="s">
        <v>169</v>
      </c>
      <c r="D12" s="46" t="s">
        <v>4</v>
      </c>
      <c r="F12" s="3">
        <v>8</v>
      </c>
      <c r="G12" s="51" t="s">
        <v>195</v>
      </c>
      <c r="H12" s="46" t="s">
        <v>169</v>
      </c>
      <c r="I12" s="46" t="s">
        <v>4</v>
      </c>
      <c r="K12" s="3">
        <v>8</v>
      </c>
      <c r="L12" s="51" t="s">
        <v>210</v>
      </c>
      <c r="M12" s="46" t="s">
        <v>169</v>
      </c>
      <c r="N12" s="46" t="s">
        <v>4</v>
      </c>
    </row>
    <row r="13" spans="1:19" x14ac:dyDescent="0.25">
      <c r="A13" s="3">
        <v>9</v>
      </c>
      <c r="B13" s="48" t="s">
        <v>181</v>
      </c>
      <c r="C13" s="46" t="s">
        <v>169</v>
      </c>
      <c r="D13" s="46" t="s">
        <v>4</v>
      </c>
      <c r="F13" s="3">
        <v>9</v>
      </c>
      <c r="G13" s="51" t="s">
        <v>196</v>
      </c>
      <c r="H13" s="46" t="s">
        <v>169</v>
      </c>
      <c r="I13" s="46" t="s">
        <v>4</v>
      </c>
      <c r="K13" s="3">
        <v>9</v>
      </c>
      <c r="L13" s="51" t="s">
        <v>211</v>
      </c>
      <c r="M13" s="46" t="s">
        <v>169</v>
      </c>
      <c r="N13" s="46" t="s">
        <v>171</v>
      </c>
    </row>
    <row r="14" spans="1:19" x14ac:dyDescent="0.25">
      <c r="A14" s="3">
        <v>10</v>
      </c>
      <c r="B14" s="48" t="s">
        <v>182</v>
      </c>
      <c r="C14" s="46" t="s">
        <v>169</v>
      </c>
      <c r="D14" s="46" t="s">
        <v>171</v>
      </c>
      <c r="F14" s="3">
        <v>10</v>
      </c>
      <c r="G14" s="51" t="s">
        <v>197</v>
      </c>
      <c r="H14" s="46" t="s">
        <v>169</v>
      </c>
      <c r="I14" s="46" t="s">
        <v>171</v>
      </c>
      <c r="K14" s="3">
        <v>10</v>
      </c>
      <c r="L14" s="51" t="s">
        <v>212</v>
      </c>
      <c r="M14" s="46" t="s">
        <v>169</v>
      </c>
      <c r="N14" s="46" t="s">
        <v>171</v>
      </c>
    </row>
    <row r="15" spans="1:19" x14ac:dyDescent="0.25">
      <c r="A15" s="3">
        <v>11</v>
      </c>
      <c r="B15" s="48" t="s">
        <v>183</v>
      </c>
      <c r="C15" s="46" t="s">
        <v>169</v>
      </c>
      <c r="D15" s="46" t="s">
        <v>4</v>
      </c>
      <c r="F15" s="3">
        <v>11</v>
      </c>
      <c r="G15" s="51" t="s">
        <v>198</v>
      </c>
      <c r="H15" s="46" t="s">
        <v>169</v>
      </c>
      <c r="I15" s="46" t="s">
        <v>171</v>
      </c>
      <c r="K15" s="3">
        <v>11</v>
      </c>
      <c r="L15" s="51" t="s">
        <v>213</v>
      </c>
      <c r="M15" s="46" t="s">
        <v>169</v>
      </c>
      <c r="N15" s="46" t="s">
        <v>4</v>
      </c>
    </row>
    <row r="16" spans="1:19" x14ac:dyDescent="0.25">
      <c r="A16" s="3">
        <v>12</v>
      </c>
      <c r="B16" s="48" t="s">
        <v>184</v>
      </c>
      <c r="C16" s="46" t="s">
        <v>169</v>
      </c>
      <c r="D16" s="46" t="s">
        <v>4</v>
      </c>
      <c r="F16" s="3">
        <v>12</v>
      </c>
      <c r="G16" s="51" t="s">
        <v>199</v>
      </c>
      <c r="H16" s="46" t="s">
        <v>169</v>
      </c>
      <c r="I16" s="46" t="s">
        <v>170</v>
      </c>
      <c r="K16" s="3">
        <v>12</v>
      </c>
      <c r="L16" s="51" t="s">
        <v>214</v>
      </c>
      <c r="M16" s="46" t="s">
        <v>169</v>
      </c>
      <c r="N16" s="46" t="s">
        <v>171</v>
      </c>
    </row>
    <row r="17" spans="1:14" x14ac:dyDescent="0.25">
      <c r="A17" s="3">
        <v>13</v>
      </c>
      <c r="B17" s="48" t="s">
        <v>185</v>
      </c>
      <c r="C17" s="46" t="s">
        <v>169</v>
      </c>
      <c r="D17" s="46" t="s">
        <v>4</v>
      </c>
      <c r="F17" s="3">
        <v>13</v>
      </c>
      <c r="G17" s="51" t="s">
        <v>200</v>
      </c>
      <c r="H17" s="46" t="s">
        <v>169</v>
      </c>
      <c r="I17" s="46" t="s">
        <v>4</v>
      </c>
      <c r="K17" s="3">
        <v>13</v>
      </c>
      <c r="L17" s="51" t="s">
        <v>215</v>
      </c>
      <c r="M17" s="46" t="s">
        <v>169</v>
      </c>
      <c r="N17" s="46" t="s">
        <v>4</v>
      </c>
    </row>
    <row r="18" spans="1:14" x14ac:dyDescent="0.25">
      <c r="A18" s="3">
        <v>14</v>
      </c>
      <c r="B18" s="48" t="s">
        <v>186</v>
      </c>
      <c r="C18" s="46" t="s">
        <v>169</v>
      </c>
      <c r="D18" s="46" t="s">
        <v>4</v>
      </c>
      <c r="F18" s="3">
        <v>14</v>
      </c>
      <c r="G18" s="51" t="s">
        <v>201</v>
      </c>
      <c r="H18" s="46" t="s">
        <v>169</v>
      </c>
      <c r="I18" s="46" t="s">
        <v>170</v>
      </c>
      <c r="K18" s="3">
        <v>14</v>
      </c>
      <c r="L18" s="51" t="s">
        <v>216</v>
      </c>
      <c r="M18" s="46" t="s">
        <v>169</v>
      </c>
      <c r="N18" s="46" t="s">
        <v>4</v>
      </c>
    </row>
    <row r="19" spans="1:14" x14ac:dyDescent="0.25">
      <c r="A19" s="3">
        <v>15</v>
      </c>
      <c r="B19" s="48" t="s">
        <v>187</v>
      </c>
      <c r="C19" s="46" t="s">
        <v>169</v>
      </c>
      <c r="D19" s="46" t="s">
        <v>171</v>
      </c>
      <c r="F19" s="3">
        <v>15</v>
      </c>
      <c r="G19" s="51" t="s">
        <v>202</v>
      </c>
      <c r="H19" s="46" t="s">
        <v>169</v>
      </c>
      <c r="I19" s="46" t="s">
        <v>171</v>
      </c>
      <c r="K19" s="3">
        <v>15</v>
      </c>
      <c r="L19" s="51" t="s">
        <v>217</v>
      </c>
      <c r="M19" s="46" t="s">
        <v>169</v>
      </c>
      <c r="N19" s="46" t="s">
        <v>4</v>
      </c>
    </row>
    <row r="20" spans="1:14" ht="15.75" thickBot="1" x14ac:dyDescent="0.3">
      <c r="A20" s="3">
        <v>16</v>
      </c>
      <c r="B20" s="49" t="s">
        <v>188</v>
      </c>
      <c r="C20" s="46" t="s">
        <v>169</v>
      </c>
      <c r="D20" s="46" t="s">
        <v>4</v>
      </c>
      <c r="F20" s="3">
        <v>16</v>
      </c>
      <c r="G20" s="49" t="s">
        <v>203</v>
      </c>
      <c r="H20" s="46" t="s">
        <v>169</v>
      </c>
      <c r="I20" s="46" t="s">
        <v>4</v>
      </c>
      <c r="K20" s="3">
        <v>16</v>
      </c>
      <c r="L20" s="49" t="s">
        <v>218</v>
      </c>
      <c r="M20" s="46" t="s">
        <v>169</v>
      </c>
      <c r="N20" s="46" t="s">
        <v>171</v>
      </c>
    </row>
    <row r="22" spans="1:14" x14ac:dyDescent="0.25">
      <c r="A22" s="2" t="s">
        <v>0</v>
      </c>
      <c r="B22" s="44" t="s">
        <v>1</v>
      </c>
      <c r="C22" s="46" t="s">
        <v>2</v>
      </c>
      <c r="D22" s="46" t="s">
        <v>3</v>
      </c>
    </row>
    <row r="23" spans="1:14" x14ac:dyDescent="0.25">
      <c r="A23" s="74">
        <v>1</v>
      </c>
      <c r="B23" s="72" t="s">
        <v>219</v>
      </c>
      <c r="C23" s="73" t="s">
        <v>5</v>
      </c>
      <c r="D23" s="73" t="s">
        <v>170</v>
      </c>
    </row>
    <row r="24" spans="1:14" ht="15" customHeight="1" x14ac:dyDescent="0.25">
      <c r="A24" s="74">
        <v>2</v>
      </c>
      <c r="B24" s="72" t="s">
        <v>220</v>
      </c>
      <c r="C24" s="73" t="s">
        <v>224</v>
      </c>
      <c r="D24" s="73" t="s">
        <v>170</v>
      </c>
      <c r="G24" s="100" t="s">
        <v>403</v>
      </c>
      <c r="H24" s="59" t="s">
        <v>402</v>
      </c>
      <c r="I24" s="59" t="s">
        <v>398</v>
      </c>
      <c r="J24" s="44" t="s">
        <v>401</v>
      </c>
    </row>
    <row r="25" spans="1:14" ht="14.25" customHeight="1" x14ac:dyDescent="0.25">
      <c r="G25" s="100"/>
      <c r="H25" s="59" t="s">
        <v>171</v>
      </c>
      <c r="I25" s="59">
        <v>12</v>
      </c>
      <c r="J25" s="103" t="s">
        <v>405</v>
      </c>
    </row>
    <row r="26" spans="1:14" x14ac:dyDescent="0.25">
      <c r="B26" s="75" t="s">
        <v>340</v>
      </c>
      <c r="C26" s="75">
        <f>SUM(2*3)+2</f>
        <v>8</v>
      </c>
      <c r="G26" s="100"/>
      <c r="H26" s="59" t="s">
        <v>4</v>
      </c>
      <c r="I26" s="59">
        <v>26</v>
      </c>
      <c r="J26" s="105"/>
    </row>
    <row r="27" spans="1:14" x14ac:dyDescent="0.25">
      <c r="B27" s="45" t="s">
        <v>345</v>
      </c>
      <c r="C27" s="45">
        <f>14*3</f>
        <v>42</v>
      </c>
      <c r="G27" s="100"/>
      <c r="H27" s="59" t="s">
        <v>170</v>
      </c>
      <c r="I27" s="59">
        <v>4</v>
      </c>
      <c r="J27" s="105"/>
    </row>
    <row r="28" spans="1:14" x14ac:dyDescent="0.25">
      <c r="G28" s="103" t="s">
        <v>391</v>
      </c>
      <c r="H28" s="88" t="s">
        <v>4</v>
      </c>
      <c r="I28" s="88">
        <v>4</v>
      </c>
      <c r="J28" s="105"/>
    </row>
    <row r="29" spans="1:14" x14ac:dyDescent="0.25">
      <c r="G29" s="104"/>
      <c r="H29" s="88" t="s">
        <v>170</v>
      </c>
      <c r="I29" s="88">
        <v>4</v>
      </c>
      <c r="J29" s="104"/>
    </row>
  </sheetData>
  <mergeCells count="5">
    <mergeCell ref="A3:D3"/>
    <mergeCell ref="A1:N2"/>
    <mergeCell ref="G24:G27"/>
    <mergeCell ref="G28:G29"/>
    <mergeCell ref="J25:J29"/>
  </mergeCells>
  <conditionalFormatting sqref="B20">
    <cfRule type="duplicateValues" dxfId="6" priority="20"/>
  </conditionalFormatting>
  <conditionalFormatting sqref="B20">
    <cfRule type="duplicateValues" dxfId="5" priority="21"/>
  </conditionalFormatting>
  <conditionalFormatting sqref="B10">
    <cfRule type="duplicateValues" dxfId="4" priority="18"/>
  </conditionalFormatting>
  <conditionalFormatting sqref="B10">
    <cfRule type="duplicateValues" dxfId="3" priority="19"/>
  </conditionalFormatting>
  <conditionalFormatting sqref="B5:B9 B11:B19 B23:B24">
    <cfRule type="duplicateValues" dxfId="2" priority="22"/>
  </conditionalFormatting>
  <conditionalFormatting sqref="G5:G20">
    <cfRule type="duplicateValues" dxfId="1" priority="2"/>
  </conditionalFormatting>
  <conditionalFormatting sqref="L15:L20 L5:L13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48" workbookViewId="0">
      <selection activeCell="D67" sqref="D67"/>
    </sheetView>
  </sheetViews>
  <sheetFormatPr defaultRowHeight="15" x14ac:dyDescent="0.25"/>
  <cols>
    <col min="2" max="2" width="29" bestFit="1" customWidth="1"/>
    <col min="3" max="3" width="25.140625" bestFit="1" customWidth="1"/>
    <col min="4" max="4" width="9" bestFit="1" customWidth="1"/>
    <col min="5" max="19" width="9.140625" style="64"/>
  </cols>
  <sheetData>
    <row r="1" spans="1:19" ht="15" customHeight="1" x14ac:dyDescent="0.25">
      <c r="A1" s="106" t="s">
        <v>347</v>
      </c>
      <c r="B1" s="106"/>
      <c r="C1" s="106"/>
      <c r="D1" s="106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15" customHeight="1" x14ac:dyDescent="0.25">
      <c r="A2" s="106"/>
      <c r="B2" s="106"/>
      <c r="C2" s="106"/>
      <c r="D2" s="106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4" spans="1:19" ht="15.75" x14ac:dyDescent="0.25">
      <c r="A4" s="54" t="s">
        <v>0</v>
      </c>
      <c r="B4" s="54" t="s">
        <v>1</v>
      </c>
      <c r="C4" s="54" t="s">
        <v>2</v>
      </c>
      <c r="D4" s="54" t="s">
        <v>3</v>
      </c>
    </row>
    <row r="5" spans="1:19" ht="15.75" x14ac:dyDescent="0.25">
      <c r="A5" s="82">
        <v>1</v>
      </c>
      <c r="B5" s="83" t="s">
        <v>228</v>
      </c>
      <c r="C5" s="84" t="s">
        <v>229</v>
      </c>
      <c r="D5" s="84" t="s">
        <v>4</v>
      </c>
    </row>
    <row r="6" spans="1:19" ht="15.75" x14ac:dyDescent="0.25">
      <c r="A6" s="82">
        <v>2</v>
      </c>
      <c r="B6" s="83" t="s">
        <v>230</v>
      </c>
      <c r="C6" s="84" t="s">
        <v>231</v>
      </c>
      <c r="D6" s="84" t="s">
        <v>170</v>
      </c>
    </row>
    <row r="7" spans="1:19" ht="15.75" x14ac:dyDescent="0.25">
      <c r="A7" s="82">
        <v>3</v>
      </c>
      <c r="B7" s="83" t="s">
        <v>232</v>
      </c>
      <c r="C7" s="84" t="s">
        <v>233</v>
      </c>
      <c r="D7" s="84" t="s">
        <v>170</v>
      </c>
    </row>
    <row r="8" spans="1:19" ht="15.75" x14ac:dyDescent="0.25">
      <c r="A8" s="82">
        <v>4</v>
      </c>
      <c r="B8" s="83" t="s">
        <v>234</v>
      </c>
      <c r="C8" s="84" t="s">
        <v>235</v>
      </c>
      <c r="D8" s="84" t="s">
        <v>4</v>
      </c>
    </row>
    <row r="9" spans="1:19" ht="15.75" x14ac:dyDescent="0.25">
      <c r="A9" s="82">
        <v>5</v>
      </c>
      <c r="B9" s="83" t="s">
        <v>236</v>
      </c>
      <c r="C9" s="84" t="s">
        <v>237</v>
      </c>
      <c r="D9" s="84" t="s">
        <v>238</v>
      </c>
    </row>
    <row r="10" spans="1:19" ht="15.75" x14ac:dyDescent="0.25">
      <c r="A10" s="82">
        <v>6</v>
      </c>
      <c r="B10" s="83" t="s">
        <v>239</v>
      </c>
      <c r="C10" s="84" t="s">
        <v>240</v>
      </c>
      <c r="D10" s="84" t="s">
        <v>4</v>
      </c>
    </row>
    <row r="11" spans="1:19" ht="15.75" x14ac:dyDescent="0.25">
      <c r="A11" s="82">
        <v>7</v>
      </c>
      <c r="B11" s="83" t="s">
        <v>241</v>
      </c>
      <c r="C11" s="84" t="s">
        <v>242</v>
      </c>
      <c r="D11" s="84" t="s">
        <v>238</v>
      </c>
    </row>
    <row r="12" spans="1:19" ht="15.75" x14ac:dyDescent="0.25">
      <c r="A12" s="82">
        <v>8</v>
      </c>
      <c r="B12" s="83" t="s">
        <v>243</v>
      </c>
      <c r="C12" s="84" t="s">
        <v>242</v>
      </c>
      <c r="D12" s="84" t="s">
        <v>244</v>
      </c>
    </row>
    <row r="13" spans="1:19" ht="15.75" x14ac:dyDescent="0.25">
      <c r="A13" s="82">
        <v>9</v>
      </c>
      <c r="B13" s="83" t="s">
        <v>245</v>
      </c>
      <c r="C13" s="84" t="s">
        <v>242</v>
      </c>
      <c r="D13" s="84" t="s">
        <v>4</v>
      </c>
    </row>
    <row r="14" spans="1:19" ht="15.75" x14ac:dyDescent="0.25">
      <c r="A14" s="82">
        <v>10</v>
      </c>
      <c r="B14" s="83" t="s">
        <v>246</v>
      </c>
      <c r="C14" s="84" t="s">
        <v>247</v>
      </c>
      <c r="D14" s="84" t="s">
        <v>4</v>
      </c>
    </row>
    <row r="15" spans="1:19" ht="15.75" x14ac:dyDescent="0.25">
      <c r="A15" s="82">
        <v>11</v>
      </c>
      <c r="B15" s="83" t="s">
        <v>248</v>
      </c>
      <c r="C15" s="84" t="s">
        <v>249</v>
      </c>
      <c r="D15" s="84" t="s">
        <v>4</v>
      </c>
    </row>
    <row r="16" spans="1:19" ht="15.75" x14ac:dyDescent="0.25">
      <c r="A16" s="82">
        <v>12</v>
      </c>
      <c r="B16" s="83" t="s">
        <v>250</v>
      </c>
      <c r="C16" s="84" t="s">
        <v>249</v>
      </c>
      <c r="D16" s="84" t="s">
        <v>171</v>
      </c>
    </row>
    <row r="17" spans="1:4" ht="15.75" x14ac:dyDescent="0.25">
      <c r="A17" s="82">
        <v>13</v>
      </c>
      <c r="B17" s="83" t="s">
        <v>251</v>
      </c>
      <c r="C17" s="84" t="s">
        <v>252</v>
      </c>
      <c r="D17" s="84" t="s">
        <v>4</v>
      </c>
    </row>
    <row r="18" spans="1:4" ht="15.75" x14ac:dyDescent="0.25">
      <c r="A18" s="82">
        <v>14</v>
      </c>
      <c r="B18" s="83" t="s">
        <v>253</v>
      </c>
      <c r="C18" s="84" t="s">
        <v>252</v>
      </c>
      <c r="D18" s="84" t="s">
        <v>4</v>
      </c>
    </row>
    <row r="19" spans="1:4" ht="15.75" x14ac:dyDescent="0.25">
      <c r="A19" s="82">
        <v>15</v>
      </c>
      <c r="B19" s="83" t="s">
        <v>254</v>
      </c>
      <c r="C19" s="84" t="s">
        <v>255</v>
      </c>
      <c r="D19" s="84" t="s">
        <v>170</v>
      </c>
    </row>
    <row r="20" spans="1:4" ht="15.75" x14ac:dyDescent="0.25">
      <c r="A20" s="82">
        <v>16</v>
      </c>
      <c r="B20" s="83" t="s">
        <v>256</v>
      </c>
      <c r="C20" s="84" t="s">
        <v>255</v>
      </c>
      <c r="D20" s="84" t="s">
        <v>4</v>
      </c>
    </row>
    <row r="21" spans="1:4" ht="15.75" x14ac:dyDescent="0.25">
      <c r="A21" s="82">
        <v>17</v>
      </c>
      <c r="B21" s="83" t="s">
        <v>265</v>
      </c>
      <c r="C21" s="84" t="s">
        <v>266</v>
      </c>
      <c r="D21" s="84" t="s">
        <v>4</v>
      </c>
    </row>
    <row r="22" spans="1:4" ht="15.75" x14ac:dyDescent="0.25">
      <c r="A22" s="82">
        <v>18</v>
      </c>
      <c r="B22" s="83" t="s">
        <v>267</v>
      </c>
      <c r="C22" s="84" t="s">
        <v>268</v>
      </c>
      <c r="D22" s="84" t="s">
        <v>170</v>
      </c>
    </row>
    <row r="23" spans="1:4" ht="15.75" x14ac:dyDescent="0.25">
      <c r="A23" s="82">
        <v>19</v>
      </c>
      <c r="B23" s="83" t="s">
        <v>269</v>
      </c>
      <c r="C23" s="84" t="s">
        <v>252</v>
      </c>
      <c r="D23" s="84" t="s">
        <v>4</v>
      </c>
    </row>
    <row r="24" spans="1:4" ht="15.75" x14ac:dyDescent="0.25">
      <c r="A24" s="82">
        <v>20</v>
      </c>
      <c r="B24" s="83" t="s">
        <v>271</v>
      </c>
      <c r="C24" s="84" t="s">
        <v>255</v>
      </c>
      <c r="D24" s="84" t="s">
        <v>171</v>
      </c>
    </row>
    <row r="25" spans="1:4" ht="15.75" x14ac:dyDescent="0.25">
      <c r="A25" s="82">
        <v>21</v>
      </c>
      <c r="B25" s="83" t="s">
        <v>272</v>
      </c>
      <c r="C25" s="84" t="s">
        <v>249</v>
      </c>
      <c r="D25" s="84" t="s">
        <v>4</v>
      </c>
    </row>
    <row r="26" spans="1:4" ht="15.75" x14ac:dyDescent="0.25">
      <c r="A26" s="82">
        <v>22</v>
      </c>
      <c r="B26" s="83" t="s">
        <v>273</v>
      </c>
      <c r="C26" s="84" t="s">
        <v>252</v>
      </c>
      <c r="D26" s="84" t="s">
        <v>170</v>
      </c>
    </row>
    <row r="27" spans="1:4" ht="15.75" x14ac:dyDescent="0.25">
      <c r="A27" s="82">
        <v>23</v>
      </c>
      <c r="B27" s="83" t="s">
        <v>274</v>
      </c>
      <c r="C27" s="84" t="s">
        <v>249</v>
      </c>
      <c r="D27" s="84" t="s">
        <v>4</v>
      </c>
    </row>
    <row r="28" spans="1:4" ht="15.75" x14ac:dyDescent="0.25">
      <c r="A28" s="82">
        <v>24</v>
      </c>
      <c r="B28" s="83" t="s">
        <v>275</v>
      </c>
      <c r="C28" s="84" t="s">
        <v>252</v>
      </c>
      <c r="D28" s="84" t="s">
        <v>4</v>
      </c>
    </row>
    <row r="29" spans="1:4" ht="15.75" x14ac:dyDescent="0.25">
      <c r="A29" s="82">
        <v>25</v>
      </c>
      <c r="B29" s="83" t="s">
        <v>278</v>
      </c>
      <c r="C29" s="84" t="s">
        <v>255</v>
      </c>
      <c r="D29" s="84" t="s">
        <v>171</v>
      </c>
    </row>
    <row r="30" spans="1:4" ht="15.75" x14ac:dyDescent="0.25">
      <c r="A30" s="82">
        <v>26</v>
      </c>
      <c r="B30" s="83" t="s">
        <v>281</v>
      </c>
      <c r="C30" s="84" t="s">
        <v>266</v>
      </c>
      <c r="D30" s="84" t="s">
        <v>4</v>
      </c>
    </row>
    <row r="31" spans="1:4" ht="15.75" x14ac:dyDescent="0.25">
      <c r="A31" s="82">
        <v>27</v>
      </c>
      <c r="B31" s="83" t="s">
        <v>348</v>
      </c>
      <c r="C31" s="84" t="s">
        <v>282</v>
      </c>
      <c r="D31" s="84" t="s">
        <v>4</v>
      </c>
    </row>
    <row r="32" spans="1:4" ht="15.75" x14ac:dyDescent="0.25">
      <c r="A32" s="82">
        <v>28</v>
      </c>
      <c r="B32" s="83" t="s">
        <v>349</v>
      </c>
      <c r="C32" s="84" t="s">
        <v>249</v>
      </c>
      <c r="D32" s="84" t="s">
        <v>4</v>
      </c>
    </row>
    <row r="33" spans="1:4" ht="15.75" x14ac:dyDescent="0.25">
      <c r="A33" s="82">
        <v>29</v>
      </c>
      <c r="B33" s="83" t="s">
        <v>350</v>
      </c>
      <c r="C33" s="84" t="s">
        <v>249</v>
      </c>
      <c r="D33" s="84" t="s">
        <v>170</v>
      </c>
    </row>
    <row r="34" spans="1:4" ht="15.75" x14ac:dyDescent="0.25">
      <c r="A34" s="82">
        <v>30</v>
      </c>
      <c r="B34" s="83" t="s">
        <v>351</v>
      </c>
      <c r="C34" s="84" t="s">
        <v>252</v>
      </c>
      <c r="D34" s="84" t="s">
        <v>4</v>
      </c>
    </row>
    <row r="35" spans="1:4" ht="15.75" x14ac:dyDescent="0.25">
      <c r="A35" s="82">
        <v>31</v>
      </c>
      <c r="B35" s="83" t="s">
        <v>352</v>
      </c>
      <c r="C35" s="84" t="s">
        <v>252</v>
      </c>
      <c r="D35" s="84" t="s">
        <v>4</v>
      </c>
    </row>
    <row r="36" spans="1:4" ht="15.75" x14ac:dyDescent="0.25">
      <c r="A36" s="82">
        <v>32</v>
      </c>
      <c r="B36" s="83" t="s">
        <v>353</v>
      </c>
      <c r="C36" s="84" t="s">
        <v>255</v>
      </c>
      <c r="D36" s="84" t="s">
        <v>4</v>
      </c>
    </row>
    <row r="37" spans="1:4" ht="15.75" x14ac:dyDescent="0.25">
      <c r="A37" s="82">
        <v>33</v>
      </c>
      <c r="B37" s="83" t="s">
        <v>354</v>
      </c>
      <c r="C37" s="84" t="s">
        <v>255</v>
      </c>
      <c r="D37" s="84" t="s">
        <v>4</v>
      </c>
    </row>
    <row r="38" spans="1:4" ht="15.75" x14ac:dyDescent="0.25">
      <c r="A38" s="82">
        <v>34</v>
      </c>
      <c r="B38" s="83" t="s">
        <v>355</v>
      </c>
      <c r="C38" s="84" t="s">
        <v>266</v>
      </c>
      <c r="D38" s="84" t="s">
        <v>4</v>
      </c>
    </row>
    <row r="39" spans="1:4" ht="15.75" x14ac:dyDescent="0.25">
      <c r="A39" s="82">
        <v>35</v>
      </c>
      <c r="B39" s="85" t="s">
        <v>257</v>
      </c>
      <c r="C39" s="86" t="s">
        <v>258</v>
      </c>
      <c r="D39" s="86" t="s">
        <v>170</v>
      </c>
    </row>
    <row r="40" spans="1:4" ht="15.75" x14ac:dyDescent="0.25">
      <c r="A40" s="82">
        <v>36</v>
      </c>
      <c r="B40" s="85" t="s">
        <v>259</v>
      </c>
      <c r="C40" s="86" t="s">
        <v>258</v>
      </c>
      <c r="D40" s="86" t="s">
        <v>4</v>
      </c>
    </row>
    <row r="41" spans="1:4" ht="15.75" x14ac:dyDescent="0.25">
      <c r="A41" s="82">
        <v>37</v>
      </c>
      <c r="B41" s="85" t="s">
        <v>260</v>
      </c>
      <c r="C41" s="86" t="s">
        <v>258</v>
      </c>
      <c r="D41" s="86" t="s">
        <v>4</v>
      </c>
    </row>
    <row r="42" spans="1:4" ht="15.75" x14ac:dyDescent="0.25">
      <c r="A42" s="82">
        <v>38</v>
      </c>
      <c r="B42" s="85" t="s">
        <v>279</v>
      </c>
      <c r="C42" s="86" t="s">
        <v>258</v>
      </c>
      <c r="D42" s="86" t="s">
        <v>170</v>
      </c>
    </row>
    <row r="43" spans="1:4" ht="15.75" x14ac:dyDescent="0.25">
      <c r="A43" s="82">
        <v>39</v>
      </c>
      <c r="B43" s="85" t="s">
        <v>280</v>
      </c>
      <c r="C43" s="86" t="s">
        <v>258</v>
      </c>
      <c r="D43" s="86" t="s">
        <v>4</v>
      </c>
    </row>
    <row r="44" spans="1:4" ht="15.75" x14ac:dyDescent="0.25">
      <c r="A44" s="82">
        <v>40</v>
      </c>
      <c r="B44" s="85" t="s">
        <v>356</v>
      </c>
      <c r="C44" s="86" t="s">
        <v>258</v>
      </c>
      <c r="D44" s="86" t="s">
        <v>4</v>
      </c>
    </row>
    <row r="45" spans="1:4" ht="15.75" x14ac:dyDescent="0.25">
      <c r="A45" s="82">
        <v>41</v>
      </c>
      <c r="B45" s="85" t="s">
        <v>357</v>
      </c>
      <c r="C45" s="86" t="s">
        <v>258</v>
      </c>
      <c r="D45" s="86" t="s">
        <v>170</v>
      </c>
    </row>
    <row r="46" spans="1:4" ht="15.75" x14ac:dyDescent="0.25">
      <c r="A46" s="82">
        <v>42</v>
      </c>
      <c r="B46" s="85" t="s">
        <v>261</v>
      </c>
      <c r="C46" s="86" t="s">
        <v>169</v>
      </c>
      <c r="D46" s="86" t="s">
        <v>4</v>
      </c>
    </row>
    <row r="47" spans="1:4" ht="15.75" x14ac:dyDescent="0.25">
      <c r="A47" s="82">
        <v>43</v>
      </c>
      <c r="B47" s="85" t="s">
        <v>262</v>
      </c>
      <c r="C47" s="86" t="s">
        <v>169</v>
      </c>
      <c r="D47" s="86" t="s">
        <v>4</v>
      </c>
    </row>
    <row r="48" spans="1:4" ht="15.75" x14ac:dyDescent="0.25">
      <c r="A48" s="82">
        <v>44</v>
      </c>
      <c r="B48" s="85" t="s">
        <v>263</v>
      </c>
      <c r="C48" s="86" t="s">
        <v>169</v>
      </c>
      <c r="D48" s="86" t="s">
        <v>4</v>
      </c>
    </row>
    <row r="49" spans="1:5" ht="15.75" x14ac:dyDescent="0.25">
      <c r="A49" s="82">
        <v>45</v>
      </c>
      <c r="B49" s="85" t="s">
        <v>264</v>
      </c>
      <c r="C49" s="86" t="s">
        <v>169</v>
      </c>
      <c r="D49" s="86" t="s">
        <v>4</v>
      </c>
    </row>
    <row r="50" spans="1:5" ht="15.75" x14ac:dyDescent="0.25">
      <c r="A50" s="82">
        <v>46</v>
      </c>
      <c r="B50" s="85" t="s">
        <v>270</v>
      </c>
      <c r="C50" s="86" t="s">
        <v>169</v>
      </c>
      <c r="D50" s="86" t="s">
        <v>170</v>
      </c>
    </row>
    <row r="51" spans="1:5" ht="15.75" x14ac:dyDescent="0.25">
      <c r="A51" s="82">
        <v>47</v>
      </c>
      <c r="B51" s="85" t="s">
        <v>276</v>
      </c>
      <c r="C51" s="86" t="s">
        <v>169</v>
      </c>
      <c r="D51" s="86" t="s">
        <v>171</v>
      </c>
    </row>
    <row r="52" spans="1:5" ht="15.75" x14ac:dyDescent="0.25">
      <c r="A52" s="82">
        <v>48</v>
      </c>
      <c r="B52" s="85" t="s">
        <v>277</v>
      </c>
      <c r="C52" s="86" t="s">
        <v>169</v>
      </c>
      <c r="D52" s="86" t="s">
        <v>170</v>
      </c>
    </row>
    <row r="53" spans="1:5" ht="15.75" x14ac:dyDescent="0.25">
      <c r="A53" s="82">
        <v>49</v>
      </c>
      <c r="B53" s="85" t="s">
        <v>358</v>
      </c>
      <c r="C53" s="86" t="s">
        <v>169</v>
      </c>
      <c r="D53" s="86" t="s">
        <v>4</v>
      </c>
    </row>
    <row r="54" spans="1:5" ht="15.75" x14ac:dyDescent="0.25">
      <c r="A54" s="82">
        <v>50</v>
      </c>
      <c r="B54" s="85" t="s">
        <v>359</v>
      </c>
      <c r="C54" s="86" t="s">
        <v>169</v>
      </c>
      <c r="D54" s="86" t="s">
        <v>4</v>
      </c>
    </row>
    <row r="55" spans="1:5" ht="15.75" x14ac:dyDescent="0.25">
      <c r="A55" s="82">
        <v>51</v>
      </c>
      <c r="B55" s="85" t="s">
        <v>360</v>
      </c>
      <c r="C55" s="86" t="s">
        <v>169</v>
      </c>
      <c r="D55" s="86" t="s">
        <v>4</v>
      </c>
    </row>
    <row r="56" spans="1:5" ht="15.75" x14ac:dyDescent="0.25">
      <c r="A56" s="82">
        <v>52</v>
      </c>
      <c r="B56" s="87" t="s">
        <v>361</v>
      </c>
      <c r="C56" s="86" t="s">
        <v>169</v>
      </c>
      <c r="D56" s="86" t="s">
        <v>171</v>
      </c>
    </row>
    <row r="58" spans="1:5" ht="15.75" x14ac:dyDescent="0.25">
      <c r="B58" s="79" t="s">
        <v>340</v>
      </c>
      <c r="C58" s="67">
        <v>34</v>
      </c>
    </row>
    <row r="59" spans="1:5" ht="15.75" x14ac:dyDescent="0.25">
      <c r="B59" s="55" t="s">
        <v>345</v>
      </c>
      <c r="C59" s="1">
        <v>18</v>
      </c>
    </row>
    <row r="61" spans="1:5" x14ac:dyDescent="0.25">
      <c r="B61" s="100" t="s">
        <v>403</v>
      </c>
      <c r="C61" s="59" t="s">
        <v>402</v>
      </c>
      <c r="D61" s="59" t="s">
        <v>398</v>
      </c>
      <c r="E61" s="89" t="s">
        <v>401</v>
      </c>
    </row>
    <row r="62" spans="1:5" x14ac:dyDescent="0.25">
      <c r="B62" s="100"/>
      <c r="C62" s="59" t="s">
        <v>171</v>
      </c>
      <c r="D62" s="59">
        <v>2</v>
      </c>
      <c r="E62" s="107" t="s">
        <v>405</v>
      </c>
    </row>
    <row r="63" spans="1:5" x14ac:dyDescent="0.25">
      <c r="B63" s="100"/>
      <c r="C63" s="59" t="s">
        <v>4</v>
      </c>
      <c r="D63" s="59">
        <v>11</v>
      </c>
      <c r="E63" s="108"/>
    </row>
    <row r="64" spans="1:5" x14ac:dyDescent="0.25">
      <c r="B64" s="100"/>
      <c r="C64" s="59" t="s">
        <v>170</v>
      </c>
      <c r="D64" s="59">
        <v>5</v>
      </c>
      <c r="E64" s="108"/>
    </row>
    <row r="65" spans="2:5" x14ac:dyDescent="0.25">
      <c r="B65" s="96" t="s">
        <v>391</v>
      </c>
      <c r="C65" s="59" t="s">
        <v>171</v>
      </c>
      <c r="D65" s="88">
        <v>5</v>
      </c>
      <c r="E65" s="108"/>
    </row>
    <row r="66" spans="2:5" x14ac:dyDescent="0.25">
      <c r="B66" s="96"/>
      <c r="C66" s="59" t="s">
        <v>4</v>
      </c>
      <c r="D66" s="88">
        <v>22</v>
      </c>
      <c r="E66" s="108"/>
    </row>
    <row r="67" spans="2:5" x14ac:dyDescent="0.25">
      <c r="B67" s="96"/>
      <c r="C67" s="59" t="s">
        <v>170</v>
      </c>
      <c r="D67" s="88">
        <v>7</v>
      </c>
      <c r="E67" s="109"/>
    </row>
  </sheetData>
  <autoFilter ref="A4:D56"/>
  <mergeCells count="4">
    <mergeCell ref="A1:D2"/>
    <mergeCell ref="B61:B64"/>
    <mergeCell ref="B65:B67"/>
    <mergeCell ref="E62:E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D46" sqref="D46"/>
    </sheetView>
  </sheetViews>
  <sheetFormatPr defaultRowHeight="15" x14ac:dyDescent="0.25"/>
  <cols>
    <col min="1" max="1" width="4.140625" bestFit="1" customWidth="1"/>
    <col min="2" max="2" width="25.28515625" bestFit="1" customWidth="1"/>
    <col min="3" max="3" width="14.42578125" bestFit="1" customWidth="1"/>
  </cols>
  <sheetData>
    <row r="1" spans="1:4" x14ac:dyDescent="0.25">
      <c r="A1" s="110" t="s">
        <v>283</v>
      </c>
      <c r="B1" s="110"/>
      <c r="C1" s="110"/>
      <c r="D1" s="110"/>
    </row>
    <row r="2" spans="1:4" x14ac:dyDescent="0.25">
      <c r="A2" s="110"/>
      <c r="B2" s="110"/>
      <c r="C2" s="110"/>
      <c r="D2" s="110"/>
    </row>
    <row r="4" spans="1:4" ht="15.75" x14ac:dyDescent="0.25">
      <c r="A4" s="60" t="s">
        <v>0</v>
      </c>
      <c r="B4" s="60" t="s">
        <v>1</v>
      </c>
      <c r="C4" s="60" t="s">
        <v>2</v>
      </c>
      <c r="D4" s="60" t="s">
        <v>3</v>
      </c>
    </row>
    <row r="5" spans="1:4" x14ac:dyDescent="0.25">
      <c r="A5" s="74">
        <v>1</v>
      </c>
      <c r="B5" s="80" t="s">
        <v>284</v>
      </c>
      <c r="C5" s="80" t="s">
        <v>229</v>
      </c>
      <c r="D5" s="74" t="s">
        <v>4</v>
      </c>
    </row>
    <row r="6" spans="1:4" x14ac:dyDescent="0.25">
      <c r="A6" s="74">
        <v>2</v>
      </c>
      <c r="B6" s="80" t="s">
        <v>285</v>
      </c>
      <c r="C6" s="80" t="s">
        <v>286</v>
      </c>
      <c r="D6" s="74" t="s">
        <v>170</v>
      </c>
    </row>
    <row r="7" spans="1:4" x14ac:dyDescent="0.25">
      <c r="A7" s="74">
        <v>3</v>
      </c>
      <c r="B7" s="80" t="s">
        <v>287</v>
      </c>
      <c r="C7" s="80" t="s">
        <v>286</v>
      </c>
      <c r="D7" s="74" t="s">
        <v>4</v>
      </c>
    </row>
    <row r="8" spans="1:4" x14ac:dyDescent="0.25">
      <c r="A8" s="74">
        <v>4</v>
      </c>
      <c r="B8" s="80" t="s">
        <v>288</v>
      </c>
      <c r="C8" s="80" t="s">
        <v>286</v>
      </c>
      <c r="D8" s="74" t="s">
        <v>4</v>
      </c>
    </row>
    <row r="9" spans="1:4" x14ac:dyDescent="0.25">
      <c r="A9" s="74">
        <v>5</v>
      </c>
      <c r="B9" s="80" t="s">
        <v>289</v>
      </c>
      <c r="C9" s="80" t="s">
        <v>221</v>
      </c>
      <c r="D9" s="74" t="s">
        <v>4</v>
      </c>
    </row>
    <row r="10" spans="1:4" x14ac:dyDescent="0.25">
      <c r="A10" s="74">
        <v>6</v>
      </c>
      <c r="B10" s="80" t="s">
        <v>290</v>
      </c>
      <c r="C10" s="80" t="s">
        <v>221</v>
      </c>
      <c r="D10" s="74" t="s">
        <v>4</v>
      </c>
    </row>
    <row r="11" spans="1:4" x14ac:dyDescent="0.25">
      <c r="A11" s="74">
        <v>7</v>
      </c>
      <c r="B11" s="80" t="s">
        <v>291</v>
      </c>
      <c r="C11" s="80" t="s">
        <v>221</v>
      </c>
      <c r="D11" s="74" t="s">
        <v>170</v>
      </c>
    </row>
    <row r="12" spans="1:4" x14ac:dyDescent="0.25">
      <c r="A12" s="74">
        <v>8</v>
      </c>
      <c r="B12" s="80" t="s">
        <v>292</v>
      </c>
      <c r="C12" s="80" t="s">
        <v>252</v>
      </c>
      <c r="D12" s="74" t="s">
        <v>170</v>
      </c>
    </row>
    <row r="13" spans="1:4" x14ac:dyDescent="0.25">
      <c r="A13" s="74">
        <v>9</v>
      </c>
      <c r="B13" s="80" t="s">
        <v>293</v>
      </c>
      <c r="C13" s="80" t="s">
        <v>252</v>
      </c>
      <c r="D13" s="74" t="s">
        <v>4</v>
      </c>
    </row>
    <row r="14" spans="1:4" x14ac:dyDescent="0.25">
      <c r="A14" s="74">
        <v>10</v>
      </c>
      <c r="B14" s="80" t="s">
        <v>294</v>
      </c>
      <c r="C14" s="80" t="s">
        <v>252</v>
      </c>
      <c r="D14" s="74" t="s">
        <v>4</v>
      </c>
    </row>
    <row r="15" spans="1:4" x14ac:dyDescent="0.25">
      <c r="A15" s="74">
        <v>11</v>
      </c>
      <c r="B15" s="80" t="s">
        <v>295</v>
      </c>
      <c r="C15" s="80" t="s">
        <v>296</v>
      </c>
      <c r="D15" s="74" t="s">
        <v>4</v>
      </c>
    </row>
    <row r="16" spans="1:4" x14ac:dyDescent="0.25">
      <c r="A16" s="74">
        <v>12</v>
      </c>
      <c r="B16" s="80" t="s">
        <v>108</v>
      </c>
      <c r="C16" s="80" t="s">
        <v>296</v>
      </c>
      <c r="D16" s="74" t="s">
        <v>4</v>
      </c>
    </row>
    <row r="17" spans="1:4" x14ac:dyDescent="0.25">
      <c r="A17" s="74">
        <v>13</v>
      </c>
      <c r="B17" s="80" t="s">
        <v>297</v>
      </c>
      <c r="C17" s="80" t="s">
        <v>296</v>
      </c>
      <c r="D17" s="74" t="s">
        <v>4</v>
      </c>
    </row>
    <row r="18" spans="1:4" x14ac:dyDescent="0.25">
      <c r="A18" s="59">
        <v>14</v>
      </c>
      <c r="B18" s="61" t="s">
        <v>30</v>
      </c>
      <c r="C18" s="61" t="s">
        <v>258</v>
      </c>
      <c r="D18" s="59" t="s">
        <v>4</v>
      </c>
    </row>
    <row r="19" spans="1:4" x14ac:dyDescent="0.25">
      <c r="A19" s="59">
        <v>15</v>
      </c>
      <c r="B19" s="61" t="s">
        <v>298</v>
      </c>
      <c r="C19" s="61" t="s">
        <v>258</v>
      </c>
      <c r="D19" s="59" t="s">
        <v>171</v>
      </c>
    </row>
    <row r="20" spans="1:4" x14ac:dyDescent="0.25">
      <c r="A20" s="59">
        <v>16</v>
      </c>
      <c r="B20" s="61" t="s">
        <v>299</v>
      </c>
      <c r="C20" s="61" t="s">
        <v>258</v>
      </c>
      <c r="D20" s="59" t="s">
        <v>4</v>
      </c>
    </row>
    <row r="21" spans="1:4" x14ac:dyDescent="0.25">
      <c r="A21" s="59">
        <v>17</v>
      </c>
      <c r="B21" s="61" t="s">
        <v>300</v>
      </c>
      <c r="C21" s="61" t="s">
        <v>258</v>
      </c>
      <c r="D21" s="59" t="s">
        <v>170</v>
      </c>
    </row>
    <row r="22" spans="1:4" x14ac:dyDescent="0.25">
      <c r="A22" s="59">
        <v>18</v>
      </c>
      <c r="B22" s="61" t="s">
        <v>301</v>
      </c>
      <c r="C22" s="61" t="s">
        <v>258</v>
      </c>
      <c r="D22" s="59" t="s">
        <v>4</v>
      </c>
    </row>
    <row r="23" spans="1:4" x14ac:dyDescent="0.25">
      <c r="A23" s="59">
        <v>19</v>
      </c>
      <c r="B23" s="61" t="s">
        <v>302</v>
      </c>
      <c r="C23" s="61" t="s">
        <v>258</v>
      </c>
      <c r="D23" s="59" t="s">
        <v>4</v>
      </c>
    </row>
    <row r="24" spans="1:4" x14ac:dyDescent="0.25">
      <c r="A24" s="59">
        <v>20</v>
      </c>
      <c r="B24" s="61" t="s">
        <v>303</v>
      </c>
      <c r="C24" s="61" t="s">
        <v>169</v>
      </c>
      <c r="D24" s="59" t="s">
        <v>4</v>
      </c>
    </row>
    <row r="25" spans="1:4" x14ac:dyDescent="0.25">
      <c r="A25" s="59">
        <v>21</v>
      </c>
      <c r="B25" s="61" t="s">
        <v>304</v>
      </c>
      <c r="C25" s="61" t="s">
        <v>169</v>
      </c>
      <c r="D25" s="59" t="s">
        <v>171</v>
      </c>
    </row>
    <row r="26" spans="1:4" x14ac:dyDescent="0.25">
      <c r="A26" s="59">
        <v>22</v>
      </c>
      <c r="B26" s="61" t="s">
        <v>305</v>
      </c>
      <c r="C26" s="61" t="s">
        <v>169</v>
      </c>
      <c r="D26" s="59" t="s">
        <v>4</v>
      </c>
    </row>
    <row r="27" spans="1:4" x14ac:dyDescent="0.25">
      <c r="A27" s="59">
        <v>23</v>
      </c>
      <c r="B27" s="61" t="s">
        <v>306</v>
      </c>
      <c r="C27" s="61" t="s">
        <v>169</v>
      </c>
      <c r="D27" s="59" t="s">
        <v>4</v>
      </c>
    </row>
    <row r="28" spans="1:4" x14ac:dyDescent="0.25">
      <c r="A28" s="59">
        <v>24</v>
      </c>
      <c r="B28" s="61" t="s">
        <v>307</v>
      </c>
      <c r="C28" s="61" t="s">
        <v>169</v>
      </c>
      <c r="D28" s="59" t="s">
        <v>4</v>
      </c>
    </row>
    <row r="29" spans="1:4" x14ac:dyDescent="0.25">
      <c r="A29" s="59">
        <v>25</v>
      </c>
      <c r="B29" s="61" t="s">
        <v>308</v>
      </c>
      <c r="C29" s="61" t="s">
        <v>169</v>
      </c>
      <c r="D29" s="59" t="s">
        <v>4</v>
      </c>
    </row>
    <row r="30" spans="1:4" x14ac:dyDescent="0.25">
      <c r="A30" s="59">
        <v>26</v>
      </c>
      <c r="B30" s="62" t="s">
        <v>309</v>
      </c>
      <c r="C30" s="61" t="s">
        <v>169</v>
      </c>
      <c r="D30" s="59" t="s">
        <v>4</v>
      </c>
    </row>
    <row r="31" spans="1:4" x14ac:dyDescent="0.25">
      <c r="A31" s="59">
        <v>27</v>
      </c>
      <c r="B31" s="62" t="s">
        <v>310</v>
      </c>
      <c r="C31" s="61" t="s">
        <v>169</v>
      </c>
      <c r="D31" s="59" t="s">
        <v>4</v>
      </c>
    </row>
    <row r="32" spans="1:4" x14ac:dyDescent="0.25">
      <c r="A32" s="59">
        <v>28</v>
      </c>
      <c r="B32" s="62" t="s">
        <v>311</v>
      </c>
      <c r="C32" s="61" t="s">
        <v>169</v>
      </c>
      <c r="D32" s="59" t="s">
        <v>4</v>
      </c>
    </row>
    <row r="33" spans="1:5" x14ac:dyDescent="0.25">
      <c r="A33" s="59">
        <v>29</v>
      </c>
      <c r="B33" s="62" t="s">
        <v>312</v>
      </c>
      <c r="C33" s="61" t="s">
        <v>169</v>
      </c>
      <c r="D33" s="59" t="s">
        <v>4</v>
      </c>
    </row>
    <row r="34" spans="1:5" x14ac:dyDescent="0.25">
      <c r="A34" s="59">
        <v>30</v>
      </c>
      <c r="B34" s="62" t="s">
        <v>313</v>
      </c>
      <c r="C34" s="61" t="s">
        <v>169</v>
      </c>
      <c r="D34" s="59" t="s">
        <v>4</v>
      </c>
    </row>
    <row r="35" spans="1:5" x14ac:dyDescent="0.25">
      <c r="A35" s="59">
        <v>31</v>
      </c>
      <c r="B35" s="62" t="s">
        <v>314</v>
      </c>
      <c r="C35" s="61" t="s">
        <v>169</v>
      </c>
      <c r="D35" s="59" t="s">
        <v>4</v>
      </c>
    </row>
    <row r="37" spans="1:5" x14ac:dyDescent="0.25">
      <c r="B37" s="81" t="s">
        <v>340</v>
      </c>
      <c r="C37" s="45">
        <v>13</v>
      </c>
    </row>
    <row r="38" spans="1:5" x14ac:dyDescent="0.25">
      <c r="B38" s="81" t="s">
        <v>345</v>
      </c>
      <c r="C38" s="45">
        <v>18</v>
      </c>
    </row>
    <row r="40" spans="1:5" x14ac:dyDescent="0.25">
      <c r="B40" s="100" t="s">
        <v>403</v>
      </c>
      <c r="C40" s="59" t="s">
        <v>402</v>
      </c>
      <c r="D40" s="59" t="s">
        <v>398</v>
      </c>
      <c r="E40" s="89" t="s">
        <v>401</v>
      </c>
    </row>
    <row r="41" spans="1:5" x14ac:dyDescent="0.25">
      <c r="B41" s="100"/>
      <c r="C41" s="59" t="s">
        <v>171</v>
      </c>
      <c r="D41" s="59">
        <v>0</v>
      </c>
      <c r="E41" s="107" t="s">
        <v>405</v>
      </c>
    </row>
    <row r="42" spans="1:5" x14ac:dyDescent="0.25">
      <c r="B42" s="100"/>
      <c r="C42" s="59" t="s">
        <v>4</v>
      </c>
      <c r="D42" s="59">
        <v>15</v>
      </c>
      <c r="E42" s="108"/>
    </row>
    <row r="43" spans="1:5" x14ac:dyDescent="0.25">
      <c r="B43" s="100"/>
      <c r="C43" s="59" t="s">
        <v>170</v>
      </c>
      <c r="D43" s="59">
        <v>1</v>
      </c>
      <c r="E43" s="108"/>
    </row>
    <row r="44" spans="1:5" x14ac:dyDescent="0.25">
      <c r="B44" s="96" t="s">
        <v>391</v>
      </c>
      <c r="C44" s="59" t="s">
        <v>171</v>
      </c>
      <c r="D44" s="88">
        <v>2</v>
      </c>
      <c r="E44" s="108"/>
    </row>
    <row r="45" spans="1:5" x14ac:dyDescent="0.25">
      <c r="B45" s="96"/>
      <c r="C45" s="59" t="s">
        <v>4</v>
      </c>
      <c r="D45" s="88">
        <v>10</v>
      </c>
      <c r="E45" s="108"/>
    </row>
    <row r="46" spans="1:5" x14ac:dyDescent="0.25">
      <c r="B46" s="96"/>
      <c r="C46" s="59" t="s">
        <v>170</v>
      </c>
      <c r="D46" s="88">
        <v>3</v>
      </c>
      <c r="E46" s="109"/>
    </row>
  </sheetData>
  <autoFilter ref="A4:D35"/>
  <mergeCells count="4">
    <mergeCell ref="A1:D2"/>
    <mergeCell ref="B40:B43"/>
    <mergeCell ref="E41:E46"/>
    <mergeCell ref="B44:B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2" workbookViewId="0">
      <selection activeCell="E39" sqref="E39"/>
    </sheetView>
  </sheetViews>
  <sheetFormatPr defaultRowHeight="15" x14ac:dyDescent="0.25"/>
  <cols>
    <col min="1" max="1" width="3.85546875" bestFit="1" customWidth="1"/>
    <col min="2" max="2" width="24" bestFit="1" customWidth="1"/>
    <col min="3" max="3" width="17" bestFit="1" customWidth="1"/>
    <col min="4" max="4" width="16.28515625" bestFit="1" customWidth="1"/>
    <col min="5" max="5" width="18.140625" bestFit="1" customWidth="1"/>
  </cols>
  <sheetData>
    <row r="1" spans="1:5" x14ac:dyDescent="0.25">
      <c r="A1" s="110" t="s">
        <v>315</v>
      </c>
      <c r="B1" s="110"/>
      <c r="C1" s="110"/>
      <c r="D1" s="110"/>
      <c r="E1" s="53"/>
    </row>
    <row r="2" spans="1:5" x14ac:dyDescent="0.25">
      <c r="A2" s="110"/>
      <c r="B2" s="110"/>
      <c r="C2" s="110"/>
      <c r="D2" s="110"/>
      <c r="E2" s="53"/>
    </row>
    <row r="3" spans="1:5" x14ac:dyDescent="0.25">
      <c r="A3" s="57"/>
      <c r="B3" s="53"/>
      <c r="C3" s="53"/>
      <c r="D3" s="53"/>
      <c r="E3" s="53"/>
    </row>
    <row r="4" spans="1:5" x14ac:dyDescent="0.25">
      <c r="A4" s="58" t="s">
        <v>0</v>
      </c>
      <c r="B4" s="58" t="s">
        <v>1</v>
      </c>
      <c r="C4" s="58" t="s">
        <v>2</v>
      </c>
      <c r="D4" s="58" t="s">
        <v>3</v>
      </c>
      <c r="E4" s="56" t="s">
        <v>316</v>
      </c>
    </row>
    <row r="5" spans="1:5" x14ac:dyDescent="0.25">
      <c r="A5" s="59">
        <v>1</v>
      </c>
      <c r="B5" s="58" t="s">
        <v>317</v>
      </c>
      <c r="C5" s="58" t="s">
        <v>318</v>
      </c>
      <c r="D5" s="58" t="s">
        <v>4</v>
      </c>
      <c r="E5" s="58" t="s">
        <v>319</v>
      </c>
    </row>
    <row r="6" spans="1:5" x14ac:dyDescent="0.25">
      <c r="A6" s="59">
        <v>2</v>
      </c>
      <c r="B6" s="58" t="s">
        <v>362</v>
      </c>
      <c r="C6" s="58" t="s">
        <v>320</v>
      </c>
      <c r="D6" s="58" t="s">
        <v>4</v>
      </c>
      <c r="E6" s="58" t="s">
        <v>319</v>
      </c>
    </row>
    <row r="7" spans="1:5" x14ac:dyDescent="0.25">
      <c r="A7" s="59">
        <v>3</v>
      </c>
      <c r="B7" s="58" t="s">
        <v>363</v>
      </c>
      <c r="C7" s="58" t="s">
        <v>321</v>
      </c>
      <c r="D7" s="58" t="s">
        <v>171</v>
      </c>
      <c r="E7" s="58" t="s">
        <v>322</v>
      </c>
    </row>
    <row r="8" spans="1:5" x14ac:dyDescent="0.25">
      <c r="A8" s="59">
        <v>4</v>
      </c>
      <c r="B8" s="58" t="s">
        <v>364</v>
      </c>
      <c r="C8" s="58" t="s">
        <v>323</v>
      </c>
      <c r="D8" s="58" t="s">
        <v>170</v>
      </c>
      <c r="E8" s="58" t="s">
        <v>319</v>
      </c>
    </row>
    <row r="9" spans="1:5" x14ac:dyDescent="0.25">
      <c r="A9" s="59">
        <v>5</v>
      </c>
      <c r="B9" s="58" t="s">
        <v>365</v>
      </c>
      <c r="C9" s="58" t="s">
        <v>324</v>
      </c>
      <c r="D9" s="58" t="s">
        <v>4</v>
      </c>
      <c r="E9" s="58" t="s">
        <v>319</v>
      </c>
    </row>
    <row r="10" spans="1:5" x14ac:dyDescent="0.25">
      <c r="A10" s="59">
        <v>6</v>
      </c>
      <c r="B10" s="58" t="s">
        <v>366</v>
      </c>
      <c r="C10" s="58" t="s">
        <v>325</v>
      </c>
      <c r="D10" s="58" t="s">
        <v>227</v>
      </c>
      <c r="E10" s="58" t="s">
        <v>319</v>
      </c>
    </row>
    <row r="11" spans="1:5" x14ac:dyDescent="0.25">
      <c r="A11" s="59">
        <v>7</v>
      </c>
      <c r="B11" s="58" t="s">
        <v>367</v>
      </c>
      <c r="C11" s="58" t="s">
        <v>231</v>
      </c>
      <c r="D11" s="58" t="s">
        <v>170</v>
      </c>
      <c r="E11" s="58" t="s">
        <v>319</v>
      </c>
    </row>
    <row r="12" spans="1:5" x14ac:dyDescent="0.25">
      <c r="A12" s="59">
        <v>8</v>
      </c>
      <c r="B12" s="58" t="s">
        <v>74</v>
      </c>
      <c r="C12" s="58" t="s">
        <v>326</v>
      </c>
      <c r="D12" s="58" t="s">
        <v>4</v>
      </c>
      <c r="E12" s="58" t="s">
        <v>319</v>
      </c>
    </row>
    <row r="13" spans="1:5" x14ac:dyDescent="0.25">
      <c r="A13" s="59">
        <v>9</v>
      </c>
      <c r="B13" s="58" t="s">
        <v>368</v>
      </c>
      <c r="C13" s="58" t="s">
        <v>326</v>
      </c>
      <c r="D13" s="58" t="s">
        <v>171</v>
      </c>
      <c r="E13" s="58" t="s">
        <v>319</v>
      </c>
    </row>
    <row r="14" spans="1:5" x14ac:dyDescent="0.25">
      <c r="A14" s="59">
        <v>10</v>
      </c>
      <c r="B14" s="58" t="s">
        <v>369</v>
      </c>
      <c r="C14" s="58" t="s">
        <v>327</v>
      </c>
      <c r="D14" s="58" t="s">
        <v>4</v>
      </c>
      <c r="E14" s="58" t="s">
        <v>322</v>
      </c>
    </row>
    <row r="15" spans="1:5" x14ac:dyDescent="0.25">
      <c r="A15" s="59">
        <v>11</v>
      </c>
      <c r="B15" s="58" t="s">
        <v>370</v>
      </c>
      <c r="C15" s="58" t="s">
        <v>328</v>
      </c>
      <c r="D15" s="58" t="s">
        <v>170</v>
      </c>
      <c r="E15" s="58" t="s">
        <v>322</v>
      </c>
    </row>
    <row r="16" spans="1:5" x14ac:dyDescent="0.25">
      <c r="A16" s="59">
        <v>12</v>
      </c>
      <c r="B16" s="58" t="s">
        <v>371</v>
      </c>
      <c r="C16" s="58" t="s">
        <v>329</v>
      </c>
      <c r="D16" s="58" t="s">
        <v>171</v>
      </c>
      <c r="E16" s="58" t="s">
        <v>319</v>
      </c>
    </row>
    <row r="17" spans="1:5" x14ac:dyDescent="0.25">
      <c r="A17" s="59">
        <v>13</v>
      </c>
      <c r="B17" s="58" t="s">
        <v>372</v>
      </c>
      <c r="C17" s="58" t="s">
        <v>329</v>
      </c>
      <c r="D17" s="58" t="s">
        <v>171</v>
      </c>
      <c r="E17" s="58" t="s">
        <v>319</v>
      </c>
    </row>
    <row r="18" spans="1:5" x14ac:dyDescent="0.25">
      <c r="A18" s="59">
        <v>14</v>
      </c>
      <c r="B18" s="58" t="s">
        <v>373</v>
      </c>
      <c r="C18" s="58" t="s">
        <v>326</v>
      </c>
      <c r="D18" s="58" t="s">
        <v>170</v>
      </c>
      <c r="E18" s="58" t="s">
        <v>319</v>
      </c>
    </row>
    <row r="19" spans="1:5" x14ac:dyDescent="0.25">
      <c r="A19" s="59">
        <v>15</v>
      </c>
      <c r="B19" s="58" t="s">
        <v>374</v>
      </c>
      <c r="C19" s="58" t="s">
        <v>330</v>
      </c>
      <c r="D19" s="58" t="s">
        <v>331</v>
      </c>
      <c r="E19" s="58" t="s">
        <v>322</v>
      </c>
    </row>
    <row r="20" spans="1:5" x14ac:dyDescent="0.25">
      <c r="A20" s="59">
        <v>16</v>
      </c>
      <c r="B20" s="58" t="s">
        <v>375</v>
      </c>
      <c r="C20" s="58" t="s">
        <v>229</v>
      </c>
      <c r="D20" s="58" t="s">
        <v>227</v>
      </c>
      <c r="E20" s="58" t="s">
        <v>319</v>
      </c>
    </row>
    <row r="21" spans="1:5" x14ac:dyDescent="0.25">
      <c r="A21" s="59">
        <v>17</v>
      </c>
      <c r="B21" s="58" t="s">
        <v>376</v>
      </c>
      <c r="C21" s="58" t="s">
        <v>332</v>
      </c>
      <c r="D21" s="58" t="s">
        <v>170</v>
      </c>
      <c r="E21" s="58" t="s">
        <v>319</v>
      </c>
    </row>
    <row r="22" spans="1:5" x14ac:dyDescent="0.25">
      <c r="A22" s="59">
        <v>18</v>
      </c>
      <c r="B22" s="58" t="s">
        <v>377</v>
      </c>
      <c r="C22" s="58" t="s">
        <v>333</v>
      </c>
      <c r="D22" s="58" t="s">
        <v>227</v>
      </c>
      <c r="E22" s="58" t="s">
        <v>322</v>
      </c>
    </row>
    <row r="23" spans="1:5" x14ac:dyDescent="0.25">
      <c r="A23" s="59">
        <v>19</v>
      </c>
      <c r="B23" s="58" t="s">
        <v>378</v>
      </c>
      <c r="C23" s="58" t="s">
        <v>334</v>
      </c>
      <c r="D23" s="58" t="s">
        <v>331</v>
      </c>
      <c r="E23" s="58" t="s">
        <v>322</v>
      </c>
    </row>
    <row r="24" spans="1:5" x14ac:dyDescent="0.25">
      <c r="A24" s="59">
        <v>20</v>
      </c>
      <c r="B24" s="58" t="s">
        <v>379</v>
      </c>
      <c r="C24" s="58" t="s">
        <v>335</v>
      </c>
      <c r="D24" s="58" t="s">
        <v>4</v>
      </c>
      <c r="E24" s="58" t="s">
        <v>322</v>
      </c>
    </row>
    <row r="25" spans="1:5" x14ac:dyDescent="0.25">
      <c r="A25" s="59">
        <v>21</v>
      </c>
      <c r="B25" s="58" t="s">
        <v>380</v>
      </c>
      <c r="C25" s="58" t="s">
        <v>231</v>
      </c>
      <c r="D25" s="58" t="s">
        <v>336</v>
      </c>
      <c r="E25" s="58" t="s">
        <v>319</v>
      </c>
    </row>
    <row r="26" spans="1:5" x14ac:dyDescent="0.25">
      <c r="A26" s="59">
        <v>22</v>
      </c>
      <c r="B26" s="58" t="s">
        <v>307</v>
      </c>
      <c r="C26" s="58" t="s">
        <v>337</v>
      </c>
      <c r="D26" s="58" t="s">
        <v>170</v>
      </c>
      <c r="E26" s="58" t="s">
        <v>322</v>
      </c>
    </row>
    <row r="27" spans="1:5" x14ac:dyDescent="0.25">
      <c r="A27" s="59">
        <v>23</v>
      </c>
      <c r="B27" s="58" t="s">
        <v>381</v>
      </c>
      <c r="C27" s="58" t="s">
        <v>337</v>
      </c>
      <c r="D27" s="58" t="s">
        <v>4</v>
      </c>
      <c r="E27" s="58" t="s">
        <v>322</v>
      </c>
    </row>
    <row r="28" spans="1:5" x14ac:dyDescent="0.25">
      <c r="A28" s="59">
        <v>24</v>
      </c>
      <c r="B28" s="58" t="s">
        <v>382</v>
      </c>
      <c r="C28" s="58" t="s">
        <v>338</v>
      </c>
      <c r="D28" s="58" t="s">
        <v>4</v>
      </c>
      <c r="E28" s="58" t="s">
        <v>322</v>
      </c>
    </row>
    <row r="29" spans="1:5" x14ac:dyDescent="0.25">
      <c r="A29" s="59">
        <v>25</v>
      </c>
      <c r="B29" s="58" t="s">
        <v>383</v>
      </c>
      <c r="C29" s="58" t="s">
        <v>338</v>
      </c>
      <c r="D29" s="58" t="s">
        <v>4</v>
      </c>
      <c r="E29" s="58" t="s">
        <v>322</v>
      </c>
    </row>
    <row r="30" spans="1:5" x14ac:dyDescent="0.25">
      <c r="A30" s="59">
        <v>26</v>
      </c>
      <c r="B30" s="58" t="s">
        <v>384</v>
      </c>
      <c r="C30" s="58" t="s">
        <v>338</v>
      </c>
      <c r="D30" s="58" t="s">
        <v>4</v>
      </c>
      <c r="E30" s="58" t="s">
        <v>322</v>
      </c>
    </row>
    <row r="32" spans="1:5" x14ac:dyDescent="0.25">
      <c r="B32" s="56" t="s">
        <v>340</v>
      </c>
      <c r="C32" s="1">
        <v>26</v>
      </c>
    </row>
    <row r="34" spans="2:5" x14ac:dyDescent="0.25">
      <c r="B34" s="96" t="s">
        <v>396</v>
      </c>
      <c r="C34" s="59" t="s">
        <v>402</v>
      </c>
      <c r="D34" s="1" t="s">
        <v>405</v>
      </c>
      <c r="E34" s="1" t="s">
        <v>407</v>
      </c>
    </row>
    <row r="35" spans="2:5" x14ac:dyDescent="0.25">
      <c r="B35" s="96"/>
      <c r="C35" s="59" t="s">
        <v>171</v>
      </c>
      <c r="D35" s="1">
        <v>1</v>
      </c>
      <c r="E35" s="1">
        <v>3</v>
      </c>
    </row>
    <row r="36" spans="2:5" x14ac:dyDescent="0.25">
      <c r="B36" s="96"/>
      <c r="C36" s="59" t="s">
        <v>4</v>
      </c>
      <c r="D36" s="1">
        <v>6</v>
      </c>
      <c r="E36" s="1">
        <v>4</v>
      </c>
    </row>
    <row r="37" spans="2:5" x14ac:dyDescent="0.25">
      <c r="B37" s="96"/>
      <c r="C37" s="59" t="s">
        <v>170</v>
      </c>
      <c r="D37" s="1">
        <v>2</v>
      </c>
      <c r="E37" s="1">
        <v>4</v>
      </c>
    </row>
    <row r="38" spans="2:5" x14ac:dyDescent="0.25">
      <c r="B38" s="96"/>
      <c r="C38" s="88" t="s">
        <v>336</v>
      </c>
      <c r="D38" s="90" t="s">
        <v>406</v>
      </c>
      <c r="E38" s="1">
        <v>1</v>
      </c>
    </row>
    <row r="39" spans="2:5" x14ac:dyDescent="0.25">
      <c r="B39" s="96"/>
      <c r="C39" s="88" t="s">
        <v>227</v>
      </c>
      <c r="D39" s="1">
        <v>1</v>
      </c>
      <c r="E39" s="1">
        <v>2</v>
      </c>
    </row>
    <row r="40" spans="2:5" x14ac:dyDescent="0.25">
      <c r="B40" s="96"/>
      <c r="C40" s="88" t="s">
        <v>331</v>
      </c>
      <c r="D40" s="1">
        <v>2</v>
      </c>
      <c r="E40" s="1"/>
    </row>
    <row r="41" spans="2:5" x14ac:dyDescent="0.25">
      <c r="D41">
        <f>SUM(D35:D40)</f>
        <v>12</v>
      </c>
      <c r="E41">
        <f>SUM(E35:E40)</f>
        <v>14</v>
      </c>
    </row>
  </sheetData>
  <autoFilter ref="A4:E30"/>
  <mergeCells count="2">
    <mergeCell ref="A1:D2"/>
    <mergeCell ref="B34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5" sqref="E5"/>
    </sheetView>
  </sheetViews>
  <sheetFormatPr defaultRowHeight="15" x14ac:dyDescent="0.25"/>
  <cols>
    <col min="1" max="1" width="3.85546875" bestFit="1" customWidth="1"/>
    <col min="2" max="2" width="26.140625" bestFit="1" customWidth="1"/>
    <col min="4" max="4" width="16.28515625" bestFit="1" customWidth="1"/>
    <col min="5" max="5" width="18.140625" bestFit="1" customWidth="1"/>
  </cols>
  <sheetData>
    <row r="1" spans="1:5" x14ac:dyDescent="0.25">
      <c r="A1" s="110" t="s">
        <v>315</v>
      </c>
      <c r="B1" s="110"/>
      <c r="C1" s="110"/>
      <c r="D1" s="110"/>
      <c r="E1" s="110"/>
    </row>
    <row r="2" spans="1:5" x14ac:dyDescent="0.25">
      <c r="A2" s="110"/>
      <c r="B2" s="110"/>
      <c r="C2" s="110"/>
      <c r="D2" s="110"/>
      <c r="E2" s="110"/>
    </row>
    <row r="3" spans="1:5" x14ac:dyDescent="0.25">
      <c r="A3" s="57"/>
      <c r="B3" s="57"/>
      <c r="C3" s="57"/>
      <c r="D3" s="57"/>
      <c r="E3" s="57"/>
    </row>
    <row r="4" spans="1:5" x14ac:dyDescent="0.25">
      <c r="A4" s="58" t="s">
        <v>0</v>
      </c>
      <c r="B4" s="58" t="s">
        <v>1</v>
      </c>
      <c r="C4" s="58" t="s">
        <v>2</v>
      </c>
      <c r="D4" s="58" t="s">
        <v>3</v>
      </c>
      <c r="E4" s="56" t="s">
        <v>316</v>
      </c>
    </row>
    <row r="5" spans="1:5" x14ac:dyDescent="0.25">
      <c r="A5" s="59">
        <v>1</v>
      </c>
      <c r="B5" s="58" t="s">
        <v>385</v>
      </c>
      <c r="C5" s="58" t="s">
        <v>339</v>
      </c>
      <c r="D5" s="58" t="s">
        <v>227</v>
      </c>
      <c r="E5" s="58" t="s">
        <v>319</v>
      </c>
    </row>
    <row r="6" spans="1:5" x14ac:dyDescent="0.25">
      <c r="A6" s="59">
        <v>2</v>
      </c>
      <c r="B6" s="58" t="s">
        <v>386</v>
      </c>
      <c r="C6" s="58" t="s">
        <v>339</v>
      </c>
      <c r="D6" s="58" t="s">
        <v>170</v>
      </c>
      <c r="E6" s="58" t="s">
        <v>319</v>
      </c>
    </row>
    <row r="7" spans="1:5" x14ac:dyDescent="0.25">
      <c r="A7" s="59">
        <v>3</v>
      </c>
      <c r="B7" s="58" t="s">
        <v>387</v>
      </c>
      <c r="C7" s="58" t="s">
        <v>339</v>
      </c>
      <c r="D7" s="58" t="s">
        <v>4</v>
      </c>
      <c r="E7" s="58" t="s">
        <v>322</v>
      </c>
    </row>
    <row r="8" spans="1:5" x14ac:dyDescent="0.25">
      <c r="A8" s="59">
        <v>4</v>
      </c>
      <c r="B8" s="58" t="s">
        <v>388</v>
      </c>
      <c r="C8" s="58" t="s">
        <v>339</v>
      </c>
      <c r="D8" s="58" t="s">
        <v>170</v>
      </c>
      <c r="E8" s="58" t="s">
        <v>322</v>
      </c>
    </row>
    <row r="9" spans="1:5" x14ac:dyDescent="0.25">
      <c r="A9" s="59">
        <v>5</v>
      </c>
      <c r="B9" s="58" t="s">
        <v>389</v>
      </c>
      <c r="C9" s="58" t="s">
        <v>339</v>
      </c>
      <c r="D9" s="58" t="s">
        <v>4</v>
      </c>
      <c r="E9" s="58" t="s">
        <v>322</v>
      </c>
    </row>
    <row r="10" spans="1:5" x14ac:dyDescent="0.25">
      <c r="A10" s="59">
        <v>6</v>
      </c>
      <c r="B10" s="58" t="s">
        <v>390</v>
      </c>
      <c r="C10" s="58" t="s">
        <v>339</v>
      </c>
      <c r="D10" s="58" t="s">
        <v>170</v>
      </c>
      <c r="E10" s="58" t="s">
        <v>322</v>
      </c>
    </row>
    <row r="12" spans="1:5" x14ac:dyDescent="0.25">
      <c r="B12" s="56" t="s">
        <v>340</v>
      </c>
      <c r="C12" s="1">
        <v>6</v>
      </c>
    </row>
    <row r="14" spans="1:5" x14ac:dyDescent="0.25">
      <c r="B14" s="111" t="s">
        <v>397</v>
      </c>
      <c r="C14" s="59" t="s">
        <v>402</v>
      </c>
      <c r="D14" s="1" t="s">
        <v>405</v>
      </c>
      <c r="E14" s="1" t="s">
        <v>407</v>
      </c>
    </row>
    <row r="15" spans="1:5" x14ac:dyDescent="0.25">
      <c r="B15" s="111"/>
      <c r="C15" s="1" t="s">
        <v>4</v>
      </c>
      <c r="D15" s="59">
        <v>2</v>
      </c>
      <c r="E15" s="59"/>
    </row>
    <row r="16" spans="1:5" x14ac:dyDescent="0.25">
      <c r="B16" s="111"/>
      <c r="C16" s="1" t="s">
        <v>170</v>
      </c>
      <c r="D16" s="59">
        <v>2</v>
      </c>
      <c r="E16" s="59">
        <v>1</v>
      </c>
    </row>
    <row r="17" spans="2:5" x14ac:dyDescent="0.25">
      <c r="B17" s="111"/>
      <c r="C17" s="1" t="s">
        <v>227</v>
      </c>
      <c r="D17" s="59"/>
      <c r="E17" s="59">
        <v>1</v>
      </c>
    </row>
    <row r="18" spans="2:5" x14ac:dyDescent="0.25">
      <c r="D18">
        <f>SUM(D15:D17)</f>
        <v>4</v>
      </c>
      <c r="E18">
        <f>SUM(E15:E17)</f>
        <v>2</v>
      </c>
    </row>
  </sheetData>
  <mergeCells count="2">
    <mergeCell ref="A1:E2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JUMLAH PERDIVISI </vt:lpstr>
      <vt:lpstr>OUTGOING KSO</vt:lpstr>
      <vt:lpstr>INCOMING KSO</vt:lpstr>
      <vt:lpstr>EXIM</vt:lpstr>
      <vt:lpstr>CARDIG</vt:lpstr>
      <vt:lpstr>STAFF ATAS</vt:lpstr>
      <vt:lpstr> STAFF KASIR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2021-05-07T08:23:40Z</dcterms:created>
  <dcterms:modified xsi:type="dcterms:W3CDTF">2021-05-10T07:14:36Z</dcterms:modified>
</cp:coreProperties>
</file>