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 RAJA\Pengajuan Pengajuan\Agustus\9 Agustus 2021 Pengajuan Pembayaran Vendor Aplog 2020 - 2021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1" l="1"/>
  <c r="L15" i="1"/>
  <c r="L14" i="1"/>
  <c r="L13" i="1"/>
  <c r="L12" i="1"/>
  <c r="L11" i="1"/>
  <c r="L7" i="1"/>
  <c r="K6" i="1"/>
  <c r="F13" i="1" l="1"/>
  <c r="F12" i="1"/>
  <c r="F18" i="1"/>
  <c r="F16" i="1"/>
  <c r="F20" i="1" s="1"/>
  <c r="F6" i="1"/>
  <c r="F11" i="1"/>
  <c r="F10" i="1"/>
  <c r="F5" i="1"/>
  <c r="K5" i="1" l="1"/>
</calcChain>
</file>

<file path=xl/sharedStrings.xml><?xml version="1.0" encoding="utf-8"?>
<sst xmlns="http://schemas.openxmlformats.org/spreadsheetml/2006/main" count="45" uniqueCount="20">
  <si>
    <t xml:space="preserve">Revenue Analysis Pengiriman HLP - BDJ </t>
  </si>
  <si>
    <t>Invoice MIT-E ke Customer</t>
  </si>
  <si>
    <t>No</t>
  </si>
  <si>
    <t>keterangan</t>
  </si>
  <si>
    <t>Berat</t>
  </si>
  <si>
    <t>Harga</t>
  </si>
  <si>
    <t>Total</t>
  </si>
  <si>
    <t>Pengiriman HLP - BDJ</t>
  </si>
  <si>
    <t>Invoice Vendor ke MIT-E (APLOG)</t>
  </si>
  <si>
    <t>Admin Fee</t>
  </si>
  <si>
    <t>TOTAL</t>
  </si>
  <si>
    <t>Gross Revenue MIT-E</t>
  </si>
  <si>
    <t>Pembayaran Sewa Gudang BDL</t>
  </si>
  <si>
    <t>Pembayaran RA CGU HLP</t>
  </si>
  <si>
    <t>Nett Revenue MIT-E</t>
  </si>
  <si>
    <t>Vat</t>
  </si>
  <si>
    <t xml:space="preserve">Revenue Analysis Projek MIKA </t>
  </si>
  <si>
    <t>Pengiriman HLP - BTH</t>
  </si>
  <si>
    <t>Pengiriman HLP PKU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</si>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</sst>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/mm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4" fontId="2" fillId="2" borderId="0" xfId="0" applyNumberFormat="1" applyFont="1" applyFill="1"/>
    <xf numFmtId="0" fontId="0" fillId="0" borderId="1" xfId="0" applyBorder="1"/>
    <xf numFmtId="164" fontId="0" fillId="0" borderId="1" xfId="1" applyNumberFormat="1" applyFont="1" applyBorder="1"/>
    <xf numFmtId="164" fontId="2" fillId="0" borderId="1" xfId="0" applyNumberFormat="1" applyFont="1" applyBorder="1"/>
    <xf numFmtId="9" fontId="0" fillId="0" borderId="1" xfId="2" applyFont="1" applyBorder="1"/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41" fontId="0" fillId="0" borderId="0" xfId="0" applyNumberFormat="1" applyBorder="1"/>
    <xf numFmtId="1" fontId="0" fillId="0" borderId="0" xfId="0" applyNumberFormat="1" applyBorder="1" applyAlignment="1">
      <alignment horizontal="center"/>
    </xf>
    <xf numFmtId="0" fontId="0" fillId="0" borderId="3" xfId="0" applyBorder="1"/>
    <xf numFmtId="164" fontId="2" fillId="0" borderId="2" xfId="0" applyNumberFormat="1" applyFont="1" applyBorder="1"/>
    <xf numFmtId="9" fontId="0" fillId="0" borderId="1" xfId="0" applyNumberFormat="1" applyBorder="1"/>
    <xf numFmtId="164" fontId="2" fillId="2" borderId="0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0"/>
  <sheetViews>
    <sheetView showGridLines="0" tabSelected="1" workbookViewId="0">
      <selection activeCell="I18" sqref="I18"/>
    </sheetView>
  </sheetViews>
  <sheetFormatPr defaultRowHeight="15" x14ac:dyDescent="0.25"/>
  <cols>
    <col min="2" max="2" width="3.5703125" bestFit="1" customWidth="1"/>
    <col min="3" max="3" width="21.5703125" customWidth="1"/>
    <col min="4" max="4" width="7.28515625" customWidth="1"/>
    <col min="5" max="5" width="10.5703125" bestFit="1" customWidth="1"/>
    <col min="6" max="6" width="14.28515625" bestFit="1" customWidth="1"/>
    <col min="8" max="8" width="3.5703125" bestFit="1" customWidth="1"/>
    <col min="9" max="9" width="20.140625" bestFit="1" customWidth="1"/>
    <col min="11" max="11" width="10.5703125" bestFit="1" customWidth="1"/>
    <col min="12" max="12" width="13.28515625" bestFit="1" customWidth="1"/>
    <col min="14" max="14" width="10" bestFit="1" customWidth="1"/>
    <col min="16" max="16" width="10.5703125" bestFit="1" customWidth="1"/>
  </cols>
  <sheetData>
    <row r="2" spans="2:12" x14ac:dyDescent="0.25">
      <c r="B2" s="16" t="s">
        <v>0</v>
      </c>
      <c r="C2" s="16"/>
      <c r="D2" s="16"/>
      <c r="E2" s="16"/>
      <c r="F2" s="16"/>
      <c r="H2" s="16" t="s">
        <v>16</v>
      </c>
      <c r="I2" s="16"/>
      <c r="J2" s="16"/>
      <c r="K2" s="16"/>
      <c r="L2" s="16"/>
    </row>
    <row r="3" spans="2:12" x14ac:dyDescent="0.25">
      <c r="B3" s="17" t="s">
        <v>1</v>
      </c>
      <c r="C3" s="17"/>
      <c r="D3" s="17"/>
      <c r="E3" s="17"/>
      <c r="F3" s="17"/>
      <c r="H3" s="17" t="s">
        <v>1</v>
      </c>
      <c r="I3" s="17"/>
      <c r="J3" s="17"/>
      <c r="K3" s="17"/>
      <c r="L3" s="17"/>
    </row>
    <row r="4" spans="2:12" x14ac:dyDescent="0.25"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H4" s="12" t="s">
        <v>2</v>
      </c>
      <c r="I4" s="12" t="s">
        <v>3</v>
      </c>
      <c r="J4" s="12" t="s">
        <v>4</v>
      </c>
      <c r="K4" s="12" t="s">
        <v>5</v>
      </c>
      <c r="L4" s="12" t="s">
        <v>6</v>
      </c>
    </row>
    <row r="5" spans="2:12" x14ac:dyDescent="0.25">
      <c r="B5" s="4">
        <v>1</v>
      </c>
      <c r="C5" s="4" t="s">
        <v>7</v>
      </c>
      <c r="D5" s="5">
        <v>1408</v>
      </c>
      <c r="E5" s="5">
        <v>21500</v>
      </c>
      <c r="F5" s="5">
        <f>E5*D5</f>
        <v>30272000</v>
      </c>
      <c r="H5" s="4">
        <v>1</v>
      </c>
      <c r="I5" s="4" t="s">
        <v>17</v>
      </c>
      <c r="J5" s="4">
        <v>78</v>
      </c>
      <c r="K5" s="5">
        <f>L5/J5</f>
        <v>20562.179487179488</v>
      </c>
      <c r="L5" s="5">
        <v>1603850</v>
      </c>
    </row>
    <row r="6" spans="2:12" x14ac:dyDescent="0.25">
      <c r="B6" s="16" t="s">
        <v>10</v>
      </c>
      <c r="C6" s="16"/>
      <c r="D6" s="16"/>
      <c r="E6" s="16"/>
      <c r="F6" s="6">
        <f>SUM(F5)</f>
        <v>30272000</v>
      </c>
      <c r="H6" s="4">
        <v>2</v>
      </c>
      <c r="I6" s="4" t="s">
        <v>18</v>
      </c>
      <c r="J6" s="4">
        <v>24</v>
      </c>
      <c r="K6" s="5">
        <f>L6/J6</f>
        <v>19862.083333333332</v>
      </c>
      <c r="L6" s="5">
        <v>476690</v>
      </c>
    </row>
    <row r="7" spans="2:12" x14ac:dyDescent="0.25">
      <c r="H7" s="18" t="s">
        <v>10</v>
      </c>
      <c r="I7" s="18"/>
      <c r="J7" s="18"/>
      <c r="K7" s="18"/>
      <c r="L7" s="13">
        <f>SUM(L5:L6)</f>
        <v>2080540</v>
      </c>
    </row>
    <row r="8" spans="2:12" x14ac:dyDescent="0.25">
      <c r="B8" s="17" t="s">
        <v>8</v>
      </c>
      <c r="C8" s="17"/>
      <c r="D8" s="17"/>
      <c r="E8" s="17"/>
      <c r="F8" s="17"/>
    </row>
    <row r="9" spans="2:12" x14ac:dyDescent="0.25"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H9" s="17" t="s">
        <v>8</v>
      </c>
      <c r="I9" s="17"/>
      <c r="J9" s="17"/>
      <c r="K9" s="17"/>
      <c r="L9" s="17"/>
    </row>
    <row r="10" spans="2:12" x14ac:dyDescent="0.25">
      <c r="B10" s="4">
        <v>1</v>
      </c>
      <c r="C10" s="4" t="s">
        <v>7</v>
      </c>
      <c r="D10" s="5">
        <v>1408</v>
      </c>
      <c r="E10" s="5">
        <v>17500</v>
      </c>
      <c r="F10" s="5">
        <f>E10*D10</f>
        <v>24640000</v>
      </c>
      <c r="H10" s="4" t="s">
        <v>2</v>
      </c>
      <c r="I10" s="4" t="s">
        <v>3</v>
      </c>
      <c r="J10" s="4" t="s">
        <v>4</v>
      </c>
      <c r="K10" s="4" t="s">
        <v>5</v>
      </c>
      <c r="L10" s="4" t="s">
        <v>6</v>
      </c>
    </row>
    <row r="11" spans="2:12" x14ac:dyDescent="0.25">
      <c r="B11" s="4">
        <v>2</v>
      </c>
      <c r="C11" s="4" t="s">
        <v>9</v>
      </c>
      <c r="D11" s="5">
        <v>1</v>
      </c>
      <c r="E11" s="5">
        <v>5000</v>
      </c>
      <c r="F11" s="5">
        <f>E11*D11</f>
        <v>5000</v>
      </c>
      <c r="H11" s="4">
        <v>1</v>
      </c>
      <c r="I11" s="4" t="s">
        <v>17</v>
      </c>
      <c r="J11" s="4">
        <v>53</v>
      </c>
      <c r="K11" s="5">
        <v>14000</v>
      </c>
      <c r="L11" s="5">
        <f>K11*J11</f>
        <v>742000</v>
      </c>
    </row>
    <row r="12" spans="2:12" x14ac:dyDescent="0.25">
      <c r="B12" s="4">
        <v>3</v>
      </c>
      <c r="C12" s="4" t="s">
        <v>15</v>
      </c>
      <c r="D12" s="7">
        <v>0.01</v>
      </c>
      <c r="E12" s="5"/>
      <c r="F12" s="5">
        <f>(F10+F11)*D12</f>
        <v>246450</v>
      </c>
      <c r="H12" s="4">
        <v>2</v>
      </c>
      <c r="I12" s="4" t="s">
        <v>18</v>
      </c>
      <c r="J12" s="4">
        <v>14</v>
      </c>
      <c r="K12" s="5">
        <v>13500</v>
      </c>
      <c r="L12" s="5">
        <f>K12*J12</f>
        <v>189000</v>
      </c>
    </row>
    <row r="13" spans="2:12" x14ac:dyDescent="0.25">
      <c r="B13" s="16" t="s">
        <v>10</v>
      </c>
      <c r="C13" s="16"/>
      <c r="D13" s="16"/>
      <c r="E13" s="16"/>
      <c r="F13" s="6">
        <f>SUM(F10:F12)</f>
        <v>24891450</v>
      </c>
      <c r="H13" s="4">
        <v>3</v>
      </c>
      <c r="I13" s="4" t="s">
        <v>9</v>
      </c>
      <c r="J13" s="4">
        <v>2</v>
      </c>
      <c r="K13" s="5">
        <v>5000</v>
      </c>
      <c r="L13" s="5">
        <f>K13*J13</f>
        <v>10000</v>
      </c>
    </row>
    <row r="14" spans="2:12" x14ac:dyDescent="0.25">
      <c r="H14" s="4">
        <v>4</v>
      </c>
      <c r="I14" s="4" t="s">
        <v>19</v>
      </c>
      <c r="J14" s="14">
        <v>0.01</v>
      </c>
      <c r="K14" s="5"/>
      <c r="L14" s="5">
        <f>(L11+L12+L13)*J14</f>
        <v>9410</v>
      </c>
    </row>
    <row r="15" spans="2:12" x14ac:dyDescent="0.25">
      <c r="H15" s="16" t="s">
        <v>10</v>
      </c>
      <c r="I15" s="16"/>
      <c r="J15" s="16"/>
      <c r="K15" s="16"/>
      <c r="L15" s="6">
        <f>SUM(L11:L14)</f>
        <v>950410</v>
      </c>
    </row>
    <row r="16" spans="2:12" x14ac:dyDescent="0.25">
      <c r="B16" t="s">
        <v>11</v>
      </c>
      <c r="F16" s="2">
        <f>F6-F13</f>
        <v>5380550</v>
      </c>
    </row>
    <row r="17" spans="2:19" x14ac:dyDescent="0.25">
      <c r="B17" t="s">
        <v>12</v>
      </c>
      <c r="F17" s="1">
        <v>2934646</v>
      </c>
      <c r="H17" t="s">
        <v>14</v>
      </c>
      <c r="I17" s="8"/>
      <c r="J17" s="8"/>
      <c r="K17" s="8"/>
      <c r="L17" s="15">
        <f>L7-L15</f>
        <v>1130130</v>
      </c>
      <c r="M17" s="8"/>
      <c r="N17" s="9"/>
      <c r="O17" s="8"/>
      <c r="P17" s="10"/>
      <c r="Q17" s="8"/>
      <c r="R17" s="11"/>
      <c r="S17" s="10"/>
    </row>
    <row r="18" spans="2:19" x14ac:dyDescent="0.25">
      <c r="B18" t="s">
        <v>13</v>
      </c>
      <c r="F18" s="1">
        <f>D10*869</f>
        <v>1223552</v>
      </c>
      <c r="I18" s="8"/>
      <c r="J18" s="8"/>
      <c r="K18" s="8"/>
      <c r="L18" s="8"/>
      <c r="M18" s="8"/>
      <c r="N18" s="9"/>
      <c r="O18" s="8"/>
      <c r="P18" s="10"/>
      <c r="Q18" s="8"/>
      <c r="R18" s="11"/>
      <c r="S18" s="10"/>
    </row>
    <row r="20" spans="2:19" x14ac:dyDescent="0.25">
      <c r="B20" t="s">
        <v>14</v>
      </c>
      <c r="F20" s="3">
        <f>F16-F17-F18</f>
        <v>1222352</v>
      </c>
    </row>
  </sheetData>
  <mergeCells count="10">
    <mergeCell ref="B2:F2"/>
    <mergeCell ref="B3:F3"/>
    <mergeCell ref="B8:F8"/>
    <mergeCell ref="B6:E6"/>
    <mergeCell ref="B13:E13"/>
    <mergeCell ref="H2:L2"/>
    <mergeCell ref="H3:L3"/>
    <mergeCell ref="H7:K7"/>
    <mergeCell ref="H9:L9"/>
    <mergeCell ref="H15:K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MARKETING</cp:lastModifiedBy>
  <dcterms:created xsi:type="dcterms:W3CDTF">2021-08-09T02:59:59Z</dcterms:created>
  <dcterms:modified xsi:type="dcterms:W3CDTF">2021-08-10T09:22:02Z</dcterms:modified>
</cp:coreProperties>
</file>