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UKI\BDL\DATA SEMENTARA\WEEKLY REPORT\"/>
    </mc:Choice>
  </mc:AlternateContent>
  <bookViews>
    <workbookView xWindow="0" yWindow="0" windowWidth="20400" windowHeight="7320"/>
  </bookViews>
  <sheets>
    <sheet name="MPR" sheetId="24" r:id="rId1"/>
    <sheet name="ATK" sheetId="21" r:id="rId2"/>
    <sheet name="MR WORKS" sheetId="4" r:id="rId3"/>
    <sheet name="MOBIL" sheetId="11" r:id="rId4"/>
    <sheet name="ABK" sheetId="1" r:id="rId5"/>
    <sheet name="SOP ABK" sheetId="23" r:id="rId6"/>
    <sheet name="hand palet CGK update" sheetId="14" r:id="rId7"/>
  </sheets>
  <definedNames>
    <definedName name="_xlnm.Print_Area" localSheetId="4">ABK!$B$1:$K$95</definedName>
    <definedName name="_xlnm.Print_Area" localSheetId="1">ATK!$B$2:$F$76</definedName>
    <definedName name="_xlnm.Print_Area" localSheetId="5">'SOP ABK'!$C$1:$E$62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4" i="1" l="1"/>
  <c r="H28" i="24"/>
  <c r="H19" i="24"/>
  <c r="K79" i="1" l="1"/>
  <c r="G41" i="4"/>
  <c r="G42" i="4" s="1"/>
  <c r="F6" i="14" l="1"/>
  <c r="F11" i="14"/>
  <c r="AD22" i="11"/>
  <c r="K40" i="1"/>
  <c r="K37" i="1"/>
  <c r="K31" i="1"/>
  <c r="K33" i="1"/>
  <c r="I14" i="4"/>
  <c r="I15" i="4" s="1"/>
  <c r="F16" i="4"/>
  <c r="F15" i="4"/>
  <c r="F13" i="4"/>
  <c r="AF22" i="11" l="1"/>
  <c r="AE22" i="11"/>
  <c r="AG20" i="11"/>
  <c r="I13" i="24"/>
  <c r="AG22" i="11" l="1"/>
  <c r="H13" i="24"/>
  <c r="E5" i="21" l="1"/>
  <c r="H3" i="1" s="1"/>
  <c r="B2" i="4" l="1"/>
  <c r="G59" i="23"/>
  <c r="G14" i="4" l="1"/>
  <c r="G15" i="4" s="1"/>
  <c r="AF53" i="11" l="1"/>
  <c r="AF52" i="11" l="1"/>
  <c r="AF45" i="11"/>
  <c r="AE48" i="11"/>
  <c r="AF48" i="11" s="1"/>
  <c r="K5" i="21" l="1"/>
  <c r="Q5" i="21" s="1"/>
  <c r="R19" i="21"/>
  <c r="L18" i="21"/>
  <c r="B8" i="2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H7" i="21" s="1"/>
  <c r="H8" i="21" s="1"/>
  <c r="H9" i="21" s="1"/>
  <c r="H10" i="21" s="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H30" i="21" s="1"/>
  <c r="H31" i="21" s="1"/>
  <c r="H32" i="21" s="1"/>
  <c r="H33" i="21" s="1"/>
  <c r="L5" i="21"/>
  <c r="R5" i="21" s="1"/>
  <c r="AD48" i="11" l="1"/>
  <c r="K99" i="1"/>
  <c r="K101" i="1" s="1"/>
  <c r="K98" i="1"/>
  <c r="K100" i="1" s="1"/>
  <c r="K91" i="1"/>
  <c r="K92" i="1" s="1"/>
  <c r="K93" i="1" s="1"/>
  <c r="K95" i="1" s="1"/>
  <c r="K85" i="1"/>
  <c r="K86" i="1" s="1"/>
  <c r="K87" i="1" s="1"/>
  <c r="K88" i="1" s="1"/>
  <c r="K89" i="1" s="1"/>
  <c r="K53" i="1"/>
  <c r="K25" i="1"/>
  <c r="K26" i="1" s="1"/>
  <c r="K27" i="1" s="1"/>
  <c r="K28" i="1" s="1"/>
  <c r="K29" i="1" s="1"/>
  <c r="K34" i="1"/>
  <c r="H9" i="1"/>
  <c r="C3" i="11" l="1"/>
  <c r="C4" i="14" l="1"/>
  <c r="D2" i="23"/>
  <c r="I8" i="1"/>
  <c r="F68" i="1" l="1"/>
  <c r="J36" i="1" l="1"/>
  <c r="K36" i="1"/>
  <c r="J39" i="11" l="1"/>
  <c r="B11" i="11"/>
  <c r="B13" i="11" s="1"/>
  <c r="B15" i="11" s="1"/>
  <c r="B16" i="11" s="1"/>
  <c r="B17" i="11" s="1"/>
  <c r="D30" i="14" l="1"/>
  <c r="G11" i="14" s="1"/>
  <c r="C30" i="14"/>
  <c r="E27" i="14"/>
  <c r="D27" i="14"/>
  <c r="G6" i="14" s="1"/>
  <c r="D15" i="14"/>
  <c r="D14" i="14"/>
  <c r="C12" i="14"/>
  <c r="E10" i="14"/>
  <c r="E5" i="14"/>
  <c r="E16" i="14" l="1"/>
  <c r="D16" i="14"/>
  <c r="J13" i="11" l="1"/>
  <c r="J54" i="11" s="1"/>
  <c r="J24" i="11" s="1"/>
  <c r="J25" i="11" s="1"/>
  <c r="J26" i="11" s="1"/>
  <c r="AC51" i="11"/>
  <c r="N48" i="11"/>
  <c r="I48" i="11"/>
  <c r="B45" i="11"/>
  <c r="B48" i="11" s="1"/>
  <c r="AC44" i="11"/>
  <c r="K44" i="11"/>
  <c r="C41" i="11"/>
  <c r="AC39" i="11"/>
  <c r="AC37" i="11"/>
  <c r="AC35" i="11"/>
  <c r="I35" i="11"/>
  <c r="I37" i="11" s="1"/>
  <c r="B35" i="11"/>
  <c r="B37" i="11" s="1"/>
  <c r="B39" i="11" s="1"/>
  <c r="B41" i="11" s="1"/>
  <c r="AC33" i="11"/>
  <c r="N33" i="11"/>
  <c r="N35" i="11" s="1"/>
  <c r="N37" i="11" s="1"/>
  <c r="N39" i="11" s="1"/>
  <c r="N41" i="11" s="1"/>
  <c r="N28" i="11"/>
  <c r="I28" i="11"/>
  <c r="AC26" i="11"/>
  <c r="N26" i="11"/>
  <c r="N15" i="11" s="1"/>
  <c r="N16" i="11" s="1"/>
  <c r="N24" i="11" s="1"/>
  <c r="N25" i="11" s="1"/>
  <c r="AC25" i="11"/>
  <c r="Y25" i="11"/>
  <c r="Y26" i="11" s="1"/>
  <c r="C25" i="11"/>
  <c r="AC24" i="11"/>
  <c r="AC22" i="11"/>
  <c r="B22" i="11"/>
  <c r="B24" i="11" s="1"/>
  <c r="B25" i="11" s="1"/>
  <c r="B26" i="11" s="1"/>
  <c r="B27" i="11" s="1"/>
  <c r="B28" i="11" s="1"/>
  <c r="AC20" i="11"/>
  <c r="AC16" i="11"/>
  <c r="AC15" i="11"/>
  <c r="E15" i="11"/>
  <c r="E16" i="11" s="1"/>
  <c r="AC54" i="11"/>
  <c r="AC13" i="11"/>
  <c r="Y13" i="11"/>
  <c r="N13" i="11"/>
  <c r="E13" i="11"/>
  <c r="C13" i="11"/>
  <c r="C54" i="11" s="1"/>
  <c r="C26" i="11" s="1"/>
  <c r="AC11" i="11"/>
  <c r="AC8" i="11"/>
  <c r="U8" i="11"/>
  <c r="H43" i="1" l="1"/>
  <c r="I29" i="1" l="1"/>
  <c r="I28" i="1"/>
  <c r="G28" i="1"/>
  <c r="G29" i="1" s="1"/>
  <c r="I23" i="1"/>
  <c r="I24" i="1"/>
  <c r="G92" i="1"/>
  <c r="G93" i="1" s="1"/>
  <c r="G95" i="1" s="1"/>
  <c r="I91" i="1"/>
  <c r="I75" i="1"/>
  <c r="I66" i="1"/>
  <c r="I67" i="1"/>
  <c r="I39" i="1"/>
  <c r="I15" i="1"/>
  <c r="I16" i="1"/>
  <c r="I17" i="1"/>
  <c r="I18" i="1"/>
  <c r="I7" i="1"/>
  <c r="I6" i="1"/>
  <c r="G39" i="1"/>
  <c r="I33" i="1"/>
  <c r="I90" i="1" l="1"/>
  <c r="I92" i="1"/>
  <c r="I93" i="1"/>
  <c r="I95" i="1"/>
  <c r="I46" i="1"/>
  <c r="I47" i="1"/>
  <c r="I48" i="1"/>
  <c r="I49" i="1"/>
  <c r="I50" i="1"/>
  <c r="I51" i="1"/>
  <c r="I52" i="1"/>
  <c r="I53" i="1"/>
  <c r="I54" i="1"/>
  <c r="I58" i="1"/>
  <c r="I59" i="1"/>
  <c r="I60" i="1"/>
  <c r="I62" i="1"/>
  <c r="K45" i="1"/>
  <c r="I111" i="1"/>
  <c r="I110" i="1"/>
  <c r="I109" i="1"/>
  <c r="I108" i="1"/>
  <c r="I102" i="1"/>
  <c r="I101" i="1"/>
  <c r="I100" i="1"/>
  <c r="I99" i="1"/>
  <c r="I96" i="1"/>
  <c r="I88" i="1"/>
  <c r="I89" i="1"/>
  <c r="I86" i="1"/>
  <c r="K78" i="1"/>
  <c r="I79" i="1"/>
  <c r="I78" i="1"/>
  <c r="I87" i="1"/>
  <c r="I85" i="1"/>
  <c r="K84" i="1"/>
  <c r="I84" i="1"/>
  <c r="I83" i="1"/>
  <c r="I82" i="1"/>
  <c r="I81" i="1"/>
  <c r="I80" i="1"/>
  <c r="I77" i="1"/>
  <c r="I76" i="1"/>
  <c r="I74" i="1"/>
  <c r="I73" i="1"/>
  <c r="I72" i="1"/>
  <c r="I71" i="1"/>
  <c r="I70" i="1"/>
  <c r="I69" i="1"/>
  <c r="K67" i="1"/>
  <c r="I65" i="1"/>
  <c r="I35" i="1" l="1"/>
  <c r="I36" i="1"/>
  <c r="I37" i="1"/>
  <c r="I38" i="1"/>
  <c r="K38" i="1"/>
  <c r="I32" i="1"/>
  <c r="I22" i="1"/>
  <c r="I21" i="1"/>
  <c r="I34" i="1"/>
  <c r="I31" i="1"/>
  <c r="I30" i="1"/>
  <c r="I27" i="1"/>
  <c r="I26" i="1"/>
  <c r="I25" i="1"/>
  <c r="I20" i="1"/>
  <c r="I19" i="1"/>
  <c r="I14" i="1"/>
  <c r="I13" i="1"/>
  <c r="I12" i="1"/>
  <c r="I11" i="1"/>
  <c r="I10" i="1"/>
  <c r="I5" i="1"/>
  <c r="I56" i="1" l="1"/>
  <c r="I57" i="1"/>
  <c r="I55" i="1"/>
  <c r="I43" i="1"/>
</calcChain>
</file>

<file path=xl/sharedStrings.xml><?xml version="1.0" encoding="utf-8"?>
<sst xmlns="http://schemas.openxmlformats.org/spreadsheetml/2006/main" count="1000" uniqueCount="573">
  <si>
    <t>KETERANGAN</t>
  </si>
  <si>
    <t>CCTV</t>
  </si>
  <si>
    <t>Pallet</t>
  </si>
  <si>
    <t>Hand Pallet</t>
  </si>
  <si>
    <t>Status OK</t>
  </si>
  <si>
    <t>Genset</t>
  </si>
  <si>
    <t>No</t>
  </si>
  <si>
    <t>UPS</t>
  </si>
  <si>
    <t xml:space="preserve"> </t>
  </si>
  <si>
    <t>25 kg</t>
  </si>
  <si>
    <t>9 kg</t>
  </si>
  <si>
    <t>6 kg</t>
  </si>
  <si>
    <t xml:space="preserve">Datsun </t>
  </si>
  <si>
    <t xml:space="preserve">JUMLAH </t>
  </si>
  <si>
    <t>Instalasi</t>
  </si>
  <si>
    <t>DVR</t>
  </si>
  <si>
    <t>titik</t>
  </si>
  <si>
    <t>ls</t>
  </si>
  <si>
    <t>set</t>
  </si>
  <si>
    <t>camera</t>
  </si>
  <si>
    <t>hand stacker</t>
  </si>
  <si>
    <t>palet</t>
  </si>
  <si>
    <t>lifting</t>
  </si>
  <si>
    <t>scale</t>
  </si>
  <si>
    <t>floor scale</t>
  </si>
  <si>
    <t>instalasi</t>
  </si>
  <si>
    <t>display</t>
  </si>
  <si>
    <t>tera</t>
  </si>
  <si>
    <t>xray</t>
  </si>
  <si>
    <t>single view</t>
  </si>
  <si>
    <t>apar</t>
  </si>
  <si>
    <t>charger trafo</t>
  </si>
  <si>
    <t>Forklift</t>
  </si>
  <si>
    <t>unit</t>
  </si>
  <si>
    <t>GUDANG CGK</t>
  </si>
  <si>
    <t>kendaraan 2 ton</t>
  </si>
  <si>
    <t>Luxio platform</t>
  </si>
  <si>
    <t>Grandmax platform</t>
  </si>
  <si>
    <t>calya operasional</t>
  </si>
  <si>
    <t>avanza operasional</t>
  </si>
  <si>
    <t>Kendaraan</t>
  </si>
  <si>
    <t>AKTIF SERVICEABLE</t>
  </si>
  <si>
    <t>NON AKTIF UNSERVICEABLE</t>
  </si>
  <si>
    <t>GUDANG HLP DAN INCOMING</t>
  </si>
  <si>
    <t>GUDANG RA APK HLP</t>
  </si>
  <si>
    <t>mitsubishi canter long engkel</t>
  </si>
  <si>
    <t>Hino Dutro long engkel</t>
  </si>
  <si>
    <t>Isuzu Elf short engkel</t>
  </si>
  <si>
    <t>ALAT BANTU KERJA ( INVENTORY DAN STATUS )</t>
  </si>
  <si>
    <t>Daihatsu Grandmax biru</t>
  </si>
  <si>
    <t>RUKO HLP</t>
  </si>
  <si>
    <t>DESCRIPTION</t>
  </si>
  <si>
    <t>MASA BERLAKU</t>
  </si>
  <si>
    <t>double view</t>
  </si>
  <si>
    <t>security device</t>
  </si>
  <si>
    <t>WTMD</t>
  </si>
  <si>
    <t>HHMD</t>
  </si>
  <si>
    <t>dual view</t>
  </si>
  <si>
    <t>xray domestik ( KSO )</t>
  </si>
  <si>
    <t>sepatu lifting</t>
  </si>
  <si>
    <t>pasang</t>
  </si>
  <si>
    <t>Genset ( KSO )</t>
  </si>
  <si>
    <t>Hino Dutro short engkel (PLP)</t>
  </si>
  <si>
    <t>timbangan beras</t>
  </si>
  <si>
    <t>Krisbow 12000W</t>
  </si>
  <si>
    <t>krisbow 8000W</t>
  </si>
  <si>
    <t>mirror detector</t>
  </si>
  <si>
    <t>OTP</t>
  </si>
  <si>
    <t>CTP</t>
  </si>
  <si>
    <t xml:space="preserve">BDL =  19, KSO = 8, impor = 10, export = </t>
  </si>
  <si>
    <t>3.5 kg</t>
  </si>
  <si>
    <t>5 kg</t>
  </si>
  <si>
    <t>KATEGORI ALAT</t>
  </si>
  <si>
    <t>milik KSO</t>
  </si>
  <si>
    <t>jumlah</t>
  </si>
  <si>
    <t>gudang B break down incoming</t>
  </si>
  <si>
    <t>KSO AREA</t>
  </si>
  <si>
    <t>gudang C D outgoing buil up</t>
  </si>
  <si>
    <t>gudang 540</t>
  </si>
  <si>
    <t>Kade B incoming</t>
  </si>
  <si>
    <t>Kade CD outgoing</t>
  </si>
  <si>
    <t>gudang transhipment</t>
  </si>
  <si>
    <t>gudang export</t>
  </si>
  <si>
    <t>BDL AREA</t>
  </si>
  <si>
    <t>gudang import</t>
  </si>
  <si>
    <t>satuan</t>
  </si>
  <si>
    <t>SERVICEABLE</t>
  </si>
  <si>
    <t>lokasi</t>
  </si>
  <si>
    <t>kebutuhan handpalet harian ( termasuk KADE)</t>
  </si>
  <si>
    <t>jumlah handpalet di gudang CGK</t>
  </si>
  <si>
    <t>rusak di gudang</t>
  </si>
  <si>
    <t>aktif di gudang</t>
  </si>
  <si>
    <t>aktif di 540</t>
  </si>
  <si>
    <t>Milik BDL</t>
  </si>
  <si>
    <t>KEPEMILIKAN HANDPALET DAN STATUS</t>
  </si>
  <si>
    <t>SUB JUMLAH</t>
  </si>
  <si>
    <t>MAINTENANCE AND REPAIR WORKS</t>
  </si>
  <si>
    <t>No.</t>
  </si>
  <si>
    <t>Pekerjaan</t>
  </si>
  <si>
    <t>To do List</t>
  </si>
  <si>
    <t>STATUS</t>
  </si>
  <si>
    <t>PIC</t>
  </si>
  <si>
    <t>catatan</t>
  </si>
  <si>
    <t xml:space="preserve">TARGET </t>
  </si>
  <si>
    <t>update</t>
  </si>
  <si>
    <t>done</t>
  </si>
  <si>
    <t>pengajuan biaya</t>
  </si>
  <si>
    <t>GUDANG HLP</t>
  </si>
  <si>
    <t>RUKO</t>
  </si>
  <si>
    <t>area services</t>
  </si>
  <si>
    <t>Rencana alternatif TPS</t>
  </si>
  <si>
    <t>perhitungan pembelian material</t>
  </si>
  <si>
    <t>gambar rencana final</t>
  </si>
  <si>
    <t>requester</t>
  </si>
  <si>
    <t>lokasi / keterangan</t>
  </si>
  <si>
    <t>OTHERS</t>
  </si>
  <si>
    <t>MPR REQUEST MONITORING</t>
  </si>
  <si>
    <t>variant</t>
  </si>
  <si>
    <t>Nama Barang</t>
  </si>
  <si>
    <t>Masuk</t>
  </si>
  <si>
    <t>Sisa</t>
  </si>
  <si>
    <t>Non Stock</t>
  </si>
  <si>
    <t>STOCK</t>
  </si>
  <si>
    <t>Amplop Coklat Folio isi 100lbr</t>
  </si>
  <si>
    <t>Isi Staples Kangaro No.10 (kecil)</t>
  </si>
  <si>
    <t>Kertas A4 70gr</t>
  </si>
  <si>
    <t>Amplop Coklat Kabinet(Gaji) isi 100lbr</t>
  </si>
  <si>
    <t>Kalkulator Citizen CT-868L</t>
  </si>
  <si>
    <t>Kertas A4 80gr</t>
  </si>
  <si>
    <t xml:space="preserve">Amplop putih kecil </t>
  </si>
  <si>
    <t>Kwitansi Besar  PPL</t>
  </si>
  <si>
    <t>Kertas A4 Hijau</t>
  </si>
  <si>
    <t>Amplop putih panjang</t>
  </si>
  <si>
    <t>Kwitansi Kecil PPL</t>
  </si>
  <si>
    <t>Kertas A4 Kuning</t>
  </si>
  <si>
    <t>Binder Clip 105</t>
  </si>
  <si>
    <t>Lem Glue Stick Kenko 25gr</t>
  </si>
  <si>
    <t>Kertas F4</t>
  </si>
  <si>
    <t>Binder Clip 107</t>
  </si>
  <si>
    <t>Map gantung</t>
  </si>
  <si>
    <t>Kertas CF 9 1/2" x 11", 3 ply</t>
  </si>
  <si>
    <t>Binder Clip 155</t>
  </si>
  <si>
    <t>Map L F4 Folder One</t>
  </si>
  <si>
    <t>Kertas CF 9 1/2" x 11", 4 ply</t>
  </si>
  <si>
    <t>Binder Clip 200</t>
  </si>
  <si>
    <t>Nota kecil 1 ply</t>
  </si>
  <si>
    <t>Kertas CF 9 1/2" x 11", 2 ply</t>
  </si>
  <si>
    <t>Binder Clip 260</t>
  </si>
  <si>
    <t>Ordner 1/2 Folio Gema</t>
  </si>
  <si>
    <t>Kertas CF 9 1/2" x 11/2", 2 ply</t>
  </si>
  <si>
    <t>Box File Bindex</t>
  </si>
  <si>
    <t>Ordner Folio Gema</t>
  </si>
  <si>
    <t>Kertas CF 9 1/2" x 11/2", 3 ply</t>
  </si>
  <si>
    <t>Buku Hard Cover Folio 100 PPL</t>
  </si>
  <si>
    <t>Paper Clip no.5 Joyko</t>
  </si>
  <si>
    <t>Kertas CF 9 1/2" x 11/2", 4 ply</t>
  </si>
  <si>
    <t>Buku Hard Cover Quarto 100 PPL</t>
  </si>
  <si>
    <t>Trigonal Clip no.3 Joyko</t>
  </si>
  <si>
    <t>Lakban Bening</t>
  </si>
  <si>
    <t>Buku Note A5 Joyko 661</t>
  </si>
  <si>
    <t>Pembolong Kertas Kecil No.30 Joyko</t>
  </si>
  <si>
    <t>Lakban Coklat</t>
  </si>
  <si>
    <t>B File F4 Inter X</t>
  </si>
  <si>
    <t>Pembolong Kertas Kecil No.85 Joyko</t>
  </si>
  <si>
    <t>Plastik warp</t>
  </si>
  <si>
    <t>Clear Holder 40lbr Inter X</t>
  </si>
  <si>
    <t>Penggaris Mika 30cm</t>
  </si>
  <si>
    <t>Benang Karung</t>
  </si>
  <si>
    <t>Clear Holder 100lbr Inter X</t>
  </si>
  <si>
    <t>Post It 654 3M</t>
  </si>
  <si>
    <t>Materai</t>
  </si>
  <si>
    <t>Clipboard / Papan Jalan Kayu Candy</t>
  </si>
  <si>
    <t>Spidol Kecil PW-1 Snowman</t>
  </si>
  <si>
    <t>Cutter Besar Kenko/Joyko L500</t>
  </si>
  <si>
    <t>Spidol WB Permanent</t>
  </si>
  <si>
    <t>Cutter Kecil Kenko/Joyko A300</t>
  </si>
  <si>
    <t>Spidol WB non Permanent</t>
  </si>
  <si>
    <t>Double tape TD-102 (Kecil)</t>
  </si>
  <si>
    <t>Stabilo Joyko</t>
  </si>
  <si>
    <t>Double tape TD-103 (Besar)</t>
  </si>
  <si>
    <t>Stamp Pad (Biru)</t>
  </si>
  <si>
    <t>Gunting Besar Kenko/Joyko 848</t>
  </si>
  <si>
    <t>Stamp Pad (Biru) isi tintanya</t>
  </si>
  <si>
    <t>Gunting Kecil Kenko/Joyko 828</t>
  </si>
  <si>
    <t>Stapler Max HD10</t>
  </si>
  <si>
    <t>Isi Cutter Besar Kenko L150</t>
  </si>
  <si>
    <t>Stapler Max HD50 (besar)</t>
  </si>
  <si>
    <t>Isi Cutter Kecil Kenko A100</t>
  </si>
  <si>
    <t>Isi Staples Kangaro No.3 (Besar)</t>
  </si>
  <si>
    <t>Lem kertas cair ukuran besar</t>
  </si>
  <si>
    <t>Sign here</t>
  </si>
  <si>
    <t>kotak</t>
  </si>
  <si>
    <t>bh</t>
  </si>
  <si>
    <t>Magnet Whiteboard ( isi 5)</t>
  </si>
  <si>
    <t>rim</t>
  </si>
  <si>
    <t>box</t>
  </si>
  <si>
    <t>rol</t>
  </si>
  <si>
    <t>Pekerjaan / request</t>
  </si>
  <si>
    <t>timbagan BDL</t>
  </si>
  <si>
    <t>timbangan KSO</t>
  </si>
  <si>
    <t>NON STOCK ATK</t>
  </si>
  <si>
    <t xml:space="preserve"> STOCK  ( FAST MOVING )</t>
  </si>
  <si>
    <t>KEMAJUAN PEKERJAAN</t>
  </si>
  <si>
    <t>NILAI</t>
  </si>
  <si>
    <t>ANGGARAN</t>
  </si>
  <si>
    <t>Status</t>
  </si>
  <si>
    <t>On</t>
  </si>
  <si>
    <t>closed</t>
  </si>
  <si>
    <t>aktif spare</t>
  </si>
  <si>
    <t>forklift 2 ton</t>
  </si>
  <si>
    <t>ke CGK</t>
  </si>
  <si>
    <t>GEDUNG GRAHA DIRGANTARA LANTAI 2</t>
  </si>
  <si>
    <t>STNK</t>
  </si>
  <si>
    <t>B 9409 CCG</t>
  </si>
  <si>
    <t>KIR</t>
  </si>
  <si>
    <t>B 9506 NUD</t>
  </si>
  <si>
    <t>B 9887 FCC</t>
  </si>
  <si>
    <t>B 9097 KCA</t>
  </si>
  <si>
    <t>B 9582 VCA</t>
  </si>
  <si>
    <t>B 1501 CZK</t>
  </si>
  <si>
    <t>B 1608 CZK</t>
  </si>
  <si>
    <t>B 1887 COI</t>
  </si>
  <si>
    <t>PEMEGANG KONCI</t>
  </si>
  <si>
    <t>viktor</t>
  </si>
  <si>
    <t>Lis</t>
  </si>
  <si>
    <t>Richard</t>
  </si>
  <si>
    <t>KENDARAAN DINAS OPERASIONAL</t>
  </si>
  <si>
    <t>PT. BANGUN DESA LOGISTINDO</t>
  </si>
  <si>
    <t xml:space="preserve">No. </t>
  </si>
  <si>
    <t>No.POL</t>
  </si>
  <si>
    <t>WARNA</t>
  </si>
  <si>
    <t>dimensi box (cm)</t>
  </si>
  <si>
    <t>PENEMPATAN</t>
  </si>
  <si>
    <t>NO KONTRAK</t>
  </si>
  <si>
    <t>LEASING</t>
  </si>
  <si>
    <t xml:space="preserve">lebar </t>
  </si>
  <si>
    <t>tinggi</t>
  </si>
  <si>
    <t>dalam</t>
  </si>
  <si>
    <t>TGL</t>
  </si>
  <si>
    <t>AWAL</t>
  </si>
  <si>
    <t>AKHIR</t>
  </si>
  <si>
    <t>NAMA LEASING</t>
  </si>
  <si>
    <t>CICILAN</t>
  </si>
  <si>
    <t>BANK</t>
  </si>
  <si>
    <t>NILAI PEROLEHAN</t>
  </si>
  <si>
    <t>TAHUN</t>
  </si>
  <si>
    <t>PKB</t>
  </si>
  <si>
    <t>SWDKLLJ</t>
  </si>
  <si>
    <t>ADM STNK</t>
  </si>
  <si>
    <t>TOTAL</t>
  </si>
  <si>
    <t>CORPORATE HLP</t>
  </si>
  <si>
    <t xml:space="preserve">Daihatsu Grand Max Box </t>
  </si>
  <si>
    <t>putih</t>
  </si>
  <si>
    <t>spada</t>
  </si>
  <si>
    <t>Brenda Ariesta Frans</t>
  </si>
  <si>
    <t>2012</t>
  </si>
  <si>
    <t>Daihatsu Sigra 2019, sedan</t>
  </si>
  <si>
    <t>silver</t>
  </si>
  <si>
    <t>yudha</t>
  </si>
  <si>
    <t>PT. Bangun Desa Logistindo</t>
  </si>
  <si>
    <t>HLP / terminal</t>
  </si>
  <si>
    <t>sd</t>
  </si>
  <si>
    <t>PT. MANDIRI TUNAS FINANCE</t>
  </si>
  <si>
    <t>155.000.599.0695</t>
  </si>
  <si>
    <t>MANDIRI</t>
  </si>
  <si>
    <t>2019</t>
  </si>
  <si>
    <t>boy</t>
  </si>
  <si>
    <t>2020</t>
  </si>
  <si>
    <t>mitsubishi expander, sedan</t>
  </si>
  <si>
    <t>Bharata</t>
  </si>
  <si>
    <t>Toyota Fortuner 2020, jeep</t>
  </si>
  <si>
    <t>Madi</t>
  </si>
  <si>
    <t>Toyota forklift 2 ton, RECHARGEABLE</t>
  </si>
  <si>
    <t>abu orange</t>
  </si>
  <si>
    <t>CORPORATE CGK</t>
  </si>
  <si>
    <t>Toyota Avanza, mini bus</t>
  </si>
  <si>
    <t>B 1833 WVM</t>
  </si>
  <si>
    <t>hitam</t>
  </si>
  <si>
    <t>Pardi</t>
  </si>
  <si>
    <t>Pepen Hanafie Pramugara</t>
  </si>
  <si>
    <t>CGK / pujasera</t>
  </si>
  <si>
    <t>Toyota Cayla, sedan</t>
  </si>
  <si>
    <t>B 1988 COR</t>
  </si>
  <si>
    <t>endang</t>
  </si>
  <si>
    <t>Daihatsu Sigra 2020, sedan</t>
  </si>
  <si>
    <t>bronze</t>
  </si>
  <si>
    <t>ridho</t>
  </si>
  <si>
    <t>B 1437 CZN</t>
  </si>
  <si>
    <t>operator</t>
  </si>
  <si>
    <t>CGK  / Gudang</t>
  </si>
  <si>
    <t>Lon King forklift 10 ton, solar</t>
  </si>
  <si>
    <t>orange</t>
  </si>
  <si>
    <t>Hino Dutro Box</t>
  </si>
  <si>
    <t>hijau</t>
  </si>
  <si>
    <t>driver ops</t>
  </si>
  <si>
    <t>PT. Karya Indah Multiguna</t>
  </si>
  <si>
    <t>0080016680</t>
  </si>
  <si>
    <t>PT. TRIHAMAS FINANCE</t>
  </si>
  <si>
    <t>784.0000.964</t>
  </si>
  <si>
    <t>BCA</t>
  </si>
  <si>
    <t>2010</t>
  </si>
  <si>
    <t>PT. MITSUI LEASING CAPITAL INDONESIA</t>
  </si>
  <si>
    <t>00888.141.9390.091</t>
  </si>
  <si>
    <t>2018</t>
  </si>
  <si>
    <t>Mitsubishi Colt Diesel FE 71 L 2014, box</t>
  </si>
  <si>
    <t>kuning</t>
  </si>
  <si>
    <t>PT. Sam Apparel Manufacturing Indonesia</t>
  </si>
  <si>
    <t>DIANA ANDRIANITA KUSUMANINGRUM  </t>
  </si>
  <si>
    <t>2014</t>
  </si>
  <si>
    <t>Datsun Go+ Panca, sedan</t>
  </si>
  <si>
    <t>avsec ops</t>
  </si>
  <si>
    <t>OPERATION GUDANG CGK</t>
  </si>
  <si>
    <t>Hino Dutro, Box</t>
  </si>
  <si>
    <t>CGK / terminal</t>
  </si>
  <si>
    <t>2013</t>
  </si>
  <si>
    <t>Grandmax , minibus</t>
  </si>
  <si>
    <t>apron / avsec</t>
  </si>
  <si>
    <t>CGK / Platform</t>
  </si>
  <si>
    <t>Luxio, minibus</t>
  </si>
  <si>
    <t>hitam dof</t>
  </si>
  <si>
    <t>MITE - RUKO</t>
  </si>
  <si>
    <t>biru</t>
  </si>
  <si>
    <t>PT. Indo CNDO COLOR ABADI</t>
  </si>
  <si>
    <t>HLP / platorm</t>
  </si>
  <si>
    <t>MITE</t>
  </si>
  <si>
    <t>ATAS NAMA STNK / PEMILIK</t>
  </si>
  <si>
    <t>B 9309 CRX</t>
  </si>
  <si>
    <t>Isuzu ELF Truck Box</t>
  </si>
  <si>
    <t>lepas kunci SPADA</t>
  </si>
  <si>
    <t>lepas kunci</t>
  </si>
  <si>
    <t>PEMEGANG BPKB</t>
  </si>
  <si>
    <t>leasing</t>
  </si>
  <si>
    <t>KENDARAAN</t>
  </si>
  <si>
    <t>OPERATION RA APK - HLP</t>
  </si>
  <si>
    <t>B 2320 SJB</t>
  </si>
  <si>
    <t>B 1855 CZA</t>
  </si>
  <si>
    <t>B 1467 CZN</t>
  </si>
  <si>
    <t>B 1833 CMR</t>
  </si>
  <si>
    <t xml:space="preserve">B 1615 BFU </t>
  </si>
  <si>
    <t>B 1330 CZN</t>
  </si>
  <si>
    <t>B 1328 CZN</t>
  </si>
  <si>
    <t>Seluruhnya di gudang A</t>
  </si>
  <si>
    <t>5 Di Gudang A + 1 di bengkel</t>
  </si>
  <si>
    <t>Total rusak di gudang</t>
  </si>
  <si>
    <t>total aktif + ac room</t>
  </si>
  <si>
    <t>tanggal</t>
  </si>
  <si>
    <t>aset/wawan</t>
  </si>
  <si>
    <t>CGK/budi</t>
  </si>
  <si>
    <t>masih proses</t>
  </si>
  <si>
    <t>ganti aki</t>
  </si>
  <si>
    <t>ganti master rem atas atas</t>
  </si>
  <si>
    <t xml:space="preserve">ganti switch lampu </t>
  </si>
  <si>
    <t xml:space="preserve">ganti dan pasang carpet </t>
  </si>
  <si>
    <t>ganti plat kopling</t>
  </si>
  <si>
    <t>forklift kendaraan 2,5 ton</t>
  </si>
  <si>
    <t>FG wilson 1500KVA KSO</t>
  </si>
  <si>
    <t>dalam pengurusan</t>
  </si>
  <si>
    <t>Status OK,</t>
  </si>
  <si>
    <t>perpanjangan KIR</t>
  </si>
  <si>
    <t>minggu sebelumnya 30 rusak</t>
  </si>
  <si>
    <t>medi</t>
  </si>
  <si>
    <t>ganti ban luar</t>
  </si>
  <si>
    <t>servis stater dan pompa solar</t>
  </si>
  <si>
    <t>Hand Pallet ( BDL )</t>
  </si>
  <si>
    <t>xray gudang internasional</t>
  </si>
  <si>
    <t>forklift kendaraan 10 ton</t>
  </si>
  <si>
    <t>Status OK, penambahan air aki</t>
  </si>
  <si>
    <t>Krisbow, selesai ganti oli</t>
  </si>
  <si>
    <t>kondisi aktual</t>
  </si>
  <si>
    <t>CGK / gudang</t>
  </si>
  <si>
    <t>RA APK</t>
  </si>
  <si>
    <t>penggatian AC split R meeting lt2</t>
  </si>
  <si>
    <t>bongkar pasang knalpot ( akibat patah di airside )</t>
  </si>
  <si>
    <t xml:space="preserve">Perbaikan ruangan beacukai import </t>
  </si>
  <si>
    <t>beacukai import</t>
  </si>
  <si>
    <t>APK</t>
  </si>
  <si>
    <t>prioritas pekerjaan perbaikan lantai</t>
  </si>
  <si>
    <t>prioritas pekerjaan aspalt samping</t>
  </si>
  <si>
    <t>survey lokasi oleh tim FASINT</t>
  </si>
  <si>
    <t>pengajuan penawaran harga</t>
  </si>
  <si>
    <t>B 3070 CJE</t>
  </si>
  <si>
    <t>andi pass</t>
  </si>
  <si>
    <t xml:space="preserve">sepeda motor honda </t>
  </si>
  <si>
    <t>ganti oli mesin</t>
  </si>
  <si>
    <t>wawan</t>
  </si>
  <si>
    <t>ganti oli</t>
  </si>
  <si>
    <t>pengajuan biaya, 24.08.2021</t>
  </si>
  <si>
    <t xml:space="preserve">gudang </t>
  </si>
  <si>
    <t>pembuatan shower di transhipment</t>
  </si>
  <si>
    <t>pembelian material</t>
  </si>
  <si>
    <t>progress</t>
  </si>
  <si>
    <t>AC ruang meeting</t>
  </si>
  <si>
    <t>AC cool room 5PK</t>
  </si>
  <si>
    <t xml:space="preserve">AC no 5 </t>
  </si>
  <si>
    <t>AC no 6</t>
  </si>
  <si>
    <t>additional pekerjaan Lori</t>
  </si>
  <si>
    <t>tambahan railing</t>
  </si>
  <si>
    <t>tambahan display duplikasi timbangan</t>
  </si>
  <si>
    <t>perbaikan mesin x-ray</t>
  </si>
  <si>
    <t>kedatangan tim tekns C91</t>
  </si>
  <si>
    <t>lanjutan perbaikan</t>
  </si>
  <si>
    <t>specialis</t>
  </si>
  <si>
    <t>Lori Transhipment</t>
  </si>
  <si>
    <t>SOP ABK</t>
  </si>
  <si>
    <t>kategori alat</t>
  </si>
  <si>
    <t>perawatan berkala</t>
  </si>
  <si>
    <t>tindakan</t>
  </si>
  <si>
    <t>preventive maintenance</t>
  </si>
  <si>
    <t>lifting ( hand palet + Hand stacker )</t>
  </si>
  <si>
    <t>mengamati visual kebocoran oli pada hidrolic neck</t>
  </si>
  <si>
    <t>mencoba tuas hidrolik</t>
  </si>
  <si>
    <t xml:space="preserve">memberikan spray oli pada roda </t>
  </si>
  <si>
    <t xml:space="preserve">melihat kondisi bearing roda </t>
  </si>
  <si>
    <t xml:space="preserve">timbagan </t>
  </si>
  <si>
    <t xml:space="preserve">X ray </t>
  </si>
  <si>
    <t>PROCEDURE DAILY CARE:</t>
  </si>
  <si>
    <t>Buka Cover depan UPS</t>
  </si>
  <si>
    <t>Bersihkan Fan UPS</t>
  </si>
  <si>
    <t>Bersihkan sirkulasi udara yang   berada dibelakag UPS.</t>
  </si>
  <si>
    <t>Suhu ruangan untuk UPS dibawah 25 Derajat Celcius</t>
  </si>
  <si>
    <t>PROCEDURE MAINTENANCE UPS</t>
  </si>
  <si>
    <t>Jika UPS berada diruangan terbuka, usahakan diluar jam operasional kerja.</t>
  </si>
  <si>
    <t>Pastikan UPS sudah tidak ada beban.</t>
  </si>
  <si>
    <t>Matikan UPS</t>
  </si>
  <si>
    <t>Buka Casing samping UPS</t>
  </si>
  <si>
    <t>Bersihkan mainboard UPS (semprot pakai blower)</t>
  </si>
  <si>
    <t>Ukur tegangan charger UPS ( 216 VDC)</t>
  </si>
  <si>
    <t>Cek Battery UPS menggunakan Battery Checker</t>
  </si>
  <si>
    <t>Jika Ups sudah dibersihkan, dan sudah dipastikan DAB charger dalam kondisi normal, maka UPS dapat ditutup kembali.</t>
  </si>
  <si>
    <t>Forklift diesel</t>
  </si>
  <si>
    <t>CARA PERAWATAN FORKLIFT DIESEL HARIAN</t>
  </si>
  <si>
    <t>Pastikan seluruh accessories forklift berfungsi dengan baik, meliputi lampu depan, lampu stop, lampu seign dan klakson</t>
  </si>
  <si>
    <t>Pastikan pedal kopling berfungsi dengan baik</t>
  </si>
  <si>
    <t>Pastikan pedal rem berfungsi dengan baik</t>
  </si>
  <si>
    <t>Pastikan rem tangan berfungsi dengan baik</t>
  </si>
  <si>
    <t>Periksa bagian garpu dan pagar carriage forklift, pastikan garpu dan pagar anda selalu diposisi center</t>
  </si>
  <si>
    <t>Periksa seluruh bagian hidrolik unit forklift, pastikan hidrolik dalam keadaan baik, tidak bocor, dan tidak ada as yang baret atau luka</t>
  </si>
  <si>
    <t>Periksa kondisi Accu dan air Accu</t>
  </si>
  <si>
    <t>Periksa ketersediaan bahan bakar solar setiap sebelum unit digunakan. Indikator dua bar menunjukan bahan bakar solar harus segera diisi kembali</t>
  </si>
  <si>
    <t>forklift Battery</t>
  </si>
  <si>
    <t>TUTORIAL PERAWATAN BATERAI ELEKTRIK</t>
  </si>
  <si>
    <t>Lakukan pengisian Batere secara tertib, pastikan batere di charge minimal kapasitas 20%.</t>
  </si>
  <si>
    <t>Selama pengisian Batere, pastikan tutup Accu dalam keadaan terbuka</t>
  </si>
  <si>
    <t>Lakukan pengisianan air Accu apabila pelampung air sudah dibawah standard</t>
  </si>
  <si>
    <t>Kebersihan dari batere forklift juga penting untuk dperhatikan</t>
  </si>
  <si>
    <t>Jangan menghentikan proses pengisian sebelum batere penuh, sebab akan mengurangi usia batere</t>
  </si>
  <si>
    <t>Pastikan permukaan kabel Baterai berada dalam keadaan baik, tidak terkelupas atau tidak rusak</t>
  </si>
  <si>
    <t>Kendaraan solar</t>
  </si>
  <si>
    <t>wawan + dedi</t>
  </si>
  <si>
    <t>kendaraan bensin</t>
  </si>
  <si>
    <t>pastikan seluruh accessories forklift berfungsi dengan baik, meliputi lampu depan, lampu stop, lampu seign dan klakson</t>
  </si>
  <si>
    <t>Tutorial Perawatan Batere forklift Elektrik</t>
  </si>
  <si>
    <t>Pengisian ulang apar 9kg</t>
  </si>
  <si>
    <t>Arfan</t>
  </si>
  <si>
    <t>Pengisian ulang apar 25kg</t>
  </si>
  <si>
    <t>Uwais</t>
  </si>
  <si>
    <t>Mite ruko</t>
  </si>
  <si>
    <t>pembelian rumh lampu + kabel dll, 09.09.2021</t>
  </si>
  <si>
    <t>pantek pompa air jetpump</t>
  </si>
  <si>
    <t>lala</t>
  </si>
  <si>
    <t>penawaran pak emon</t>
  </si>
  <si>
    <t>email ke pak ganesha ttg penyebab rusak</t>
  </si>
  <si>
    <t>pengajuan KIR, done</t>
  </si>
  <si>
    <t>kamil</t>
  </si>
  <si>
    <t>ria</t>
  </si>
  <si>
    <t>vivi</t>
  </si>
  <si>
    <t>audrey</t>
  </si>
  <si>
    <t>talang AC 3 bh</t>
  </si>
  <si>
    <t>ATK juli</t>
  </si>
  <si>
    <t>daru</t>
  </si>
  <si>
    <t>konci naple, klakson, baut ring, dll</t>
  </si>
  <si>
    <t xml:space="preserve">Penambahan lampu penerangan pintu masuk area gudng aviaterra + kipas UPS </t>
  </si>
  <si>
    <t>repair talang combi</t>
  </si>
  <si>
    <t>ruang Acc gudang E</t>
  </si>
  <si>
    <t>ruang BC gudang A</t>
  </si>
  <si>
    <t>pembersihan tnah samping</t>
  </si>
  <si>
    <t>perbaikan bocor atap di akunting</t>
  </si>
  <si>
    <t>Status OK, Krisbow 8000W, rencana pembelian bensin 20 liter, pertamax</t>
  </si>
  <si>
    <t>kontak daru untuk klarifikasi serah terima mobil</t>
  </si>
  <si>
    <t>ganti ban depan 2 buah, 10.09.2021</t>
  </si>
  <si>
    <t>approved</t>
  </si>
  <si>
    <t xml:space="preserve">rencana ganti master rem belakang </t>
  </si>
  <si>
    <t>konci naple</t>
  </si>
  <si>
    <t>dedi</t>
  </si>
  <si>
    <t>cek oli</t>
  </si>
  <si>
    <t>not approved</t>
  </si>
  <si>
    <t>persiapan pelaksanaan lapangan</t>
  </si>
  <si>
    <t xml:space="preserve">pengajuan biaya </t>
  </si>
  <si>
    <t>tidak approved</t>
  </si>
  <si>
    <t>tambahan atap penutup timbangan kade transhipment</t>
  </si>
  <si>
    <t>pagar penutup kade gudang transhipment</t>
  </si>
  <si>
    <t>pengajuan pembelian</t>
  </si>
  <si>
    <t>uki</t>
  </si>
  <si>
    <t>persiapan pekerjaan, pengajuan pembayaran 1</t>
  </si>
  <si>
    <t>tes kebocoran saat hujan</t>
  </si>
  <si>
    <t>pemisahan pembelian material dan AC</t>
  </si>
  <si>
    <t>rencana pembelian material tim CGK</t>
  </si>
  <si>
    <t>dimin cs</t>
  </si>
  <si>
    <t>segera pengajuan</t>
  </si>
  <si>
    <t>uki, wawan</t>
  </si>
  <si>
    <t>penggantian seal tilt horizontal approved, pengajuan biaya</t>
  </si>
  <si>
    <t>Status OK, ganti oli done</t>
  </si>
  <si>
    <t>Status OK, ganti master rem done</t>
  </si>
  <si>
    <t>OK</t>
  </si>
  <si>
    <t>ganti oli 14.09,.2021, done</t>
  </si>
  <si>
    <t>hydrolik horizontal rembes oli, tunggu konfirmasi vendor</t>
  </si>
  <si>
    <t>Total aktif di gudang ( KSO + BDL)</t>
  </si>
  <si>
    <t>kekurangan</t>
  </si>
  <si>
    <t>serviceable</t>
  </si>
  <si>
    <t>aktif</t>
  </si>
  <si>
    <t>rencana repair</t>
  </si>
  <si>
    <t>cor parkiran depan</t>
  </si>
  <si>
    <t>replace battery xray single + double</t>
  </si>
  <si>
    <t>pengadaan ac 2PK kontrol room</t>
  </si>
  <si>
    <t>reminder ke yuli</t>
  </si>
  <si>
    <t>cleaning , tambah freon done</t>
  </si>
  <si>
    <t>repair ac yg ada</t>
  </si>
  <si>
    <t>pengajuan kas kecil</t>
  </si>
  <si>
    <t xml:space="preserve">update </t>
  </si>
  <si>
    <t xml:space="preserve">pengiriman tunggu request/ permintaan </t>
  </si>
  <si>
    <t>closing bulan oktober 30.09.2021</t>
  </si>
  <si>
    <t>penawaran revisi dari pak emon</t>
  </si>
  <si>
    <t>pengajuan Memo BOC revisi, untuk DP 30%</t>
  </si>
  <si>
    <t>perbaikan bocor di kasir</t>
  </si>
  <si>
    <t>belum ada MPR</t>
  </si>
  <si>
    <t>perbaikan lantai kade</t>
  </si>
  <si>
    <t>pengajuan biaya perbaikan engsel pintu box</t>
  </si>
  <si>
    <t>ganti ban ( fornak Budi ), ganti master kopling , pengajuan , done</t>
  </si>
  <si>
    <t>cek aki untuk stater</t>
  </si>
  <si>
    <t>ok</t>
  </si>
  <si>
    <t>replace battery</t>
  </si>
  <si>
    <t>pengajuan fan externakl untuk UPS</t>
  </si>
  <si>
    <t>pembelian lampu rem forklift</t>
  </si>
  <si>
    <t>Pembelian air aki forklift</t>
  </si>
  <si>
    <t>botol</t>
  </si>
  <si>
    <t>pembelian tali straping kardus</t>
  </si>
  <si>
    <t>besi plat kunci straping</t>
  </si>
  <si>
    <t xml:space="preserve">pengadaan form DO </t>
  </si>
  <si>
    <t>perbaikan plafond kasir</t>
  </si>
  <si>
    <t>pembelian dryer ETD</t>
  </si>
  <si>
    <t>pembelian battery ups internal xray</t>
  </si>
  <si>
    <t>diambil 29.09.2021</t>
  </si>
  <si>
    <t>fornak 29.9.2021</t>
  </si>
  <si>
    <t>kas kecil</t>
  </si>
  <si>
    <t>penawaran harga pantek jetpump</t>
  </si>
  <si>
    <t xml:space="preserve">perbaikan xray </t>
  </si>
  <si>
    <t>MPR dari uwais</t>
  </si>
  <si>
    <t>re nego dengan C91</t>
  </si>
  <si>
    <t>belanja spre parts</t>
  </si>
  <si>
    <t>cek untuk simpen di kulkas saja</t>
  </si>
  <si>
    <t>reminder uwais</t>
  </si>
  <si>
    <t>belanja material</t>
  </si>
  <si>
    <t>memeo BOC 29.09.2021</t>
  </si>
  <si>
    <t>perbaikan 29.09.2021</t>
  </si>
  <si>
    <t>SOP ETD</t>
  </si>
  <si>
    <t>recheck SOP</t>
  </si>
  <si>
    <t>pembelian sarung jok grandmax box</t>
  </si>
  <si>
    <t>elis</t>
  </si>
  <si>
    <t>atap timbangan</t>
  </si>
  <si>
    <t>pagar depan</t>
  </si>
  <si>
    <t>railing timbangan</t>
  </si>
  <si>
    <t>repair talang 8"</t>
  </si>
  <si>
    <t>perbandingan harga , asplat dan beton</t>
  </si>
  <si>
    <t>wawan + lala</t>
  </si>
  <si>
    <t>pengajuan pembelian material</t>
  </si>
  <si>
    <t>pengajuan biaya PKB, done</t>
  </si>
  <si>
    <t xml:space="preserve">bongkar rem </t>
  </si>
  <si>
    <t>tambahan air aki</t>
  </si>
  <si>
    <t>ganti seal tilt hidrolik horizontal</t>
  </si>
  <si>
    <t>tmbah air aki</t>
  </si>
  <si>
    <t>ganti ban depan 2 unit</t>
  </si>
  <si>
    <t>revisi memo , langsung pembayaran 30%, nego dengan C91</t>
  </si>
  <si>
    <t>ETD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</si>
</sst>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;@"/>
    <numFmt numFmtId="167" formatCode="dd/mmm/yy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2"/>
      <color rgb="FF000000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trike/>
      <sz val="10"/>
      <color theme="1"/>
      <name val="Arial"/>
      <family val="2"/>
    </font>
    <font>
      <strike/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 Light"/>
      <family val="2"/>
    </font>
    <font>
      <b/>
      <sz val="11"/>
      <color theme="1"/>
      <name val="Calibri"/>
      <family val="2"/>
    </font>
    <font>
      <b/>
      <sz val="11"/>
      <color rgb="FF000000"/>
      <name val="Calibri Light"/>
      <family val="2"/>
    </font>
    <font>
      <sz val="11"/>
      <color theme="1"/>
      <name val="Calibri"/>
      <family val="2"/>
      <charset val="1"/>
      <scheme val="minor"/>
    </font>
    <font>
      <strike/>
      <sz val="10"/>
      <color rgb="FF000000"/>
      <name val="Arial"/>
      <family val="2"/>
    </font>
    <font>
      <sz val="10"/>
      <color rgb="FFFF0000"/>
      <name val="Arial"/>
      <family val="2"/>
    </font>
    <font>
      <strike/>
      <sz val="10"/>
      <color rgb="FF002060"/>
      <name val="Arial"/>
      <family val="2"/>
    </font>
    <font>
      <sz val="11"/>
      <color rgb="FFFF0000"/>
      <name val="Calibri"/>
      <family val="2"/>
    </font>
    <font>
      <strike/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  <bgColor indexed="64"/>
      </patternFill>
    </fill>
  </fills>
  <borders count="1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hair">
        <color indexed="64"/>
      </bottom>
      <diagonal/>
    </border>
    <border>
      <left style="medium">
        <color auto="1"/>
      </left>
      <right/>
      <top style="medium">
        <color auto="1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hair">
        <color indexed="64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/>
      <top style="thin">
        <color indexed="64"/>
      </top>
      <bottom style="hair">
        <color indexed="64"/>
      </bottom>
      <diagonal/>
    </border>
    <border diagonalUp="1"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 style="hair">
        <color indexed="64"/>
      </diagonal>
    </border>
    <border diagonalUp="1"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 style="hair">
        <color indexed="64"/>
      </diagonal>
    </border>
    <border diagonalUp="1">
      <left style="medium">
        <color auto="1"/>
      </left>
      <right style="medium">
        <color auto="1"/>
      </right>
      <top style="medium">
        <color indexed="64"/>
      </top>
      <bottom style="medium">
        <color auto="1"/>
      </bottom>
      <diagonal style="hair">
        <color indexed="64"/>
      </diagonal>
    </border>
    <border diagonalUp="1"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medium">
        <color indexed="64"/>
      </left>
      <right/>
      <top style="medium">
        <color indexed="64"/>
      </top>
      <bottom style="medium">
        <color auto="1"/>
      </bottom>
      <diagonal style="hair">
        <color indexed="64"/>
      </diagonal>
    </border>
    <border diagonalUp="1">
      <left style="medium">
        <color indexed="64"/>
      </left>
      <right style="medium">
        <color indexed="64"/>
      </right>
      <top/>
      <bottom/>
      <diagonal style="hair">
        <color indexed="64"/>
      </diagonal>
    </border>
    <border diagonalUp="1">
      <left style="medium">
        <color indexed="64"/>
      </left>
      <right style="medium">
        <color indexed="64"/>
      </right>
      <top/>
      <bottom style="medium">
        <color indexed="64"/>
      </bottom>
      <diagonal style="hair">
        <color indexed="64"/>
      </diagonal>
    </border>
    <border diagonalUp="1">
      <left style="medium">
        <color indexed="64"/>
      </left>
      <right style="medium">
        <color indexed="64"/>
      </right>
      <top style="hair">
        <color indexed="64"/>
      </top>
      <bottom/>
      <diagonal style="thin">
        <color indexed="64"/>
      </diagonal>
    </border>
    <border diagonalUp="1">
      <left style="medium">
        <color indexed="64"/>
      </left>
      <right style="medium">
        <color indexed="64"/>
      </right>
      <top style="hair">
        <color indexed="64"/>
      </top>
      <bottom/>
      <diagonal style="hair">
        <color indexed="64"/>
      </diagonal>
    </border>
    <border diagonalUp="1">
      <left style="medium">
        <color indexed="64"/>
      </left>
      <right/>
      <top style="thin">
        <color indexed="64"/>
      </top>
      <bottom/>
      <diagonal style="hair">
        <color indexed="64"/>
      </diagonal>
    </border>
    <border diagonalUp="1">
      <left style="medium">
        <color indexed="64"/>
      </left>
      <right style="medium">
        <color indexed="64"/>
      </right>
      <top style="thin">
        <color indexed="64"/>
      </top>
      <bottom/>
      <diagonal style="hair">
        <color indexed="64"/>
      </diagonal>
    </border>
    <border diagonalUp="1">
      <left style="medium">
        <color indexed="64"/>
      </left>
      <right style="medium">
        <color indexed="64"/>
      </right>
      <top/>
      <bottom style="hair">
        <color auto="1"/>
      </bottom>
      <diagonal style="hair">
        <color indexed="64"/>
      </diagonal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</cellStyleXfs>
  <cellXfs count="899">
    <xf numFmtId="0" fontId="0" fillId="0" borderId="0" xfId="0"/>
    <xf numFmtId="0" fontId="2" fillId="0" borderId="0" xfId="0" applyFont="1"/>
    <xf numFmtId="0" fontId="2" fillId="0" borderId="2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9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left" vertical="center"/>
    </xf>
    <xf numFmtId="164" fontId="2" fillId="0" borderId="14" xfId="1" applyNumberFormat="1" applyFont="1" applyBorder="1" applyAlignment="1"/>
    <xf numFmtId="0" fontId="2" fillId="0" borderId="22" xfId="0" applyFont="1" applyBorder="1" applyAlignment="1">
      <alignment vertical="center"/>
    </xf>
    <xf numFmtId="0" fontId="2" fillId="0" borderId="17" xfId="0" applyFont="1" applyFill="1" applyBorder="1" applyAlignment="1">
      <alignment horizontal="left" vertical="center"/>
    </xf>
    <xf numFmtId="164" fontId="2" fillId="0" borderId="17" xfId="1" applyNumberFormat="1" applyFont="1" applyBorder="1" applyAlignment="1"/>
    <xf numFmtId="0" fontId="2" fillId="0" borderId="23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164" fontId="2" fillId="2" borderId="17" xfId="1" applyNumberFormat="1" applyFont="1" applyFill="1" applyBorder="1" applyAlignment="1"/>
    <xf numFmtId="0" fontId="2" fillId="0" borderId="17" xfId="0" applyFont="1" applyFill="1" applyBorder="1" applyAlignment="1">
      <alignment vertical="center"/>
    </xf>
    <xf numFmtId="0" fontId="2" fillId="0" borderId="17" xfId="0" applyFont="1" applyBorder="1"/>
    <xf numFmtId="0" fontId="2" fillId="2" borderId="17" xfId="0" applyFont="1" applyFill="1" applyBorder="1" applyAlignment="1">
      <alignment horizontal="right" vertical="center"/>
    </xf>
    <xf numFmtId="0" fontId="2" fillId="0" borderId="17" xfId="0" applyFont="1" applyBorder="1" applyAlignment="1">
      <alignment horizontal="left"/>
    </xf>
    <xf numFmtId="0" fontId="2" fillId="0" borderId="18" xfId="0" applyFont="1" applyBorder="1"/>
    <xf numFmtId="0" fontId="2" fillId="0" borderId="20" xfId="0" applyFont="1" applyBorder="1"/>
    <xf numFmtId="164" fontId="2" fillId="0" borderId="20" xfId="1" applyNumberFormat="1" applyFont="1" applyBorder="1" applyAlignment="1"/>
    <xf numFmtId="0" fontId="2" fillId="0" borderId="21" xfId="0" applyFont="1" applyBorder="1"/>
    <xf numFmtId="0" fontId="2" fillId="0" borderId="33" xfId="0" applyFont="1" applyBorder="1"/>
    <xf numFmtId="164" fontId="2" fillId="0" borderId="33" xfId="1" applyNumberFormat="1" applyFont="1" applyBorder="1" applyAlignment="1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64" fontId="2" fillId="0" borderId="0" xfId="1" applyNumberFormat="1" applyFont="1" applyAlignment="1"/>
    <xf numFmtId="164" fontId="2" fillId="0" borderId="0" xfId="1" applyNumberFormat="1" applyFont="1" applyAlignment="1">
      <alignment horizontal="center"/>
    </xf>
    <xf numFmtId="164" fontId="2" fillId="0" borderId="6" xfId="1" applyNumberFormat="1" applyFont="1" applyBorder="1" applyAlignment="1">
      <alignment horizontal="center"/>
    </xf>
    <xf numFmtId="164" fontId="2" fillId="0" borderId="4" xfId="1" applyNumberFormat="1" applyFont="1" applyBorder="1" applyAlignment="1">
      <alignment horizontal="center"/>
    </xf>
    <xf numFmtId="164" fontId="2" fillId="2" borderId="4" xfId="1" applyNumberFormat="1" applyFont="1" applyFill="1" applyBorder="1" applyAlignment="1">
      <alignment horizontal="center"/>
    </xf>
    <xf numFmtId="164" fontId="2" fillId="0" borderId="36" xfId="1" applyNumberFormat="1" applyFont="1" applyBorder="1" applyAlignment="1">
      <alignment horizontal="center"/>
    </xf>
    <xf numFmtId="164" fontId="2" fillId="0" borderId="37" xfId="1" applyNumberFormat="1" applyFont="1" applyBorder="1" applyAlignment="1">
      <alignment horizontal="center"/>
    </xf>
    <xf numFmtId="164" fontId="2" fillId="3" borderId="2" xfId="1" applyNumberFormat="1" applyFont="1" applyFill="1" applyBorder="1" applyAlignment="1">
      <alignment horizontal="center" vertical="center" wrapText="1"/>
    </xf>
    <xf numFmtId="164" fontId="2" fillId="0" borderId="13" xfId="1" applyNumberFormat="1" applyFont="1" applyBorder="1" applyAlignment="1"/>
    <xf numFmtId="164" fontId="2" fillId="0" borderId="15" xfId="1" applyNumberFormat="1" applyFont="1" applyBorder="1" applyAlignment="1"/>
    <xf numFmtId="164" fontId="2" fillId="0" borderId="16" xfId="1" applyNumberFormat="1" applyFont="1" applyBorder="1" applyAlignment="1"/>
    <xf numFmtId="164" fontId="2" fillId="0" borderId="18" xfId="1" applyNumberFormat="1" applyFont="1" applyBorder="1" applyAlignment="1"/>
    <xf numFmtId="164" fontId="2" fillId="2" borderId="16" xfId="1" applyNumberFormat="1" applyFont="1" applyFill="1" applyBorder="1" applyAlignment="1"/>
    <xf numFmtId="164" fontId="2" fillId="2" borderId="18" xfId="1" applyNumberFormat="1" applyFont="1" applyFill="1" applyBorder="1" applyAlignment="1"/>
    <xf numFmtId="164" fontId="2" fillId="0" borderId="19" xfId="1" applyNumberFormat="1" applyFont="1" applyBorder="1" applyAlignment="1"/>
    <xf numFmtId="164" fontId="2" fillId="0" borderId="21" xfId="1" applyNumberFormat="1" applyFont="1" applyBorder="1" applyAlignment="1"/>
    <xf numFmtId="164" fontId="2" fillId="0" borderId="30" xfId="1" applyNumberFormat="1" applyFont="1" applyBorder="1" applyAlignment="1"/>
    <xf numFmtId="0" fontId="2" fillId="0" borderId="9" xfId="0" quotePrefix="1" applyFont="1" applyBorder="1" applyAlignment="1">
      <alignment horizontal="left"/>
    </xf>
    <xf numFmtId="0" fontId="2" fillId="0" borderId="9" xfId="0" applyFont="1" applyFill="1" applyBorder="1" applyAlignment="1">
      <alignment horizontal="left" vertical="center"/>
    </xf>
    <xf numFmtId="0" fontId="2" fillId="0" borderId="9" xfId="0" applyFont="1" applyBorder="1" applyAlignment="1">
      <alignment horizontal="left"/>
    </xf>
    <xf numFmtId="0" fontId="2" fillId="0" borderId="38" xfId="0" applyFont="1" applyBorder="1" applyAlignment="1">
      <alignment horizontal="left"/>
    </xf>
    <xf numFmtId="0" fontId="2" fillId="0" borderId="39" xfId="0" applyFont="1" applyBorder="1" applyAlignment="1">
      <alignment vertical="center"/>
    </xf>
    <xf numFmtId="0" fontId="2" fillId="0" borderId="1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2" fillId="3" borderId="7" xfId="0" applyNumberFormat="1" applyFont="1" applyFill="1" applyBorder="1" applyAlignment="1">
      <alignment horizontal="center" vertical="center" wrapText="1"/>
    </xf>
    <xf numFmtId="165" fontId="2" fillId="0" borderId="8" xfId="0" applyNumberFormat="1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165" fontId="2" fillId="2" borderId="9" xfId="0" applyNumberFormat="1" applyFont="1" applyFill="1" applyBorder="1" applyAlignment="1">
      <alignment horizontal="center"/>
    </xf>
    <xf numFmtId="165" fontId="2" fillId="0" borderId="9" xfId="0" applyNumberFormat="1" applyFont="1" applyBorder="1"/>
    <xf numFmtId="165" fontId="2" fillId="0" borderId="9" xfId="0" applyNumberFormat="1" applyFont="1" applyFill="1" applyBorder="1"/>
    <xf numFmtId="165" fontId="2" fillId="0" borderId="38" xfId="0" applyNumberFormat="1" applyFont="1" applyBorder="1"/>
    <xf numFmtId="165" fontId="2" fillId="0" borderId="0" xfId="0" applyNumberFormat="1" applyFont="1"/>
    <xf numFmtId="165" fontId="2" fillId="0" borderId="39" xfId="0" applyNumberFormat="1" applyFont="1" applyBorder="1"/>
    <xf numFmtId="164" fontId="2" fillId="0" borderId="18" xfId="1" applyNumberFormat="1" applyFont="1" applyFill="1" applyBorder="1" applyAlignment="1"/>
    <xf numFmtId="165" fontId="2" fillId="0" borderId="9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left"/>
    </xf>
    <xf numFmtId="164" fontId="2" fillId="0" borderId="17" xfId="1" applyNumberFormat="1" applyFont="1" applyFill="1" applyBorder="1" applyAlignment="1"/>
    <xf numFmtId="0" fontId="2" fillId="0" borderId="35" xfId="0" applyFont="1" applyBorder="1" applyAlignment="1">
      <alignment horizontal="center" vertical="center"/>
    </xf>
    <xf numFmtId="0" fontId="6" fillId="0" borderId="0" xfId="2" applyFont="1"/>
    <xf numFmtId="0" fontId="7" fillId="0" borderId="0" xfId="2" applyFont="1" applyAlignment="1">
      <alignment horizontal="left"/>
    </xf>
    <xf numFmtId="0" fontId="7" fillId="0" borderId="0" xfId="2" applyFont="1"/>
    <xf numFmtId="166" fontId="3" fillId="3" borderId="86" xfId="3" applyNumberFormat="1" applyFont="1" applyFill="1" applyBorder="1" applyAlignment="1">
      <alignment horizontal="center" vertical="center" wrapText="1"/>
    </xf>
    <xf numFmtId="0" fontId="8" fillId="0" borderId="14" xfId="3" applyFont="1" applyFill="1" applyBorder="1" applyAlignment="1">
      <alignment horizontal="left" vertical="center" wrapText="1"/>
    </xf>
    <xf numFmtId="166" fontId="2" fillId="0" borderId="14" xfId="3" applyNumberFormat="1" applyFont="1" applyFill="1" applyBorder="1" applyAlignment="1">
      <alignment vertical="center" wrapText="1"/>
    </xf>
    <xf numFmtId="0" fontId="2" fillId="0" borderId="15" xfId="3" applyFont="1" applyBorder="1"/>
    <xf numFmtId="0" fontId="2" fillId="0" borderId="17" xfId="3" applyFont="1" applyFill="1" applyBorder="1" applyAlignment="1">
      <alignment vertical="center" wrapText="1"/>
    </xf>
    <xf numFmtId="166" fontId="2" fillId="0" borderId="17" xfId="3" applyNumberFormat="1" applyFont="1" applyFill="1" applyBorder="1" applyAlignment="1">
      <alignment vertical="center" wrapText="1"/>
    </xf>
    <xf numFmtId="0" fontId="2" fillId="0" borderId="18" xfId="3" applyFont="1" applyBorder="1"/>
    <xf numFmtId="0" fontId="2" fillId="0" borderId="20" xfId="3" applyFont="1" applyBorder="1" applyAlignment="1">
      <alignment horizontal="center" vertical="center" wrapText="1"/>
    </xf>
    <xf numFmtId="0" fontId="2" fillId="0" borderId="20" xfId="3" applyFont="1" applyBorder="1"/>
    <xf numFmtId="166" fontId="2" fillId="0" borderId="20" xfId="3" applyNumberFormat="1" applyFont="1" applyBorder="1"/>
    <xf numFmtId="0" fontId="2" fillId="0" borderId="21" xfId="3" applyFont="1" applyBorder="1"/>
    <xf numFmtId="166" fontId="2" fillId="0" borderId="17" xfId="3" applyNumberFormat="1" applyFont="1" applyFill="1" applyBorder="1" applyAlignment="1">
      <alignment horizontal="center" wrapText="1"/>
    </xf>
    <xf numFmtId="0" fontId="2" fillId="0" borderId="20" xfId="3" applyFont="1" applyFill="1" applyBorder="1" applyAlignment="1">
      <alignment vertical="center" wrapText="1"/>
    </xf>
    <xf numFmtId="166" fontId="2" fillId="0" borderId="20" xfId="3" applyNumberFormat="1" applyFont="1" applyFill="1" applyBorder="1" applyAlignment="1">
      <alignment vertical="center" wrapText="1"/>
    </xf>
    <xf numFmtId="16" fontId="2" fillId="0" borderId="17" xfId="3" applyNumberFormat="1" applyFont="1" applyBorder="1" applyAlignment="1">
      <alignment horizontal="center" vertical="center"/>
    </xf>
    <xf numFmtId="0" fontId="2" fillId="0" borderId="18" xfId="3" applyFont="1" applyBorder="1" applyAlignment="1">
      <alignment vertical="center"/>
    </xf>
    <xf numFmtId="0" fontId="8" fillId="0" borderId="17" xfId="3" applyFont="1" applyBorder="1" applyAlignment="1">
      <alignment vertical="center" wrapText="1"/>
    </xf>
    <xf numFmtId="0" fontId="4" fillId="0" borderId="17" xfId="3" applyFont="1" applyBorder="1" applyAlignment="1">
      <alignment horizontal="left"/>
    </xf>
    <xf numFmtId="0" fontId="2" fillId="0" borderId="18" xfId="3" applyFont="1" applyBorder="1" applyAlignment="1">
      <alignment vertical="center" wrapText="1"/>
    </xf>
    <xf numFmtId="0" fontId="9" fillId="0" borderId="17" xfId="3" applyFont="1" applyBorder="1" applyAlignment="1">
      <alignment horizontal="left"/>
    </xf>
    <xf numFmtId="0" fontId="7" fillId="0" borderId="14" xfId="2" applyFont="1" applyBorder="1"/>
    <xf numFmtId="0" fontId="2" fillId="0" borderId="18" xfId="3" applyFont="1" applyBorder="1" applyAlignment="1">
      <alignment horizontal="center" vertical="center"/>
    </xf>
    <xf numFmtId="16" fontId="2" fillId="0" borderId="17" xfId="3" applyNumberFormat="1" applyFont="1" applyBorder="1" applyAlignment="1">
      <alignment horizontal="center" vertical="center" wrapText="1"/>
    </xf>
    <xf numFmtId="0" fontId="2" fillId="0" borderId="17" xfId="3" applyFont="1" applyBorder="1" applyAlignment="1">
      <alignment vertical="center" wrapText="1"/>
    </xf>
    <xf numFmtId="0" fontId="2" fillId="0" borderId="17" xfId="3" applyFont="1" applyBorder="1" applyAlignment="1">
      <alignment horizontal="center" vertical="center" wrapText="1"/>
    </xf>
    <xf numFmtId="0" fontId="11" fillId="0" borderId="13" xfId="0" applyFont="1" applyFill="1" applyBorder="1"/>
    <xf numFmtId="0" fontId="11" fillId="0" borderId="16" xfId="0" applyFont="1" applyFill="1" applyBorder="1"/>
    <xf numFmtId="0" fontId="11" fillId="0" borderId="49" xfId="0" applyFont="1" applyFill="1" applyBorder="1"/>
    <xf numFmtId="0" fontId="11" fillId="0" borderId="30" xfId="0" applyFont="1" applyFill="1" applyBorder="1"/>
    <xf numFmtId="0" fontId="12" fillId="0" borderId="59" xfId="0" applyFont="1" applyFill="1" applyBorder="1"/>
    <xf numFmtId="0" fontId="12" fillId="0" borderId="32" xfId="0" applyFont="1" applyFill="1" applyBorder="1"/>
    <xf numFmtId="0" fontId="12" fillId="0" borderId="58" xfId="0" applyFont="1" applyFill="1" applyBorder="1"/>
    <xf numFmtId="0" fontId="12" fillId="0" borderId="30" xfId="0" applyFont="1" applyFill="1" applyBorder="1"/>
    <xf numFmtId="0" fontId="11" fillId="0" borderId="0" xfId="0" applyFont="1" applyFill="1"/>
    <xf numFmtId="0" fontId="11" fillId="0" borderId="19" xfId="0" applyFont="1" applyFill="1" applyBorder="1"/>
    <xf numFmtId="0" fontId="11" fillId="0" borderId="44" xfId="0" applyFont="1" applyFill="1" applyBorder="1"/>
    <xf numFmtId="0" fontId="7" fillId="0" borderId="17" xfId="2" applyFont="1" applyBorder="1"/>
    <xf numFmtId="0" fontId="7" fillId="0" borderId="20" xfId="2" applyFont="1" applyBorder="1"/>
    <xf numFmtId="0" fontId="7" fillId="0" borderId="0" xfId="2" applyFont="1" applyAlignment="1"/>
    <xf numFmtId="0" fontId="2" fillId="0" borderId="15" xfId="3" applyFont="1" applyFill="1" applyBorder="1" applyAlignment="1">
      <alignment vertical="center" wrapText="1"/>
    </xf>
    <xf numFmtId="0" fontId="2" fillId="0" borderId="18" xfId="3" applyFont="1" applyFill="1" applyBorder="1" applyAlignment="1">
      <alignment vertical="center" wrapText="1"/>
    </xf>
    <xf numFmtId="0" fontId="2" fillId="0" borderId="18" xfId="3" applyFont="1" applyFill="1" applyBorder="1" applyAlignment="1">
      <alignment horizontal="center" vertical="center" wrapText="1"/>
    </xf>
    <xf numFmtId="0" fontId="2" fillId="0" borderId="20" xfId="3" applyFont="1" applyBorder="1" applyAlignment="1">
      <alignment vertical="center" wrapText="1"/>
    </xf>
    <xf numFmtId="0" fontId="2" fillId="0" borderId="21" xfId="3" applyFont="1" applyBorder="1" applyAlignment="1">
      <alignment vertical="center" wrapText="1"/>
    </xf>
    <xf numFmtId="0" fontId="2" fillId="0" borderId="38" xfId="3" applyFont="1" applyFill="1" applyBorder="1" applyAlignment="1">
      <alignment horizontal="center" vertical="center" wrapText="1"/>
    </xf>
    <xf numFmtId="0" fontId="6" fillId="0" borderId="0" xfId="2" applyNumberFormat="1" applyFont="1"/>
    <xf numFmtId="0" fontId="7" fillId="0" borderId="0" xfId="2" applyNumberFormat="1" applyFont="1" applyAlignment="1">
      <alignment horizontal="left"/>
    </xf>
    <xf numFmtId="0" fontId="7" fillId="0" borderId="0" xfId="2" applyNumberFormat="1" applyFont="1"/>
    <xf numFmtId="0" fontId="3" fillId="3" borderId="86" xfId="3" applyNumberFormat="1" applyFont="1" applyFill="1" applyBorder="1" applyAlignment="1">
      <alignment horizontal="center" vertical="center" wrapText="1"/>
    </xf>
    <xf numFmtId="0" fontId="2" fillId="0" borderId="14" xfId="3" applyNumberFormat="1" applyFont="1" applyFill="1" applyBorder="1" applyAlignment="1">
      <alignment vertical="center" wrapText="1"/>
    </xf>
    <xf numFmtId="0" fontId="2" fillId="0" borderId="17" xfId="3" applyNumberFormat="1" applyFont="1" applyFill="1" applyBorder="1" applyAlignment="1">
      <alignment vertical="center" wrapText="1"/>
    </xf>
    <xf numFmtId="0" fontId="4" fillId="0" borderId="17" xfId="3" applyNumberFormat="1" applyFont="1" applyBorder="1" applyAlignment="1">
      <alignment horizontal="left" vertical="center"/>
    </xf>
    <xf numFmtId="0" fontId="2" fillId="0" borderId="17" xfId="3" applyNumberFormat="1" applyFont="1" applyFill="1" applyBorder="1" applyAlignment="1">
      <alignment horizontal="center" vertical="center" wrapText="1"/>
    </xf>
    <xf numFmtId="0" fontId="2" fillId="0" borderId="20" xfId="3" applyNumberFormat="1" applyFont="1" applyFill="1" applyBorder="1" applyAlignment="1">
      <alignment vertical="center" wrapText="1"/>
    </xf>
    <xf numFmtId="0" fontId="6" fillId="0" borderId="0" xfId="2" applyFont="1" applyAlignment="1">
      <alignment horizontal="center"/>
    </xf>
    <xf numFmtId="0" fontId="2" fillId="0" borderId="20" xfId="3" applyFont="1" applyFill="1" applyBorder="1" applyAlignment="1">
      <alignment wrapText="1"/>
    </xf>
    <xf numFmtId="0" fontId="2" fillId="0" borderId="20" xfId="3" applyNumberFormat="1" applyFont="1" applyFill="1" applyBorder="1" applyAlignment="1">
      <alignment horizontal="center" wrapText="1"/>
    </xf>
    <xf numFmtId="0" fontId="7" fillId="0" borderId="20" xfId="2" applyFont="1" applyBorder="1" applyAlignment="1"/>
    <xf numFmtId="0" fontId="2" fillId="0" borderId="21" xfId="3" applyFont="1" applyFill="1" applyBorder="1" applyAlignment="1">
      <alignment wrapText="1"/>
    </xf>
    <xf numFmtId="164" fontId="2" fillId="0" borderId="14" xfId="1" applyNumberFormat="1" applyFont="1" applyFill="1" applyBorder="1" applyAlignment="1"/>
    <xf numFmtId="0" fontId="2" fillId="0" borderId="17" xfId="0" applyFont="1" applyFill="1" applyBorder="1"/>
    <xf numFmtId="0" fontId="13" fillId="0" borderId="0" xfId="0" applyFont="1"/>
    <xf numFmtId="43" fontId="13" fillId="0" borderId="0" xfId="1" applyFont="1"/>
    <xf numFmtId="0" fontId="13" fillId="0" borderId="26" xfId="0" applyFont="1" applyBorder="1"/>
    <xf numFmtId="0" fontId="13" fillId="0" borderId="0" xfId="0" applyFont="1" applyBorder="1"/>
    <xf numFmtId="0" fontId="13" fillId="0" borderId="1" xfId="0" applyFont="1" applyBorder="1"/>
    <xf numFmtId="1" fontId="17" fillId="2" borderId="13" xfId="0" applyNumberFormat="1" applyFont="1" applyFill="1" applyBorder="1" applyAlignment="1">
      <alignment horizontal="center" vertical="top" shrinkToFit="1"/>
    </xf>
    <xf numFmtId="0" fontId="17" fillId="2" borderId="14" xfId="0" applyFont="1" applyFill="1" applyBorder="1" applyAlignment="1">
      <alignment vertical="center"/>
    </xf>
    <xf numFmtId="0" fontId="13" fillId="0" borderId="14" xfId="0" applyFont="1" applyBorder="1"/>
    <xf numFmtId="43" fontId="17" fillId="2" borderId="14" xfId="1" applyFont="1" applyFill="1" applyBorder="1" applyAlignment="1">
      <alignment horizontal="center" vertical="center"/>
    </xf>
    <xf numFmtId="1" fontId="17" fillId="2" borderId="14" xfId="0" applyNumberFormat="1" applyFont="1" applyFill="1" applyBorder="1" applyAlignment="1">
      <alignment horizontal="center" vertical="top" shrinkToFit="1"/>
    </xf>
    <xf numFmtId="0" fontId="13" fillId="0" borderId="15" xfId="0" applyFont="1" applyBorder="1"/>
    <xf numFmtId="1" fontId="17" fillId="2" borderId="16" xfId="0" applyNumberFormat="1" applyFont="1" applyFill="1" applyBorder="1" applyAlignment="1">
      <alignment horizontal="center" vertical="top" shrinkToFit="1"/>
    </xf>
    <xf numFmtId="0" fontId="17" fillId="2" borderId="17" xfId="0" applyFont="1" applyFill="1" applyBorder="1" applyAlignment="1">
      <alignment vertical="center"/>
    </xf>
    <xf numFmtId="0" fontId="13" fillId="0" borderId="17" xfId="0" applyFont="1" applyBorder="1"/>
    <xf numFmtId="43" fontId="17" fillId="2" borderId="17" xfId="1" applyFont="1" applyFill="1" applyBorder="1" applyAlignment="1">
      <alignment horizontal="center" vertical="center"/>
    </xf>
    <xf numFmtId="1" fontId="17" fillId="2" borderId="17" xfId="0" applyNumberFormat="1" applyFont="1" applyFill="1" applyBorder="1" applyAlignment="1">
      <alignment horizontal="center" vertical="top" shrinkToFit="1"/>
    </xf>
    <xf numFmtId="0" fontId="13" fillId="0" borderId="18" xfId="0" applyFont="1" applyBorder="1"/>
    <xf numFmtId="0" fontId="4" fillId="2" borderId="17" xfId="0" applyFont="1" applyFill="1" applyBorder="1" applyAlignment="1">
      <alignment vertical="center"/>
    </xf>
    <xf numFmtId="0" fontId="17" fillId="2" borderId="17" xfId="0" applyNumberFormat="1" applyFont="1" applyFill="1" applyBorder="1" applyAlignment="1">
      <alignment horizontal="left" vertical="center"/>
    </xf>
    <xf numFmtId="0" fontId="17" fillId="2" borderId="17" xfId="0" applyFont="1" applyFill="1" applyBorder="1"/>
    <xf numFmtId="0" fontId="13" fillId="0" borderId="16" xfId="0" applyFont="1" applyBorder="1"/>
    <xf numFmtId="43" fontId="13" fillId="0" borderId="17" xfId="1" applyFont="1" applyBorder="1"/>
    <xf numFmtId="0" fontId="13" fillId="0" borderId="19" xfId="0" applyFont="1" applyBorder="1"/>
    <xf numFmtId="0" fontId="13" fillId="0" borderId="20" xfId="0" applyFont="1" applyBorder="1"/>
    <xf numFmtId="43" fontId="13" fillId="0" borderId="20" xfId="1" applyFont="1" applyBorder="1"/>
    <xf numFmtId="0" fontId="13" fillId="0" borderId="21" xfId="0" applyFont="1" applyBorder="1"/>
    <xf numFmtId="0" fontId="13" fillId="0" borderId="25" xfId="0" applyFont="1" applyBorder="1"/>
    <xf numFmtId="43" fontId="13" fillId="0" borderId="26" xfId="1" applyFont="1" applyBorder="1"/>
    <xf numFmtId="0" fontId="13" fillId="0" borderId="27" xfId="0" applyFont="1" applyBorder="1"/>
    <xf numFmtId="0" fontId="13" fillId="0" borderId="65" xfId="0" applyFont="1" applyBorder="1"/>
    <xf numFmtId="43" fontId="13" fillId="0" borderId="0" xfId="1" applyFont="1" applyBorder="1"/>
    <xf numFmtId="0" fontId="13" fillId="0" borderId="98" xfId="0" applyFont="1" applyBorder="1"/>
    <xf numFmtId="0" fontId="13" fillId="0" borderId="28" xfId="0" applyFont="1" applyBorder="1"/>
    <xf numFmtId="43" fontId="13" fillId="0" borderId="1" xfId="1" applyFont="1" applyBorder="1"/>
    <xf numFmtId="0" fontId="13" fillId="0" borderId="29" xfId="0" applyFont="1" applyBorder="1"/>
    <xf numFmtId="0" fontId="17" fillId="2" borderId="96" xfId="0" applyFont="1" applyFill="1" applyBorder="1" applyAlignment="1">
      <alignment vertical="center" wrapText="1"/>
    </xf>
    <xf numFmtId="0" fontId="2" fillId="0" borderId="14" xfId="3" applyFont="1" applyFill="1" applyBorder="1" applyAlignment="1">
      <alignment horizontal="center" vertical="center" wrapText="1"/>
    </xf>
    <xf numFmtId="166" fontId="2" fillId="0" borderId="14" xfId="3" applyNumberFormat="1" applyFont="1" applyFill="1" applyBorder="1" applyAlignment="1">
      <alignment horizontal="center" vertical="center" wrapText="1"/>
    </xf>
    <xf numFmtId="0" fontId="2" fillId="0" borderId="20" xfId="3" applyFont="1" applyFill="1" applyBorder="1" applyAlignment="1">
      <alignment horizontal="center" wrapText="1"/>
    </xf>
    <xf numFmtId="166" fontId="2" fillId="0" borderId="17" xfId="3" applyNumberFormat="1" applyFont="1" applyFill="1" applyBorder="1" applyAlignment="1">
      <alignment horizontal="center" vertical="center" wrapText="1"/>
    </xf>
    <xf numFmtId="164" fontId="2" fillId="0" borderId="16" xfId="1" applyNumberFormat="1" applyFont="1" applyFill="1" applyBorder="1" applyAlignment="1"/>
    <xf numFmtId="164" fontId="2" fillId="7" borderId="12" xfId="1" applyNumberFormat="1" applyFont="1" applyFill="1" applyBorder="1" applyAlignment="1">
      <alignment horizontal="center" vertical="center" wrapText="1"/>
    </xf>
    <xf numFmtId="9" fontId="7" fillId="0" borderId="0" xfId="2" applyNumberFormat="1" applyFont="1"/>
    <xf numFmtId="43" fontId="6" fillId="0" borderId="0" xfId="1" applyFont="1"/>
    <xf numFmtId="43" fontId="7" fillId="0" borderId="0" xfId="1" applyFont="1" applyAlignment="1">
      <alignment horizontal="left"/>
    </xf>
    <xf numFmtId="43" fontId="7" fillId="0" borderId="0" xfId="1" applyFont="1"/>
    <xf numFmtId="43" fontId="7" fillId="0" borderId="0" xfId="1" applyFont="1" applyAlignment="1">
      <alignment horizontal="center"/>
    </xf>
    <xf numFmtId="0" fontId="2" fillId="0" borderId="19" xfId="3" applyFont="1" applyBorder="1" applyAlignment="1">
      <alignment horizontal="center" vertical="center"/>
    </xf>
    <xf numFmtId="0" fontId="4" fillId="0" borderId="20" xfId="3" applyFont="1" applyBorder="1" applyAlignment="1">
      <alignment horizontal="left"/>
    </xf>
    <xf numFmtId="0" fontId="2" fillId="0" borderId="20" xfId="3" applyFont="1" applyBorder="1" applyAlignment="1">
      <alignment horizontal="center" vertical="center"/>
    </xf>
    <xf numFmtId="0" fontId="2" fillId="0" borderId="19" xfId="3" applyFont="1" applyFill="1" applyBorder="1" applyAlignment="1">
      <alignment horizontal="center" vertical="center" wrapText="1"/>
    </xf>
    <xf numFmtId="0" fontId="6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16" fontId="7" fillId="0" borderId="0" xfId="2" applyNumberFormat="1" applyFont="1"/>
    <xf numFmtId="164" fontId="18" fillId="0" borderId="18" xfId="1" applyNumberFormat="1" applyFont="1" applyFill="1" applyBorder="1" applyAlignment="1"/>
    <xf numFmtId="166" fontId="17" fillId="2" borderId="95" xfId="1" quotePrefix="1" applyNumberFormat="1" applyFont="1" applyFill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8" fillId="0" borderId="17" xfId="3" applyFont="1" applyFill="1" applyBorder="1" applyAlignment="1">
      <alignment horizontal="left" vertical="center" wrapText="1"/>
    </xf>
    <xf numFmtId="0" fontId="2" fillId="0" borderId="8" xfId="3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left" vertical="center"/>
    </xf>
    <xf numFmtId="164" fontId="2" fillId="2" borderId="35" xfId="1" applyNumberFormat="1" applyFont="1" applyFill="1" applyBorder="1" applyAlignment="1"/>
    <xf numFmtId="165" fontId="2" fillId="0" borderId="39" xfId="0" applyNumberFormat="1" applyFont="1" applyFill="1" applyBorder="1"/>
    <xf numFmtId="165" fontId="2" fillId="0" borderId="38" xfId="0" applyNumberFormat="1" applyFont="1" applyFill="1" applyBorder="1"/>
    <xf numFmtId="0" fontId="19" fillId="0" borderId="0" xfId="4" applyFont="1"/>
    <xf numFmtId="0" fontId="20" fillId="0" borderId="0" xfId="4"/>
    <xf numFmtId="0" fontId="20" fillId="0" borderId="0" xfId="4" applyAlignment="1">
      <alignment horizontal="left"/>
    </xf>
    <xf numFmtId="0" fontId="20" fillId="0" borderId="0" xfId="4" applyAlignment="1">
      <alignment horizontal="center"/>
    </xf>
    <xf numFmtId="0" fontId="20" fillId="0" borderId="0" xfId="4" applyAlignment="1">
      <alignment horizontal="center" vertical="center"/>
    </xf>
    <xf numFmtId="0" fontId="20" fillId="0" borderId="17" xfId="4" applyBorder="1"/>
    <xf numFmtId="0" fontId="20" fillId="0" borderId="17" xfId="4" applyBorder="1" applyAlignment="1">
      <alignment horizontal="left" vertical="center"/>
    </xf>
    <xf numFmtId="0" fontId="20" fillId="0" borderId="17" xfId="4" applyBorder="1" applyAlignment="1">
      <alignment horizontal="center" vertical="center"/>
    </xf>
    <xf numFmtId="0" fontId="20" fillId="0" borderId="44" xfId="4" applyBorder="1"/>
    <xf numFmtId="0" fontId="20" fillId="0" borderId="32" xfId="4" applyBorder="1" applyAlignment="1">
      <alignment horizontal="center"/>
    </xf>
    <xf numFmtId="0" fontId="20" fillId="0" borderId="16" xfId="4" applyBorder="1" applyAlignment="1">
      <alignment horizontal="center"/>
    </xf>
    <xf numFmtId="0" fontId="19" fillId="0" borderId="99" xfId="4" applyFont="1" applyBorder="1" applyAlignment="1">
      <alignment horizontal="center" vertical="center"/>
    </xf>
    <xf numFmtId="0" fontId="20" fillId="0" borderId="45" xfId="4" applyBorder="1"/>
    <xf numFmtId="0" fontId="20" fillId="0" borderId="44" xfId="4" applyBorder="1" applyAlignment="1">
      <alignment horizontal="left" vertical="center"/>
    </xf>
    <xf numFmtId="0" fontId="20" fillId="0" borderId="44" xfId="4" applyBorder="1" applyAlignment="1">
      <alignment horizontal="center" vertical="center"/>
    </xf>
    <xf numFmtId="0" fontId="20" fillId="0" borderId="0" xfId="4" applyAlignment="1">
      <alignment horizontal="right"/>
    </xf>
    <xf numFmtId="0" fontId="20" fillId="0" borderId="22" xfId="4" applyBorder="1"/>
    <xf numFmtId="0" fontId="19" fillId="0" borderId="69" xfId="4" applyFont="1" applyBorder="1" applyAlignment="1">
      <alignment horizontal="center" vertical="center"/>
    </xf>
    <xf numFmtId="0" fontId="19" fillId="0" borderId="44" xfId="4" applyFont="1" applyBorder="1" applyAlignment="1">
      <alignment horizontal="center" vertical="center"/>
    </xf>
    <xf numFmtId="167" fontId="19" fillId="0" borderId="44" xfId="4" applyNumberFormat="1" applyFont="1" applyBorder="1" applyAlignment="1">
      <alignment horizontal="right" vertical="center"/>
    </xf>
    <xf numFmtId="167" fontId="19" fillId="0" borderId="44" xfId="4" applyNumberFormat="1" applyFont="1" applyBorder="1" applyAlignment="1">
      <alignment horizontal="center" vertical="center"/>
    </xf>
    <xf numFmtId="167" fontId="19" fillId="0" borderId="44" xfId="4" applyNumberFormat="1" applyFont="1" applyBorder="1" applyAlignment="1">
      <alignment horizontal="left" vertical="center"/>
    </xf>
    <xf numFmtId="0" fontId="20" fillId="0" borderId="17" xfId="4" applyFill="1" applyBorder="1" applyAlignment="1">
      <alignment horizontal="center" vertical="center"/>
    </xf>
    <xf numFmtId="0" fontId="20" fillId="0" borderId="17" xfId="4" applyBorder="1" applyAlignment="1">
      <alignment horizontal="center"/>
    </xf>
    <xf numFmtId="167" fontId="20" fillId="0" borderId="17" xfId="4" applyNumberFormat="1" applyBorder="1" applyAlignment="1">
      <alignment horizontal="right"/>
    </xf>
    <xf numFmtId="167" fontId="20" fillId="0" borderId="17" xfId="4" applyNumberFormat="1" applyBorder="1"/>
    <xf numFmtId="167" fontId="20" fillId="0" borderId="17" xfId="4" applyNumberFormat="1" applyBorder="1" applyAlignment="1">
      <alignment horizontal="left"/>
    </xf>
    <xf numFmtId="164" fontId="0" fillId="0" borderId="17" xfId="5" applyNumberFormat="1" applyFont="1" applyBorder="1"/>
    <xf numFmtId="0" fontId="20" fillId="0" borderId="17" xfId="4" quotePrefix="1" applyBorder="1"/>
    <xf numFmtId="0" fontId="20" fillId="0" borderId="44" xfId="4" applyFill="1" applyBorder="1" applyAlignment="1">
      <alignment horizontal="center" vertical="center"/>
    </xf>
    <xf numFmtId="0" fontId="20" fillId="0" borderId="44" xfId="4" applyBorder="1" applyAlignment="1">
      <alignment horizontal="center"/>
    </xf>
    <xf numFmtId="167" fontId="20" fillId="0" borderId="44" xfId="4" applyNumberFormat="1" applyBorder="1" applyAlignment="1">
      <alignment horizontal="right"/>
    </xf>
    <xf numFmtId="167" fontId="20" fillId="0" borderId="44" xfId="4" applyNumberFormat="1" applyBorder="1"/>
    <xf numFmtId="167" fontId="20" fillId="0" borderId="44" xfId="4" applyNumberFormat="1" applyBorder="1" applyAlignment="1">
      <alignment horizontal="left"/>
    </xf>
    <xf numFmtId="164" fontId="0" fillId="0" borderId="44" xfId="5" applyNumberFormat="1" applyFont="1" applyBorder="1"/>
    <xf numFmtId="0" fontId="20" fillId="0" borderId="44" xfId="4" quotePrefix="1" applyBorder="1"/>
    <xf numFmtId="0" fontId="20" fillId="0" borderId="17" xfId="4" applyFill="1" applyBorder="1" applyAlignment="1">
      <alignment horizontal="center"/>
    </xf>
    <xf numFmtId="0" fontId="20" fillId="0" borderId="44" xfId="4" applyFill="1" applyBorder="1" applyAlignment="1">
      <alignment horizontal="center"/>
    </xf>
    <xf numFmtId="0" fontId="20" fillId="0" borderId="17" xfId="4" quotePrefix="1" applyBorder="1" applyAlignment="1">
      <alignment horizontal="left"/>
    </xf>
    <xf numFmtId="0" fontId="21" fillId="0" borderId="17" xfId="4" applyFont="1" applyBorder="1"/>
    <xf numFmtId="0" fontId="20" fillId="5" borderId="17" xfId="4" applyFill="1" applyBorder="1" applyAlignment="1">
      <alignment horizontal="center"/>
    </xf>
    <xf numFmtId="0" fontId="21" fillId="0" borderId="44" xfId="4" applyFont="1" applyBorder="1"/>
    <xf numFmtId="0" fontId="22" fillId="0" borderId="44" xfId="4" applyFont="1" applyBorder="1"/>
    <xf numFmtId="167" fontId="22" fillId="0" borderId="44" xfId="4" applyNumberFormat="1" applyFont="1" applyBorder="1" applyAlignment="1">
      <alignment horizontal="right"/>
    </xf>
    <xf numFmtId="167" fontId="22" fillId="0" borderId="44" xfId="4" applyNumberFormat="1" applyFont="1" applyBorder="1"/>
    <xf numFmtId="167" fontId="22" fillId="0" borderId="44" xfId="4" applyNumberFormat="1" applyFont="1" applyBorder="1" applyAlignment="1">
      <alignment horizontal="left"/>
    </xf>
    <xf numFmtId="0" fontId="23" fillId="0" borderId="44" xfId="4" applyFont="1" applyBorder="1"/>
    <xf numFmtId="164" fontId="22" fillId="0" borderId="44" xfId="5" applyNumberFormat="1" applyFont="1" applyBorder="1"/>
    <xf numFmtId="0" fontId="22" fillId="0" borderId="0" xfId="4" applyFont="1"/>
    <xf numFmtId="0" fontId="19" fillId="0" borderId="67" xfId="4" applyFont="1" applyBorder="1" applyAlignment="1">
      <alignment horizontal="center" vertical="center"/>
    </xf>
    <xf numFmtId="0" fontId="20" fillId="0" borderId="4" xfId="4" applyBorder="1" applyAlignment="1">
      <alignment horizontal="center" vertical="center"/>
    </xf>
    <xf numFmtId="0" fontId="20" fillId="0" borderId="67" xfId="4" applyBorder="1" applyAlignment="1">
      <alignment horizontal="center" vertical="center"/>
    </xf>
    <xf numFmtId="0" fontId="19" fillId="0" borderId="45" xfId="4" applyFont="1" applyBorder="1" applyAlignment="1">
      <alignment horizontal="center" vertical="center"/>
    </xf>
    <xf numFmtId="0" fontId="19" fillId="0" borderId="32" xfId="4" applyFont="1" applyBorder="1" applyAlignment="1">
      <alignment horizontal="center" vertical="center" wrapText="1"/>
    </xf>
    <xf numFmtId="0" fontId="19" fillId="0" borderId="23" xfId="4" applyFont="1" applyBorder="1" applyAlignment="1">
      <alignment horizontal="center" vertical="center"/>
    </xf>
    <xf numFmtId="164" fontId="0" fillId="0" borderId="18" xfId="5" quotePrefix="1" applyNumberFormat="1" applyFont="1" applyBorder="1" applyAlignment="1">
      <alignment horizontal="center" vertical="center"/>
    </xf>
    <xf numFmtId="164" fontId="0" fillId="0" borderId="18" xfId="5" applyNumberFormat="1" applyFont="1" applyBorder="1" applyAlignment="1">
      <alignment horizontal="center" vertical="center"/>
    </xf>
    <xf numFmtId="164" fontId="0" fillId="0" borderId="23" xfId="5" applyNumberFormat="1" applyFont="1" applyBorder="1" applyAlignment="1">
      <alignment horizontal="center" vertical="center"/>
    </xf>
    <xf numFmtId="164" fontId="0" fillId="0" borderId="23" xfId="5" quotePrefix="1" applyNumberFormat="1" applyFont="1" applyBorder="1" applyAlignment="1">
      <alignment horizontal="center" vertical="center"/>
    </xf>
    <xf numFmtId="0" fontId="22" fillId="0" borderId="32" xfId="4" applyFont="1" applyBorder="1" applyAlignment="1">
      <alignment horizontal="center"/>
    </xf>
    <xf numFmtId="164" fontId="22" fillId="0" borderId="23" xfId="5" applyNumberFormat="1" applyFont="1" applyBorder="1" applyAlignment="1">
      <alignment horizontal="center" vertical="center"/>
    </xf>
    <xf numFmtId="0" fontId="19" fillId="0" borderId="101" xfId="4" applyFont="1" applyBorder="1" applyAlignment="1">
      <alignment horizontal="center" vertical="center" wrapText="1"/>
    </xf>
    <xf numFmtId="0" fontId="19" fillId="0" borderId="86" xfId="4" applyFont="1" applyBorder="1" applyAlignment="1">
      <alignment horizontal="center" vertical="center"/>
    </xf>
    <xf numFmtId="0" fontId="19" fillId="0" borderId="88" xfId="4" applyFont="1" applyBorder="1" applyAlignment="1">
      <alignment horizontal="center" vertical="center"/>
    </xf>
    <xf numFmtId="0" fontId="19" fillId="0" borderId="32" xfId="4" applyFont="1" applyBorder="1" applyAlignment="1">
      <alignment horizontal="center" vertical="center"/>
    </xf>
    <xf numFmtId="0" fontId="20" fillId="0" borderId="16" xfId="4" applyBorder="1" applyAlignment="1">
      <alignment horizontal="right" vertical="center"/>
    </xf>
    <xf numFmtId="0" fontId="20" fillId="0" borderId="4" xfId="4" applyBorder="1" applyAlignment="1">
      <alignment horizontal="center"/>
    </xf>
    <xf numFmtId="0" fontId="20" fillId="0" borderId="67" xfId="4" applyBorder="1" applyAlignment="1">
      <alignment horizontal="center"/>
    </xf>
    <xf numFmtId="167" fontId="20" fillId="0" borderId="16" xfId="4" applyNumberFormat="1" applyBorder="1" applyAlignment="1">
      <alignment horizontal="center"/>
    </xf>
    <xf numFmtId="167" fontId="20" fillId="0" borderId="18" xfId="4" applyNumberFormat="1" applyBorder="1" applyAlignment="1">
      <alignment horizontal="center"/>
    </xf>
    <xf numFmtId="0" fontId="20" fillId="0" borderId="18" xfId="4" applyBorder="1" applyAlignment="1">
      <alignment horizontal="left"/>
    </xf>
    <xf numFmtId="167" fontId="20" fillId="0" borderId="32" xfId="4" applyNumberFormat="1" applyBorder="1" applyAlignment="1">
      <alignment horizontal="center"/>
    </xf>
    <xf numFmtId="0" fontId="20" fillId="0" borderId="23" xfId="4" applyBorder="1" applyAlignment="1">
      <alignment horizontal="left"/>
    </xf>
    <xf numFmtId="167" fontId="20" fillId="0" borderId="23" xfId="4" applyNumberFormat="1" applyBorder="1" applyAlignment="1">
      <alignment horizontal="center"/>
    </xf>
    <xf numFmtId="0" fontId="0" fillId="0" borderId="17" xfId="0" applyBorder="1" applyAlignment="1">
      <alignment horizontal="center"/>
    </xf>
    <xf numFmtId="165" fontId="20" fillId="0" borderId="16" xfId="4" applyNumberFormat="1" applyBorder="1" applyAlignment="1">
      <alignment horizontal="center"/>
    </xf>
    <xf numFmtId="0" fontId="19" fillId="6" borderId="32" xfId="4" applyFont="1" applyFill="1" applyBorder="1" applyAlignment="1">
      <alignment horizontal="center" vertical="center"/>
    </xf>
    <xf numFmtId="0" fontId="19" fillId="6" borderId="44" xfId="4" applyFont="1" applyFill="1" applyBorder="1" applyAlignment="1">
      <alignment horizontal="left" vertical="center"/>
    </xf>
    <xf numFmtId="0" fontId="19" fillId="6" borderId="44" xfId="4" applyFont="1" applyFill="1" applyBorder="1" applyAlignment="1">
      <alignment horizontal="center" vertical="center"/>
    </xf>
    <xf numFmtId="0" fontId="19" fillId="6" borderId="67" xfId="4" applyFont="1" applyFill="1" applyBorder="1" applyAlignment="1">
      <alignment horizontal="center" vertical="center"/>
    </xf>
    <xf numFmtId="0" fontId="19" fillId="6" borderId="23" xfId="4" applyFont="1" applyFill="1" applyBorder="1" applyAlignment="1">
      <alignment horizontal="center" vertical="center"/>
    </xf>
    <xf numFmtId="0" fontId="20" fillId="6" borderId="16" xfId="4" applyFill="1" applyBorder="1" applyAlignment="1">
      <alignment horizontal="right" vertical="center"/>
    </xf>
    <xf numFmtId="0" fontId="20" fillId="6" borderId="44" xfId="4" applyFill="1" applyBorder="1" applyAlignment="1">
      <alignment horizontal="center" vertical="center"/>
    </xf>
    <xf numFmtId="0" fontId="20" fillId="6" borderId="67" xfId="4" applyFill="1" applyBorder="1" applyAlignment="1">
      <alignment horizontal="center"/>
    </xf>
    <xf numFmtId="167" fontId="20" fillId="6" borderId="32" xfId="4" applyNumberFormat="1" applyFill="1" applyBorder="1" applyAlignment="1">
      <alignment horizontal="center"/>
    </xf>
    <xf numFmtId="0" fontId="20" fillId="6" borderId="23" xfId="4" applyFill="1" applyBorder="1" applyAlignment="1">
      <alignment horizontal="left"/>
    </xf>
    <xf numFmtId="0" fontId="20" fillId="6" borderId="17" xfId="4" applyFill="1" applyBorder="1" applyAlignment="1">
      <alignment horizontal="center" vertical="center"/>
    </xf>
    <xf numFmtId="0" fontId="20" fillId="6" borderId="4" xfId="4" applyFill="1" applyBorder="1" applyAlignment="1">
      <alignment horizontal="center" vertical="center"/>
    </xf>
    <xf numFmtId="167" fontId="20" fillId="6" borderId="16" xfId="4" applyNumberFormat="1" applyFill="1" applyBorder="1" applyAlignment="1">
      <alignment horizontal="center"/>
    </xf>
    <xf numFmtId="167" fontId="20" fillId="6" borderId="18" xfId="4" applyNumberFormat="1" applyFill="1" applyBorder="1" applyAlignment="1">
      <alignment horizontal="center"/>
    </xf>
    <xf numFmtId="0" fontId="22" fillId="6" borderId="32" xfId="4" applyFont="1" applyFill="1" applyBorder="1" applyAlignment="1">
      <alignment horizontal="right" vertical="center"/>
    </xf>
    <xf numFmtId="0" fontId="22" fillId="6" borderId="44" xfId="4" applyFont="1" applyFill="1" applyBorder="1"/>
    <xf numFmtId="0" fontId="22" fillId="6" borderId="44" xfId="4" applyFont="1" applyFill="1" applyBorder="1" applyAlignment="1">
      <alignment horizontal="center"/>
    </xf>
    <xf numFmtId="0" fontId="22" fillId="6" borderId="67" xfId="4" applyFont="1" applyFill="1" applyBorder="1" applyAlignment="1">
      <alignment horizontal="center"/>
    </xf>
    <xf numFmtId="167" fontId="22" fillId="6" borderId="32" xfId="4" applyNumberFormat="1" applyFont="1" applyFill="1" applyBorder="1" applyAlignment="1">
      <alignment horizontal="center"/>
    </xf>
    <xf numFmtId="167" fontId="22" fillId="6" borderId="23" xfId="4" applyNumberFormat="1" applyFont="1" applyFill="1" applyBorder="1" applyAlignment="1">
      <alignment horizontal="center"/>
    </xf>
    <xf numFmtId="0" fontId="20" fillId="6" borderId="67" xfId="4" applyFill="1" applyBorder="1" applyAlignment="1">
      <alignment horizontal="center" vertical="center"/>
    </xf>
    <xf numFmtId="0" fontId="4" fillId="0" borderId="33" xfId="3" applyFont="1" applyBorder="1" applyAlignment="1">
      <alignment horizontal="left"/>
    </xf>
    <xf numFmtId="0" fontId="7" fillId="0" borderId="33" xfId="2" applyFont="1" applyBorder="1"/>
    <xf numFmtId="0" fontId="2" fillId="0" borderId="35" xfId="3" applyFont="1" applyBorder="1"/>
    <xf numFmtId="0" fontId="7" fillId="0" borderId="21" xfId="2" applyFont="1" applyBorder="1"/>
    <xf numFmtId="16" fontId="2" fillId="0" borderId="17" xfId="3" applyNumberFormat="1" applyFont="1" applyFill="1" applyBorder="1" applyAlignment="1">
      <alignment horizontal="center" vertical="center"/>
    </xf>
    <xf numFmtId="0" fontId="2" fillId="0" borderId="18" xfId="3" applyFont="1" applyFill="1" applyBorder="1" applyAlignment="1">
      <alignment horizontal="center" vertical="center"/>
    </xf>
    <xf numFmtId="0" fontId="2" fillId="0" borderId="14" xfId="3" applyFont="1" applyFill="1" applyBorder="1"/>
    <xf numFmtId="0" fontId="2" fillId="0" borderId="15" xfId="3" applyFont="1" applyFill="1" applyBorder="1" applyAlignment="1">
      <alignment horizontal="center" vertical="center"/>
    </xf>
    <xf numFmtId="0" fontId="7" fillId="0" borderId="0" xfId="2" applyFont="1" applyFill="1"/>
    <xf numFmtId="43" fontId="7" fillId="0" borderId="0" xfId="1" applyFont="1" applyFill="1"/>
    <xf numFmtId="16" fontId="4" fillId="0" borderId="17" xfId="3" applyNumberFormat="1" applyFont="1" applyFill="1" applyBorder="1" applyAlignment="1">
      <alignment horizontal="left" vertical="center"/>
    </xf>
    <xf numFmtId="16" fontId="4" fillId="0" borderId="20" xfId="3" applyNumberFormat="1" applyFont="1" applyFill="1" applyBorder="1" applyAlignment="1">
      <alignment horizontal="left" vertical="center"/>
    </xf>
    <xf numFmtId="16" fontId="2" fillId="0" borderId="20" xfId="3" applyNumberFormat="1" applyFont="1" applyFill="1" applyBorder="1" applyAlignment="1">
      <alignment horizontal="center" vertical="center"/>
    </xf>
    <xf numFmtId="0" fontId="2" fillId="0" borderId="21" xfId="3" applyFont="1" applyFill="1" applyBorder="1" applyAlignment="1">
      <alignment horizontal="center" vertical="center"/>
    </xf>
    <xf numFmtId="0" fontId="7" fillId="0" borderId="0" xfId="2" applyFont="1" applyFill="1" applyAlignment="1"/>
    <xf numFmtId="43" fontId="7" fillId="0" borderId="0" xfId="1" applyFont="1" applyFill="1" applyAlignment="1"/>
    <xf numFmtId="0" fontId="19" fillId="0" borderId="27" xfId="4" applyFont="1" applyBorder="1" applyAlignment="1">
      <alignment horizontal="center" vertical="center"/>
    </xf>
    <xf numFmtId="0" fontId="19" fillId="0" borderId="29" xfId="4" applyFont="1" applyBorder="1" applyAlignment="1">
      <alignment horizontal="center" vertical="center"/>
    </xf>
    <xf numFmtId="0" fontId="19" fillId="0" borderId="102" xfId="4" applyFont="1" applyBorder="1" applyAlignment="1">
      <alignment horizontal="center" vertical="center"/>
    </xf>
    <xf numFmtId="0" fontId="19" fillId="6" borderId="102" xfId="4" applyFont="1" applyFill="1" applyBorder="1" applyAlignment="1">
      <alignment horizontal="center" vertical="center"/>
    </xf>
    <xf numFmtId="0" fontId="20" fillId="0" borderId="103" xfId="4" applyBorder="1" applyAlignment="1">
      <alignment horizontal="center" vertical="center"/>
    </xf>
    <xf numFmtId="0" fontId="20" fillId="0" borderId="102" xfId="4" applyBorder="1" applyAlignment="1">
      <alignment horizontal="center" vertical="center"/>
    </xf>
    <xf numFmtId="0" fontId="20" fillId="6" borderId="102" xfId="4" applyFill="1" applyBorder="1" applyAlignment="1">
      <alignment horizontal="center" vertical="center"/>
    </xf>
    <xf numFmtId="0" fontId="20" fillId="0" borderId="103" xfId="4" quotePrefix="1" applyBorder="1" applyAlignment="1">
      <alignment horizontal="center" vertical="center"/>
    </xf>
    <xf numFmtId="0" fontId="20" fillId="6" borderId="103" xfId="4" applyFill="1" applyBorder="1" applyAlignment="1">
      <alignment horizontal="center" vertical="center"/>
    </xf>
    <xf numFmtId="0" fontId="22" fillId="6" borderId="102" xfId="4" applyFont="1" applyFill="1" applyBorder="1" applyAlignment="1">
      <alignment horizontal="center" vertical="center"/>
    </xf>
    <xf numFmtId="167" fontId="20" fillId="0" borderId="103" xfId="4" applyNumberFormat="1" applyBorder="1" applyAlignment="1">
      <alignment horizontal="center"/>
    </xf>
    <xf numFmtId="167" fontId="20" fillId="0" borderId="102" xfId="4" applyNumberFormat="1" applyBorder="1" applyAlignment="1">
      <alignment horizontal="center"/>
    </xf>
    <xf numFmtId="167" fontId="20" fillId="6" borderId="102" xfId="4" applyNumberFormat="1" applyFill="1" applyBorder="1" applyAlignment="1">
      <alignment horizontal="center"/>
    </xf>
    <xf numFmtId="167" fontId="20" fillId="6" borderId="103" xfId="4" applyNumberFormat="1" applyFill="1" applyBorder="1" applyAlignment="1">
      <alignment horizontal="center"/>
    </xf>
    <xf numFmtId="167" fontId="22" fillId="6" borderId="102" xfId="4" applyNumberFormat="1" applyFont="1" applyFill="1" applyBorder="1" applyAlignment="1">
      <alignment horizontal="center"/>
    </xf>
    <xf numFmtId="0" fontId="10" fillId="0" borderId="20" xfId="0" applyFont="1" applyFill="1" applyBorder="1"/>
    <xf numFmtId="0" fontId="11" fillId="0" borderId="15" xfId="0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0" fontId="11" fillId="0" borderId="35" xfId="0" applyFont="1" applyFill="1" applyBorder="1" applyAlignment="1">
      <alignment horizontal="center"/>
    </xf>
    <xf numFmtId="0" fontId="12" fillId="0" borderId="23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left"/>
    </xf>
    <xf numFmtId="0" fontId="2" fillId="0" borderId="17" xfId="3" applyFont="1" applyFill="1" applyBorder="1" applyAlignment="1">
      <alignment horizontal="center" vertical="center" wrapText="1"/>
    </xf>
    <xf numFmtId="0" fontId="2" fillId="0" borderId="20" xfId="3" applyFont="1" applyFill="1" applyBorder="1" applyAlignment="1">
      <alignment horizontal="left" vertical="center" wrapText="1"/>
    </xf>
    <xf numFmtId="0" fontId="2" fillId="0" borderId="14" xfId="3" applyFont="1" applyFill="1" applyBorder="1" applyAlignment="1">
      <alignment horizontal="left" vertical="center" wrapText="1"/>
    </xf>
    <xf numFmtId="0" fontId="19" fillId="0" borderId="43" xfId="4" applyFont="1" applyBorder="1" applyAlignment="1">
      <alignment horizontal="center" vertical="center"/>
    </xf>
    <xf numFmtId="0" fontId="19" fillId="0" borderId="69" xfId="4" applyFont="1" applyBorder="1" applyAlignment="1">
      <alignment horizontal="center" vertical="center"/>
    </xf>
    <xf numFmtId="0" fontId="2" fillId="0" borderId="33" xfId="3" applyNumberFormat="1" applyFont="1" applyFill="1" applyBorder="1" applyAlignment="1">
      <alignment vertical="center" wrapText="1"/>
    </xf>
    <xf numFmtId="0" fontId="2" fillId="0" borderId="38" xfId="3" applyFont="1" applyFill="1" applyBorder="1" applyAlignment="1">
      <alignment horizontal="left" vertical="center" wrapText="1"/>
    </xf>
    <xf numFmtId="166" fontId="2" fillId="0" borderId="20" xfId="3" applyNumberFormat="1" applyFont="1" applyFill="1" applyBorder="1" applyAlignment="1">
      <alignment horizontal="center" vertical="center" wrapText="1"/>
    </xf>
    <xf numFmtId="0" fontId="2" fillId="0" borderId="9" xfId="3" applyFont="1" applyFill="1" applyBorder="1" applyAlignment="1">
      <alignment horizontal="left" vertical="center" wrapText="1"/>
    </xf>
    <xf numFmtId="0" fontId="2" fillId="0" borderId="15" xfId="3" applyFont="1" applyFill="1" applyBorder="1" applyAlignment="1">
      <alignment horizontal="center" vertical="center" wrapText="1"/>
    </xf>
    <xf numFmtId="0" fontId="2" fillId="0" borderId="14" xfId="3" applyFont="1" applyBorder="1"/>
    <xf numFmtId="0" fontId="2" fillId="0" borderId="14" xfId="3" applyNumberFormat="1" applyFont="1" applyBorder="1"/>
    <xf numFmtId="0" fontId="7" fillId="0" borderId="14" xfId="2" applyFont="1" applyBorder="1" applyAlignment="1">
      <alignment horizontal="center"/>
    </xf>
    <xf numFmtId="0" fontId="4" fillId="0" borderId="20" xfId="3" applyNumberFormat="1" applyFont="1" applyBorder="1" applyAlignment="1">
      <alignment horizontal="left" vertical="center"/>
    </xf>
    <xf numFmtId="16" fontId="2" fillId="0" borderId="20" xfId="3" applyNumberFormat="1" applyFont="1" applyBorder="1" applyAlignment="1">
      <alignment horizontal="center" vertical="center"/>
    </xf>
    <xf numFmtId="0" fontId="2" fillId="0" borderId="21" xfId="3" applyFont="1" applyBorder="1" applyAlignment="1">
      <alignment horizontal="center" vertical="center"/>
    </xf>
    <xf numFmtId="0" fontId="2" fillId="0" borderId="8" xfId="3" applyFont="1" applyFill="1" applyBorder="1" applyAlignment="1">
      <alignment vertical="center" wrapText="1"/>
    </xf>
    <xf numFmtId="0" fontId="2" fillId="0" borderId="14" xfId="3" applyNumberFormat="1" applyFont="1" applyFill="1" applyBorder="1" applyAlignment="1">
      <alignment horizontal="center" vertical="center" wrapText="1"/>
    </xf>
    <xf numFmtId="0" fontId="2" fillId="0" borderId="9" xfId="3" applyFont="1" applyFill="1" applyBorder="1" applyAlignment="1">
      <alignment vertical="center" wrapText="1"/>
    </xf>
    <xf numFmtId="0" fontId="2" fillId="0" borderId="21" xfId="3" applyFont="1" applyFill="1" applyBorder="1" applyAlignment="1">
      <alignment horizontal="center" vertical="center" wrapText="1"/>
    </xf>
    <xf numFmtId="0" fontId="2" fillId="0" borderId="38" xfId="3" applyFont="1" applyFill="1" applyBorder="1" applyAlignment="1">
      <alignment vertical="center" wrapText="1"/>
    </xf>
    <xf numFmtId="0" fontId="20" fillId="0" borderId="19" xfId="4" applyBorder="1" applyAlignment="1">
      <alignment horizontal="right" vertical="center"/>
    </xf>
    <xf numFmtId="0" fontId="20" fillId="0" borderId="20" xfId="4" applyBorder="1" applyAlignment="1">
      <alignment horizontal="left" vertical="center"/>
    </xf>
    <xf numFmtId="0" fontId="20" fillId="0" borderId="20" xfId="4" applyFill="1" applyBorder="1" applyAlignment="1">
      <alignment horizontal="center" vertical="center"/>
    </xf>
    <xf numFmtId="0" fontId="20" fillId="0" borderId="20" xfId="4" applyBorder="1" applyAlignment="1">
      <alignment horizontal="center" vertical="center"/>
    </xf>
    <xf numFmtId="0" fontId="20" fillId="0" borderId="36" xfId="4" applyBorder="1" applyAlignment="1">
      <alignment horizontal="center" vertical="center"/>
    </xf>
    <xf numFmtId="0" fontId="20" fillId="0" borderId="36" xfId="4" applyBorder="1" applyAlignment="1">
      <alignment horizontal="center"/>
    </xf>
    <xf numFmtId="167" fontId="20" fillId="0" borderId="19" xfId="4" applyNumberFormat="1" applyBorder="1" applyAlignment="1">
      <alignment horizontal="center"/>
    </xf>
    <xf numFmtId="0" fontId="20" fillId="0" borderId="21" xfId="4" applyBorder="1" applyAlignment="1">
      <alignment horizontal="left"/>
    </xf>
    <xf numFmtId="167" fontId="20" fillId="0" borderId="105" xfId="4" applyNumberFormat="1" applyBorder="1" applyAlignment="1">
      <alignment horizontal="center"/>
    </xf>
    <xf numFmtId="0" fontId="20" fillId="0" borderId="13" xfId="4" applyBorder="1"/>
    <xf numFmtId="164" fontId="0" fillId="0" borderId="4" xfId="5" applyNumberFormat="1" applyFont="1" applyBorder="1"/>
    <xf numFmtId="164" fontId="0" fillId="0" borderId="67" xfId="5" applyNumberFormat="1" applyFont="1" applyBorder="1"/>
    <xf numFmtId="164" fontId="22" fillId="0" borderId="67" xfId="5" applyNumberFormat="1" applyFont="1" applyBorder="1"/>
    <xf numFmtId="0" fontId="20" fillId="0" borderId="16" xfId="4" applyBorder="1"/>
    <xf numFmtId="165" fontId="20" fillId="0" borderId="0" xfId="4" applyNumberFormat="1" applyAlignment="1">
      <alignment horizontal="left"/>
    </xf>
    <xf numFmtId="165" fontId="7" fillId="0" borderId="0" xfId="2" applyNumberFormat="1" applyFont="1" applyAlignment="1">
      <alignment horizontal="left"/>
    </xf>
    <xf numFmtId="0" fontId="2" fillId="0" borderId="33" xfId="3" applyFont="1" applyBorder="1"/>
    <xf numFmtId="0" fontId="2" fillId="0" borderId="35" xfId="3" applyFont="1" applyBorder="1" applyAlignment="1">
      <alignment vertical="center"/>
    </xf>
    <xf numFmtId="166" fontId="2" fillId="0" borderId="20" xfId="3" applyNumberFormat="1" applyFont="1" applyFill="1" applyBorder="1" applyAlignment="1">
      <alignment horizontal="center" wrapText="1"/>
    </xf>
    <xf numFmtId="0" fontId="2" fillId="0" borderId="21" xfId="3" applyFont="1" applyFill="1" applyBorder="1"/>
    <xf numFmtId="0" fontId="8" fillId="0" borderId="9" xfId="3" applyFont="1" applyFill="1" applyBorder="1" applyAlignment="1">
      <alignment vertical="center" wrapText="1"/>
    </xf>
    <xf numFmtId="0" fontId="8" fillId="0" borderId="38" xfId="3" applyFont="1" applyFill="1" applyBorder="1" applyAlignment="1">
      <alignment vertical="center" wrapText="1"/>
    </xf>
    <xf numFmtId="0" fontId="7" fillId="0" borderId="0" xfId="2" applyFont="1" applyAlignment="1">
      <alignment horizontal="center"/>
    </xf>
    <xf numFmtId="0" fontId="8" fillId="0" borderId="17" xfId="3" applyFont="1" applyFill="1" applyBorder="1" applyAlignment="1">
      <alignment horizontal="left" vertical="center" wrapText="1"/>
    </xf>
    <xf numFmtId="165" fontId="20" fillId="0" borderId="0" xfId="4" applyNumberFormat="1"/>
    <xf numFmtId="165" fontId="20" fillId="0" borderId="15" xfId="4" applyNumberFormat="1" applyBorder="1"/>
    <xf numFmtId="165" fontId="20" fillId="0" borderId="18" xfId="4" applyNumberFormat="1" applyBorder="1"/>
    <xf numFmtId="165" fontId="20" fillId="0" borderId="21" xfId="4" applyNumberFormat="1" applyBorder="1"/>
    <xf numFmtId="167" fontId="20" fillId="0" borderId="18" xfId="4" applyNumberFormat="1" applyFill="1" applyBorder="1" applyAlignment="1">
      <alignment horizontal="center"/>
    </xf>
    <xf numFmtId="167" fontId="20" fillId="0" borderId="16" xfId="4" applyNumberFormat="1" applyFill="1" applyBorder="1" applyAlignment="1">
      <alignment horizontal="center"/>
    </xf>
    <xf numFmtId="0" fontId="2" fillId="0" borderId="16" xfId="3" applyFont="1" applyBorder="1" applyAlignment="1">
      <alignment horizontal="center" vertical="center"/>
    </xf>
    <xf numFmtId="0" fontId="2" fillId="0" borderId="33" xfId="3" applyFont="1" applyBorder="1" applyAlignment="1">
      <alignment horizontal="center"/>
    </xf>
    <xf numFmtId="166" fontId="2" fillId="0" borderId="20" xfId="3" applyNumberFormat="1" applyFont="1" applyBorder="1" applyAlignment="1">
      <alignment horizontal="center"/>
    </xf>
    <xf numFmtId="0" fontId="7" fillId="0" borderId="20" xfId="2" applyFont="1" applyBorder="1" applyAlignment="1">
      <alignment horizontal="center"/>
    </xf>
    <xf numFmtId="0" fontId="2" fillId="0" borderId="20" xfId="3" applyFont="1" applyBorder="1" applyAlignment="1">
      <alignment horizontal="center"/>
    </xf>
    <xf numFmtId="0" fontId="7" fillId="0" borderId="14" xfId="2" applyFont="1" applyFill="1" applyBorder="1" applyAlignment="1">
      <alignment horizontal="center"/>
    </xf>
    <xf numFmtId="16" fontId="2" fillId="0" borderId="17" xfId="3" applyNumberFormat="1" applyFont="1" applyFill="1" applyBorder="1" applyAlignment="1">
      <alignment horizontal="center"/>
    </xf>
    <xf numFmtId="16" fontId="2" fillId="0" borderId="20" xfId="3" applyNumberFormat="1" applyFont="1" applyFill="1" applyBorder="1" applyAlignment="1">
      <alignment horizontal="center"/>
    </xf>
    <xf numFmtId="0" fontId="2" fillId="0" borderId="17" xfId="3" applyFont="1" applyBorder="1" applyAlignment="1">
      <alignment horizontal="center" wrapText="1"/>
    </xf>
    <xf numFmtId="0" fontId="2" fillId="0" borderId="20" xfId="3" applyFont="1" applyBorder="1" applyAlignment="1">
      <alignment horizontal="center" wrapText="1"/>
    </xf>
    <xf numFmtId="0" fontId="2" fillId="0" borderId="35" xfId="3" applyFont="1" applyFill="1" applyBorder="1" applyAlignment="1">
      <alignment horizontal="center" vertical="center" wrapText="1"/>
    </xf>
    <xf numFmtId="165" fontId="2" fillId="0" borderId="16" xfId="0" applyNumberFormat="1" applyFont="1" applyFill="1" applyBorder="1" applyAlignment="1">
      <alignment vertical="center"/>
    </xf>
    <xf numFmtId="0" fontId="2" fillId="0" borderId="19" xfId="3" applyFont="1" applyFill="1" applyBorder="1" applyAlignment="1">
      <alignment vertical="center" wrapText="1"/>
    </xf>
    <xf numFmtId="0" fontId="2" fillId="0" borderId="39" xfId="3" applyFont="1" applyFill="1" applyBorder="1" applyAlignment="1">
      <alignment horizontal="left" vertical="center" wrapText="1"/>
    </xf>
    <xf numFmtId="166" fontId="2" fillId="0" borderId="33" xfId="3" applyNumberFormat="1" applyFont="1" applyFill="1" applyBorder="1" applyAlignment="1">
      <alignment horizontal="center" vertical="center" wrapText="1"/>
    </xf>
    <xf numFmtId="166" fontId="2" fillId="0" borderId="33" xfId="3" applyNumberFormat="1" applyFont="1" applyFill="1" applyBorder="1" applyAlignment="1">
      <alignment vertical="center" wrapText="1"/>
    </xf>
    <xf numFmtId="0" fontId="10" fillId="0" borderId="0" xfId="0" applyFont="1" applyFill="1"/>
    <xf numFmtId="165" fontId="11" fillId="0" borderId="0" xfId="0" applyNumberFormat="1" applyFont="1" applyFill="1" applyAlignment="1">
      <alignment horizontal="left"/>
    </xf>
    <xf numFmtId="0" fontId="11" fillId="0" borderId="14" xfId="0" applyFont="1" applyFill="1" applyBorder="1"/>
    <xf numFmtId="0" fontId="11" fillId="0" borderId="33" xfId="0" applyFont="1" applyFill="1" applyBorder="1"/>
    <xf numFmtId="0" fontId="11" fillId="0" borderId="32" xfId="0" applyFont="1" applyFill="1" applyBorder="1"/>
    <xf numFmtId="0" fontId="11" fillId="0" borderId="67" xfId="0" applyFont="1" applyFill="1" applyBorder="1"/>
    <xf numFmtId="0" fontId="11" fillId="0" borderId="40" xfId="0" applyFont="1" applyFill="1" applyBorder="1"/>
    <xf numFmtId="0" fontId="11" fillId="0" borderId="64" xfId="0" applyFont="1" applyFill="1" applyBorder="1"/>
    <xf numFmtId="0" fontId="10" fillId="0" borderId="63" xfId="0" applyFont="1" applyFill="1" applyBorder="1"/>
    <xf numFmtId="0" fontId="11" fillId="0" borderId="53" xfId="0" applyFont="1" applyFill="1" applyBorder="1"/>
    <xf numFmtId="0" fontId="11" fillId="0" borderId="19" xfId="0" applyFont="1" applyFill="1" applyBorder="1" applyAlignment="1">
      <alignment horizontal="center" vertical="center"/>
    </xf>
    <xf numFmtId="0" fontId="11" fillId="0" borderId="21" xfId="0" applyFont="1" applyFill="1" applyBorder="1" applyAlignment="1">
      <alignment horizontal="center" vertical="center"/>
    </xf>
    <xf numFmtId="0" fontId="11" fillId="0" borderId="59" xfId="0" applyFont="1" applyFill="1" applyBorder="1"/>
    <xf numFmtId="0" fontId="11" fillId="0" borderId="58" xfId="0" applyFont="1" applyFill="1" applyBorder="1"/>
    <xf numFmtId="0" fontId="10" fillId="0" borderId="72" xfId="0" applyFont="1" applyFill="1" applyBorder="1" applyAlignment="1">
      <alignment horizontal="right"/>
    </xf>
    <xf numFmtId="0" fontId="11" fillId="0" borderId="73" xfId="0" applyFont="1" applyFill="1" applyBorder="1"/>
    <xf numFmtId="0" fontId="11" fillId="0" borderId="74" xfId="0" applyFont="1" applyFill="1" applyBorder="1" applyAlignment="1">
      <alignment horizontal="center"/>
    </xf>
    <xf numFmtId="0" fontId="2" fillId="0" borderId="17" xfId="3" applyFont="1" applyFill="1" applyBorder="1" applyAlignment="1">
      <alignment horizontal="left" vertical="center" wrapText="1"/>
    </xf>
    <xf numFmtId="16" fontId="2" fillId="0" borderId="17" xfId="3" applyNumberFormat="1" applyFont="1" applyFill="1" applyBorder="1" applyAlignment="1">
      <alignment vertical="center" wrapText="1"/>
    </xf>
    <xf numFmtId="0" fontId="2" fillId="0" borderId="33" xfId="3" applyFont="1" applyFill="1" applyBorder="1" applyAlignment="1">
      <alignment horizontal="left" vertical="center" wrapText="1"/>
    </xf>
    <xf numFmtId="0" fontId="2" fillId="0" borderId="15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4" fillId="8" borderId="18" xfId="0" applyFont="1" applyFill="1" applyBorder="1" applyAlignment="1">
      <alignment horizontal="left"/>
    </xf>
    <xf numFmtId="16" fontId="2" fillId="0" borderId="33" xfId="3" applyNumberFormat="1" applyFont="1" applyFill="1" applyBorder="1" applyAlignment="1">
      <alignment vertical="center" wrapText="1"/>
    </xf>
    <xf numFmtId="0" fontId="20" fillId="0" borderId="16" xfId="4" applyFill="1" applyBorder="1"/>
    <xf numFmtId="0" fontId="20" fillId="0" borderId="17" xfId="4" applyFill="1" applyBorder="1"/>
    <xf numFmtId="0" fontId="20" fillId="0" borderId="44" xfId="4" applyFill="1" applyBorder="1"/>
    <xf numFmtId="0" fontId="20" fillId="0" borderId="30" xfId="4" applyBorder="1" applyAlignment="1">
      <alignment horizontal="right" vertical="center"/>
    </xf>
    <xf numFmtId="0" fontId="20" fillId="0" borderId="33" xfId="4" applyBorder="1" applyAlignment="1">
      <alignment horizontal="left" vertical="center"/>
    </xf>
    <xf numFmtId="0" fontId="20" fillId="0" borderId="33" xfId="4" applyBorder="1" applyAlignment="1">
      <alignment horizontal="center" vertical="center"/>
    </xf>
    <xf numFmtId="0" fontId="20" fillId="0" borderId="33" xfId="4" applyFill="1" applyBorder="1" applyAlignment="1">
      <alignment horizontal="center" vertical="center"/>
    </xf>
    <xf numFmtId="0" fontId="20" fillId="0" borderId="37" xfId="4" applyBorder="1" applyAlignment="1">
      <alignment horizontal="center" vertical="center"/>
    </xf>
    <xf numFmtId="167" fontId="20" fillId="0" borderId="30" xfId="4" applyNumberFormat="1" applyFill="1" applyBorder="1" applyAlignment="1">
      <alignment horizontal="center"/>
    </xf>
    <xf numFmtId="167" fontId="20" fillId="0" borderId="35" xfId="4" applyNumberFormat="1" applyFill="1" applyBorder="1" applyAlignment="1">
      <alignment horizontal="center"/>
    </xf>
    <xf numFmtId="167" fontId="20" fillId="0" borderId="106" xfId="4" applyNumberFormat="1" applyBorder="1" applyAlignment="1">
      <alignment horizontal="center"/>
    </xf>
    <xf numFmtId="0" fontId="22" fillId="0" borderId="16" xfId="4" applyFont="1" applyFill="1" applyBorder="1"/>
    <xf numFmtId="16" fontId="20" fillId="0" borderId="16" xfId="4" applyNumberFormat="1" applyFill="1" applyBorder="1"/>
    <xf numFmtId="16" fontId="20" fillId="0" borderId="30" xfId="4" applyNumberFormat="1" applyFill="1" applyBorder="1"/>
    <xf numFmtId="0" fontId="20" fillId="0" borderId="19" xfId="4" applyFill="1" applyBorder="1"/>
    <xf numFmtId="165" fontId="20" fillId="0" borderId="18" xfId="4" applyNumberFormat="1" applyFill="1" applyBorder="1"/>
    <xf numFmtId="165" fontId="22" fillId="0" borderId="18" xfId="4" applyNumberFormat="1" applyFont="1" applyFill="1" applyBorder="1"/>
    <xf numFmtId="165" fontId="20" fillId="0" borderId="35" xfId="4" applyNumberFormat="1" applyFill="1" applyBorder="1"/>
    <xf numFmtId="0" fontId="25" fillId="0" borderId="17" xfId="2" applyFont="1" applyBorder="1"/>
    <xf numFmtId="0" fontId="2" fillId="0" borderId="17" xfId="3" applyFont="1" applyFill="1" applyBorder="1" applyAlignment="1">
      <alignment horizontal="left" vertical="center" wrapText="1"/>
    </xf>
    <xf numFmtId="165" fontId="7" fillId="0" borderId="0" xfId="2" quotePrefix="1" applyNumberFormat="1" applyFont="1" applyAlignment="1">
      <alignment horizontal="left"/>
    </xf>
    <xf numFmtId="0" fontId="2" fillId="0" borderId="8" xfId="3" applyFont="1" applyFill="1" applyBorder="1" applyAlignment="1">
      <alignment horizontal="left" vertical="center" wrapText="1"/>
    </xf>
    <xf numFmtId="166" fontId="4" fillId="2" borderId="9" xfId="3" applyNumberFormat="1" applyFont="1" applyFill="1" applyBorder="1" applyAlignment="1">
      <alignment vertical="center" wrapText="1"/>
    </xf>
    <xf numFmtId="0" fontId="4" fillId="2" borderId="35" xfId="2" applyFont="1" applyFill="1" applyBorder="1" applyAlignment="1">
      <alignment horizontal="center" vertical="center" wrapText="1"/>
    </xf>
    <xf numFmtId="0" fontId="4" fillId="2" borderId="39" xfId="2" applyFont="1" applyFill="1" applyBorder="1" applyAlignment="1">
      <alignment vertical="center" wrapText="1"/>
    </xf>
    <xf numFmtId="0" fontId="4" fillId="2" borderId="33" xfId="2" applyFont="1" applyFill="1" applyBorder="1" applyAlignment="1">
      <alignment vertical="center" wrapText="1"/>
    </xf>
    <xf numFmtId="166" fontId="4" fillId="2" borderId="17" xfId="3" applyNumberFormat="1" applyFont="1" applyFill="1" applyBorder="1" applyAlignment="1">
      <alignment horizontal="center" vertical="center" wrapText="1"/>
    </xf>
    <xf numFmtId="0" fontId="7" fillId="0" borderId="35" xfId="2" applyFont="1" applyBorder="1" applyAlignment="1">
      <alignment horizontal="center" vertical="center" wrapText="1"/>
    </xf>
    <xf numFmtId="0" fontId="7" fillId="0" borderId="40" xfId="2" applyFont="1" applyBorder="1" applyAlignment="1">
      <alignment vertical="center" wrapText="1"/>
    </xf>
    <xf numFmtId="0" fontId="7" fillId="0" borderId="64" xfId="2" applyFont="1" applyBorder="1" applyAlignment="1">
      <alignment vertical="center" wrapText="1"/>
    </xf>
    <xf numFmtId="0" fontId="7" fillId="0" borderId="21" xfId="2" applyFont="1" applyBorder="1" applyAlignment="1">
      <alignment horizontal="center" vertical="center" wrapText="1"/>
    </xf>
    <xf numFmtId="0" fontId="7" fillId="0" borderId="38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2" fillId="0" borderId="23" xfId="3" applyFont="1" applyFill="1" applyBorder="1" applyAlignment="1">
      <alignment horizontal="center" vertical="center" wrapText="1"/>
    </xf>
    <xf numFmtId="0" fontId="27" fillId="0" borderId="17" xfId="2" applyFont="1" applyBorder="1"/>
    <xf numFmtId="0" fontId="2" fillId="0" borderId="33" xfId="3" applyFont="1" applyBorder="1" applyAlignment="1">
      <alignment horizontal="center" vertical="center"/>
    </xf>
    <xf numFmtId="0" fontId="2" fillId="0" borderId="17" xfId="3" applyFont="1" applyBorder="1" applyAlignment="1">
      <alignment horizontal="center" vertical="center"/>
    </xf>
    <xf numFmtId="0" fontId="2" fillId="0" borderId="33" xfId="3" applyFont="1" applyFill="1" applyBorder="1" applyAlignment="1">
      <alignment horizontal="center" vertical="center" wrapText="1"/>
    </xf>
    <xf numFmtId="0" fontId="2" fillId="0" borderId="20" xfId="3" applyFont="1" applyFill="1" applyBorder="1" applyAlignment="1">
      <alignment horizontal="center" vertical="center" wrapText="1"/>
    </xf>
    <xf numFmtId="0" fontId="8" fillId="0" borderId="14" xfId="3" applyFont="1" applyFill="1" applyBorder="1" applyAlignment="1">
      <alignment horizontal="center" vertical="center" wrapText="1"/>
    </xf>
    <xf numFmtId="0" fontId="8" fillId="0" borderId="17" xfId="3" applyFont="1" applyFill="1" applyBorder="1" applyAlignment="1">
      <alignment horizontal="center" vertical="center" wrapText="1"/>
    </xf>
    <xf numFmtId="0" fontId="8" fillId="0" borderId="20" xfId="3" applyFont="1" applyFill="1" applyBorder="1" applyAlignment="1">
      <alignment horizontal="center" vertical="center" wrapText="1"/>
    </xf>
    <xf numFmtId="16" fontId="2" fillId="0" borderId="33" xfId="3" applyNumberFormat="1" applyFont="1" applyBorder="1" applyAlignment="1">
      <alignment horizontal="center" vertical="center"/>
    </xf>
    <xf numFmtId="0" fontId="2" fillId="0" borderId="17" xfId="3" applyFont="1" applyFill="1" applyBorder="1" applyAlignment="1">
      <alignment horizontal="left" vertical="center" wrapText="1" indent="2"/>
    </xf>
    <xf numFmtId="16" fontId="2" fillId="0" borderId="33" xfId="3" applyNumberFormat="1" applyFont="1" applyBorder="1"/>
    <xf numFmtId="0" fontId="2" fillId="0" borderId="9" xfId="3" applyFont="1" applyFill="1" applyBorder="1" applyAlignment="1">
      <alignment horizontal="center" vertical="center" wrapText="1"/>
    </xf>
    <xf numFmtId="0" fontId="2" fillId="0" borderId="30" xfId="3" applyFont="1" applyBorder="1" applyAlignment="1">
      <alignment horizontal="center" vertical="center"/>
    </xf>
    <xf numFmtId="0" fontId="2" fillId="0" borderId="32" xfId="3" applyFont="1" applyBorder="1" applyAlignment="1">
      <alignment horizontal="center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23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7" fillId="0" borderId="0" xfId="2" applyFont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17" xfId="3" applyFont="1" applyFill="1" applyBorder="1" applyAlignment="1">
      <alignment horizontal="left" vertical="center" wrapText="1"/>
    </xf>
    <xf numFmtId="0" fontId="2" fillId="0" borderId="39" xfId="3" applyFont="1" applyBorder="1" applyAlignment="1">
      <alignment horizontal="center" vertical="center"/>
    </xf>
    <xf numFmtId="0" fontId="2" fillId="0" borderId="38" xfId="3" applyFont="1" applyBorder="1" applyAlignment="1">
      <alignment horizontal="center" vertical="center"/>
    </xf>
    <xf numFmtId="0" fontId="2" fillId="0" borderId="13" xfId="3" applyFont="1" applyFill="1" applyBorder="1" applyAlignment="1">
      <alignment horizontal="center" vertical="center" wrapText="1"/>
    </xf>
    <xf numFmtId="0" fontId="2" fillId="0" borderId="16" xfId="3" applyFont="1" applyFill="1" applyBorder="1" applyAlignment="1">
      <alignment horizontal="center" vertical="center" wrapText="1"/>
    </xf>
    <xf numFmtId="165" fontId="2" fillId="0" borderId="9" xfId="0" applyNumberFormat="1" applyFont="1" applyFill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6" fontId="3" fillId="0" borderId="0" xfId="0" applyNumberFormat="1" applyFont="1" applyBorder="1" applyAlignment="1">
      <alignment horizontal="left" vertical="center"/>
    </xf>
    <xf numFmtId="0" fontId="2" fillId="9" borderId="100" xfId="0" applyFont="1" applyFill="1" applyBorder="1" applyAlignment="1">
      <alignment horizontal="center" vertical="center" wrapText="1"/>
    </xf>
    <xf numFmtId="0" fontId="2" fillId="9" borderId="89" xfId="0" applyFont="1" applyFill="1" applyBorder="1" applyAlignment="1">
      <alignment horizontal="center" vertical="center" wrapText="1"/>
    </xf>
    <xf numFmtId="0" fontId="2" fillId="9" borderId="19" xfId="0" applyFont="1" applyFill="1" applyBorder="1" applyAlignment="1">
      <alignment horizontal="center" vertical="center" wrapText="1"/>
    </xf>
    <xf numFmtId="0" fontId="2" fillId="9" borderId="20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left" vertical="center"/>
    </xf>
    <xf numFmtId="0" fontId="2" fillId="0" borderId="54" xfId="0" applyFont="1" applyFill="1" applyBorder="1" applyAlignment="1">
      <alignment horizontal="left" vertical="center"/>
    </xf>
    <xf numFmtId="0" fontId="2" fillId="0" borderId="6" xfId="0" applyFont="1" applyBorder="1"/>
    <xf numFmtId="0" fontId="2" fillId="0" borderId="13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2" fillId="0" borderId="108" xfId="0" applyFont="1" applyFill="1" applyBorder="1" applyAlignment="1">
      <alignment horizontal="left" vertical="center"/>
    </xf>
    <xf numFmtId="0" fontId="2" fillId="0" borderId="4" xfId="0" applyFont="1" applyBorder="1"/>
    <xf numFmtId="0" fontId="2" fillId="0" borderId="16" xfId="0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left" vertical="center"/>
    </xf>
    <xf numFmtId="0" fontId="2" fillId="0" borderId="38" xfId="0" quotePrefix="1" applyFont="1" applyBorder="1" applyAlignment="1">
      <alignment horizontal="left" vertical="center"/>
    </xf>
    <xf numFmtId="0" fontId="2" fillId="0" borderId="66" xfId="0" quotePrefix="1" applyFont="1" applyBorder="1" applyAlignment="1">
      <alignment horizontal="left" vertical="center"/>
    </xf>
    <xf numFmtId="0" fontId="2" fillId="0" borderId="36" xfId="0" applyFont="1" applyBorder="1"/>
    <xf numFmtId="0" fontId="2" fillId="0" borderId="19" xfId="0" quotePrefix="1" applyFont="1" applyBorder="1" applyAlignment="1">
      <alignment horizontal="left" vertical="center"/>
    </xf>
    <xf numFmtId="0" fontId="2" fillId="0" borderId="20" xfId="0" quotePrefix="1" applyFont="1" applyBorder="1" applyAlignment="1">
      <alignment horizontal="left" vertical="center"/>
    </xf>
    <xf numFmtId="0" fontId="2" fillId="0" borderId="21" xfId="0" quotePrefix="1" applyFont="1" applyBorder="1" applyAlignment="1">
      <alignment horizontal="left" vertical="center"/>
    </xf>
    <xf numFmtId="0" fontId="2" fillId="0" borderId="108" xfId="0" quotePrefix="1" applyFont="1" applyBorder="1" applyAlignment="1">
      <alignment horizontal="left" vertical="center"/>
    </xf>
    <xf numFmtId="0" fontId="2" fillId="0" borderId="16" xfId="0" quotePrefix="1" applyFont="1" applyBorder="1" applyAlignment="1">
      <alignment horizontal="left" vertical="center"/>
    </xf>
    <xf numFmtId="0" fontId="2" fillId="0" borderId="17" xfId="0" quotePrefix="1" applyFont="1" applyBorder="1" applyAlignment="1">
      <alignment horizontal="left" vertical="center"/>
    </xf>
    <xf numFmtId="0" fontId="2" fillId="0" borderId="18" xfId="0" quotePrefix="1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quotePrefix="1" applyFont="1" applyBorder="1" applyAlignment="1">
      <alignment vertical="center"/>
    </xf>
    <xf numFmtId="0" fontId="2" fillId="0" borderId="8" xfId="0" quotePrefix="1" applyFont="1" applyBorder="1" applyAlignment="1">
      <alignment horizontal="center" vertical="center"/>
    </xf>
    <xf numFmtId="0" fontId="2" fillId="0" borderId="54" xfId="0" quotePrefix="1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14" xfId="0" quotePrefix="1" applyFont="1" applyBorder="1" applyAlignment="1">
      <alignment horizontal="center" vertical="center"/>
    </xf>
    <xf numFmtId="0" fontId="2" fillId="0" borderId="15" xfId="0" quotePrefix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quotePrefix="1" applyFont="1" applyBorder="1" applyAlignment="1">
      <alignment vertical="center"/>
    </xf>
    <xf numFmtId="0" fontId="2" fillId="0" borderId="9" xfId="0" quotePrefix="1" applyFont="1" applyBorder="1" applyAlignment="1">
      <alignment horizontal="center" vertical="center"/>
    </xf>
    <xf numFmtId="0" fontId="2" fillId="0" borderId="108" xfId="0" quotePrefix="1" applyFont="1" applyBorder="1" applyAlignment="1">
      <alignment horizontal="center" vertical="center"/>
    </xf>
    <xf numFmtId="0" fontId="2" fillId="0" borderId="16" xfId="0" quotePrefix="1" applyFont="1" applyBorder="1" applyAlignment="1">
      <alignment horizontal="center" vertical="center"/>
    </xf>
    <xf numFmtId="0" fontId="2" fillId="0" borderId="17" xfId="0" quotePrefix="1" applyFont="1" applyBorder="1" applyAlignment="1">
      <alignment horizontal="center" vertical="center"/>
    </xf>
    <xf numFmtId="0" fontId="2" fillId="0" borderId="18" xfId="0" quotePrefix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quotePrefix="1" applyFont="1" applyBorder="1" applyAlignment="1">
      <alignment vertical="center"/>
    </xf>
    <xf numFmtId="0" fontId="2" fillId="0" borderId="38" xfId="0" quotePrefix="1" applyFont="1" applyBorder="1" applyAlignment="1">
      <alignment horizontal="center" vertical="center"/>
    </xf>
    <xf numFmtId="0" fontId="2" fillId="0" borderId="66" xfId="0" quotePrefix="1" applyFont="1" applyBorder="1" applyAlignment="1">
      <alignment horizontal="center" vertical="center"/>
    </xf>
    <xf numFmtId="0" fontId="2" fillId="0" borderId="19" xfId="0" quotePrefix="1" applyFont="1" applyBorder="1" applyAlignment="1">
      <alignment horizontal="center" vertical="center"/>
    </xf>
    <xf numFmtId="0" fontId="2" fillId="0" borderId="20" xfId="0" quotePrefix="1" applyFont="1" applyBorder="1" applyAlignment="1">
      <alignment horizontal="center" vertical="center"/>
    </xf>
    <xf numFmtId="0" fontId="2" fillId="0" borderId="21" xfId="0" quotePrefix="1" applyFont="1" applyBorder="1" applyAlignment="1">
      <alignment horizontal="center" vertical="center"/>
    </xf>
    <xf numFmtId="0" fontId="2" fillId="0" borderId="14" xfId="0" quotePrefix="1" applyFont="1" applyBorder="1" applyAlignment="1">
      <alignment vertical="center" wrapText="1"/>
    </xf>
    <xf numFmtId="0" fontId="2" fillId="0" borderId="8" xfId="0" quotePrefix="1" applyFont="1" applyBorder="1" applyAlignment="1">
      <alignment horizontal="center" vertical="center" wrapText="1"/>
    </xf>
    <xf numFmtId="0" fontId="2" fillId="0" borderId="54" xfId="0" quotePrefix="1" applyFont="1" applyBorder="1" applyAlignment="1">
      <alignment horizontal="center" vertical="center" wrapText="1"/>
    </xf>
    <xf numFmtId="0" fontId="2" fillId="0" borderId="13" xfId="0" quotePrefix="1" applyFont="1" applyBorder="1" applyAlignment="1">
      <alignment horizontal="center" vertical="center" wrapText="1"/>
    </xf>
    <xf numFmtId="0" fontId="2" fillId="0" borderId="14" xfId="0" quotePrefix="1" applyFont="1" applyBorder="1" applyAlignment="1">
      <alignment horizontal="center" vertical="center" wrapText="1"/>
    </xf>
    <xf numFmtId="0" fontId="2" fillId="0" borderId="15" xfId="0" quotePrefix="1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20" xfId="0" quotePrefix="1" applyFont="1" applyBorder="1" applyAlignment="1">
      <alignment vertical="center" wrapText="1"/>
    </xf>
    <xf numFmtId="0" fontId="2" fillId="0" borderId="38" xfId="0" quotePrefix="1" applyFont="1" applyBorder="1" applyAlignment="1">
      <alignment horizontal="center" vertical="center" wrapText="1"/>
    </xf>
    <xf numFmtId="0" fontId="2" fillId="0" borderId="66" xfId="0" quotePrefix="1" applyFont="1" applyBorder="1" applyAlignment="1">
      <alignment horizontal="center" vertical="center" wrapText="1"/>
    </xf>
    <xf numFmtId="0" fontId="2" fillId="0" borderId="19" xfId="0" quotePrefix="1" applyFont="1" applyBorder="1" applyAlignment="1">
      <alignment horizontal="center" vertical="center" wrapText="1"/>
    </xf>
    <xf numFmtId="0" fontId="2" fillId="0" borderId="20" xfId="0" quotePrefix="1" applyFont="1" applyBorder="1" applyAlignment="1">
      <alignment horizontal="center" vertical="center" wrapText="1"/>
    </xf>
    <xf numFmtId="0" fontId="2" fillId="0" borderId="21" xfId="0" quotePrefix="1" applyFont="1" applyBorder="1" applyAlignment="1">
      <alignment horizontal="center" vertical="center" wrapText="1"/>
    </xf>
    <xf numFmtId="0" fontId="2" fillId="0" borderId="0" xfId="0" applyFont="1" applyBorder="1"/>
    <xf numFmtId="0" fontId="2" fillId="0" borderId="32" xfId="0" applyFont="1" applyFill="1" applyBorder="1" applyAlignment="1">
      <alignment horizontal="left" vertical="center"/>
    </xf>
    <xf numFmtId="0" fontId="2" fillId="0" borderId="44" xfId="0" applyFont="1" applyFill="1" applyBorder="1" applyAlignment="1">
      <alignment horizontal="left" vertical="center"/>
    </xf>
    <xf numFmtId="0" fontId="2" fillId="0" borderId="23" xfId="0" applyFont="1" applyFill="1" applyBorder="1" applyAlignment="1">
      <alignment horizontal="left" vertical="center"/>
    </xf>
    <xf numFmtId="0" fontId="2" fillId="0" borderId="17" xfId="0" quotePrefix="1" applyFont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/>
    </xf>
    <xf numFmtId="0" fontId="2" fillId="0" borderId="16" xfId="0" applyFont="1" applyFill="1" applyBorder="1" applyAlignment="1">
      <alignment vertical="center"/>
    </xf>
    <xf numFmtId="0" fontId="2" fillId="0" borderId="18" xfId="0" applyFont="1" applyFill="1" applyBorder="1" applyAlignment="1">
      <alignment vertical="center"/>
    </xf>
    <xf numFmtId="0" fontId="2" fillId="0" borderId="49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 wrapText="1"/>
    </xf>
    <xf numFmtId="0" fontId="2" fillId="0" borderId="49" xfId="0" applyFont="1" applyFill="1" applyBorder="1" applyAlignment="1">
      <alignment vertical="center" wrapText="1"/>
    </xf>
    <xf numFmtId="0" fontId="2" fillId="0" borderId="18" xfId="0" applyFont="1" applyFill="1" applyBorder="1" applyAlignment="1">
      <alignment vertical="center" wrapText="1"/>
    </xf>
    <xf numFmtId="0" fontId="2" fillId="0" borderId="49" xfId="0" quotePrefix="1" applyFont="1" applyBorder="1" applyAlignment="1">
      <alignment horizontal="center" vertical="center" wrapText="1"/>
    </xf>
    <xf numFmtId="0" fontId="2" fillId="0" borderId="108" xfId="0" quotePrefix="1" applyFont="1" applyBorder="1" applyAlignment="1">
      <alignment horizontal="center" vertical="center" wrapText="1"/>
    </xf>
    <xf numFmtId="0" fontId="2" fillId="0" borderId="103" xfId="0" quotePrefix="1" applyFont="1" applyBorder="1" applyAlignment="1">
      <alignment horizontal="center" vertical="center" wrapText="1"/>
    </xf>
    <xf numFmtId="0" fontId="2" fillId="0" borderId="49" xfId="0" applyFont="1" applyFill="1" applyBorder="1" applyAlignment="1">
      <alignment horizontal="left" vertical="center"/>
    </xf>
    <xf numFmtId="0" fontId="2" fillId="0" borderId="10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49" xfId="0" applyFont="1" applyFill="1" applyBorder="1" applyAlignment="1">
      <alignment horizontal="right" vertical="center"/>
    </xf>
    <xf numFmtId="0" fontId="2" fillId="2" borderId="18" xfId="0" applyFont="1" applyFill="1" applyBorder="1" applyAlignment="1">
      <alignment horizontal="right" vertical="center"/>
    </xf>
    <xf numFmtId="0" fontId="2" fillId="0" borderId="49" xfId="0" applyFont="1" applyBorder="1" applyAlignment="1">
      <alignment horizontal="left"/>
    </xf>
    <xf numFmtId="0" fontId="2" fillId="0" borderId="108" xfId="0" applyFont="1" applyBorder="1" applyAlignment="1">
      <alignment horizontal="left"/>
    </xf>
    <xf numFmtId="0" fontId="2" fillId="0" borderId="103" xfId="0" applyFont="1" applyBorder="1" applyAlignment="1">
      <alignment horizontal="left"/>
    </xf>
    <xf numFmtId="0" fontId="2" fillId="0" borderId="4" xfId="0" applyFont="1" applyBorder="1" applyAlignment="1">
      <alignment horizontal="left" wrapText="1"/>
    </xf>
    <xf numFmtId="0" fontId="2" fillId="0" borderId="49" xfId="0" applyFont="1" applyBorder="1" applyAlignment="1">
      <alignment horizontal="left" wrapText="1"/>
    </xf>
    <xf numFmtId="0" fontId="2" fillId="0" borderId="18" xfId="0" applyFont="1" applyBorder="1" applyAlignment="1">
      <alignment horizontal="left" wrapText="1"/>
    </xf>
    <xf numFmtId="0" fontId="2" fillId="0" borderId="37" xfId="0" applyFont="1" applyBorder="1" applyAlignment="1">
      <alignment horizontal="left"/>
    </xf>
    <xf numFmtId="0" fontId="2" fillId="0" borderId="58" xfId="0" applyFont="1" applyBorder="1" applyAlignment="1">
      <alignment horizontal="left"/>
    </xf>
    <xf numFmtId="0" fontId="2" fillId="0" borderId="35" xfId="0" applyFont="1" applyBorder="1" applyAlignment="1">
      <alignment horizontal="left"/>
    </xf>
    <xf numFmtId="0" fontId="2" fillId="0" borderId="64" xfId="0" quotePrefix="1" applyFont="1" applyBorder="1" applyAlignment="1">
      <alignment vertical="center"/>
    </xf>
    <xf numFmtId="0" fontId="2" fillId="0" borderId="67" xfId="0" applyFont="1" applyFill="1" applyBorder="1" applyAlignment="1">
      <alignment horizontal="left" vertical="center"/>
    </xf>
    <xf numFmtId="0" fontId="2" fillId="0" borderId="59" xfId="0" applyFont="1" applyFill="1" applyBorder="1" applyAlignment="1">
      <alignment horizontal="left" vertical="center"/>
    </xf>
    <xf numFmtId="0" fontId="2" fillId="0" borderId="109" xfId="0" applyFont="1" applyBorder="1" applyAlignment="1">
      <alignment horizontal="left"/>
    </xf>
    <xf numFmtId="0" fontId="2" fillId="0" borderId="106" xfId="0" applyFont="1" applyBorder="1" applyAlignment="1">
      <alignment horizontal="left"/>
    </xf>
    <xf numFmtId="0" fontId="2" fillId="0" borderId="30" xfId="0" applyFont="1" applyBorder="1" applyAlignment="1">
      <alignment horizontal="center" vertical="center"/>
    </xf>
    <xf numFmtId="0" fontId="2" fillId="0" borderId="33" xfId="0" applyFont="1" applyFill="1" applyBorder="1" applyAlignment="1">
      <alignment horizontal="left" vertical="center"/>
    </xf>
    <xf numFmtId="0" fontId="2" fillId="0" borderId="33" xfId="0" applyFont="1" applyBorder="1" applyAlignment="1">
      <alignment horizontal="left"/>
    </xf>
    <xf numFmtId="0" fontId="2" fillId="0" borderId="37" xfId="0" applyFont="1" applyBorder="1"/>
    <xf numFmtId="0" fontId="2" fillId="0" borderId="26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7" xfId="0" applyFont="1" applyBorder="1" applyAlignment="1">
      <alignment horizontal="left"/>
    </xf>
    <xf numFmtId="0" fontId="2" fillId="0" borderId="20" xfId="0" applyFont="1" applyFill="1" applyBorder="1" applyAlignment="1">
      <alignment horizontal="left" vertical="center"/>
    </xf>
    <xf numFmtId="0" fontId="2" fillId="0" borderId="20" xfId="0" applyFont="1" applyFill="1" applyBorder="1"/>
    <xf numFmtId="0" fontId="2" fillId="0" borderId="36" xfId="0" applyFont="1" applyFill="1" applyBorder="1"/>
    <xf numFmtId="0" fontId="2" fillId="0" borderId="47" xfId="0" applyFont="1" applyFill="1" applyBorder="1"/>
    <xf numFmtId="0" fontId="2" fillId="0" borderId="21" xfId="0" applyFont="1" applyFill="1" applyBorder="1"/>
    <xf numFmtId="0" fontId="2" fillId="0" borderId="14" xfId="0" applyFont="1" applyBorder="1" applyAlignment="1">
      <alignment vertical="center"/>
    </xf>
    <xf numFmtId="0" fontId="2" fillId="0" borderId="14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55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20" xfId="0" applyFont="1" applyBorder="1" applyAlignment="1">
      <alignment vertical="center"/>
    </xf>
    <xf numFmtId="0" fontId="2" fillId="0" borderId="20" xfId="0" applyFont="1" applyBorder="1" applyAlignment="1">
      <alignment horizontal="left"/>
    </xf>
    <xf numFmtId="0" fontId="2" fillId="0" borderId="36" xfId="0" applyFont="1" applyBorder="1" applyAlignment="1">
      <alignment horizontal="left"/>
    </xf>
    <xf numFmtId="0" fontId="2" fillId="0" borderId="47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32" xfId="0" applyFont="1" applyBorder="1" applyAlignment="1">
      <alignment horizontal="center" vertical="center"/>
    </xf>
    <xf numFmtId="0" fontId="2" fillId="0" borderId="44" xfId="0" applyFont="1" applyBorder="1" applyAlignment="1">
      <alignment vertical="center"/>
    </xf>
    <xf numFmtId="0" fontId="2" fillId="0" borderId="44" xfId="0" applyFont="1" applyBorder="1"/>
    <xf numFmtId="0" fontId="2" fillId="0" borderId="67" xfId="0" applyFont="1" applyBorder="1"/>
    <xf numFmtId="0" fontId="2" fillId="0" borderId="59" xfId="0" applyFont="1" applyBorder="1"/>
    <xf numFmtId="0" fontId="2" fillId="0" borderId="23" xfId="0" applyFont="1" applyBorder="1"/>
    <xf numFmtId="0" fontId="2" fillId="0" borderId="14" xfId="0" applyFont="1" applyBorder="1"/>
    <xf numFmtId="0" fontId="2" fillId="0" borderId="13" xfId="0" applyFont="1" applyBorder="1"/>
    <xf numFmtId="0" fontId="2" fillId="2" borderId="36" xfId="0" applyFont="1" applyFill="1" applyBorder="1" applyAlignment="1">
      <alignment horizontal="right" vertical="center"/>
    </xf>
    <xf numFmtId="0" fontId="2" fillId="2" borderId="19" xfId="0" applyFont="1" applyFill="1" applyBorder="1" applyAlignment="1">
      <alignment horizontal="right" vertical="center"/>
    </xf>
    <xf numFmtId="0" fontId="2" fillId="2" borderId="20" xfId="0" applyFont="1" applyFill="1" applyBorder="1" applyAlignment="1">
      <alignment horizontal="right" vertical="center"/>
    </xf>
    <xf numFmtId="0" fontId="2" fillId="2" borderId="21" xfId="0" applyFont="1" applyFill="1" applyBorder="1" applyAlignment="1">
      <alignment horizontal="right" vertical="center"/>
    </xf>
    <xf numFmtId="0" fontId="6" fillId="0" borderId="0" xfId="2" applyFont="1" applyFill="1"/>
    <xf numFmtId="0" fontId="7" fillId="0" borderId="0" xfId="2" applyFont="1" applyFill="1" applyAlignment="1">
      <alignment horizontal="left"/>
    </xf>
    <xf numFmtId="0" fontId="4" fillId="0" borderId="0" xfId="2" applyFont="1" applyFill="1"/>
    <xf numFmtId="0" fontId="7" fillId="0" borderId="107" xfId="2" applyFont="1" applyFill="1" applyBorder="1"/>
    <xf numFmtId="0" fontId="2" fillId="0" borderId="30" xfId="3" applyFont="1" applyFill="1" applyBorder="1" applyAlignment="1">
      <alignment vertical="center" wrapText="1"/>
    </xf>
    <xf numFmtId="0" fontId="2" fillId="0" borderId="33" xfId="3" applyFont="1" applyFill="1" applyBorder="1" applyAlignment="1">
      <alignment vertical="center" wrapText="1"/>
    </xf>
    <xf numFmtId="0" fontId="2" fillId="0" borderId="35" xfId="3" applyFont="1" applyFill="1" applyBorder="1"/>
    <xf numFmtId="0" fontId="2" fillId="0" borderId="18" xfId="3" applyFont="1" applyFill="1" applyBorder="1"/>
    <xf numFmtId="0" fontId="2" fillId="0" borderId="18" xfId="3" applyFont="1" applyFill="1" applyBorder="1" applyAlignment="1">
      <alignment vertical="center"/>
    </xf>
    <xf numFmtId="0" fontId="4" fillId="0" borderId="35" xfId="2" applyFont="1" applyFill="1" applyBorder="1" applyAlignment="1">
      <alignment vertical="center" wrapText="1"/>
    </xf>
    <xf numFmtId="0" fontId="7" fillId="0" borderId="35" xfId="2" applyFont="1" applyFill="1" applyBorder="1" applyAlignment="1">
      <alignment vertical="center" wrapText="1"/>
    </xf>
    <xf numFmtId="0" fontId="7" fillId="0" borderId="21" xfId="2" applyFont="1" applyFill="1" applyBorder="1" applyAlignment="1">
      <alignment vertical="center" wrapText="1"/>
    </xf>
    <xf numFmtId="0" fontId="8" fillId="0" borderId="44" xfId="3" applyFont="1" applyBorder="1" applyAlignment="1">
      <alignment horizontal="left" vertical="center"/>
    </xf>
    <xf numFmtId="0" fontId="11" fillId="0" borderId="24" xfId="0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0" fontId="11" fillId="0" borderId="34" xfId="0" applyFont="1" applyFill="1" applyBorder="1" applyAlignment="1">
      <alignment horizontal="center"/>
    </xf>
    <xf numFmtId="0" fontId="2" fillId="0" borderId="17" xfId="3" applyFont="1" applyBorder="1" applyAlignment="1">
      <alignment horizontal="left" vertical="center"/>
    </xf>
    <xf numFmtId="166" fontId="2" fillId="5" borderId="17" xfId="3" applyNumberFormat="1" applyFont="1" applyFill="1" applyBorder="1" applyAlignment="1">
      <alignment vertical="center" wrapText="1"/>
    </xf>
    <xf numFmtId="0" fontId="10" fillId="0" borderId="37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0" fillId="0" borderId="36" xfId="0" applyFont="1" applyFill="1" applyBorder="1"/>
    <xf numFmtId="0" fontId="11" fillId="0" borderId="110" xfId="0" applyFont="1" applyFill="1" applyBorder="1"/>
    <xf numFmtId="0" fontId="11" fillId="0" borderId="111" xfId="0" applyFont="1" applyFill="1" applyBorder="1"/>
    <xf numFmtId="0" fontId="11" fillId="0" borderId="112" xfId="0" applyFont="1" applyFill="1" applyBorder="1"/>
    <xf numFmtId="0" fontId="11" fillId="0" borderId="113" xfId="0" applyFont="1" applyFill="1" applyBorder="1"/>
    <xf numFmtId="0" fontId="11" fillId="0" borderId="114" xfId="0" applyFont="1" applyFill="1" applyBorder="1"/>
    <xf numFmtId="0" fontId="10" fillId="0" borderId="115" xfId="0" applyFont="1" applyFill="1" applyBorder="1" applyAlignment="1">
      <alignment horizontal="center"/>
    </xf>
    <xf numFmtId="0" fontId="11" fillId="0" borderId="116" xfId="0" applyFont="1" applyFill="1" applyBorder="1" applyAlignment="1">
      <alignment vertical="center"/>
    </xf>
    <xf numFmtId="0" fontId="11" fillId="0" borderId="118" xfId="0" applyFont="1" applyFill="1" applyBorder="1"/>
    <xf numFmtId="0" fontId="11" fillId="0" borderId="67" xfId="0" applyFont="1" applyFill="1" applyBorder="1" applyAlignment="1">
      <alignment horizontal="center"/>
    </xf>
    <xf numFmtId="0" fontId="12" fillId="0" borderId="73" xfId="0" applyFont="1" applyFill="1" applyBorder="1"/>
    <xf numFmtId="0" fontId="12" fillId="5" borderId="75" xfId="0" applyFont="1" applyFill="1" applyBorder="1"/>
    <xf numFmtId="0" fontId="12" fillId="0" borderId="79" xfId="0" applyFont="1" applyFill="1" applyBorder="1" applyAlignment="1">
      <alignment horizontal="center"/>
    </xf>
    <xf numFmtId="0" fontId="10" fillId="10" borderId="57" xfId="0" applyFont="1" applyFill="1" applyBorder="1"/>
    <xf numFmtId="0" fontId="10" fillId="10" borderId="70" xfId="0" applyFont="1" applyFill="1" applyBorder="1"/>
    <xf numFmtId="0" fontId="11" fillId="0" borderId="119" xfId="0" applyFont="1" applyFill="1" applyBorder="1" applyAlignment="1">
      <alignment vertical="center"/>
    </xf>
    <xf numFmtId="0" fontId="10" fillId="0" borderId="120" xfId="0" applyFont="1" applyFill="1" applyBorder="1" applyAlignment="1">
      <alignment horizontal="right"/>
    </xf>
    <xf numFmtId="0" fontId="11" fillId="0" borderId="121" xfId="0" applyFont="1" applyFill="1" applyBorder="1" applyAlignment="1">
      <alignment horizontal="center"/>
    </xf>
    <xf numFmtId="0" fontId="11" fillId="0" borderId="121" xfId="0" applyFont="1" applyFill="1" applyBorder="1"/>
    <xf numFmtId="0" fontId="10" fillId="0" borderId="122" xfId="0" applyFont="1" applyFill="1" applyBorder="1"/>
    <xf numFmtId="0" fontId="11" fillId="0" borderId="122" xfId="0" applyFont="1" applyFill="1" applyBorder="1"/>
    <xf numFmtId="0" fontId="10" fillId="10" borderId="57" xfId="0" applyFont="1" applyFill="1" applyBorder="1" applyAlignment="1">
      <alignment vertical="center"/>
    </xf>
    <xf numFmtId="0" fontId="10" fillId="10" borderId="70" xfId="0" applyFont="1" applyFill="1" applyBorder="1" applyAlignment="1">
      <alignment vertical="center"/>
    </xf>
    <xf numFmtId="0" fontId="10" fillId="10" borderId="68" xfId="0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0" fontId="12" fillId="5" borderId="33" xfId="0" applyFont="1" applyFill="1" applyBorder="1"/>
    <xf numFmtId="0" fontId="12" fillId="0" borderId="37" xfId="0" applyFont="1" applyFill="1" applyBorder="1" applyAlignment="1">
      <alignment horizontal="center"/>
    </xf>
    <xf numFmtId="0" fontId="12" fillId="0" borderId="123" xfId="0" applyFont="1" applyFill="1" applyBorder="1" applyAlignment="1">
      <alignment horizontal="center"/>
    </xf>
    <xf numFmtId="0" fontId="11" fillId="0" borderId="124" xfId="0" applyFont="1" applyFill="1" applyBorder="1" applyAlignment="1">
      <alignment vertical="center"/>
    </xf>
    <xf numFmtId="0" fontId="10" fillId="10" borderId="68" xfId="0" applyFont="1" applyFill="1" applyBorder="1" applyAlignment="1">
      <alignment horizontal="right"/>
    </xf>
    <xf numFmtId="0" fontId="12" fillId="11" borderId="31" xfId="0" applyFont="1" applyFill="1" applyBorder="1"/>
    <xf numFmtId="0" fontId="12" fillId="11" borderId="64" xfId="0" applyFont="1" applyFill="1" applyBorder="1"/>
    <xf numFmtId="0" fontId="12" fillId="11" borderId="0" xfId="0" applyFont="1" applyFill="1" applyBorder="1" applyAlignment="1">
      <alignment horizontal="center"/>
    </xf>
    <xf numFmtId="0" fontId="12" fillId="0" borderId="125" xfId="0" applyFont="1" applyFill="1" applyBorder="1" applyAlignment="1">
      <alignment horizontal="center"/>
    </xf>
    <xf numFmtId="0" fontId="11" fillId="0" borderId="126" xfId="0" applyFont="1" applyFill="1" applyBorder="1" applyAlignment="1">
      <alignment vertical="center"/>
    </xf>
    <xf numFmtId="0" fontId="12" fillId="0" borderId="118" xfId="0" applyFont="1" applyFill="1" applyBorder="1" applyAlignment="1">
      <alignment horizontal="center"/>
    </xf>
    <xf numFmtId="0" fontId="11" fillId="6" borderId="24" xfId="0" applyFont="1" applyFill="1" applyBorder="1" applyAlignment="1">
      <alignment vertical="center"/>
    </xf>
    <xf numFmtId="0" fontId="11" fillId="6" borderId="34" xfId="0" applyFont="1" applyFill="1" applyBorder="1" applyAlignment="1">
      <alignment vertical="center" wrapText="1"/>
    </xf>
    <xf numFmtId="0" fontId="11" fillId="0" borderId="124" xfId="0" applyFont="1" applyFill="1" applyBorder="1"/>
    <xf numFmtId="0" fontId="11" fillId="0" borderId="116" xfId="0" applyFont="1" applyFill="1" applyBorder="1"/>
    <xf numFmtId="0" fontId="11" fillId="0" borderId="126" xfId="0" applyFont="1" applyFill="1" applyBorder="1"/>
    <xf numFmtId="0" fontId="11" fillId="0" borderId="127" xfId="0" applyFont="1" applyFill="1" applyBorder="1"/>
    <xf numFmtId="0" fontId="11" fillId="0" borderId="117" xfId="0" applyFont="1" applyFill="1" applyBorder="1"/>
    <xf numFmtId="0" fontId="11" fillId="12" borderId="53" xfId="0" applyFont="1" applyFill="1" applyBorder="1" applyAlignment="1">
      <alignment vertical="center"/>
    </xf>
    <xf numFmtId="0" fontId="2" fillId="0" borderId="30" xfId="3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6" fillId="0" borderId="0" xfId="2" applyFont="1" applyFill="1"/>
    <xf numFmtId="0" fontId="26" fillId="0" borderId="0" xfId="2" applyFont="1"/>
    <xf numFmtId="0" fontId="25" fillId="0" borderId="0" xfId="2" applyFont="1"/>
    <xf numFmtId="0" fontId="8" fillId="0" borderId="33" xfId="3" applyFont="1" applyBorder="1" applyAlignment="1">
      <alignment horizontal="left" vertical="center"/>
    </xf>
    <xf numFmtId="0" fontId="28" fillId="0" borderId="0" xfId="4" applyFont="1"/>
    <xf numFmtId="0" fontId="29" fillId="0" borderId="16" xfId="4" applyFont="1" applyFill="1" applyBorder="1"/>
    <xf numFmtId="165" fontId="2" fillId="0" borderId="0" xfId="0" applyNumberFormat="1" applyFont="1" applyBorder="1" applyAlignment="1">
      <alignment horizontal="center"/>
    </xf>
    <xf numFmtId="0" fontId="2" fillId="0" borderId="30" xfId="3" applyFont="1" applyBorder="1" applyAlignment="1">
      <alignment horizontal="center" vertical="center"/>
    </xf>
    <xf numFmtId="0" fontId="3" fillId="3" borderId="84" xfId="3" applyFont="1" applyFill="1" applyBorder="1" applyAlignment="1">
      <alignment horizontal="center" vertical="center"/>
    </xf>
    <xf numFmtId="0" fontId="3" fillId="3" borderId="88" xfId="3" applyFont="1" applyFill="1" applyBorder="1" applyAlignment="1">
      <alignment horizontal="center" vertical="center"/>
    </xf>
    <xf numFmtId="0" fontId="3" fillId="3" borderId="25" xfId="3" applyFont="1" applyFill="1" applyBorder="1" applyAlignment="1">
      <alignment horizontal="center" vertical="center" wrapText="1"/>
    </xf>
    <xf numFmtId="0" fontId="3" fillId="3" borderId="27" xfId="3" applyFont="1" applyFill="1" applyBorder="1" applyAlignment="1">
      <alignment horizontal="center" vertical="center" wrapText="1"/>
    </xf>
    <xf numFmtId="0" fontId="3" fillId="3" borderId="28" xfId="3" applyFont="1" applyFill="1" applyBorder="1" applyAlignment="1">
      <alignment horizontal="center" vertical="center" wrapText="1"/>
    </xf>
    <xf numFmtId="0" fontId="3" fillId="3" borderId="29" xfId="3" applyFont="1" applyFill="1" applyBorder="1" applyAlignment="1">
      <alignment horizontal="center" vertical="center" wrapText="1"/>
    </xf>
    <xf numFmtId="0" fontId="3" fillId="3" borderId="80" xfId="3" applyFont="1" applyFill="1" applyBorder="1" applyAlignment="1">
      <alignment horizontal="center" vertical="center" wrapText="1"/>
    </xf>
    <xf numFmtId="0" fontId="3" fillId="3" borderId="85" xfId="3" applyFont="1" applyFill="1" applyBorder="1" applyAlignment="1">
      <alignment horizontal="center" vertical="center" wrapText="1"/>
    </xf>
    <xf numFmtId="0" fontId="3" fillId="3" borderId="81" xfId="3" applyFont="1" applyFill="1" applyBorder="1" applyAlignment="1">
      <alignment horizontal="center" vertical="center" wrapText="1"/>
    </xf>
    <xf numFmtId="0" fontId="3" fillId="3" borderId="86" xfId="3" applyFont="1" applyFill="1" applyBorder="1" applyAlignment="1">
      <alignment horizontal="center" vertical="center" wrapText="1"/>
    </xf>
    <xf numFmtId="0" fontId="3" fillId="3" borderId="82" xfId="3" applyFont="1" applyFill="1" applyBorder="1" applyAlignment="1">
      <alignment horizontal="center" vertical="center"/>
    </xf>
    <xf numFmtId="0" fontId="3" fillId="3" borderId="80" xfId="3" applyFont="1" applyFill="1" applyBorder="1" applyAlignment="1">
      <alignment horizontal="center" vertical="center"/>
    </xf>
    <xf numFmtId="166" fontId="3" fillId="3" borderId="83" xfId="3" applyNumberFormat="1" applyFont="1" applyFill="1" applyBorder="1" applyAlignment="1">
      <alignment horizontal="center" vertical="center" wrapText="1"/>
    </xf>
    <xf numFmtId="166" fontId="3" fillId="3" borderId="87" xfId="3" applyNumberFormat="1" applyFont="1" applyFill="1" applyBorder="1" applyAlignment="1">
      <alignment horizontal="center" vertical="center" wrapText="1"/>
    </xf>
    <xf numFmtId="0" fontId="6" fillId="0" borderId="13" xfId="2" applyFont="1" applyBorder="1" applyAlignment="1">
      <alignment horizontal="center" vertical="center"/>
    </xf>
    <xf numFmtId="0" fontId="6" fillId="0" borderId="16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41" xfId="2" applyFont="1" applyBorder="1" applyAlignment="1">
      <alignment horizontal="center" vertical="center" wrapText="1"/>
    </xf>
    <xf numFmtId="0" fontId="6" fillId="0" borderId="31" xfId="2" applyFont="1" applyBorder="1" applyAlignment="1">
      <alignment horizontal="center" vertical="center" wrapText="1"/>
    </xf>
    <xf numFmtId="0" fontId="6" fillId="0" borderId="43" xfId="2" applyFont="1" applyBorder="1" applyAlignment="1">
      <alignment horizontal="center" vertical="center" wrapText="1"/>
    </xf>
    <xf numFmtId="0" fontId="6" fillId="0" borderId="16" xfId="2" applyFont="1" applyBorder="1" applyAlignment="1">
      <alignment horizontal="center" vertical="center" wrapText="1"/>
    </xf>
    <xf numFmtId="0" fontId="6" fillId="0" borderId="30" xfId="2" applyFont="1" applyBorder="1" applyAlignment="1">
      <alignment horizontal="center" vertical="center" wrapText="1"/>
    </xf>
    <xf numFmtId="0" fontId="6" fillId="0" borderId="19" xfId="2" applyFont="1" applyBorder="1" applyAlignment="1">
      <alignment horizontal="center" vertical="center" wrapText="1"/>
    </xf>
    <xf numFmtId="0" fontId="16" fillId="5" borderId="57" xfId="0" applyFont="1" applyFill="1" applyBorder="1" applyAlignment="1">
      <alignment horizontal="center" vertical="center"/>
    </xf>
    <xf numFmtId="0" fontId="16" fillId="5" borderId="56" xfId="0" applyFont="1" applyFill="1" applyBorder="1" applyAlignment="1">
      <alignment horizontal="center" vertical="center"/>
    </xf>
    <xf numFmtId="0" fontId="16" fillId="5" borderId="97" xfId="0" applyFont="1" applyFill="1" applyBorder="1" applyAlignment="1">
      <alignment horizontal="center" vertical="center"/>
    </xf>
    <xf numFmtId="0" fontId="16" fillId="5" borderId="24" xfId="0" applyFont="1" applyFill="1" applyBorder="1" applyAlignment="1">
      <alignment horizontal="center" vertical="center"/>
    </xf>
    <xf numFmtId="0" fontId="16" fillId="5" borderId="10" xfId="0" applyFont="1" applyFill="1" applyBorder="1" applyAlignment="1">
      <alignment horizontal="center" vertical="center"/>
    </xf>
    <xf numFmtId="0" fontId="16" fillId="5" borderId="34" xfId="0" applyFont="1" applyFill="1" applyBorder="1" applyAlignment="1">
      <alignment horizontal="center" vertical="center"/>
    </xf>
    <xf numFmtId="1" fontId="16" fillId="4" borderId="73" xfId="0" applyNumberFormat="1" applyFont="1" applyFill="1" applyBorder="1" applyAlignment="1">
      <alignment horizontal="center" vertical="top" shrinkToFit="1"/>
    </xf>
    <xf numFmtId="1" fontId="16" fillId="4" borderId="75" xfId="0" applyNumberFormat="1" applyFont="1" applyFill="1" applyBorder="1" applyAlignment="1">
      <alignment horizontal="center" vertical="top" shrinkToFit="1"/>
    </xf>
    <xf numFmtId="1" fontId="16" fillId="4" borderId="74" xfId="0" applyNumberFormat="1" applyFont="1" applyFill="1" applyBorder="1" applyAlignment="1">
      <alignment horizontal="center" vertical="top" shrinkToFit="1"/>
    </xf>
    <xf numFmtId="0" fontId="14" fillId="5" borderId="25" xfId="0" applyFont="1" applyFill="1" applyBorder="1" applyAlignment="1">
      <alignment horizontal="center" vertical="center"/>
    </xf>
    <xf numFmtId="0" fontId="14" fillId="5" borderId="26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28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5" borderId="29" xfId="0" applyFont="1" applyFill="1" applyBorder="1" applyAlignment="1">
      <alignment horizontal="center" vertical="center"/>
    </xf>
    <xf numFmtId="0" fontId="15" fillId="4" borderId="25" xfId="0" applyFont="1" applyFill="1" applyBorder="1" applyAlignment="1">
      <alignment horizontal="center" vertical="center"/>
    </xf>
    <xf numFmtId="0" fontId="15" fillId="4" borderId="26" xfId="0" applyFont="1" applyFill="1" applyBorder="1" applyAlignment="1">
      <alignment horizontal="center" vertical="center"/>
    </xf>
    <xf numFmtId="0" fontId="15" fillId="4" borderId="27" xfId="0" applyFont="1" applyFill="1" applyBorder="1" applyAlignment="1">
      <alignment horizontal="center" vertical="center"/>
    </xf>
    <xf numFmtId="0" fontId="15" fillId="4" borderId="28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4" borderId="29" xfId="0" applyFont="1" applyFill="1" applyBorder="1" applyAlignment="1">
      <alignment horizontal="center" vertical="center"/>
    </xf>
    <xf numFmtId="0" fontId="16" fillId="2" borderId="90" xfId="0" applyFont="1" applyFill="1" applyBorder="1" applyAlignment="1">
      <alignment horizontal="center" vertical="center"/>
    </xf>
    <xf numFmtId="0" fontId="16" fillId="2" borderId="94" xfId="0" applyFont="1" applyFill="1" applyBorder="1" applyAlignment="1">
      <alignment horizontal="center" vertical="center"/>
    </xf>
    <xf numFmtId="0" fontId="16" fillId="2" borderId="81" xfId="0" applyFont="1" applyFill="1" applyBorder="1" applyAlignment="1">
      <alignment horizontal="center" vertical="center"/>
    </xf>
    <xf numFmtId="0" fontId="16" fillId="2" borderId="95" xfId="0" applyFont="1" applyFill="1" applyBorder="1" applyAlignment="1">
      <alignment horizontal="center" vertical="center"/>
    </xf>
    <xf numFmtId="0" fontId="16" fillId="2" borderId="81" xfId="0" applyFont="1" applyFill="1" applyBorder="1" applyAlignment="1">
      <alignment horizontal="center" vertical="center" wrapText="1"/>
    </xf>
    <xf numFmtId="0" fontId="16" fillId="2" borderId="95" xfId="0" applyFont="1" applyFill="1" applyBorder="1" applyAlignment="1">
      <alignment horizontal="center" vertical="center" wrapText="1"/>
    </xf>
    <xf numFmtId="0" fontId="16" fillId="2" borderId="84" xfId="0" applyFont="1" applyFill="1" applyBorder="1" applyAlignment="1">
      <alignment horizontal="center" vertical="center" wrapText="1"/>
    </xf>
    <xf numFmtId="0" fontId="16" fillId="2" borderId="91" xfId="0" applyFont="1" applyFill="1" applyBorder="1" applyAlignment="1">
      <alignment horizontal="center" vertical="center"/>
    </xf>
    <xf numFmtId="0" fontId="16" fillId="2" borderId="92" xfId="0" applyFont="1" applyFill="1" applyBorder="1" applyAlignment="1">
      <alignment horizontal="center" vertical="center"/>
    </xf>
    <xf numFmtId="0" fontId="16" fillId="2" borderId="92" xfId="0" applyFont="1" applyFill="1" applyBorder="1" applyAlignment="1">
      <alignment horizontal="center" vertical="center" wrapText="1"/>
    </xf>
    <xf numFmtId="0" fontId="16" fillId="2" borderId="93" xfId="0" applyFont="1" applyFill="1" applyBorder="1" applyAlignment="1">
      <alignment horizontal="center" vertical="center" wrapText="1"/>
    </xf>
    <xf numFmtId="0" fontId="7" fillId="0" borderId="0" xfId="2" applyFont="1" applyAlignment="1">
      <alignment horizontal="center"/>
    </xf>
    <xf numFmtId="0" fontId="2" fillId="0" borderId="9" xfId="3" applyFont="1" applyFill="1" applyBorder="1" applyAlignment="1">
      <alignment horizontal="center" vertical="center" wrapText="1"/>
    </xf>
    <xf numFmtId="0" fontId="3" fillId="0" borderId="77" xfId="3" applyFont="1" applyFill="1" applyBorder="1" applyAlignment="1">
      <alignment horizontal="center" vertical="center" wrapText="1"/>
    </xf>
    <xf numFmtId="0" fontId="3" fillId="0" borderId="104" xfId="3" applyFont="1" applyFill="1" applyBorder="1" applyAlignment="1">
      <alignment horizontal="center" vertical="center" wrapText="1"/>
    </xf>
    <xf numFmtId="0" fontId="3" fillId="0" borderId="51" xfId="3" applyFont="1" applyFill="1" applyBorder="1" applyAlignment="1">
      <alignment horizontal="center" vertical="center" wrapText="1"/>
    </xf>
    <xf numFmtId="0" fontId="2" fillId="0" borderId="17" xfId="3" applyFont="1" applyFill="1" applyBorder="1" applyAlignment="1">
      <alignment horizontal="left" vertical="center" wrapText="1"/>
    </xf>
    <xf numFmtId="0" fontId="3" fillId="0" borderId="48" xfId="3" applyFont="1" applyFill="1" applyBorder="1" applyAlignment="1">
      <alignment horizontal="center" vertical="center" wrapText="1"/>
    </xf>
    <xf numFmtId="0" fontId="3" fillId="0" borderId="46" xfId="3" applyFont="1" applyFill="1" applyBorder="1" applyAlignment="1">
      <alignment horizontal="center" vertical="center" wrapText="1"/>
    </xf>
    <xf numFmtId="166" fontId="3" fillId="3" borderId="83" xfId="3" applyNumberFormat="1" applyFont="1" applyFill="1" applyBorder="1" applyAlignment="1">
      <alignment horizontal="center" wrapText="1"/>
    </xf>
    <xf numFmtId="166" fontId="3" fillId="3" borderId="87" xfId="3" applyNumberFormat="1" applyFont="1" applyFill="1" applyBorder="1" applyAlignment="1">
      <alignment horizontal="center" wrapText="1"/>
    </xf>
    <xf numFmtId="16" fontId="26" fillId="0" borderId="99" xfId="3" applyNumberFormat="1" applyFont="1" applyBorder="1" applyAlignment="1">
      <alignment horizontal="center" vertical="center"/>
    </xf>
    <xf numFmtId="16" fontId="26" fillId="0" borderId="64" xfId="3" applyNumberFormat="1" applyFont="1" applyBorder="1" applyAlignment="1">
      <alignment horizontal="center" vertical="center"/>
    </xf>
    <xf numFmtId="0" fontId="2" fillId="0" borderId="41" xfId="3" applyFont="1" applyBorder="1" applyAlignment="1">
      <alignment horizontal="center" vertical="center"/>
    </xf>
    <xf numFmtId="0" fontId="2" fillId="0" borderId="31" xfId="3" applyFont="1" applyBorder="1" applyAlignment="1">
      <alignment horizontal="center" vertical="center"/>
    </xf>
    <xf numFmtId="0" fontId="6" fillId="0" borderId="76" xfId="2" applyFont="1" applyFill="1" applyBorder="1" applyAlignment="1">
      <alignment horizontal="center" vertical="center"/>
    </xf>
    <xf numFmtId="0" fontId="6" fillId="0" borderId="77" xfId="2" applyFont="1" applyFill="1" applyBorder="1" applyAlignment="1">
      <alignment horizontal="center" vertical="center"/>
    </xf>
    <xf numFmtId="0" fontId="6" fillId="0" borderId="51" xfId="2" applyFont="1" applyFill="1" applyBorder="1" applyAlignment="1">
      <alignment horizontal="center" vertical="center"/>
    </xf>
    <xf numFmtId="0" fontId="6" fillId="0" borderId="65" xfId="2" applyFont="1" applyBorder="1" applyAlignment="1">
      <alignment horizontal="center" vertical="center"/>
    </xf>
    <xf numFmtId="0" fontId="6" fillId="0" borderId="28" xfId="2" applyFont="1" applyBorder="1" applyAlignment="1">
      <alignment horizontal="center" vertical="center"/>
    </xf>
    <xf numFmtId="0" fontId="6" fillId="0" borderId="48" xfId="2" applyFont="1" applyBorder="1" applyAlignment="1">
      <alignment horizontal="center" vertical="center" wrapText="1"/>
    </xf>
    <xf numFmtId="0" fontId="6" fillId="0" borderId="46" xfId="2" applyFont="1" applyBorder="1" applyAlignment="1">
      <alignment horizontal="center" vertical="center" wrapText="1"/>
    </xf>
    <xf numFmtId="0" fontId="2" fillId="0" borderId="33" xfId="3" applyFont="1" applyBorder="1" applyAlignment="1">
      <alignment horizontal="left" vertical="center"/>
    </xf>
    <xf numFmtId="0" fontId="2" fillId="0" borderId="44" xfId="3" applyFont="1" applyBorder="1" applyAlignment="1">
      <alignment horizontal="left" vertical="center"/>
    </xf>
    <xf numFmtId="0" fontId="2" fillId="0" borderId="30" xfId="3" applyFont="1" applyBorder="1" applyAlignment="1">
      <alignment horizontal="center" vertical="center"/>
    </xf>
    <xf numFmtId="0" fontId="2" fillId="0" borderId="32" xfId="3" applyFont="1" applyBorder="1" applyAlignment="1">
      <alignment horizontal="center" vertical="center"/>
    </xf>
    <xf numFmtId="0" fontId="19" fillId="0" borderId="41" xfId="4" applyFont="1" applyBorder="1" applyAlignment="1">
      <alignment horizontal="center" vertical="center"/>
    </xf>
    <xf numFmtId="0" fontId="19" fillId="0" borderId="43" xfId="4" applyFont="1" applyBorder="1" applyAlignment="1">
      <alignment horizontal="center" vertical="center"/>
    </xf>
    <xf numFmtId="0" fontId="19" fillId="0" borderId="99" xfId="4" applyFont="1" applyBorder="1" applyAlignment="1">
      <alignment horizontal="center" vertical="center"/>
    </xf>
    <xf numFmtId="0" fontId="19" fillId="0" borderId="69" xfId="4" applyFont="1" applyBorder="1" applyAlignment="1">
      <alignment horizontal="center" vertical="center"/>
    </xf>
    <xf numFmtId="0" fontId="19" fillId="0" borderId="25" xfId="4" applyFont="1" applyBorder="1" applyAlignment="1">
      <alignment horizontal="center" vertical="center"/>
    </xf>
    <xf numFmtId="0" fontId="19" fillId="0" borderId="27" xfId="4" applyFont="1" applyBorder="1" applyAlignment="1">
      <alignment horizontal="center" vertical="center"/>
    </xf>
    <xf numFmtId="0" fontId="20" fillId="0" borderId="41" xfId="4" applyBorder="1" applyAlignment="1">
      <alignment horizontal="center" vertical="center"/>
    </xf>
    <xf numFmtId="0" fontId="20" fillId="0" borderId="43" xfId="4" applyBorder="1" applyAlignment="1">
      <alignment horizontal="center" vertical="center"/>
    </xf>
    <xf numFmtId="165" fontId="20" fillId="0" borderId="22" xfId="4" applyNumberFormat="1" applyBorder="1" applyAlignment="1">
      <alignment horizontal="center" vertical="center"/>
    </xf>
    <xf numFmtId="165" fontId="20" fillId="0" borderId="45" xfId="4" applyNumberFormat="1" applyBorder="1" applyAlignment="1">
      <alignment horizontal="center" vertical="center"/>
    </xf>
    <xf numFmtId="0" fontId="19" fillId="0" borderId="50" xfId="4" applyFont="1" applyBorder="1" applyAlignment="1">
      <alignment horizontal="center" vertical="center"/>
    </xf>
    <xf numFmtId="0" fontId="19" fillId="0" borderId="46" xfId="4" applyFont="1" applyBorder="1" applyAlignment="1">
      <alignment horizontal="center" vertical="center"/>
    </xf>
    <xf numFmtId="0" fontId="19" fillId="0" borderId="6" xfId="4" applyFont="1" applyBorder="1" applyAlignment="1">
      <alignment horizontal="center" vertical="center"/>
    </xf>
    <xf numFmtId="0" fontId="19" fillId="0" borderId="54" xfId="4" applyFont="1" applyBorder="1" applyAlignment="1">
      <alignment horizontal="center" vertical="center"/>
    </xf>
    <xf numFmtId="0" fontId="19" fillId="0" borderId="8" xfId="4" applyFont="1" applyBorder="1" applyAlignment="1">
      <alignment horizontal="center" vertical="center"/>
    </xf>
    <xf numFmtId="0" fontId="19" fillId="0" borderId="99" xfId="4" applyFont="1" applyBorder="1" applyAlignment="1">
      <alignment horizontal="center" vertical="center" wrapText="1"/>
    </xf>
    <xf numFmtId="0" fontId="19" fillId="0" borderId="69" xfId="4" applyFont="1" applyBorder="1" applyAlignment="1">
      <alignment horizontal="center" vertical="center" wrapText="1"/>
    </xf>
    <xf numFmtId="0" fontId="19" fillId="6" borderId="90" xfId="4" applyFont="1" applyFill="1" applyBorder="1" applyAlignment="1">
      <alignment horizontal="center" vertical="center" wrapText="1"/>
    </xf>
    <xf numFmtId="0" fontId="19" fillId="6" borderId="81" xfId="4" applyFont="1" applyFill="1" applyBorder="1" applyAlignment="1">
      <alignment horizontal="center" vertical="center" wrapText="1"/>
    </xf>
    <xf numFmtId="0" fontId="19" fillId="6" borderId="84" xfId="4" applyFont="1" applyFill="1" applyBorder="1" applyAlignment="1">
      <alignment horizontal="center" vertical="center" wrapText="1"/>
    </xf>
    <xf numFmtId="0" fontId="19" fillId="0" borderId="100" xfId="4" applyFont="1" applyBorder="1" applyAlignment="1">
      <alignment horizontal="center" vertical="center"/>
    </xf>
    <xf numFmtId="0" fontId="19" fillId="0" borderId="89" xfId="4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8" xfId="0" quotePrefix="1" applyFont="1" applyBorder="1" applyAlignment="1">
      <alignment horizontal="left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39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3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39" xfId="0" quotePrefix="1" applyFont="1" applyBorder="1" applyAlignment="1">
      <alignment horizontal="left" vertical="center"/>
    </xf>
    <xf numFmtId="0" fontId="2" fillId="0" borderId="40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0" fontId="2" fillId="0" borderId="42" xfId="0" applyFont="1" applyBorder="1" applyAlignment="1">
      <alignment horizontal="center" vertical="center"/>
    </xf>
    <xf numFmtId="0" fontId="2" fillId="0" borderId="39" xfId="0" applyFont="1" applyBorder="1" applyAlignment="1">
      <alignment horizontal="left" vertical="center"/>
    </xf>
    <xf numFmtId="0" fontId="2" fillId="0" borderId="4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30" xfId="0" quotePrefix="1" applyFont="1" applyBorder="1" applyAlignment="1">
      <alignment horizontal="left" vertical="center"/>
    </xf>
    <xf numFmtId="0" fontId="2" fillId="0" borderId="31" xfId="0" quotePrefix="1" applyFont="1" applyBorder="1" applyAlignment="1">
      <alignment horizontal="left" vertical="center"/>
    </xf>
    <xf numFmtId="0" fontId="2" fillId="0" borderId="32" xfId="0" quotePrefix="1" applyFont="1" applyBorder="1" applyAlignment="1">
      <alignment horizontal="left" vertical="center"/>
    </xf>
    <xf numFmtId="0" fontId="8" fillId="0" borderId="8" xfId="0" quotePrefix="1" applyFont="1" applyBorder="1" applyAlignment="1">
      <alignment horizontal="left" vertical="center"/>
    </xf>
    <xf numFmtId="0" fontId="8" fillId="0" borderId="9" xfId="0" quotePrefix="1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2" fillId="0" borderId="32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65" fontId="2" fillId="5" borderId="24" xfId="0" applyNumberFormat="1" applyFont="1" applyFill="1" applyBorder="1" applyAlignment="1">
      <alignment horizontal="center" vertical="center"/>
    </xf>
    <xf numFmtId="165" fontId="2" fillId="5" borderId="34" xfId="0" applyNumberFormat="1" applyFont="1" applyFill="1" applyBorder="1" applyAlignment="1">
      <alignment horizontal="center" vertical="center"/>
    </xf>
    <xf numFmtId="164" fontId="2" fillId="3" borderId="5" xfId="1" applyNumberFormat="1" applyFont="1" applyFill="1" applyBorder="1" applyAlignment="1">
      <alignment horizontal="center" vertical="center"/>
    </xf>
    <xf numFmtId="164" fontId="2" fillId="3" borderId="10" xfId="1" applyNumberFormat="1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0" borderId="9" xfId="0" quotePrefix="1" applyFont="1" applyBorder="1" applyAlignment="1">
      <alignment horizontal="left" vertical="center" wrapText="1"/>
    </xf>
    <xf numFmtId="0" fontId="3" fillId="0" borderId="41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3" fillId="0" borderId="43" xfId="0" applyFont="1" applyFill="1" applyBorder="1" applyAlignment="1">
      <alignment horizontal="center" vertical="center" wrapText="1"/>
    </xf>
    <xf numFmtId="165" fontId="2" fillId="0" borderId="30" xfId="0" applyNumberFormat="1" applyFont="1" applyFill="1" applyBorder="1" applyAlignment="1">
      <alignment horizontal="center" vertical="center"/>
    </xf>
    <xf numFmtId="165" fontId="2" fillId="0" borderId="31" xfId="0" applyNumberFormat="1" applyFont="1" applyFill="1" applyBorder="1" applyAlignment="1">
      <alignment horizontal="center" vertical="center"/>
    </xf>
    <xf numFmtId="165" fontId="2" fillId="0" borderId="32" xfId="0" applyNumberFormat="1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quotePrefix="1" applyFont="1" applyBorder="1" applyAlignment="1">
      <alignment horizontal="center" vertical="center"/>
    </xf>
    <xf numFmtId="0" fontId="2" fillId="0" borderId="64" xfId="0" quotePrefix="1" applyFont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3" fillId="0" borderId="108" xfId="0" applyFont="1" applyBorder="1" applyAlignment="1">
      <alignment horizontal="left"/>
    </xf>
    <xf numFmtId="0" fontId="2" fillId="0" borderId="44" xfId="0" quotePrefix="1" applyFont="1" applyBorder="1" applyAlignment="1">
      <alignment horizontal="center" vertical="center"/>
    </xf>
    <xf numFmtId="0" fontId="3" fillId="0" borderId="109" xfId="0" applyFont="1" applyBorder="1" applyAlignment="1">
      <alignment horizontal="left"/>
    </xf>
    <xf numFmtId="0" fontId="2" fillId="9" borderId="100" xfId="0" applyFont="1" applyFill="1" applyBorder="1" applyAlignment="1">
      <alignment horizontal="center" vertical="center"/>
    </xf>
    <xf numFmtId="0" fontId="2" fillId="9" borderId="89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4" xfId="0" quotePrefix="1" applyFont="1" applyBorder="1" applyAlignment="1">
      <alignment horizontal="center" vertical="center"/>
    </xf>
    <xf numFmtId="0" fontId="2" fillId="0" borderId="17" xfId="0" quotePrefix="1" applyFont="1" applyBorder="1" applyAlignment="1">
      <alignment horizontal="center" vertical="center"/>
    </xf>
    <xf numFmtId="0" fontId="2" fillId="0" borderId="20" xfId="0" quotePrefix="1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99" xfId="0" quotePrefix="1" applyFont="1" applyBorder="1" applyAlignment="1">
      <alignment horizontal="center" vertical="center" wrapText="1"/>
    </xf>
    <xf numFmtId="0" fontId="2" fillId="0" borderId="64" xfId="0" quotePrefix="1" applyFont="1" applyBorder="1" applyAlignment="1">
      <alignment horizontal="center" vertical="center" wrapText="1"/>
    </xf>
    <xf numFmtId="0" fontId="2" fillId="0" borderId="44" xfId="0" quotePrefix="1" applyFont="1" applyBorder="1" applyAlignment="1">
      <alignment horizontal="center" vertical="center" wrapText="1"/>
    </xf>
    <xf numFmtId="0" fontId="3" fillId="0" borderId="67" xfId="0" applyFont="1" applyFill="1" applyBorder="1" applyAlignment="1">
      <alignment horizontal="left" vertical="center"/>
    </xf>
    <xf numFmtId="0" fontId="3" fillId="0" borderId="71" xfId="0" applyFont="1" applyFill="1" applyBorder="1" applyAlignment="1">
      <alignment horizontal="left" vertical="center"/>
    </xf>
    <xf numFmtId="0" fontId="2" fillId="0" borderId="4" xfId="0" quotePrefix="1" applyFont="1" applyBorder="1" applyAlignment="1">
      <alignment horizontal="center" vertical="center" wrapText="1"/>
    </xf>
    <xf numFmtId="0" fontId="2" fillId="0" borderId="108" xfId="0" quotePrefix="1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vertical="center"/>
    </xf>
    <xf numFmtId="0" fontId="3" fillId="0" borderId="108" xfId="0" applyFont="1" applyFill="1" applyBorder="1" applyAlignment="1">
      <alignment horizontal="left" vertical="center"/>
    </xf>
    <xf numFmtId="0" fontId="2" fillId="0" borderId="14" xfId="0" quotePrefix="1" applyFont="1" applyBorder="1" applyAlignment="1">
      <alignment horizontal="left" vertical="center"/>
    </xf>
    <xf numFmtId="0" fontId="2" fillId="0" borderId="17" xfId="0" quotePrefix="1" applyFont="1" applyBorder="1" applyAlignment="1">
      <alignment horizontal="left" vertical="center"/>
    </xf>
    <xf numFmtId="0" fontId="2" fillId="0" borderId="20" xfId="0" quotePrefix="1" applyFont="1" applyBorder="1" applyAlignment="1">
      <alignment horizontal="left" vertical="center"/>
    </xf>
    <xf numFmtId="0" fontId="2" fillId="9" borderId="41" xfId="0" applyFont="1" applyFill="1" applyBorder="1" applyAlignment="1">
      <alignment horizontal="center" vertical="center"/>
    </xf>
    <xf numFmtId="0" fontId="2" fillId="9" borderId="43" xfId="0" applyFont="1" applyFill="1" applyBorder="1" applyAlignment="1">
      <alignment horizontal="center" vertical="center"/>
    </xf>
    <xf numFmtId="0" fontId="2" fillId="9" borderId="99" xfId="0" applyFont="1" applyFill="1" applyBorder="1" applyAlignment="1">
      <alignment horizontal="center" vertical="center"/>
    </xf>
    <xf numFmtId="0" fontId="2" fillId="9" borderId="69" xfId="0" applyFont="1" applyFill="1" applyBorder="1" applyAlignment="1">
      <alignment horizontal="center" vertical="center"/>
    </xf>
    <xf numFmtId="0" fontId="2" fillId="9" borderId="99" xfId="0" applyFont="1" applyFill="1" applyBorder="1" applyAlignment="1">
      <alignment horizontal="center" vertical="center" wrapText="1"/>
    </xf>
    <xf numFmtId="0" fontId="2" fillId="9" borderId="69" xfId="0" applyFont="1" applyFill="1" applyBorder="1" applyAlignment="1">
      <alignment horizontal="center" vertical="center" wrapText="1"/>
    </xf>
    <xf numFmtId="0" fontId="11" fillId="0" borderId="76" xfId="0" applyFont="1" applyFill="1" applyBorder="1" applyAlignment="1">
      <alignment horizontal="center" vertical="center"/>
    </xf>
    <xf numFmtId="0" fontId="11" fillId="0" borderId="104" xfId="0" applyFont="1" applyFill="1" applyBorder="1" applyAlignment="1">
      <alignment horizontal="center" vertical="center"/>
    </xf>
    <xf numFmtId="0" fontId="11" fillId="0" borderId="50" xfId="0" applyFont="1" applyFill="1" applyBorder="1" applyAlignment="1">
      <alignment horizontal="center"/>
    </xf>
    <xf numFmtId="0" fontId="11" fillId="0" borderId="128" xfId="0" applyFont="1" applyFill="1" applyBorder="1" applyAlignment="1">
      <alignment horizontal="center"/>
    </xf>
    <xf numFmtId="0" fontId="11" fillId="0" borderId="48" xfId="0" applyFont="1" applyFill="1" applyBorder="1" applyAlignment="1">
      <alignment horizontal="center" vertical="center"/>
    </xf>
    <xf numFmtId="0" fontId="11" fillId="0" borderId="52" xfId="0" applyFont="1" applyFill="1" applyBorder="1" applyAlignment="1">
      <alignment horizontal="center" vertical="center"/>
    </xf>
    <xf numFmtId="0" fontId="11" fillId="0" borderId="78" xfId="0" applyFont="1" applyFill="1" applyBorder="1" applyAlignment="1">
      <alignment horizontal="center" vertical="center"/>
    </xf>
    <xf numFmtId="0" fontId="12" fillId="0" borderId="50" xfId="0" applyFont="1" applyFill="1" applyBorder="1" applyAlignment="1">
      <alignment horizontal="center" vertical="center" wrapText="1"/>
    </xf>
    <xf numFmtId="0" fontId="12" fillId="0" borderId="48" xfId="0" applyFont="1" applyFill="1" applyBorder="1" applyAlignment="1">
      <alignment horizontal="center" vertical="center" wrapText="1"/>
    </xf>
    <xf numFmtId="0" fontId="12" fillId="0" borderId="46" xfId="0" applyFont="1" applyFill="1" applyBorder="1" applyAlignment="1">
      <alignment horizontal="center" vertical="center" wrapText="1"/>
    </xf>
    <xf numFmtId="0" fontId="11" fillId="0" borderId="61" xfId="0" applyFont="1" applyFill="1" applyBorder="1" applyAlignment="1">
      <alignment horizontal="center" vertical="center" wrapText="1"/>
    </xf>
    <xf numFmtId="0" fontId="11" fillId="0" borderId="60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0" fontId="11" fillId="0" borderId="55" xfId="0" applyFont="1" applyFill="1" applyBorder="1" applyAlignment="1">
      <alignment horizontal="center" vertical="center"/>
    </xf>
    <xf numFmtId="0" fontId="11" fillId="0" borderId="62" xfId="0" applyFont="1" applyFill="1" applyBorder="1" applyAlignment="1">
      <alignment horizontal="center" vertical="center"/>
    </xf>
    <xf numFmtId="0" fontId="11" fillId="0" borderId="50" xfId="0" applyFont="1" applyFill="1" applyBorder="1" applyAlignment="1">
      <alignment horizontal="center" vertical="center" wrapText="1"/>
    </xf>
    <xf numFmtId="0" fontId="11" fillId="0" borderId="48" xfId="0" applyFont="1" applyFill="1" applyBorder="1" applyAlignment="1">
      <alignment horizontal="center" vertical="center" wrapText="1"/>
    </xf>
    <xf numFmtId="0" fontId="11" fillId="0" borderId="46" xfId="0" applyFont="1" applyFill="1" applyBorder="1" applyAlignment="1">
      <alignment horizontal="center" vertical="center" wrapText="1"/>
    </xf>
    <xf numFmtId="0" fontId="7" fillId="0" borderId="0" xfId="2" applyFont="1" applyFill="1" applyBorder="1"/>
    <xf numFmtId="0" fontId="2" fillId="0" borderId="15" xfId="3" applyFont="1" applyFill="1" applyBorder="1" applyAlignment="1">
      <alignment horizontal="left" vertical="center"/>
    </xf>
    <xf numFmtId="0" fontId="8" fillId="0" borderId="99" xfId="3" applyFont="1" applyBorder="1" applyAlignment="1">
      <alignment horizontal="left" vertical="center"/>
    </xf>
    <xf numFmtId="0" fontId="8" fillId="0" borderId="64" xfId="3" applyFont="1" applyBorder="1" applyAlignment="1">
      <alignment horizontal="left" vertical="center"/>
    </xf>
    <xf numFmtId="0" fontId="8" fillId="0" borderId="33" xfId="3" applyFont="1" applyBorder="1" applyAlignment="1">
      <alignment horizontal="left" vertical="center"/>
    </xf>
    <xf numFmtId="0" fontId="8" fillId="0" borderId="44" xfId="3" applyFont="1" applyBorder="1" applyAlignment="1">
      <alignment horizontal="left" vertical="center"/>
    </xf>
    <xf numFmtId="16" fontId="2" fillId="0" borderId="18" xfId="3" applyNumberFormat="1" applyFont="1" applyBorder="1"/>
  </cellXfs>
  <cellStyles count="7">
    <cellStyle name="Comma" xfId="1" builtinId="3"/>
    <cellStyle name="Comma 2" xfId="5"/>
    <cellStyle name="Normal" xfId="0" builtinId="0"/>
    <cellStyle name="Normal 2" xfId="2"/>
    <cellStyle name="Normal 3" xfId="4"/>
    <cellStyle name="Normal 4" xfId="6"/>
    <cellStyle name="Normal 6" xfId="3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J39"/>
  <sheetViews>
    <sheetView tabSelected="1" zoomScale="90" zoomScaleNormal="90" workbookViewId="0">
      <selection activeCell="D12" sqref="D12"/>
    </sheetView>
  </sheetViews>
  <sheetFormatPr defaultColWidth="9.140625" defaultRowHeight="15" customHeight="1" x14ac:dyDescent="0.2"/>
  <cols>
    <col min="1" max="1" width="11.85546875" style="72" customWidth="1"/>
    <col min="2" max="2" width="6.5703125" style="186" customWidth="1"/>
    <col min="3" max="3" width="48.28515625" style="72" bestFit="1" customWidth="1"/>
    <col min="4" max="4" width="38.5703125" style="72" customWidth="1"/>
    <col min="5" max="5" width="8.42578125" style="120" bestFit="1" customWidth="1"/>
    <col min="6" max="6" width="9.140625" style="72" customWidth="1"/>
    <col min="7" max="7" width="10" style="474" bestFit="1" customWidth="1"/>
    <col min="8" max="8" width="45.7109375" style="72" bestFit="1" customWidth="1"/>
    <col min="9" max="9" width="9.140625" style="302"/>
    <col min="10" max="10" width="17.140625" style="72" bestFit="1" customWidth="1"/>
    <col min="11" max="16384" width="9.140625" style="72"/>
  </cols>
  <sheetData>
    <row r="1" spans="1:10" s="70" customFormat="1" ht="15" customHeight="1" x14ac:dyDescent="0.2">
      <c r="A1" s="70" t="s">
        <v>116</v>
      </c>
      <c r="B1" s="185"/>
      <c r="E1" s="118"/>
      <c r="G1" s="127"/>
      <c r="I1" s="611"/>
    </row>
    <row r="2" spans="1:10" s="71" customFormat="1" ht="15" customHeight="1" thickBot="1" x14ac:dyDescent="0.25">
      <c r="A2" s="443">
        <v>44468</v>
      </c>
      <c r="B2" s="186"/>
      <c r="E2" s="119"/>
      <c r="G2" s="474"/>
      <c r="I2" s="612"/>
    </row>
    <row r="3" spans="1:10" ht="15" customHeight="1" x14ac:dyDescent="0.2">
      <c r="A3" s="687" t="s">
        <v>97</v>
      </c>
      <c r="B3" s="688"/>
      <c r="C3" s="691" t="s">
        <v>197</v>
      </c>
      <c r="D3" s="693" t="s">
        <v>114</v>
      </c>
      <c r="E3" s="695" t="s">
        <v>100</v>
      </c>
      <c r="F3" s="696"/>
      <c r="G3" s="697" t="s">
        <v>113</v>
      </c>
      <c r="H3" s="685" t="s">
        <v>102</v>
      </c>
    </row>
    <row r="4" spans="1:10" ht="15" customHeight="1" thickBot="1" x14ac:dyDescent="0.25">
      <c r="A4" s="689"/>
      <c r="B4" s="690"/>
      <c r="C4" s="692"/>
      <c r="D4" s="694"/>
      <c r="E4" s="121" t="s">
        <v>74</v>
      </c>
      <c r="F4" s="73" t="s">
        <v>85</v>
      </c>
      <c r="G4" s="698"/>
      <c r="H4" s="686"/>
    </row>
    <row r="5" spans="1:10" ht="15" customHeight="1" x14ac:dyDescent="0.2">
      <c r="A5" s="702" t="s">
        <v>34</v>
      </c>
      <c r="B5" s="341" t="s">
        <v>8</v>
      </c>
      <c r="C5" s="444" t="s">
        <v>8</v>
      </c>
      <c r="D5" s="334"/>
      <c r="E5" s="122"/>
      <c r="F5" s="75"/>
      <c r="G5" s="171"/>
      <c r="H5" s="76" t="s">
        <v>8</v>
      </c>
    </row>
    <row r="6" spans="1:10" ht="15" customHeight="1" x14ac:dyDescent="0.2">
      <c r="A6" s="703"/>
      <c r="B6" s="446">
        <v>1</v>
      </c>
      <c r="C6" s="447" t="s">
        <v>373</v>
      </c>
      <c r="D6" s="448" t="s">
        <v>374</v>
      </c>
      <c r="E6" s="448">
        <v>1</v>
      </c>
      <c r="F6" s="445" t="s">
        <v>33</v>
      </c>
      <c r="G6" s="449" t="s">
        <v>360</v>
      </c>
      <c r="H6" s="620" t="s">
        <v>386</v>
      </c>
      <c r="I6" s="613" t="s">
        <v>464</v>
      </c>
      <c r="J6" s="72" t="s">
        <v>463</v>
      </c>
    </row>
    <row r="7" spans="1:10" ht="15" customHeight="1" x14ac:dyDescent="0.2">
      <c r="A7" s="703"/>
      <c r="B7" s="450">
        <v>2</v>
      </c>
      <c r="C7" s="451" t="s">
        <v>540</v>
      </c>
      <c r="D7" s="452"/>
      <c r="E7" s="452">
        <v>2</v>
      </c>
      <c r="F7" s="452" t="s">
        <v>192</v>
      </c>
      <c r="G7" s="452"/>
      <c r="H7" s="621"/>
      <c r="I7" s="614"/>
    </row>
    <row r="8" spans="1:10" ht="15" customHeight="1" x14ac:dyDescent="0.2">
      <c r="A8" s="703"/>
      <c r="B8" s="450">
        <v>3</v>
      </c>
      <c r="C8" s="451"/>
      <c r="D8" s="452"/>
      <c r="E8" s="452"/>
      <c r="F8" s="452"/>
      <c r="G8" s="452"/>
      <c r="H8" s="621"/>
      <c r="I8" s="892"/>
    </row>
    <row r="9" spans="1:10" ht="15" customHeight="1" x14ac:dyDescent="0.2">
      <c r="A9" s="703"/>
      <c r="B9" s="450"/>
      <c r="C9" s="451"/>
      <c r="D9" s="452"/>
      <c r="E9" s="452"/>
      <c r="F9" s="452"/>
      <c r="G9" s="452"/>
      <c r="H9" s="621"/>
      <c r="I9" s="892"/>
    </row>
    <row r="10" spans="1:10" ht="15.75" customHeight="1" thickBot="1" x14ac:dyDescent="0.25">
      <c r="A10" s="704"/>
      <c r="B10" s="453" t="s">
        <v>8</v>
      </c>
      <c r="C10" s="454"/>
      <c r="D10" s="455"/>
      <c r="E10" s="455"/>
      <c r="F10" s="455"/>
      <c r="G10" s="455"/>
      <c r="H10" s="622"/>
    </row>
    <row r="11" spans="1:10" ht="15" customHeight="1" x14ac:dyDescent="0.2">
      <c r="A11" s="705" t="s">
        <v>107</v>
      </c>
      <c r="B11" s="456" t="s">
        <v>8</v>
      </c>
      <c r="C11" s="340"/>
      <c r="D11" s="476"/>
      <c r="E11" s="123"/>
      <c r="F11" s="78"/>
      <c r="G11" s="173"/>
      <c r="H11" s="618" t="s">
        <v>8</v>
      </c>
    </row>
    <row r="12" spans="1:10" ht="15" customHeight="1" x14ac:dyDescent="0.2">
      <c r="A12" s="706"/>
      <c r="B12" s="393">
        <v>1</v>
      </c>
      <c r="C12" s="396" t="s">
        <v>452</v>
      </c>
      <c r="D12" s="418" t="s">
        <v>387</v>
      </c>
      <c r="E12" s="337">
        <v>8</v>
      </c>
      <c r="F12" s="398" t="s">
        <v>33</v>
      </c>
      <c r="G12" s="397" t="s">
        <v>453</v>
      </c>
      <c r="H12" s="617" t="s">
        <v>541</v>
      </c>
      <c r="I12" s="677" t="s">
        <v>459</v>
      </c>
      <c r="J12" s="678" t="s">
        <v>8</v>
      </c>
    </row>
    <row r="13" spans="1:10" ht="12.75" x14ac:dyDescent="0.2">
      <c r="A13" s="706"/>
      <c r="B13" s="393">
        <v>2</v>
      </c>
      <c r="C13" s="396" t="s">
        <v>454</v>
      </c>
      <c r="D13" s="418" t="s">
        <v>387</v>
      </c>
      <c r="E13" s="337">
        <v>1</v>
      </c>
      <c r="F13" s="398" t="s">
        <v>33</v>
      </c>
      <c r="G13" s="397" t="s">
        <v>453</v>
      </c>
      <c r="H13" s="617" t="str">
        <f>H12</f>
        <v>diambil 29.09.2021</v>
      </c>
      <c r="I13" s="677" t="str">
        <f>I12</f>
        <v>lala</v>
      </c>
      <c r="J13" s="678" t="s">
        <v>8</v>
      </c>
    </row>
    <row r="14" spans="1:10" ht="15" customHeight="1" x14ac:dyDescent="0.2">
      <c r="A14" s="706"/>
      <c r="B14" s="393">
        <v>3</v>
      </c>
      <c r="C14" s="396" t="s">
        <v>467</v>
      </c>
      <c r="D14" s="418"/>
      <c r="E14" s="337"/>
      <c r="F14" s="398"/>
      <c r="G14" s="397"/>
      <c r="H14" s="617"/>
      <c r="I14" s="677" t="s">
        <v>384</v>
      </c>
      <c r="J14" s="72" t="s">
        <v>465</v>
      </c>
    </row>
    <row r="15" spans="1:10" ht="15" customHeight="1" x14ac:dyDescent="0.2">
      <c r="A15" s="706"/>
      <c r="B15" s="393">
        <v>4</v>
      </c>
      <c r="C15" s="396" t="s">
        <v>468</v>
      </c>
      <c r="D15" s="418"/>
      <c r="E15" s="337"/>
      <c r="F15" s="398"/>
      <c r="G15" s="397"/>
      <c r="H15" s="617" t="s">
        <v>542</v>
      </c>
      <c r="I15" s="302" t="s">
        <v>466</v>
      </c>
      <c r="J15" s="678" t="s">
        <v>514</v>
      </c>
    </row>
    <row r="16" spans="1:10" ht="15" customHeight="1" x14ac:dyDescent="0.2">
      <c r="A16" s="706"/>
      <c r="B16" s="393">
        <v>5</v>
      </c>
      <c r="C16" s="396" t="s">
        <v>511</v>
      </c>
      <c r="D16" s="418"/>
      <c r="E16" s="337"/>
      <c r="F16" s="398"/>
      <c r="G16" s="397"/>
      <c r="H16" s="617" t="s">
        <v>106</v>
      </c>
    </row>
    <row r="17" spans="1:10" ht="15" customHeight="1" x14ac:dyDescent="0.2">
      <c r="A17" s="706"/>
      <c r="B17" s="393"/>
      <c r="C17" s="396" t="s">
        <v>531</v>
      </c>
      <c r="D17" s="418"/>
      <c r="E17" s="337"/>
      <c r="F17" s="398"/>
      <c r="G17" s="397"/>
      <c r="H17" s="617"/>
    </row>
    <row r="18" spans="1:10" ht="15" customHeight="1" x14ac:dyDescent="0.2">
      <c r="A18" s="706"/>
      <c r="B18" s="393"/>
      <c r="C18" s="396" t="s">
        <v>533</v>
      </c>
      <c r="D18" s="418"/>
      <c r="E18" s="337">
        <v>1</v>
      </c>
      <c r="F18" s="398" t="s">
        <v>534</v>
      </c>
      <c r="G18" s="397"/>
      <c r="H18" s="617" t="s">
        <v>543</v>
      </c>
    </row>
    <row r="19" spans="1:10" ht="15" customHeight="1" x14ac:dyDescent="0.2">
      <c r="A19" s="706"/>
      <c r="B19" s="393"/>
      <c r="C19" s="396" t="s">
        <v>532</v>
      </c>
      <c r="D19" s="418"/>
      <c r="E19" s="337">
        <v>1</v>
      </c>
      <c r="F19" s="398" t="s">
        <v>192</v>
      </c>
      <c r="G19" s="397"/>
      <c r="H19" s="617" t="str">
        <f>H18</f>
        <v>kas kecil</v>
      </c>
    </row>
    <row r="20" spans="1:10" ht="15" customHeight="1" x14ac:dyDescent="0.2">
      <c r="A20" s="706"/>
      <c r="B20" s="393"/>
      <c r="C20" s="396" t="s">
        <v>545</v>
      </c>
      <c r="D20" s="418" t="s">
        <v>547</v>
      </c>
      <c r="E20" s="337"/>
      <c r="F20" s="398"/>
      <c r="G20" s="397"/>
      <c r="H20" s="617" t="s">
        <v>546</v>
      </c>
    </row>
    <row r="21" spans="1:10" ht="15" customHeight="1" thickBot="1" x14ac:dyDescent="0.25">
      <c r="A21" s="707"/>
      <c r="B21" s="351" t="s">
        <v>8</v>
      </c>
      <c r="C21" s="338"/>
      <c r="D21" s="333"/>
      <c r="E21" s="126"/>
      <c r="F21" s="86"/>
      <c r="G21" s="339"/>
      <c r="H21" s="372"/>
    </row>
    <row r="22" spans="1:10" ht="25.5" x14ac:dyDescent="0.2">
      <c r="A22" s="706"/>
      <c r="B22" s="393">
        <v>4</v>
      </c>
      <c r="C22" s="615" t="s">
        <v>471</v>
      </c>
      <c r="D22" s="616" t="s">
        <v>375</v>
      </c>
      <c r="E22" s="337"/>
      <c r="F22" s="398"/>
      <c r="G22" s="397" t="s">
        <v>455</v>
      </c>
      <c r="H22" s="619" t="s">
        <v>457</v>
      </c>
      <c r="I22" s="677" t="s">
        <v>459</v>
      </c>
      <c r="J22" s="678" t="s">
        <v>8</v>
      </c>
    </row>
    <row r="23" spans="1:10" ht="15" customHeight="1" x14ac:dyDescent="0.2">
      <c r="A23" s="706"/>
      <c r="B23" s="393"/>
      <c r="C23" s="615" t="s">
        <v>458</v>
      </c>
      <c r="D23" s="616"/>
      <c r="E23" s="337"/>
      <c r="F23" s="398"/>
      <c r="G23" s="397" t="s">
        <v>459</v>
      </c>
      <c r="H23" s="617" t="s">
        <v>544</v>
      </c>
      <c r="I23" s="302" t="s">
        <v>459</v>
      </c>
    </row>
    <row r="24" spans="1:10" ht="15" customHeight="1" x14ac:dyDescent="0.2">
      <c r="A24" s="706"/>
      <c r="B24" s="393"/>
      <c r="C24" s="615" t="s">
        <v>470</v>
      </c>
      <c r="D24" s="616"/>
      <c r="E24" s="337"/>
      <c r="F24" s="398"/>
      <c r="G24" s="397"/>
      <c r="H24" s="617" t="s">
        <v>548</v>
      </c>
      <c r="I24" s="677" t="s">
        <v>459</v>
      </c>
      <c r="J24" s="678" t="s">
        <v>8</v>
      </c>
    </row>
    <row r="25" spans="1:10" ht="15" customHeight="1" x14ac:dyDescent="0.2">
      <c r="A25" s="706"/>
      <c r="B25" s="393"/>
      <c r="C25" s="679" t="s">
        <v>513</v>
      </c>
      <c r="D25" s="616" t="s">
        <v>516</v>
      </c>
      <c r="E25" s="337"/>
      <c r="F25" s="398"/>
      <c r="G25" s="397"/>
      <c r="H25" s="617" t="s">
        <v>515</v>
      </c>
    </row>
    <row r="26" spans="1:10" ht="15" customHeight="1" x14ac:dyDescent="0.2">
      <c r="A26" s="706"/>
      <c r="B26" s="393"/>
      <c r="C26" s="615" t="s">
        <v>512</v>
      </c>
      <c r="D26" s="616"/>
      <c r="E26" s="337"/>
      <c r="F26" s="398"/>
      <c r="G26" s="397"/>
      <c r="H26" s="617" t="s">
        <v>517</v>
      </c>
      <c r="I26" s="677" t="s">
        <v>384</v>
      </c>
      <c r="J26" s="678" t="s">
        <v>550</v>
      </c>
    </row>
    <row r="27" spans="1:10" ht="15" customHeight="1" x14ac:dyDescent="0.2">
      <c r="A27" s="706"/>
      <c r="B27" s="393">
        <v>6</v>
      </c>
      <c r="C27" s="615" t="s">
        <v>535</v>
      </c>
      <c r="D27" s="616"/>
      <c r="E27" s="337"/>
      <c r="F27" s="398"/>
      <c r="G27" s="397"/>
      <c r="H27" s="617" t="s">
        <v>551</v>
      </c>
      <c r="I27" s="677" t="s">
        <v>459</v>
      </c>
      <c r="J27" s="678"/>
    </row>
    <row r="28" spans="1:10" ht="15" customHeight="1" x14ac:dyDescent="0.2">
      <c r="A28" s="706"/>
      <c r="B28" s="393">
        <v>7</v>
      </c>
      <c r="C28" s="615" t="s">
        <v>536</v>
      </c>
      <c r="D28" s="616"/>
      <c r="E28" s="337"/>
      <c r="F28" s="398"/>
      <c r="G28" s="397"/>
      <c r="H28" s="617" t="str">
        <f>H27</f>
        <v>belanja material</v>
      </c>
      <c r="I28" s="677"/>
      <c r="J28" s="678"/>
    </row>
    <row r="29" spans="1:10" ht="15" customHeight="1" x14ac:dyDescent="0.2">
      <c r="A29" s="706"/>
      <c r="B29" s="393"/>
      <c r="C29" s="615" t="s">
        <v>537</v>
      </c>
      <c r="D29" s="616"/>
      <c r="E29" s="337"/>
      <c r="F29" s="398"/>
      <c r="G29" s="397"/>
      <c r="H29" s="617" t="s">
        <v>552</v>
      </c>
      <c r="I29" s="677" t="s">
        <v>466</v>
      </c>
      <c r="J29" s="678"/>
    </row>
    <row r="30" spans="1:10" ht="15" customHeight="1" x14ac:dyDescent="0.2">
      <c r="A30" s="706"/>
      <c r="B30" s="393"/>
      <c r="C30" s="615" t="s">
        <v>538</v>
      </c>
      <c r="D30" s="616"/>
      <c r="E30" s="337"/>
      <c r="F30" s="398"/>
      <c r="G30" s="397"/>
      <c r="H30" s="617" t="s">
        <v>553</v>
      </c>
      <c r="I30" s="677" t="s">
        <v>459</v>
      </c>
      <c r="J30" s="678"/>
    </row>
    <row r="31" spans="1:10" ht="15" customHeight="1" x14ac:dyDescent="0.2">
      <c r="A31" s="706"/>
      <c r="B31" s="393"/>
      <c r="C31" s="615" t="s">
        <v>539</v>
      </c>
      <c r="D31" s="616"/>
      <c r="E31" s="337"/>
      <c r="F31" s="398"/>
      <c r="G31" s="397"/>
      <c r="H31" s="617" t="s">
        <v>549</v>
      </c>
      <c r="I31" s="302" t="s">
        <v>492</v>
      </c>
    </row>
    <row r="32" spans="1:10" ht="15" customHeight="1" thickBot="1" x14ac:dyDescent="0.25">
      <c r="A32" s="707"/>
      <c r="B32" s="351" t="s">
        <v>8</v>
      </c>
      <c r="C32" s="395" t="s">
        <v>554</v>
      </c>
      <c r="D32" s="85"/>
      <c r="E32" s="126"/>
      <c r="F32" s="86"/>
      <c r="G32" s="371"/>
      <c r="H32" s="372" t="s">
        <v>555</v>
      </c>
    </row>
    <row r="33" spans="1:10" ht="15" customHeight="1" x14ac:dyDescent="0.2">
      <c r="A33" s="699" t="s">
        <v>108</v>
      </c>
      <c r="B33" s="341">
        <v>1</v>
      </c>
      <c r="C33" s="348" t="s">
        <v>556</v>
      </c>
      <c r="D33" s="342" t="s">
        <v>456</v>
      </c>
      <c r="E33" s="343">
        <v>1</v>
      </c>
      <c r="F33" s="342"/>
      <c r="G33" s="344" t="s">
        <v>8</v>
      </c>
      <c r="H33" s="893" t="s">
        <v>487</v>
      </c>
      <c r="I33" s="677" t="s">
        <v>384</v>
      </c>
      <c r="J33" s="72" t="s">
        <v>557</v>
      </c>
    </row>
    <row r="34" spans="1:10" ht="15" customHeight="1" x14ac:dyDescent="0.2">
      <c r="A34" s="700"/>
      <c r="B34" s="114" t="s">
        <v>8</v>
      </c>
      <c r="C34" s="373"/>
      <c r="D34" s="77"/>
      <c r="E34" s="124"/>
      <c r="F34" s="87"/>
      <c r="G34" s="87"/>
      <c r="H34" s="299"/>
    </row>
    <row r="35" spans="1:10" ht="15" customHeight="1" x14ac:dyDescent="0.2">
      <c r="A35" s="700"/>
      <c r="B35" s="114" t="s">
        <v>8</v>
      </c>
      <c r="C35" s="373"/>
      <c r="D35" s="77"/>
      <c r="E35" s="124"/>
      <c r="F35" s="87"/>
      <c r="G35" s="87"/>
      <c r="H35" s="94"/>
    </row>
    <row r="36" spans="1:10" s="111" customFormat="1" ht="13.5" thickBot="1" x14ac:dyDescent="0.25">
      <c r="A36" s="701"/>
      <c r="B36" s="114" t="s">
        <v>8</v>
      </c>
      <c r="C36" s="374"/>
      <c r="D36" s="85"/>
      <c r="E36" s="345"/>
      <c r="F36" s="346"/>
      <c r="G36" s="346"/>
      <c r="H36" s="347"/>
      <c r="I36" s="308"/>
    </row>
    <row r="37" spans="1:10" ht="15" customHeight="1" x14ac:dyDescent="0.2">
      <c r="A37" s="699" t="s">
        <v>115</v>
      </c>
      <c r="B37" s="341" t="s">
        <v>8</v>
      </c>
      <c r="C37" s="348" t="s">
        <v>8</v>
      </c>
      <c r="D37" s="74"/>
      <c r="E37" s="349"/>
      <c r="F37" s="93"/>
      <c r="G37" s="170" t="s">
        <v>8</v>
      </c>
      <c r="H37" s="112"/>
    </row>
    <row r="38" spans="1:10" ht="15.75" customHeight="1" x14ac:dyDescent="0.2">
      <c r="A38" s="700"/>
      <c r="B38" s="114" t="s">
        <v>8</v>
      </c>
      <c r="C38" s="350" t="s">
        <v>8</v>
      </c>
      <c r="D38" s="77"/>
      <c r="E38" s="125"/>
      <c r="F38" s="109"/>
      <c r="G38" s="332"/>
      <c r="H38" s="113" t="s">
        <v>8</v>
      </c>
    </row>
    <row r="39" spans="1:10" ht="15.75" customHeight="1" thickBot="1" x14ac:dyDescent="0.25">
      <c r="A39" s="701"/>
      <c r="B39" s="351" t="s">
        <v>8</v>
      </c>
      <c r="C39" s="352"/>
      <c r="D39" s="128"/>
      <c r="E39" s="129"/>
      <c r="F39" s="130"/>
      <c r="G39" s="172"/>
      <c r="H39" s="131"/>
    </row>
  </sheetData>
  <mergeCells count="11">
    <mergeCell ref="A37:A39"/>
    <mergeCell ref="A5:A10"/>
    <mergeCell ref="A11:A21"/>
    <mergeCell ref="A22:A32"/>
    <mergeCell ref="A33:A36"/>
    <mergeCell ref="H3:H4"/>
    <mergeCell ref="A3:B4"/>
    <mergeCell ref="C3:C4"/>
    <mergeCell ref="D3:D4"/>
    <mergeCell ref="E3:F3"/>
    <mergeCell ref="G3:G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R49"/>
  <sheetViews>
    <sheetView showGridLines="0" zoomScale="70" zoomScaleNormal="70" zoomScaleSheetLayoutView="100" workbookViewId="0">
      <selection activeCell="C13" sqref="C13"/>
    </sheetView>
  </sheetViews>
  <sheetFormatPr defaultColWidth="9.140625" defaultRowHeight="15" x14ac:dyDescent="0.25"/>
  <cols>
    <col min="2" max="2" width="4.7109375" customWidth="1"/>
    <col min="3" max="3" width="39.5703125" bestFit="1" customWidth="1"/>
    <col min="4" max="4" width="7.7109375" customWidth="1"/>
    <col min="5" max="5" width="8.28515625" customWidth="1"/>
    <col min="6" max="6" width="7.7109375" customWidth="1"/>
    <col min="7" max="7" width="1.28515625" customWidth="1"/>
    <col min="8" max="8" width="7.7109375" customWidth="1"/>
    <col min="9" max="9" width="38.5703125" bestFit="1" customWidth="1"/>
    <col min="10" max="10" width="7.7109375" customWidth="1"/>
    <col min="11" max="11" width="8.7109375" bestFit="1" customWidth="1"/>
    <col min="12" max="12" width="7.7109375" customWidth="1"/>
    <col min="13" max="13" width="2.7109375" customWidth="1"/>
    <col min="15" max="15" width="27.85546875" bestFit="1" customWidth="1"/>
  </cols>
  <sheetData>
    <row r="1" spans="2:18" ht="15.75" thickBot="1" x14ac:dyDescent="0.3">
      <c r="B1" s="134"/>
      <c r="C1" s="134"/>
      <c r="D1" s="134"/>
      <c r="E1" s="135"/>
      <c r="F1" s="134"/>
      <c r="G1" s="134"/>
      <c r="H1" s="134"/>
      <c r="I1" s="134"/>
      <c r="J1" s="134"/>
      <c r="K1" s="135"/>
      <c r="L1" s="134"/>
      <c r="M1" s="134"/>
      <c r="N1" s="134"/>
      <c r="O1" s="134"/>
      <c r="P1" s="134"/>
      <c r="Q1" s="135"/>
      <c r="R1" s="134"/>
    </row>
    <row r="2" spans="2:18" ht="14.25" customHeight="1" x14ac:dyDescent="0.25">
      <c r="B2" s="717" t="s">
        <v>200</v>
      </c>
      <c r="C2" s="718"/>
      <c r="D2" s="718"/>
      <c r="E2" s="718"/>
      <c r="F2" s="718"/>
      <c r="G2" s="718"/>
      <c r="H2" s="718"/>
      <c r="I2" s="718"/>
      <c r="J2" s="718"/>
      <c r="K2" s="718"/>
      <c r="L2" s="719"/>
      <c r="M2" s="136"/>
      <c r="N2" s="723" t="s">
        <v>201</v>
      </c>
      <c r="O2" s="724"/>
      <c r="P2" s="724"/>
      <c r="Q2" s="724"/>
      <c r="R2" s="725"/>
    </row>
    <row r="3" spans="2:18" ht="15" customHeight="1" thickBot="1" x14ac:dyDescent="0.3">
      <c r="B3" s="720"/>
      <c r="C3" s="721"/>
      <c r="D3" s="721"/>
      <c r="E3" s="721"/>
      <c r="F3" s="721"/>
      <c r="G3" s="721"/>
      <c r="H3" s="721"/>
      <c r="I3" s="721"/>
      <c r="J3" s="721"/>
      <c r="K3" s="721"/>
      <c r="L3" s="722"/>
      <c r="M3" s="137"/>
      <c r="N3" s="726"/>
      <c r="O3" s="727"/>
      <c r="P3" s="727"/>
      <c r="Q3" s="727"/>
      <c r="R3" s="728"/>
    </row>
    <row r="4" spans="2:18" x14ac:dyDescent="0.25">
      <c r="B4" s="729" t="s">
        <v>97</v>
      </c>
      <c r="C4" s="731" t="s">
        <v>118</v>
      </c>
      <c r="D4" s="733" t="s">
        <v>119</v>
      </c>
      <c r="E4" s="733" t="s">
        <v>120</v>
      </c>
      <c r="F4" s="735"/>
      <c r="G4" s="137"/>
      <c r="H4" s="736" t="s">
        <v>97</v>
      </c>
      <c r="I4" s="737" t="s">
        <v>118</v>
      </c>
      <c r="J4" s="738" t="s">
        <v>119</v>
      </c>
      <c r="K4" s="738" t="s">
        <v>120</v>
      </c>
      <c r="L4" s="739"/>
      <c r="M4" s="137"/>
      <c r="N4" s="729" t="s">
        <v>97</v>
      </c>
      <c r="O4" s="733" t="s">
        <v>118</v>
      </c>
      <c r="P4" s="733" t="s">
        <v>119</v>
      </c>
      <c r="Q4" s="733" t="s">
        <v>120</v>
      </c>
      <c r="R4" s="735"/>
    </row>
    <row r="5" spans="2:18" ht="29.25" thickBot="1" x14ac:dyDescent="0.3">
      <c r="B5" s="730"/>
      <c r="C5" s="732"/>
      <c r="D5" s="734"/>
      <c r="E5" s="189">
        <f>MPR!A2</f>
        <v>44468</v>
      </c>
      <c r="F5" s="169" t="s">
        <v>85</v>
      </c>
      <c r="G5" s="137"/>
      <c r="H5" s="730"/>
      <c r="I5" s="732"/>
      <c r="J5" s="734"/>
      <c r="K5" s="189">
        <f>E5</f>
        <v>44468</v>
      </c>
      <c r="L5" s="169" t="str">
        <f>F5</f>
        <v>satuan</v>
      </c>
      <c r="M5" s="137"/>
      <c r="N5" s="730"/>
      <c r="O5" s="734"/>
      <c r="P5" s="734"/>
      <c r="Q5" s="189">
        <f>K5</f>
        <v>44468</v>
      </c>
      <c r="R5" s="169" t="str">
        <f>L5</f>
        <v>satuan</v>
      </c>
    </row>
    <row r="6" spans="2:18" ht="15.75" thickBot="1" x14ac:dyDescent="0.3">
      <c r="B6" s="708" t="s">
        <v>121</v>
      </c>
      <c r="C6" s="709"/>
      <c r="D6" s="709"/>
      <c r="E6" s="709"/>
      <c r="F6" s="710"/>
      <c r="G6" s="138"/>
      <c r="H6" s="711" t="s">
        <v>121</v>
      </c>
      <c r="I6" s="712"/>
      <c r="J6" s="712"/>
      <c r="K6" s="712"/>
      <c r="L6" s="713"/>
      <c r="M6" s="137"/>
      <c r="N6" s="714" t="s">
        <v>122</v>
      </c>
      <c r="O6" s="715"/>
      <c r="P6" s="715"/>
      <c r="Q6" s="715"/>
      <c r="R6" s="716"/>
    </row>
    <row r="7" spans="2:18" x14ac:dyDescent="0.25">
      <c r="B7" s="139">
        <v>1</v>
      </c>
      <c r="C7" s="140" t="s">
        <v>123</v>
      </c>
      <c r="D7" s="141"/>
      <c r="E7" s="142">
        <v>1</v>
      </c>
      <c r="F7" s="141"/>
      <c r="G7" s="136"/>
      <c r="H7" s="143">
        <f>B32+1</f>
        <v>27</v>
      </c>
      <c r="I7" s="140" t="s">
        <v>124</v>
      </c>
      <c r="J7" s="141"/>
      <c r="K7" s="142">
        <v>2</v>
      </c>
      <c r="L7" s="144" t="s">
        <v>191</v>
      </c>
      <c r="M7" s="137"/>
      <c r="N7" s="139">
        <v>1</v>
      </c>
      <c r="O7" s="140" t="s">
        <v>125</v>
      </c>
      <c r="P7" s="141"/>
      <c r="Q7" s="142">
        <v>20</v>
      </c>
      <c r="R7" s="144" t="s">
        <v>194</v>
      </c>
    </row>
    <row r="8" spans="2:18" x14ac:dyDescent="0.25">
      <c r="B8" s="145">
        <f>B7+1</f>
        <v>2</v>
      </c>
      <c r="C8" s="146" t="s">
        <v>126</v>
      </c>
      <c r="D8" s="147"/>
      <c r="E8" s="148"/>
      <c r="F8" s="147"/>
      <c r="G8" s="137"/>
      <c r="H8" s="149">
        <f t="shared" ref="H8:H33" si="0">H7+1</f>
        <v>28</v>
      </c>
      <c r="I8" s="146" t="s">
        <v>127</v>
      </c>
      <c r="J8" s="147"/>
      <c r="K8" s="148"/>
      <c r="L8" s="150"/>
      <c r="M8" s="137"/>
      <c r="N8" s="145">
        <v>2</v>
      </c>
      <c r="O8" s="146" t="s">
        <v>128</v>
      </c>
      <c r="P8" s="147"/>
      <c r="Q8" s="148"/>
      <c r="R8" s="150"/>
    </row>
    <row r="9" spans="2:18" x14ac:dyDescent="0.25">
      <c r="B9" s="145">
        <f t="shared" ref="B9:B32" si="1">B8+1</f>
        <v>3</v>
      </c>
      <c r="C9" s="146" t="s">
        <v>129</v>
      </c>
      <c r="D9" s="147"/>
      <c r="E9" s="148"/>
      <c r="F9" s="147"/>
      <c r="G9" s="137"/>
      <c r="H9" s="149">
        <f t="shared" si="0"/>
        <v>29</v>
      </c>
      <c r="I9" s="146" t="s">
        <v>130</v>
      </c>
      <c r="J9" s="147"/>
      <c r="K9" s="148">
        <v>1</v>
      </c>
      <c r="L9" s="150"/>
      <c r="M9" s="137"/>
      <c r="N9" s="145">
        <v>3</v>
      </c>
      <c r="O9" s="146" t="s">
        <v>131</v>
      </c>
      <c r="P9" s="147"/>
      <c r="Q9" s="148"/>
      <c r="R9" s="150"/>
    </row>
    <row r="10" spans="2:18" x14ac:dyDescent="0.25">
      <c r="B10" s="145">
        <f t="shared" si="1"/>
        <v>4</v>
      </c>
      <c r="C10" s="146" t="s">
        <v>132</v>
      </c>
      <c r="D10" s="147"/>
      <c r="E10" s="148"/>
      <c r="F10" s="147"/>
      <c r="G10" s="137"/>
      <c r="H10" s="149">
        <f t="shared" si="0"/>
        <v>30</v>
      </c>
      <c r="I10" s="146" t="s">
        <v>133</v>
      </c>
      <c r="J10" s="147"/>
      <c r="K10" s="148"/>
      <c r="L10" s="150"/>
      <c r="M10" s="137"/>
      <c r="N10" s="145">
        <v>4</v>
      </c>
      <c r="O10" s="146" t="s">
        <v>134</v>
      </c>
      <c r="P10" s="147"/>
      <c r="Q10" s="148"/>
      <c r="R10" s="150"/>
    </row>
    <row r="11" spans="2:18" x14ac:dyDescent="0.25">
      <c r="B11" s="145">
        <f t="shared" si="1"/>
        <v>5</v>
      </c>
      <c r="C11" s="146" t="s">
        <v>135</v>
      </c>
      <c r="D11" s="147"/>
      <c r="E11" s="148"/>
      <c r="F11" s="147" t="s">
        <v>191</v>
      </c>
      <c r="G11" s="137"/>
      <c r="H11" s="149">
        <f t="shared" si="0"/>
        <v>31</v>
      </c>
      <c r="I11" s="146" t="s">
        <v>136</v>
      </c>
      <c r="J11" s="147"/>
      <c r="K11" s="148"/>
      <c r="L11" s="150"/>
      <c r="M11" s="137"/>
      <c r="N11" s="145">
        <v>5</v>
      </c>
      <c r="O11" s="146" t="s">
        <v>137</v>
      </c>
      <c r="P11" s="147"/>
      <c r="Q11" s="148">
        <v>2</v>
      </c>
      <c r="R11" s="150" t="s">
        <v>194</v>
      </c>
    </row>
    <row r="12" spans="2:18" x14ac:dyDescent="0.25">
      <c r="B12" s="145">
        <f t="shared" si="1"/>
        <v>6</v>
      </c>
      <c r="C12" s="146" t="s">
        <v>138</v>
      </c>
      <c r="D12" s="147"/>
      <c r="E12" s="148">
        <v>10</v>
      </c>
      <c r="F12" s="147" t="s">
        <v>191</v>
      </c>
      <c r="G12" s="137"/>
      <c r="H12" s="149">
        <f t="shared" si="0"/>
        <v>32</v>
      </c>
      <c r="I12" s="146" t="s">
        <v>139</v>
      </c>
      <c r="J12" s="147"/>
      <c r="K12" s="148"/>
      <c r="L12" s="150"/>
      <c r="M12" s="137"/>
      <c r="N12" s="145">
        <v>6</v>
      </c>
      <c r="O12" s="151" t="s">
        <v>140</v>
      </c>
      <c r="P12" s="147"/>
      <c r="Q12" s="148"/>
      <c r="R12" s="150" t="s">
        <v>195</v>
      </c>
    </row>
    <row r="13" spans="2:18" x14ac:dyDescent="0.25">
      <c r="B13" s="145">
        <f t="shared" si="1"/>
        <v>7</v>
      </c>
      <c r="C13" s="146" t="s">
        <v>141</v>
      </c>
      <c r="D13" s="147"/>
      <c r="E13" s="148">
        <v>8</v>
      </c>
      <c r="F13" s="147" t="s">
        <v>191</v>
      </c>
      <c r="G13" s="137"/>
      <c r="H13" s="149">
        <f t="shared" si="0"/>
        <v>33</v>
      </c>
      <c r="I13" s="146" t="s">
        <v>142</v>
      </c>
      <c r="J13" s="147"/>
      <c r="K13" s="148"/>
      <c r="L13" s="150"/>
      <c r="M13" s="137"/>
      <c r="N13" s="145">
        <v>7</v>
      </c>
      <c r="O13" s="151" t="s">
        <v>143</v>
      </c>
      <c r="P13" s="147"/>
      <c r="Q13" s="148"/>
      <c r="R13" s="150" t="s">
        <v>195</v>
      </c>
    </row>
    <row r="14" spans="2:18" x14ac:dyDescent="0.25">
      <c r="B14" s="145">
        <f t="shared" si="1"/>
        <v>8</v>
      </c>
      <c r="C14" s="146" t="s">
        <v>144</v>
      </c>
      <c r="D14" s="147"/>
      <c r="E14" s="148">
        <v>8</v>
      </c>
      <c r="F14" s="147" t="s">
        <v>191</v>
      </c>
      <c r="G14" s="137"/>
      <c r="H14" s="149">
        <f t="shared" si="0"/>
        <v>34</v>
      </c>
      <c r="I14" s="146" t="s">
        <v>145</v>
      </c>
      <c r="J14" s="147"/>
      <c r="K14" s="148"/>
      <c r="L14" s="150"/>
      <c r="M14" s="137"/>
      <c r="N14" s="145">
        <v>8</v>
      </c>
      <c r="O14" s="151" t="s">
        <v>146</v>
      </c>
      <c r="P14" s="147"/>
      <c r="Q14" s="148">
        <v>4</v>
      </c>
      <c r="R14" s="150" t="s">
        <v>195</v>
      </c>
    </row>
    <row r="15" spans="2:18" x14ac:dyDescent="0.25">
      <c r="B15" s="145">
        <f t="shared" si="1"/>
        <v>9</v>
      </c>
      <c r="C15" s="146" t="s">
        <v>147</v>
      </c>
      <c r="D15" s="147"/>
      <c r="E15" s="148">
        <v>8</v>
      </c>
      <c r="F15" s="147" t="s">
        <v>191</v>
      </c>
      <c r="G15" s="137"/>
      <c r="H15" s="149">
        <f t="shared" si="0"/>
        <v>35</v>
      </c>
      <c r="I15" s="146" t="s">
        <v>148</v>
      </c>
      <c r="J15" s="147"/>
      <c r="K15" s="148"/>
      <c r="L15" s="150"/>
      <c r="M15" s="137"/>
      <c r="N15" s="145">
        <v>9</v>
      </c>
      <c r="O15" s="151" t="s">
        <v>149</v>
      </c>
      <c r="P15" s="147"/>
      <c r="Q15" s="148"/>
      <c r="R15" s="150" t="s">
        <v>195</v>
      </c>
    </row>
    <row r="16" spans="2:18" x14ac:dyDescent="0.25">
      <c r="B16" s="145">
        <f t="shared" si="1"/>
        <v>10</v>
      </c>
      <c r="C16" s="146" t="s">
        <v>150</v>
      </c>
      <c r="D16" s="147"/>
      <c r="E16" s="148"/>
      <c r="F16" s="147"/>
      <c r="G16" s="137"/>
      <c r="H16" s="149">
        <f t="shared" si="0"/>
        <v>36</v>
      </c>
      <c r="I16" s="146" t="s">
        <v>151</v>
      </c>
      <c r="J16" s="147"/>
      <c r="K16" s="148">
        <v>2</v>
      </c>
      <c r="L16" s="150" t="s">
        <v>192</v>
      </c>
      <c r="M16" s="137"/>
      <c r="N16" s="145">
        <v>10</v>
      </c>
      <c r="O16" s="151" t="s">
        <v>152</v>
      </c>
      <c r="P16" s="147"/>
      <c r="Q16" s="148"/>
      <c r="R16" s="150" t="s">
        <v>195</v>
      </c>
    </row>
    <row r="17" spans="2:18" x14ac:dyDescent="0.25">
      <c r="B17" s="145">
        <f t="shared" si="1"/>
        <v>11</v>
      </c>
      <c r="C17" s="146" t="s">
        <v>153</v>
      </c>
      <c r="D17" s="147"/>
      <c r="E17" s="148">
        <v>2</v>
      </c>
      <c r="F17" s="147"/>
      <c r="G17" s="137"/>
      <c r="H17" s="149">
        <f t="shared" si="0"/>
        <v>37</v>
      </c>
      <c r="I17" s="146" t="s">
        <v>154</v>
      </c>
      <c r="J17" s="147"/>
      <c r="K17" s="148">
        <v>5</v>
      </c>
      <c r="L17" s="150" t="s">
        <v>191</v>
      </c>
      <c r="M17" s="137"/>
      <c r="N17" s="145">
        <v>11</v>
      </c>
      <c r="O17" s="151" t="s">
        <v>155</v>
      </c>
      <c r="P17" s="147"/>
      <c r="Q17" s="148"/>
      <c r="R17" s="150" t="s">
        <v>195</v>
      </c>
    </row>
    <row r="18" spans="2:18" x14ac:dyDescent="0.25">
      <c r="B18" s="145">
        <f t="shared" si="1"/>
        <v>12</v>
      </c>
      <c r="C18" s="146" t="s">
        <v>156</v>
      </c>
      <c r="D18" s="147"/>
      <c r="E18" s="148"/>
      <c r="F18" s="147"/>
      <c r="G18" s="137"/>
      <c r="H18" s="149">
        <f t="shared" si="0"/>
        <v>38</v>
      </c>
      <c r="I18" s="146" t="s">
        <v>157</v>
      </c>
      <c r="J18" s="147"/>
      <c r="K18" s="148">
        <v>3</v>
      </c>
      <c r="L18" s="150" t="str">
        <f>L17</f>
        <v>kotak</v>
      </c>
      <c r="M18" s="137"/>
      <c r="N18" s="145">
        <v>12</v>
      </c>
      <c r="O18" s="146" t="s">
        <v>158</v>
      </c>
      <c r="P18" s="147"/>
      <c r="Q18" s="148">
        <v>12</v>
      </c>
      <c r="R18" s="150" t="s">
        <v>196</v>
      </c>
    </row>
    <row r="19" spans="2:18" x14ac:dyDescent="0.25">
      <c r="B19" s="145">
        <f t="shared" si="1"/>
        <v>13</v>
      </c>
      <c r="C19" s="146" t="s">
        <v>159</v>
      </c>
      <c r="D19" s="147"/>
      <c r="E19" s="148"/>
      <c r="F19" s="147"/>
      <c r="G19" s="137"/>
      <c r="H19" s="149">
        <f t="shared" si="0"/>
        <v>39</v>
      </c>
      <c r="I19" s="146" t="s">
        <v>160</v>
      </c>
      <c r="J19" s="147"/>
      <c r="K19" s="148"/>
      <c r="L19" s="150"/>
      <c r="M19" s="137"/>
      <c r="N19" s="145">
        <v>13</v>
      </c>
      <c r="O19" s="146" t="s">
        <v>161</v>
      </c>
      <c r="P19" s="147"/>
      <c r="Q19" s="148">
        <v>12</v>
      </c>
      <c r="R19" s="150" t="str">
        <f>R18</f>
        <v>rol</v>
      </c>
    </row>
    <row r="20" spans="2:18" x14ac:dyDescent="0.25">
      <c r="B20" s="145">
        <f t="shared" si="1"/>
        <v>14</v>
      </c>
      <c r="C20" s="146" t="s">
        <v>162</v>
      </c>
      <c r="D20" s="147"/>
      <c r="E20" s="148"/>
      <c r="F20" s="147"/>
      <c r="G20" s="137"/>
      <c r="H20" s="149">
        <f t="shared" si="0"/>
        <v>40</v>
      </c>
      <c r="I20" s="146" t="s">
        <v>163</v>
      </c>
      <c r="J20" s="147"/>
      <c r="K20" s="148"/>
      <c r="L20" s="150"/>
      <c r="M20" s="137"/>
      <c r="N20" s="145">
        <v>14</v>
      </c>
      <c r="O20" s="152" t="s">
        <v>164</v>
      </c>
      <c r="P20" s="147"/>
      <c r="Q20" s="148">
        <v>5</v>
      </c>
      <c r="R20" s="150" t="s">
        <v>196</v>
      </c>
    </row>
    <row r="21" spans="2:18" x14ac:dyDescent="0.25">
      <c r="B21" s="145">
        <f t="shared" si="1"/>
        <v>15</v>
      </c>
      <c r="C21" s="146" t="s">
        <v>165</v>
      </c>
      <c r="D21" s="147"/>
      <c r="E21" s="148"/>
      <c r="F21" s="147"/>
      <c r="G21" s="137"/>
      <c r="H21" s="149">
        <f t="shared" si="0"/>
        <v>41</v>
      </c>
      <c r="I21" s="146" t="s">
        <v>166</v>
      </c>
      <c r="J21" s="147"/>
      <c r="K21" s="148"/>
      <c r="L21" s="150"/>
      <c r="M21" s="137"/>
      <c r="N21" s="145">
        <v>15</v>
      </c>
      <c r="O21" s="152" t="s">
        <v>167</v>
      </c>
      <c r="P21" s="147"/>
      <c r="Q21" s="148">
        <v>30</v>
      </c>
      <c r="R21" s="150" t="s">
        <v>196</v>
      </c>
    </row>
    <row r="22" spans="2:18" x14ac:dyDescent="0.25">
      <c r="B22" s="145">
        <f t="shared" si="1"/>
        <v>16</v>
      </c>
      <c r="C22" s="146" t="s">
        <v>168</v>
      </c>
      <c r="D22" s="147"/>
      <c r="E22" s="148"/>
      <c r="F22" s="147"/>
      <c r="G22" s="137"/>
      <c r="H22" s="149">
        <f t="shared" si="0"/>
        <v>42</v>
      </c>
      <c r="I22" s="146" t="s">
        <v>169</v>
      </c>
      <c r="J22" s="147"/>
      <c r="K22" s="148"/>
      <c r="L22" s="150"/>
      <c r="M22" s="137"/>
      <c r="N22" s="145">
        <v>16</v>
      </c>
      <c r="O22" s="153" t="s">
        <v>170</v>
      </c>
      <c r="P22" s="147"/>
      <c r="Q22" s="148">
        <v>143</v>
      </c>
      <c r="R22" s="150" t="s">
        <v>192</v>
      </c>
    </row>
    <row r="23" spans="2:18" x14ac:dyDescent="0.25">
      <c r="B23" s="145">
        <f t="shared" si="1"/>
        <v>17</v>
      </c>
      <c r="C23" s="146" t="s">
        <v>171</v>
      </c>
      <c r="D23" s="147"/>
      <c r="E23" s="148">
        <v>1</v>
      </c>
      <c r="F23" s="147"/>
      <c r="G23" s="137"/>
      <c r="H23" s="149">
        <f t="shared" si="0"/>
        <v>43</v>
      </c>
      <c r="I23" s="146" t="s">
        <v>172</v>
      </c>
      <c r="J23" s="147"/>
      <c r="K23" s="148"/>
      <c r="L23" s="150"/>
      <c r="M23" s="137"/>
      <c r="N23" s="154"/>
      <c r="O23" s="147"/>
      <c r="P23" s="147"/>
      <c r="Q23" s="155"/>
      <c r="R23" s="150"/>
    </row>
    <row r="24" spans="2:18" x14ac:dyDescent="0.25">
      <c r="B24" s="145">
        <f t="shared" si="1"/>
        <v>18</v>
      </c>
      <c r="C24" s="146" t="s">
        <v>173</v>
      </c>
      <c r="D24" s="147"/>
      <c r="E24" s="148">
        <v>1</v>
      </c>
      <c r="F24" s="147"/>
      <c r="G24" s="137"/>
      <c r="H24" s="149">
        <f t="shared" si="0"/>
        <v>44</v>
      </c>
      <c r="I24" s="146" t="s">
        <v>174</v>
      </c>
      <c r="J24" s="147"/>
      <c r="K24" s="148">
        <v>6</v>
      </c>
      <c r="L24" s="150" t="s">
        <v>192</v>
      </c>
      <c r="M24" s="137"/>
      <c r="N24" s="154"/>
      <c r="O24" s="147"/>
      <c r="P24" s="147"/>
      <c r="Q24" s="155"/>
      <c r="R24" s="150"/>
    </row>
    <row r="25" spans="2:18" x14ac:dyDescent="0.25">
      <c r="B25" s="145">
        <f t="shared" si="1"/>
        <v>19</v>
      </c>
      <c r="C25" s="146" t="s">
        <v>175</v>
      </c>
      <c r="D25" s="147"/>
      <c r="E25" s="148"/>
      <c r="F25" s="147"/>
      <c r="G25" s="137"/>
      <c r="H25" s="149">
        <f t="shared" si="0"/>
        <v>45</v>
      </c>
      <c r="I25" s="146" t="s">
        <v>176</v>
      </c>
      <c r="J25" s="147"/>
      <c r="K25" s="148">
        <v>6</v>
      </c>
      <c r="L25" s="150" t="s">
        <v>192</v>
      </c>
      <c r="M25" s="137"/>
      <c r="N25" s="154"/>
      <c r="O25" s="147"/>
      <c r="P25" s="147"/>
      <c r="Q25" s="155"/>
      <c r="R25" s="150"/>
    </row>
    <row r="26" spans="2:18" x14ac:dyDescent="0.25">
      <c r="B26" s="145">
        <f t="shared" si="1"/>
        <v>20</v>
      </c>
      <c r="C26" s="146" t="s">
        <v>177</v>
      </c>
      <c r="D26" s="147"/>
      <c r="E26" s="148"/>
      <c r="F26" s="147"/>
      <c r="G26" s="137"/>
      <c r="H26" s="149">
        <f t="shared" si="0"/>
        <v>46</v>
      </c>
      <c r="I26" s="146" t="s">
        <v>178</v>
      </c>
      <c r="J26" s="147"/>
      <c r="K26" s="148"/>
      <c r="L26" s="150"/>
      <c r="M26" s="137"/>
      <c r="N26" s="154"/>
      <c r="O26" s="147"/>
      <c r="P26" s="147"/>
      <c r="Q26" s="155"/>
      <c r="R26" s="150"/>
    </row>
    <row r="27" spans="2:18" x14ac:dyDescent="0.25">
      <c r="B27" s="145">
        <f t="shared" si="1"/>
        <v>21</v>
      </c>
      <c r="C27" s="146" t="s">
        <v>179</v>
      </c>
      <c r="D27" s="147"/>
      <c r="E27" s="148"/>
      <c r="F27" s="147"/>
      <c r="G27" s="137"/>
      <c r="H27" s="149">
        <f t="shared" si="0"/>
        <v>47</v>
      </c>
      <c r="I27" s="146" t="s">
        <v>180</v>
      </c>
      <c r="J27" s="147"/>
      <c r="K27" s="148"/>
      <c r="L27" s="150"/>
      <c r="M27" s="137"/>
      <c r="N27" s="154"/>
      <c r="O27" s="147"/>
      <c r="P27" s="147"/>
      <c r="Q27" s="155"/>
      <c r="R27" s="150"/>
    </row>
    <row r="28" spans="2:18" x14ac:dyDescent="0.25">
      <c r="B28" s="145">
        <f t="shared" si="1"/>
        <v>22</v>
      </c>
      <c r="C28" s="146" t="s">
        <v>181</v>
      </c>
      <c r="D28" s="147"/>
      <c r="E28" s="148"/>
      <c r="F28" s="147"/>
      <c r="G28" s="137"/>
      <c r="H28" s="149">
        <f t="shared" si="0"/>
        <v>48</v>
      </c>
      <c r="I28" s="146" t="s">
        <v>182</v>
      </c>
      <c r="J28" s="147"/>
      <c r="K28" s="148"/>
      <c r="L28" s="150"/>
      <c r="M28" s="137"/>
      <c r="N28" s="154"/>
      <c r="O28" s="147"/>
      <c r="P28" s="147"/>
      <c r="Q28" s="155"/>
      <c r="R28" s="150"/>
    </row>
    <row r="29" spans="2:18" x14ac:dyDescent="0.25">
      <c r="B29" s="145">
        <f t="shared" si="1"/>
        <v>23</v>
      </c>
      <c r="C29" s="146" t="s">
        <v>183</v>
      </c>
      <c r="D29" s="147"/>
      <c r="E29" s="148"/>
      <c r="F29" s="147"/>
      <c r="G29" s="137"/>
      <c r="H29" s="149">
        <f t="shared" si="0"/>
        <v>49</v>
      </c>
      <c r="I29" s="146" t="s">
        <v>184</v>
      </c>
      <c r="J29" s="147"/>
      <c r="K29" s="148"/>
      <c r="L29" s="150"/>
      <c r="M29" s="137"/>
      <c r="N29" s="154"/>
      <c r="O29" s="147"/>
      <c r="P29" s="147"/>
      <c r="Q29" s="155"/>
      <c r="R29" s="150"/>
    </row>
    <row r="30" spans="2:18" x14ac:dyDescent="0.25">
      <c r="B30" s="145">
        <f t="shared" si="1"/>
        <v>24</v>
      </c>
      <c r="C30" s="146" t="s">
        <v>185</v>
      </c>
      <c r="D30" s="147"/>
      <c r="E30" s="148"/>
      <c r="F30" s="147"/>
      <c r="G30" s="137"/>
      <c r="H30" s="149">
        <f t="shared" si="0"/>
        <v>50</v>
      </c>
      <c r="I30" s="146" t="s">
        <v>186</v>
      </c>
      <c r="J30" s="147"/>
      <c r="K30" s="148"/>
      <c r="L30" s="150"/>
      <c r="M30" s="137"/>
      <c r="N30" s="154"/>
      <c r="O30" s="147"/>
      <c r="P30" s="147"/>
      <c r="Q30" s="155"/>
      <c r="R30" s="150"/>
    </row>
    <row r="31" spans="2:18" x14ac:dyDescent="0.25">
      <c r="B31" s="145">
        <f t="shared" si="1"/>
        <v>25</v>
      </c>
      <c r="C31" s="146" t="s">
        <v>187</v>
      </c>
      <c r="D31" s="147"/>
      <c r="E31" s="148"/>
      <c r="F31" s="147"/>
      <c r="G31" s="137"/>
      <c r="H31" s="149">
        <f t="shared" si="0"/>
        <v>51</v>
      </c>
      <c r="I31" s="146" t="s">
        <v>193</v>
      </c>
      <c r="J31" s="147"/>
      <c r="K31" s="148">
        <v>1</v>
      </c>
      <c r="L31" s="150"/>
      <c r="M31" s="137"/>
      <c r="N31" s="154"/>
      <c r="O31" s="147"/>
      <c r="P31" s="147"/>
      <c r="Q31" s="155"/>
      <c r="R31" s="150"/>
    </row>
    <row r="32" spans="2:18" x14ac:dyDescent="0.25">
      <c r="B32" s="145">
        <f t="shared" si="1"/>
        <v>26</v>
      </c>
      <c r="C32" s="146" t="s">
        <v>188</v>
      </c>
      <c r="D32" s="147"/>
      <c r="E32" s="148">
        <v>5</v>
      </c>
      <c r="F32" s="147" t="s">
        <v>191</v>
      </c>
      <c r="G32" s="137"/>
      <c r="H32" s="149">
        <f t="shared" si="0"/>
        <v>52</v>
      </c>
      <c r="I32" s="146" t="s">
        <v>189</v>
      </c>
      <c r="J32" s="147"/>
      <c r="K32" s="148"/>
      <c r="L32" s="150"/>
      <c r="M32" s="137"/>
      <c r="N32" s="154"/>
      <c r="O32" s="147"/>
      <c r="P32" s="147"/>
      <c r="Q32" s="155"/>
      <c r="R32" s="150"/>
    </row>
    <row r="33" spans="2:18" x14ac:dyDescent="0.25">
      <c r="B33" s="154"/>
      <c r="C33" s="147"/>
      <c r="D33" s="147"/>
      <c r="E33" s="155"/>
      <c r="F33" s="147"/>
      <c r="G33" s="137"/>
      <c r="H33" s="149">
        <f t="shared" si="0"/>
        <v>53</v>
      </c>
      <c r="I33" s="146" t="s">
        <v>190</v>
      </c>
      <c r="J33" s="147"/>
      <c r="K33" s="148"/>
      <c r="L33" s="150"/>
      <c r="M33" s="137"/>
      <c r="N33" s="154"/>
      <c r="O33" s="147"/>
      <c r="P33" s="147"/>
      <c r="Q33" s="155"/>
      <c r="R33" s="150"/>
    </row>
    <row r="34" spans="2:18" ht="15.75" thickBot="1" x14ac:dyDescent="0.3">
      <c r="B34" s="156"/>
      <c r="C34" s="157"/>
      <c r="D34" s="157"/>
      <c r="E34" s="158"/>
      <c r="F34" s="157"/>
      <c r="G34" s="138"/>
      <c r="H34" s="157"/>
      <c r="I34" s="157"/>
      <c r="J34" s="157"/>
      <c r="K34" s="158"/>
      <c r="L34" s="159"/>
      <c r="M34" s="138"/>
      <c r="N34" s="156"/>
      <c r="O34" s="157"/>
      <c r="P34" s="157"/>
      <c r="Q34" s="158"/>
      <c r="R34" s="159"/>
    </row>
    <row r="35" spans="2:18" hidden="1" x14ac:dyDescent="0.25">
      <c r="B35" s="160"/>
      <c r="C35" s="136"/>
      <c r="D35" s="136"/>
      <c r="E35" s="161"/>
      <c r="F35" s="136"/>
      <c r="G35" s="136"/>
      <c r="H35" s="136"/>
      <c r="I35" s="136"/>
      <c r="J35" s="136"/>
      <c r="K35" s="161"/>
      <c r="L35" s="136"/>
      <c r="M35" s="136"/>
      <c r="N35" s="136"/>
      <c r="O35" s="136"/>
      <c r="P35" s="136"/>
      <c r="Q35" s="161"/>
      <c r="R35" s="162"/>
    </row>
    <row r="36" spans="2:18" hidden="1" x14ac:dyDescent="0.25">
      <c r="B36" s="163"/>
      <c r="C36" s="137"/>
      <c r="D36" s="137"/>
      <c r="E36" s="164"/>
      <c r="F36" s="137"/>
      <c r="G36" s="137"/>
      <c r="H36" s="137"/>
      <c r="I36" s="137"/>
      <c r="J36" s="137"/>
      <c r="K36" s="164"/>
      <c r="L36" s="137"/>
      <c r="M36" s="137"/>
      <c r="N36" s="137"/>
      <c r="O36" s="137"/>
      <c r="P36" s="137"/>
      <c r="Q36" s="164"/>
      <c r="R36" s="165"/>
    </row>
    <row r="37" spans="2:18" hidden="1" x14ac:dyDescent="0.25">
      <c r="B37" s="163"/>
      <c r="C37" s="137"/>
      <c r="D37" s="137"/>
      <c r="E37" s="164"/>
      <c r="F37" s="137"/>
      <c r="G37" s="137"/>
      <c r="H37" s="137"/>
      <c r="I37" s="137"/>
      <c r="J37" s="137"/>
      <c r="K37" s="164"/>
      <c r="L37" s="137"/>
      <c r="M37" s="137"/>
      <c r="N37" s="137"/>
      <c r="O37" s="137"/>
      <c r="P37" s="137"/>
      <c r="Q37" s="164"/>
      <c r="R37" s="165"/>
    </row>
    <row r="38" spans="2:18" hidden="1" x14ac:dyDescent="0.25">
      <c r="B38" s="163"/>
      <c r="C38" s="137"/>
      <c r="D38" s="137"/>
      <c r="E38" s="164"/>
      <c r="F38" s="137"/>
      <c r="G38" s="137"/>
      <c r="H38" s="137"/>
      <c r="I38" s="137"/>
      <c r="J38" s="137"/>
      <c r="K38" s="164"/>
      <c r="L38" s="137"/>
      <c r="M38" s="137"/>
      <c r="N38" s="137"/>
      <c r="O38" s="137"/>
      <c r="P38" s="137"/>
      <c r="Q38" s="164"/>
      <c r="R38" s="165"/>
    </row>
    <row r="39" spans="2:18" hidden="1" x14ac:dyDescent="0.25">
      <c r="B39" s="163"/>
      <c r="C39" s="137"/>
      <c r="D39" s="137"/>
      <c r="E39" s="164"/>
      <c r="F39" s="137"/>
      <c r="G39" s="137"/>
      <c r="H39" s="137"/>
      <c r="I39" s="137"/>
      <c r="J39" s="137"/>
      <c r="K39" s="164"/>
      <c r="L39" s="137"/>
      <c r="M39" s="137"/>
      <c r="N39" s="137"/>
      <c r="O39" s="137"/>
      <c r="P39" s="137"/>
      <c r="Q39" s="164"/>
      <c r="R39" s="165"/>
    </row>
    <row r="40" spans="2:18" hidden="1" x14ac:dyDescent="0.25">
      <c r="B40" s="163"/>
      <c r="C40" s="137"/>
      <c r="D40" s="137"/>
      <c r="E40" s="164"/>
      <c r="F40" s="137"/>
      <c r="G40" s="137"/>
      <c r="H40" s="137"/>
      <c r="I40" s="137"/>
      <c r="J40" s="137"/>
      <c r="K40" s="164"/>
      <c r="L40" s="137"/>
      <c r="M40" s="137"/>
      <c r="N40" s="137"/>
      <c r="O40" s="137"/>
      <c r="P40" s="137"/>
      <c r="Q40" s="164"/>
      <c r="R40" s="165"/>
    </row>
    <row r="41" spans="2:18" hidden="1" x14ac:dyDescent="0.25">
      <c r="B41" s="163"/>
      <c r="C41" s="137"/>
      <c r="D41" s="137"/>
      <c r="E41" s="164"/>
      <c r="F41" s="137"/>
      <c r="G41" s="137"/>
      <c r="H41" s="137"/>
      <c r="I41" s="137"/>
      <c r="J41" s="137"/>
      <c r="K41" s="164"/>
      <c r="L41" s="137"/>
      <c r="M41" s="137"/>
      <c r="N41" s="137"/>
      <c r="O41" s="137"/>
      <c r="P41" s="137"/>
      <c r="Q41" s="164"/>
      <c r="R41" s="165"/>
    </row>
    <row r="42" spans="2:18" hidden="1" x14ac:dyDescent="0.25">
      <c r="B42" s="163"/>
      <c r="C42" s="137"/>
      <c r="D42" s="137"/>
      <c r="E42" s="164"/>
      <c r="F42" s="137"/>
      <c r="G42" s="137"/>
      <c r="H42" s="137"/>
      <c r="I42" s="137"/>
      <c r="J42" s="137"/>
      <c r="K42" s="164"/>
      <c r="L42" s="137"/>
      <c r="M42" s="137"/>
      <c r="N42" s="137"/>
      <c r="O42" s="137"/>
      <c r="P42" s="137"/>
      <c r="Q42" s="164"/>
      <c r="R42" s="165"/>
    </row>
    <row r="43" spans="2:18" ht="15.75" hidden="1" thickBot="1" x14ac:dyDescent="0.3">
      <c r="B43" s="166"/>
      <c r="C43" s="138"/>
      <c r="D43" s="138"/>
      <c r="E43" s="167"/>
      <c r="F43" s="138"/>
      <c r="G43" s="138"/>
      <c r="H43" s="138"/>
      <c r="I43" s="138"/>
      <c r="J43" s="138"/>
      <c r="K43" s="167"/>
      <c r="L43" s="138"/>
      <c r="M43" s="138"/>
      <c r="N43" s="138"/>
      <c r="O43" s="138"/>
      <c r="P43" s="138"/>
      <c r="Q43" s="167"/>
      <c r="R43" s="168"/>
    </row>
    <row r="44" spans="2:18" hidden="1" x14ac:dyDescent="0.25">
      <c r="B44" s="134"/>
      <c r="C44" s="134"/>
      <c r="D44" s="134"/>
      <c r="E44" s="135"/>
      <c r="F44" s="134"/>
      <c r="G44" s="134"/>
      <c r="H44" s="134"/>
      <c r="I44" s="134"/>
      <c r="J44" s="134"/>
      <c r="K44" s="135"/>
      <c r="L44" s="134"/>
      <c r="M44" s="134"/>
      <c r="N44" s="134"/>
      <c r="O44" s="134"/>
      <c r="P44" s="134"/>
      <c r="Q44" s="135"/>
      <c r="R44" s="134"/>
    </row>
    <row r="45" spans="2:18" x14ac:dyDescent="0.25">
      <c r="B45" s="134"/>
      <c r="C45" s="134"/>
      <c r="D45" s="134"/>
      <c r="E45" s="135"/>
      <c r="F45" s="134"/>
      <c r="G45" s="134"/>
      <c r="H45" s="134"/>
      <c r="I45" s="134"/>
      <c r="J45" s="134"/>
      <c r="K45" s="135"/>
      <c r="L45" s="134"/>
      <c r="M45" s="134"/>
      <c r="N45" s="134"/>
      <c r="O45" s="134"/>
      <c r="P45" s="134"/>
      <c r="Q45" s="135"/>
      <c r="R45" s="134"/>
    </row>
    <row r="47" spans="2:18" x14ac:dyDescent="0.25">
      <c r="C47" t="s">
        <v>518</v>
      </c>
    </row>
    <row r="48" spans="2:18" x14ac:dyDescent="0.25">
      <c r="C48" t="s">
        <v>519</v>
      </c>
    </row>
    <row r="49" spans="3:3" x14ac:dyDescent="0.25">
      <c r="C49" t="s">
        <v>520</v>
      </c>
    </row>
  </sheetData>
  <mergeCells count="17">
    <mergeCell ref="Q4:R4"/>
    <mergeCell ref="B6:F6"/>
    <mergeCell ref="H6:L6"/>
    <mergeCell ref="N6:R6"/>
    <mergeCell ref="B2:L3"/>
    <mergeCell ref="N2:R3"/>
    <mergeCell ref="B4:B5"/>
    <mergeCell ref="C4:C5"/>
    <mergeCell ref="D4:D5"/>
    <mergeCell ref="E4:F4"/>
    <mergeCell ref="H4:H5"/>
    <mergeCell ref="I4:I5"/>
    <mergeCell ref="J4:J5"/>
    <mergeCell ref="K4:L4"/>
    <mergeCell ref="N4:N5"/>
    <mergeCell ref="O4:O5"/>
    <mergeCell ref="P4:P5"/>
  </mergeCells>
  <printOptions horizontalCentered="1"/>
  <pageMargins left="0" right="0" top="0.25" bottom="0" header="0" footer="0"/>
  <pageSetup paperSize="9" scale="93" orientation="portrait" horizontalDpi="1200" verticalDpi="1200" r:id="rId1"/>
  <rowBreaks count="1" manualBreakCount="1">
    <brk id="59" min="1" max="1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R56"/>
  <sheetViews>
    <sheetView zoomScale="90" zoomScaleNormal="90" workbookViewId="0">
      <pane ySplit="5" topLeftCell="A41" activePane="bottomLeft" state="frozen"/>
      <selection pane="bottomLeft" activeCell="E48" sqref="E48"/>
    </sheetView>
  </sheetViews>
  <sheetFormatPr defaultRowHeight="15" customHeight="1" x14ac:dyDescent="0.2"/>
  <cols>
    <col min="1" max="1" width="3.42578125" style="72" customWidth="1"/>
    <col min="2" max="2" width="11" style="72" customWidth="1"/>
    <col min="3" max="3" width="6.5703125" style="186" customWidth="1"/>
    <col min="4" max="4" width="48.28515625" style="186" bestFit="1" customWidth="1"/>
    <col min="5" max="5" width="42" style="72" customWidth="1"/>
    <col min="6" max="6" width="10" style="72" customWidth="1"/>
    <col min="7" max="7" width="41" style="72" bestFit="1" customWidth="1"/>
    <col min="8" max="8" width="15.7109375" style="375" bestFit="1" customWidth="1"/>
    <col min="9" max="9" width="43.5703125" style="72" bestFit="1" customWidth="1"/>
    <col min="10" max="10" width="25.28515625" style="72" customWidth="1"/>
    <col min="11" max="15" width="9.140625" style="72"/>
    <col min="16" max="16" width="14.7109375" style="179" customWidth="1"/>
    <col min="17" max="17" width="7.42578125" style="72" customWidth="1"/>
    <col min="18" max="16384" width="9.140625" style="72"/>
  </cols>
  <sheetData>
    <row r="1" spans="2:18" s="70" customFormat="1" ht="15" customHeight="1" x14ac:dyDescent="0.2">
      <c r="B1" s="70" t="s">
        <v>96</v>
      </c>
      <c r="C1" s="185"/>
      <c r="D1" s="185"/>
      <c r="H1" s="127"/>
      <c r="P1" s="177"/>
    </row>
    <row r="2" spans="2:18" s="71" customFormat="1" ht="15" customHeight="1" x14ac:dyDescent="0.2">
      <c r="B2" s="368">
        <f>ATK!E5</f>
        <v>44468</v>
      </c>
      <c r="C2" s="186"/>
      <c r="D2" s="186"/>
      <c r="H2" s="375"/>
      <c r="P2" s="178"/>
    </row>
    <row r="3" spans="2:18" ht="15" customHeight="1" thickBot="1" x14ac:dyDescent="0.25">
      <c r="B3" s="187" t="s">
        <v>8</v>
      </c>
    </row>
    <row r="4" spans="2:18" ht="15" customHeight="1" x14ac:dyDescent="0.2">
      <c r="B4" s="687" t="s">
        <v>97</v>
      </c>
      <c r="C4" s="688"/>
      <c r="D4" s="691" t="s">
        <v>98</v>
      </c>
      <c r="E4" s="693" t="s">
        <v>99</v>
      </c>
      <c r="F4" s="695" t="s">
        <v>100</v>
      </c>
      <c r="G4" s="696"/>
      <c r="H4" s="748" t="s">
        <v>101</v>
      </c>
      <c r="I4" s="685" t="s">
        <v>102</v>
      </c>
      <c r="K4" s="740" t="s">
        <v>202</v>
      </c>
      <c r="L4" s="740"/>
      <c r="M4" s="740"/>
      <c r="N4" s="740"/>
      <c r="O4" s="740"/>
      <c r="P4" s="180" t="s">
        <v>203</v>
      </c>
      <c r="Q4" s="740" t="s">
        <v>205</v>
      </c>
      <c r="R4" s="740"/>
    </row>
    <row r="5" spans="2:18" ht="15" customHeight="1" thickBot="1" x14ac:dyDescent="0.25">
      <c r="B5" s="689"/>
      <c r="C5" s="690"/>
      <c r="D5" s="692"/>
      <c r="E5" s="694"/>
      <c r="F5" s="73" t="s">
        <v>103</v>
      </c>
      <c r="G5" s="73" t="s">
        <v>104</v>
      </c>
      <c r="H5" s="749"/>
      <c r="I5" s="686"/>
      <c r="K5" s="176">
        <v>0.2</v>
      </c>
      <c r="L5" s="176">
        <v>0.4</v>
      </c>
      <c r="M5" s="176">
        <v>0.6</v>
      </c>
      <c r="N5" s="176">
        <v>0.8</v>
      </c>
      <c r="O5" s="176">
        <v>1</v>
      </c>
      <c r="P5" s="179" t="s">
        <v>204</v>
      </c>
      <c r="Q5" s="72" t="s">
        <v>206</v>
      </c>
      <c r="R5" s="72" t="s">
        <v>207</v>
      </c>
    </row>
    <row r="6" spans="2:18" ht="15" customHeight="1" x14ac:dyDescent="0.2">
      <c r="B6" s="746" t="s">
        <v>34</v>
      </c>
      <c r="C6" s="752">
        <v>1</v>
      </c>
      <c r="D6" s="894" t="s">
        <v>388</v>
      </c>
      <c r="E6" s="92" t="s">
        <v>106</v>
      </c>
      <c r="F6" s="750"/>
      <c r="G6" s="441"/>
      <c r="H6" s="384"/>
      <c r="I6" s="88"/>
    </row>
    <row r="7" spans="2:18" ht="15" customHeight="1" x14ac:dyDescent="0.2">
      <c r="B7" s="746"/>
      <c r="C7" s="753"/>
      <c r="D7" s="895"/>
      <c r="E7" s="92" t="s">
        <v>389</v>
      </c>
      <c r="F7" s="751"/>
      <c r="G7" s="441"/>
      <c r="H7" s="384"/>
      <c r="I7" s="88"/>
    </row>
    <row r="8" spans="2:18" ht="15" customHeight="1" x14ac:dyDescent="0.2">
      <c r="B8" s="746"/>
      <c r="C8" s="753"/>
      <c r="D8" s="895"/>
      <c r="E8" s="90" t="s">
        <v>390</v>
      </c>
      <c r="F8" s="751"/>
      <c r="G8" s="441"/>
      <c r="H8" s="384"/>
      <c r="I8" s="88"/>
    </row>
    <row r="9" spans="2:18" ht="15" customHeight="1" x14ac:dyDescent="0.2">
      <c r="B9" s="746"/>
      <c r="C9" s="753"/>
      <c r="D9" s="895"/>
      <c r="E9" s="90"/>
      <c r="F9" s="751"/>
      <c r="G9" s="457"/>
      <c r="H9" s="384"/>
      <c r="I9" s="88"/>
    </row>
    <row r="10" spans="2:18" ht="15" customHeight="1" x14ac:dyDescent="0.2">
      <c r="B10" s="746"/>
      <c r="C10" s="470">
        <v>2</v>
      </c>
      <c r="D10" s="623" t="s">
        <v>391</v>
      </c>
      <c r="E10" s="92" t="s">
        <v>371</v>
      </c>
      <c r="F10" s="87">
        <v>44456</v>
      </c>
      <c r="G10" s="14" t="s">
        <v>390</v>
      </c>
      <c r="H10" s="384"/>
      <c r="I10" s="88" t="s">
        <v>8</v>
      </c>
    </row>
    <row r="11" spans="2:18" ht="15" customHeight="1" x14ac:dyDescent="0.2">
      <c r="B11" s="746"/>
      <c r="C11" s="763">
        <v>3</v>
      </c>
      <c r="D11" s="761" t="s">
        <v>392</v>
      </c>
      <c r="E11" s="92" t="s">
        <v>393</v>
      </c>
      <c r="F11" s="87">
        <v>44428</v>
      </c>
      <c r="G11" s="475" t="s">
        <v>105</v>
      </c>
      <c r="H11" s="384"/>
      <c r="I11" s="88"/>
    </row>
    <row r="12" spans="2:18" ht="15" customHeight="1" x14ac:dyDescent="0.2">
      <c r="B12" s="746"/>
      <c r="C12" s="764"/>
      <c r="D12" s="762"/>
      <c r="E12" s="90" t="s">
        <v>394</v>
      </c>
      <c r="F12" s="87">
        <v>44432</v>
      </c>
      <c r="G12" s="475" t="s">
        <v>487</v>
      </c>
      <c r="H12" s="384"/>
      <c r="I12" s="88" t="s">
        <v>8</v>
      </c>
    </row>
    <row r="13" spans="2:18" ht="15" customHeight="1" x14ac:dyDescent="0.2">
      <c r="B13" s="746"/>
      <c r="C13" s="763">
        <v>4</v>
      </c>
      <c r="D13" s="896" t="s">
        <v>395</v>
      </c>
      <c r="E13" s="92" t="s">
        <v>396</v>
      </c>
      <c r="F13" s="87">
        <f>F14</f>
        <v>44457</v>
      </c>
      <c r="G13" s="475" t="s">
        <v>480</v>
      </c>
      <c r="H13" s="384"/>
      <c r="I13" s="88" t="s">
        <v>493</v>
      </c>
    </row>
    <row r="14" spans="2:18" ht="15" customHeight="1" x14ac:dyDescent="0.2">
      <c r="B14" s="746"/>
      <c r="C14" s="753"/>
      <c r="D14" s="895"/>
      <c r="E14" s="92" t="s">
        <v>489</v>
      </c>
      <c r="F14" s="87">
        <v>44457</v>
      </c>
      <c r="G14" s="475" t="str">
        <f>G13</f>
        <v>approved</v>
      </c>
      <c r="H14" s="384"/>
      <c r="I14" s="88" t="str">
        <f>I13</f>
        <v>persiapan pekerjaan, pengajuan pembayaran 1</v>
      </c>
    </row>
    <row r="15" spans="2:18" ht="15" customHeight="1" x14ac:dyDescent="0.2">
      <c r="B15" s="746"/>
      <c r="C15" s="753"/>
      <c r="D15" s="895"/>
      <c r="E15" s="92" t="s">
        <v>490</v>
      </c>
      <c r="F15" s="87">
        <f>F14</f>
        <v>44457</v>
      </c>
      <c r="G15" s="475" t="str">
        <f>G14</f>
        <v>approved</v>
      </c>
      <c r="H15" s="384"/>
      <c r="I15" s="88" t="str">
        <f>I14</f>
        <v>persiapan pekerjaan, pengajuan pembayaran 1</v>
      </c>
    </row>
    <row r="16" spans="2:18" ht="15" customHeight="1" x14ac:dyDescent="0.2">
      <c r="B16" s="746"/>
      <c r="C16" s="753"/>
      <c r="D16" s="895"/>
      <c r="E16" s="92" t="s">
        <v>397</v>
      </c>
      <c r="F16" s="87">
        <f>F17</f>
        <v>44432</v>
      </c>
      <c r="G16" s="475" t="s">
        <v>491</v>
      </c>
      <c r="H16" s="384"/>
      <c r="I16" s="88"/>
    </row>
    <row r="17" spans="2:9" ht="15" customHeight="1" x14ac:dyDescent="0.2">
      <c r="B17" s="746"/>
      <c r="C17" s="764"/>
      <c r="D17" s="897"/>
      <c r="E17" s="90" t="s">
        <v>8</v>
      </c>
      <c r="F17" s="87">
        <v>44432</v>
      </c>
      <c r="G17" s="475" t="s">
        <v>488</v>
      </c>
      <c r="H17" s="384" t="s">
        <v>492</v>
      </c>
      <c r="I17" s="88"/>
    </row>
    <row r="18" spans="2:9" ht="15" customHeight="1" x14ac:dyDescent="0.2">
      <c r="B18" s="746"/>
      <c r="C18" s="470">
        <v>5</v>
      </c>
      <c r="D18" s="623" t="s">
        <v>472</v>
      </c>
      <c r="E18" s="90"/>
      <c r="F18" s="87">
        <v>44454</v>
      </c>
      <c r="G18" s="475" t="s">
        <v>105</v>
      </c>
      <c r="H18" s="384"/>
      <c r="I18" s="88" t="s">
        <v>494</v>
      </c>
    </row>
    <row r="19" spans="2:9" ht="15" customHeight="1" x14ac:dyDescent="0.2">
      <c r="B19" s="746"/>
      <c r="C19" s="470">
        <v>6</v>
      </c>
      <c r="D19" s="623" t="s">
        <v>473</v>
      </c>
      <c r="E19" s="90" t="s">
        <v>485</v>
      </c>
      <c r="F19" s="87"/>
      <c r="G19" s="475"/>
      <c r="H19" s="384"/>
      <c r="I19" s="88"/>
    </row>
    <row r="20" spans="2:9" ht="15" customHeight="1" x14ac:dyDescent="0.2">
      <c r="B20" s="746"/>
      <c r="C20" s="383">
        <v>7</v>
      </c>
      <c r="D20" s="627" t="s">
        <v>474</v>
      </c>
      <c r="E20" s="90" t="s">
        <v>495</v>
      </c>
      <c r="F20" s="87">
        <v>44459</v>
      </c>
      <c r="G20" s="109" t="s">
        <v>486</v>
      </c>
      <c r="H20" s="384"/>
      <c r="I20" s="88" t="s">
        <v>496</v>
      </c>
    </row>
    <row r="21" spans="2:9" ht="15" customHeight="1" x14ac:dyDescent="0.2">
      <c r="B21" s="746"/>
      <c r="C21" s="383"/>
      <c r="D21" s="459" t="s">
        <v>558</v>
      </c>
      <c r="E21" s="90"/>
      <c r="F21" s="87"/>
      <c r="G21" s="109" t="s">
        <v>8</v>
      </c>
      <c r="H21" s="384"/>
      <c r="I21" s="88"/>
    </row>
    <row r="22" spans="2:9" ht="15" customHeight="1" x14ac:dyDescent="0.2">
      <c r="B22" s="746"/>
      <c r="C22" s="383"/>
      <c r="D22" s="459" t="s">
        <v>559</v>
      </c>
      <c r="E22" s="90"/>
      <c r="F22" s="87"/>
      <c r="G22" s="109"/>
      <c r="H22" s="384"/>
      <c r="I22" s="88"/>
    </row>
    <row r="23" spans="2:9" ht="15" customHeight="1" x14ac:dyDescent="0.2">
      <c r="B23" s="746"/>
      <c r="C23" s="684"/>
      <c r="D23" s="458" t="s">
        <v>560</v>
      </c>
      <c r="E23" s="294"/>
      <c r="F23" s="465"/>
      <c r="G23" s="295"/>
      <c r="H23" s="384"/>
      <c r="I23" s="370"/>
    </row>
    <row r="24" spans="2:9" ht="15" customHeight="1" x14ac:dyDescent="0.2">
      <c r="B24" s="746"/>
      <c r="C24" s="469"/>
      <c r="D24" s="458" t="s">
        <v>561</v>
      </c>
      <c r="E24" s="294"/>
      <c r="F24" s="465"/>
      <c r="G24" s="295"/>
      <c r="H24" s="384"/>
      <c r="I24" s="370"/>
    </row>
    <row r="25" spans="2:9" ht="15" customHeight="1" thickBot="1" x14ac:dyDescent="0.25">
      <c r="B25" s="747"/>
      <c r="C25" s="181"/>
      <c r="D25" s="80"/>
      <c r="E25" s="81"/>
      <c r="F25" s="82"/>
      <c r="G25" s="82"/>
      <c r="H25" s="385"/>
      <c r="I25" s="83"/>
    </row>
    <row r="26" spans="2:9" ht="15" customHeight="1" x14ac:dyDescent="0.2">
      <c r="B26" s="742" t="s">
        <v>107</v>
      </c>
      <c r="C26" s="741">
        <v>1</v>
      </c>
      <c r="D26" s="745" t="s">
        <v>110</v>
      </c>
      <c r="E26" s="191" t="s">
        <v>112</v>
      </c>
      <c r="F26" s="78" t="s">
        <v>8</v>
      </c>
      <c r="G26" s="78" t="s">
        <v>105</v>
      </c>
      <c r="H26" s="84"/>
      <c r="I26" s="79"/>
    </row>
    <row r="27" spans="2:9" ht="15" customHeight="1" x14ac:dyDescent="0.2">
      <c r="B27" s="742"/>
      <c r="C27" s="741"/>
      <c r="D27" s="745"/>
      <c r="E27" s="376" t="s">
        <v>111</v>
      </c>
      <c r="F27" s="78" t="s">
        <v>8</v>
      </c>
      <c r="G27" s="78" t="s">
        <v>105</v>
      </c>
      <c r="H27" s="84"/>
      <c r="I27" s="79"/>
    </row>
    <row r="28" spans="2:9" ht="15" customHeight="1" x14ac:dyDescent="0.2">
      <c r="B28" s="742"/>
      <c r="C28" s="741"/>
      <c r="D28" s="745"/>
      <c r="E28" s="376" t="s">
        <v>376</v>
      </c>
      <c r="F28" s="78">
        <v>44456</v>
      </c>
      <c r="G28" s="78" t="s">
        <v>390</v>
      </c>
      <c r="H28" s="84" t="s">
        <v>497</v>
      </c>
      <c r="I28" s="79" t="s">
        <v>105</v>
      </c>
    </row>
    <row r="29" spans="2:9" ht="15" customHeight="1" x14ac:dyDescent="0.2">
      <c r="B29" s="742"/>
      <c r="C29" s="741"/>
      <c r="D29" s="745"/>
      <c r="E29" s="442" t="s">
        <v>377</v>
      </c>
      <c r="F29" s="78"/>
      <c r="G29" s="78"/>
      <c r="H29" s="84"/>
      <c r="I29" s="79"/>
    </row>
    <row r="30" spans="2:9" ht="12.75" x14ac:dyDescent="0.2">
      <c r="B30" s="742"/>
      <c r="C30" s="741"/>
      <c r="D30" s="745"/>
      <c r="E30" s="466" t="s">
        <v>378</v>
      </c>
      <c r="F30" s="628" t="s">
        <v>8</v>
      </c>
      <c r="G30" s="78" t="s">
        <v>521</v>
      </c>
      <c r="H30" s="84" t="s">
        <v>459</v>
      </c>
      <c r="I30" s="79" t="s">
        <v>8</v>
      </c>
    </row>
    <row r="31" spans="2:9" ht="12.75" x14ac:dyDescent="0.2">
      <c r="B31" s="742"/>
      <c r="C31" s="741"/>
      <c r="D31" s="745"/>
      <c r="E31" s="466" t="s">
        <v>379</v>
      </c>
      <c r="F31" s="78">
        <v>44459</v>
      </c>
      <c r="G31" s="78" t="s">
        <v>460</v>
      </c>
      <c r="H31" s="84"/>
      <c r="I31" s="79" t="s">
        <v>498</v>
      </c>
    </row>
    <row r="32" spans="2:9" ht="12.75" x14ac:dyDescent="0.2">
      <c r="B32" s="742"/>
      <c r="C32" s="741"/>
      <c r="D32" s="745"/>
      <c r="E32" s="77" t="s">
        <v>562</v>
      </c>
      <c r="F32" s="78">
        <v>44468</v>
      </c>
      <c r="G32" s="78"/>
      <c r="H32" s="84" t="s">
        <v>563</v>
      </c>
      <c r="I32" s="898" t="s">
        <v>8</v>
      </c>
    </row>
    <row r="33" spans="2:16" ht="12.75" x14ac:dyDescent="0.2">
      <c r="B33" s="742"/>
      <c r="C33" s="741"/>
      <c r="D33" s="745"/>
      <c r="E33" s="416" t="s">
        <v>8</v>
      </c>
      <c r="F33" s="78"/>
      <c r="G33" s="78" t="s">
        <v>8</v>
      </c>
      <c r="H33" s="84"/>
      <c r="I33" s="88" t="s">
        <v>8</v>
      </c>
    </row>
    <row r="34" spans="2:16" ht="15" customHeight="1" x14ac:dyDescent="0.2">
      <c r="B34" s="743"/>
      <c r="C34" s="763">
        <v>2</v>
      </c>
      <c r="D34" s="761" t="s">
        <v>398</v>
      </c>
      <c r="E34" s="294" t="s">
        <v>399</v>
      </c>
      <c r="F34" s="467">
        <v>44448</v>
      </c>
      <c r="G34" s="295" t="s">
        <v>461</v>
      </c>
      <c r="H34" s="384" t="s">
        <v>401</v>
      </c>
      <c r="I34" s="370"/>
    </row>
    <row r="35" spans="2:16" ht="15" customHeight="1" x14ac:dyDescent="0.2">
      <c r="B35" s="743"/>
      <c r="C35" s="764"/>
      <c r="D35" s="762"/>
      <c r="E35" s="294" t="s">
        <v>400</v>
      </c>
      <c r="F35" s="467">
        <v>44459</v>
      </c>
      <c r="G35" s="295" t="s">
        <v>522</v>
      </c>
      <c r="H35" s="384" t="s">
        <v>499</v>
      </c>
      <c r="I35" s="370"/>
    </row>
    <row r="36" spans="2:16" ht="15" customHeight="1" x14ac:dyDescent="0.2">
      <c r="B36" s="743"/>
      <c r="C36" s="477">
        <v>3</v>
      </c>
      <c r="D36" s="680" t="s">
        <v>475</v>
      </c>
      <c r="E36" s="294"/>
      <c r="F36" s="369"/>
      <c r="G36" s="295"/>
      <c r="H36" s="384"/>
      <c r="I36" s="370"/>
    </row>
    <row r="37" spans="2:16" ht="15" customHeight="1" x14ac:dyDescent="0.2">
      <c r="B37" s="743"/>
      <c r="C37" s="477">
        <v>4</v>
      </c>
      <c r="D37" s="680" t="s">
        <v>476</v>
      </c>
      <c r="E37" s="294"/>
      <c r="F37" s="467">
        <v>44457</v>
      </c>
      <c r="G37" s="295" t="s">
        <v>105</v>
      </c>
      <c r="H37" s="384"/>
      <c r="I37" s="370"/>
    </row>
    <row r="38" spans="2:16" ht="15" customHeight="1" thickBot="1" x14ac:dyDescent="0.25">
      <c r="B38" s="744"/>
      <c r="C38" s="478"/>
      <c r="D38" s="183"/>
      <c r="E38" s="110"/>
      <c r="F38" s="110"/>
      <c r="G38" s="110"/>
      <c r="H38" s="386"/>
      <c r="I38" s="297"/>
    </row>
    <row r="39" spans="2:16" ht="15" customHeight="1" x14ac:dyDescent="0.2">
      <c r="B39" s="759" t="s">
        <v>370</v>
      </c>
      <c r="C39" s="469" t="s">
        <v>8</v>
      </c>
      <c r="D39" s="460" t="s">
        <v>8</v>
      </c>
      <c r="E39" s="294"/>
      <c r="F39" s="417" t="s">
        <v>8</v>
      </c>
      <c r="G39" s="295" t="s">
        <v>8</v>
      </c>
      <c r="H39" s="384"/>
      <c r="I39" s="296"/>
    </row>
    <row r="40" spans="2:16" ht="15" customHeight="1" x14ac:dyDescent="0.2">
      <c r="B40" s="759"/>
      <c r="C40" s="675">
        <v>3</v>
      </c>
      <c r="D40" s="418" t="s">
        <v>523</v>
      </c>
      <c r="E40" s="294"/>
      <c r="F40" s="422"/>
      <c r="G40" s="295" t="s">
        <v>524</v>
      </c>
      <c r="H40" s="384"/>
      <c r="I40" s="296"/>
    </row>
    <row r="41" spans="2:16" ht="15" customHeight="1" x14ac:dyDescent="0.2">
      <c r="B41" s="759"/>
      <c r="C41" s="675">
        <v>4</v>
      </c>
      <c r="D41" s="418" t="s">
        <v>525</v>
      </c>
      <c r="E41" s="294" t="s">
        <v>564</v>
      </c>
      <c r="F41" s="422">
        <v>44468</v>
      </c>
      <c r="G41" s="295" t="str">
        <f>G40</f>
        <v>belum ada MPR</v>
      </c>
      <c r="H41" s="384"/>
      <c r="I41" s="296"/>
    </row>
    <row r="42" spans="2:16" ht="15" customHeight="1" x14ac:dyDescent="0.2">
      <c r="B42" s="759"/>
      <c r="C42" s="675" t="s">
        <v>8</v>
      </c>
      <c r="D42" s="418" t="s">
        <v>8</v>
      </c>
      <c r="E42" s="294"/>
      <c r="F42" s="422"/>
      <c r="G42" s="295" t="str">
        <f>G41</f>
        <v>belum ada MPR</v>
      </c>
      <c r="H42" s="384"/>
      <c r="I42" s="296"/>
    </row>
    <row r="43" spans="2:16" ht="15" customHeight="1" thickBot="1" x14ac:dyDescent="0.25">
      <c r="B43" s="760"/>
      <c r="C43" s="181"/>
      <c r="D43" s="461"/>
      <c r="E43" s="182" t="s">
        <v>8</v>
      </c>
      <c r="F43" s="183"/>
      <c r="G43" s="110"/>
      <c r="H43" s="387"/>
      <c r="I43" s="83"/>
    </row>
    <row r="44" spans="2:16" s="302" customFormat="1" ht="15" customHeight="1" x14ac:dyDescent="0.2">
      <c r="B44" s="754" t="s">
        <v>108</v>
      </c>
      <c r="C44" s="192"/>
      <c r="D44" s="462"/>
      <c r="E44" s="300"/>
      <c r="F44" s="300"/>
      <c r="G44" s="300"/>
      <c r="H44" s="388"/>
      <c r="I44" s="301"/>
      <c r="P44" s="303"/>
    </row>
    <row r="45" spans="2:16" s="302" customFormat="1" ht="15" customHeight="1" x14ac:dyDescent="0.2">
      <c r="B45" s="755"/>
      <c r="C45" s="468"/>
      <c r="D45" s="376"/>
      <c r="E45" s="77"/>
      <c r="F45" s="304"/>
      <c r="G45" s="298"/>
      <c r="H45" s="389"/>
      <c r="I45" s="299"/>
      <c r="P45" s="303"/>
    </row>
    <row r="46" spans="2:16" s="302" customFormat="1" ht="15" customHeight="1" x14ac:dyDescent="0.2">
      <c r="B46" s="755"/>
      <c r="C46" s="468"/>
      <c r="D46" s="463"/>
      <c r="E46" s="77"/>
      <c r="F46" s="304"/>
      <c r="G46" s="298"/>
      <c r="H46" s="389"/>
      <c r="I46" s="299"/>
      <c r="P46" s="303"/>
    </row>
    <row r="47" spans="2:16" s="308" customFormat="1" ht="13.5" thickBot="1" x14ac:dyDescent="0.25">
      <c r="B47" s="756"/>
      <c r="C47" s="117"/>
      <c r="D47" s="464"/>
      <c r="E47" s="85"/>
      <c r="F47" s="305"/>
      <c r="G47" s="306"/>
      <c r="H47" s="390"/>
      <c r="I47" s="307"/>
      <c r="P47" s="309"/>
    </row>
    <row r="48" spans="2:16" ht="15.75" customHeight="1" x14ac:dyDescent="0.2">
      <c r="B48" s="757" t="s">
        <v>115</v>
      </c>
      <c r="C48" s="479" t="s">
        <v>8</v>
      </c>
      <c r="D48" s="170"/>
      <c r="E48" s="89"/>
      <c r="F48" s="95"/>
      <c r="G48" s="109"/>
      <c r="H48" s="391"/>
      <c r="I48" s="114"/>
    </row>
    <row r="49" spans="2:9" ht="12.75" x14ac:dyDescent="0.2">
      <c r="B49" s="757"/>
      <c r="C49" s="480"/>
      <c r="D49" s="332"/>
      <c r="E49" s="89"/>
      <c r="F49" s="95"/>
      <c r="G49" s="109"/>
      <c r="H49" s="391"/>
      <c r="I49" s="114"/>
    </row>
    <row r="50" spans="2:9" ht="12.75" x14ac:dyDescent="0.2">
      <c r="B50" s="757"/>
      <c r="C50" s="480"/>
      <c r="D50" s="332"/>
      <c r="E50" s="109"/>
      <c r="F50" s="95"/>
      <c r="G50" s="109"/>
      <c r="H50" s="391"/>
      <c r="I50" s="114"/>
    </row>
    <row r="51" spans="2:9" ht="12.75" x14ac:dyDescent="0.2">
      <c r="B51" s="757"/>
      <c r="C51" s="480"/>
      <c r="D51" s="332"/>
      <c r="E51" s="109"/>
      <c r="F51" s="97"/>
      <c r="G51" s="109"/>
      <c r="H51" s="391"/>
      <c r="I51" s="114"/>
    </row>
    <row r="52" spans="2:9" ht="15" customHeight="1" x14ac:dyDescent="0.2">
      <c r="B52" s="757"/>
      <c r="C52" s="480" t="s">
        <v>8</v>
      </c>
      <c r="D52" s="332"/>
      <c r="E52" s="89"/>
      <c r="F52" s="95"/>
      <c r="G52" s="109"/>
      <c r="H52" s="391" t="s">
        <v>8</v>
      </c>
      <c r="I52" s="91"/>
    </row>
    <row r="53" spans="2:9" ht="15" customHeight="1" x14ac:dyDescent="0.2">
      <c r="B53" s="757"/>
      <c r="C53" s="480"/>
      <c r="D53" s="332"/>
      <c r="E53" s="77"/>
      <c r="F53" s="95"/>
      <c r="G53" s="109"/>
      <c r="H53" s="391" t="s">
        <v>8</v>
      </c>
      <c r="I53" s="91"/>
    </row>
    <row r="54" spans="2:9" ht="15" customHeight="1" x14ac:dyDescent="0.2">
      <c r="B54" s="757"/>
      <c r="C54" s="480"/>
      <c r="D54" s="332"/>
      <c r="E54" s="96"/>
      <c r="F54" s="95"/>
      <c r="G54" s="109"/>
      <c r="H54" s="391"/>
      <c r="I54" s="91"/>
    </row>
    <row r="55" spans="2:9" ht="15" customHeight="1" x14ac:dyDescent="0.2">
      <c r="B55" s="757"/>
      <c r="C55" s="480"/>
      <c r="D55" s="332"/>
      <c r="E55" s="96"/>
      <c r="F55" s="97"/>
      <c r="G55" s="109"/>
      <c r="H55" s="391"/>
      <c r="I55" s="91"/>
    </row>
    <row r="56" spans="2:9" ht="15" customHeight="1" thickBot="1" x14ac:dyDescent="0.25">
      <c r="B56" s="758"/>
      <c r="C56" s="184"/>
      <c r="D56" s="461"/>
      <c r="E56" s="115"/>
      <c r="F56" s="80"/>
      <c r="G56" s="110"/>
      <c r="H56" s="392"/>
      <c r="I56" s="116"/>
    </row>
  </sheetData>
  <mergeCells count="24">
    <mergeCell ref="B44:B47"/>
    <mergeCell ref="B48:B56"/>
    <mergeCell ref="B39:B43"/>
    <mergeCell ref="D11:D12"/>
    <mergeCell ref="C11:C12"/>
    <mergeCell ref="D13:D17"/>
    <mergeCell ref="C13:C17"/>
    <mergeCell ref="C34:C35"/>
    <mergeCell ref="D34:D35"/>
    <mergeCell ref="Q4:R4"/>
    <mergeCell ref="C26:C33"/>
    <mergeCell ref="K4:O4"/>
    <mergeCell ref="I4:I5"/>
    <mergeCell ref="B4:C5"/>
    <mergeCell ref="B26:B38"/>
    <mergeCell ref="D26:D33"/>
    <mergeCell ref="B6:B25"/>
    <mergeCell ref="H4:H5"/>
    <mergeCell ref="E4:E5"/>
    <mergeCell ref="D4:D5"/>
    <mergeCell ref="F4:G4"/>
    <mergeCell ref="F6:F9"/>
    <mergeCell ref="D6:D9"/>
    <mergeCell ref="C6:C9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H59"/>
  <sheetViews>
    <sheetView zoomScale="80" zoomScaleNormal="80" workbookViewId="0">
      <pane ySplit="5" topLeftCell="A41" activePane="bottomLeft" state="frozen"/>
      <selection pane="bottomLeft" activeCell="AD54" sqref="AD54"/>
    </sheetView>
  </sheetViews>
  <sheetFormatPr defaultRowHeight="15" x14ac:dyDescent="0.25"/>
  <cols>
    <col min="1" max="1" width="9.140625" style="198"/>
    <col min="2" max="2" width="5.140625" style="198" customWidth="1"/>
    <col min="3" max="3" width="39.28515625" style="198" bestFit="1" customWidth="1"/>
    <col min="4" max="5" width="12.7109375" style="200" customWidth="1"/>
    <col min="6" max="7" width="8.28515625" style="200" hidden="1" customWidth="1"/>
    <col min="8" max="8" width="8.7109375" style="200" hidden="1" customWidth="1"/>
    <col min="9" max="10" width="14.5703125" style="200" customWidth="1"/>
    <col min="11" max="11" width="43.42578125" style="200" hidden="1" customWidth="1"/>
    <col min="12" max="12" width="13.140625" style="200" customWidth="1"/>
    <col min="13" max="13" width="13.140625" style="199" customWidth="1"/>
    <col min="14" max="14" width="20.140625" style="199" customWidth="1"/>
    <col min="15" max="15" width="18" style="201" hidden="1" customWidth="1"/>
    <col min="16" max="16" width="6.7109375" style="200" hidden="1" customWidth="1"/>
    <col min="17" max="17" width="10.85546875" style="212" hidden="1" customWidth="1"/>
    <col min="18" max="18" width="3.7109375" style="198" hidden="1" customWidth="1"/>
    <col min="19" max="19" width="11.7109375" style="199" hidden="1" customWidth="1"/>
    <col min="20" max="20" width="43.42578125" style="198" hidden="1" customWidth="1"/>
    <col min="21" max="21" width="15.42578125" style="198" hidden="1" customWidth="1"/>
    <col min="22" max="22" width="21.140625" style="198" hidden="1" customWidth="1"/>
    <col min="23" max="23" width="9.85546875" style="198" hidden="1" customWidth="1"/>
    <col min="24" max="24" width="20.5703125" style="198" hidden="1" customWidth="1"/>
    <col min="25" max="25" width="9.85546875" style="201" hidden="1" customWidth="1"/>
    <col min="26" max="26" width="12.85546875" style="198" hidden="1" customWidth="1"/>
    <col min="27" max="27" width="11.5703125" style="198" hidden="1" customWidth="1"/>
    <col min="28" max="28" width="10.7109375" style="198" hidden="1" customWidth="1"/>
    <col min="29" max="29" width="13.5703125" style="198" hidden="1" customWidth="1"/>
    <col min="30" max="30" width="66.7109375" style="198" bestFit="1" customWidth="1"/>
    <col min="31" max="31" width="12.140625" style="377" customWidth="1"/>
    <col min="32" max="33" width="10.140625" style="198" bestFit="1" customWidth="1"/>
    <col min="34" max="16384" width="9.140625" style="198"/>
  </cols>
  <sheetData>
    <row r="1" spans="2:32" x14ac:dyDescent="0.25">
      <c r="B1" s="198" t="s">
        <v>226</v>
      </c>
    </row>
    <row r="2" spans="2:32" x14ac:dyDescent="0.25">
      <c r="B2" s="197" t="s">
        <v>227</v>
      </c>
    </row>
    <row r="3" spans="2:32" ht="15.75" thickBot="1" x14ac:dyDescent="0.3">
      <c r="B3" s="197"/>
      <c r="C3" s="367">
        <f>'MR WORKS'!B2</f>
        <v>44468</v>
      </c>
    </row>
    <row r="4" spans="2:32" x14ac:dyDescent="0.25">
      <c r="B4" s="765" t="s">
        <v>228</v>
      </c>
      <c r="C4" s="767" t="s">
        <v>332</v>
      </c>
      <c r="D4" s="767" t="s">
        <v>229</v>
      </c>
      <c r="E4" s="767" t="s">
        <v>230</v>
      </c>
      <c r="F4" s="777" t="s">
        <v>231</v>
      </c>
      <c r="G4" s="778"/>
      <c r="H4" s="779"/>
      <c r="I4" s="780" t="s">
        <v>222</v>
      </c>
      <c r="J4" s="780" t="s">
        <v>330</v>
      </c>
      <c r="K4" s="785" t="s">
        <v>325</v>
      </c>
      <c r="L4" s="769" t="s">
        <v>52</v>
      </c>
      <c r="M4" s="770"/>
      <c r="N4" s="775" t="s">
        <v>232</v>
      </c>
      <c r="O4" s="310" t="s">
        <v>233</v>
      </c>
      <c r="P4" s="782" t="s">
        <v>234</v>
      </c>
      <c r="Q4" s="783"/>
      <c r="R4" s="783"/>
      <c r="S4" s="783"/>
      <c r="T4" s="783"/>
      <c r="U4" s="783"/>
      <c r="V4" s="783"/>
      <c r="W4" s="783"/>
      <c r="X4" s="783"/>
      <c r="Y4" s="784"/>
      <c r="Z4" s="208"/>
      <c r="AA4" s="208"/>
      <c r="AB4" s="208"/>
      <c r="AC4" s="213"/>
      <c r="AD4" s="771" t="s">
        <v>368</v>
      </c>
      <c r="AE4" s="773" t="s">
        <v>345</v>
      </c>
    </row>
    <row r="5" spans="2:32" ht="18" customHeight="1" thickBot="1" x14ac:dyDescent="0.3">
      <c r="B5" s="766"/>
      <c r="C5" s="768"/>
      <c r="D5" s="768"/>
      <c r="E5" s="768"/>
      <c r="F5" s="336" t="s">
        <v>235</v>
      </c>
      <c r="G5" s="336" t="s">
        <v>236</v>
      </c>
      <c r="H5" s="336" t="s">
        <v>237</v>
      </c>
      <c r="I5" s="781"/>
      <c r="J5" s="781"/>
      <c r="K5" s="786"/>
      <c r="L5" s="335" t="s">
        <v>212</v>
      </c>
      <c r="M5" s="249" t="s">
        <v>214</v>
      </c>
      <c r="N5" s="776"/>
      <c r="O5" s="311"/>
      <c r="P5" s="258" t="s">
        <v>238</v>
      </c>
      <c r="Q5" s="259" t="s">
        <v>239</v>
      </c>
      <c r="R5" s="259"/>
      <c r="S5" s="259" t="s">
        <v>240</v>
      </c>
      <c r="T5" s="259" t="s">
        <v>241</v>
      </c>
      <c r="U5" s="259" t="s">
        <v>242</v>
      </c>
      <c r="V5" s="259" t="s">
        <v>233</v>
      </c>
      <c r="W5" s="259" t="s">
        <v>243</v>
      </c>
      <c r="X5" s="259" t="s">
        <v>244</v>
      </c>
      <c r="Y5" s="260" t="s">
        <v>245</v>
      </c>
      <c r="Z5" s="214"/>
      <c r="AA5" s="214"/>
      <c r="AB5" s="214"/>
      <c r="AC5" s="209"/>
      <c r="AD5" s="772"/>
      <c r="AE5" s="774"/>
    </row>
    <row r="6" spans="2:32" ht="16.5" customHeight="1" x14ac:dyDescent="0.25">
      <c r="B6" s="261"/>
      <c r="C6" s="215"/>
      <c r="D6" s="215"/>
      <c r="E6" s="215"/>
      <c r="F6" s="215"/>
      <c r="G6" s="215"/>
      <c r="H6" s="215"/>
      <c r="I6" s="215"/>
      <c r="J6" s="246"/>
      <c r="K6" s="246"/>
      <c r="L6" s="261"/>
      <c r="M6" s="251"/>
      <c r="N6" s="312"/>
      <c r="O6" s="312"/>
      <c r="P6" s="250"/>
      <c r="Q6" s="216"/>
      <c r="R6" s="217"/>
      <c r="S6" s="218"/>
      <c r="T6" s="215"/>
      <c r="U6" s="215"/>
      <c r="V6" s="215"/>
      <c r="W6" s="215"/>
      <c r="X6" s="215"/>
      <c r="Y6" s="251"/>
      <c r="Z6" s="215" t="s">
        <v>246</v>
      </c>
      <c r="AA6" s="215" t="s">
        <v>247</v>
      </c>
      <c r="AB6" s="215" t="s">
        <v>248</v>
      </c>
      <c r="AC6" s="246" t="s">
        <v>249</v>
      </c>
      <c r="AD6" s="362"/>
      <c r="AE6" s="378"/>
    </row>
    <row r="7" spans="2:32" ht="16.5" customHeight="1" x14ac:dyDescent="0.25">
      <c r="B7" s="273"/>
      <c r="C7" s="274" t="s">
        <v>250</v>
      </c>
      <c r="D7" s="275"/>
      <c r="E7" s="275"/>
      <c r="F7" s="275"/>
      <c r="G7" s="275"/>
      <c r="H7" s="275"/>
      <c r="I7" s="275"/>
      <c r="J7" s="276"/>
      <c r="K7" s="276"/>
      <c r="L7" s="273"/>
      <c r="M7" s="277"/>
      <c r="N7" s="313"/>
      <c r="O7" s="313"/>
      <c r="P7" s="250"/>
      <c r="Q7" s="216"/>
      <c r="R7" s="217"/>
      <c r="S7" s="218"/>
      <c r="T7" s="215"/>
      <c r="U7" s="215"/>
      <c r="V7" s="215"/>
      <c r="W7" s="215"/>
      <c r="X7" s="215"/>
      <c r="Y7" s="251"/>
      <c r="Z7" s="215"/>
      <c r="AA7" s="215"/>
      <c r="AB7" s="215"/>
      <c r="AC7" s="246"/>
      <c r="AD7" s="366"/>
      <c r="AE7" s="379"/>
    </row>
    <row r="8" spans="2:32" x14ac:dyDescent="0.25">
      <c r="B8" s="262">
        <v>1</v>
      </c>
      <c r="C8" s="203" t="s">
        <v>251</v>
      </c>
      <c r="D8" s="204" t="s">
        <v>218</v>
      </c>
      <c r="E8" s="204" t="s">
        <v>252</v>
      </c>
      <c r="F8" s="219">
        <v>165</v>
      </c>
      <c r="G8" s="219">
        <v>120</v>
      </c>
      <c r="H8" s="219">
        <v>230</v>
      </c>
      <c r="I8" s="204" t="s">
        <v>253</v>
      </c>
      <c r="J8" s="247"/>
      <c r="K8" s="247" t="s">
        <v>254</v>
      </c>
      <c r="L8" s="265">
        <v>44363</v>
      </c>
      <c r="M8" s="381"/>
      <c r="N8" s="320" t="s">
        <v>328</v>
      </c>
      <c r="O8" s="314"/>
      <c r="P8" s="207"/>
      <c r="Q8" s="221"/>
      <c r="R8" s="222"/>
      <c r="S8" s="223"/>
      <c r="T8" s="202"/>
      <c r="U8" s="224">
        <f>U13-U11</f>
        <v>0</v>
      </c>
      <c r="V8" s="202"/>
      <c r="W8" s="202"/>
      <c r="X8" s="224"/>
      <c r="Y8" s="252" t="s">
        <v>255</v>
      </c>
      <c r="Z8" s="224">
        <v>1670900</v>
      </c>
      <c r="AA8" s="224">
        <v>143000</v>
      </c>
      <c r="AB8" s="224"/>
      <c r="AC8" s="363">
        <f>SUM(Z8:AB8)</f>
        <v>1813900</v>
      </c>
      <c r="AD8" s="366" t="s">
        <v>478</v>
      </c>
      <c r="AE8" s="379"/>
      <c r="AF8" s="198" t="s">
        <v>384</v>
      </c>
    </row>
    <row r="9" spans="2:32" x14ac:dyDescent="0.25">
      <c r="B9" s="262"/>
      <c r="C9" s="203"/>
      <c r="D9" s="204"/>
      <c r="E9" s="204"/>
      <c r="F9" s="219"/>
      <c r="G9" s="219"/>
      <c r="H9" s="219"/>
      <c r="I9" s="204"/>
      <c r="J9" s="247"/>
      <c r="K9" s="247"/>
      <c r="L9" s="265"/>
      <c r="M9" s="381"/>
      <c r="N9" s="320"/>
      <c r="O9" s="314"/>
      <c r="P9" s="207"/>
      <c r="Q9" s="221"/>
      <c r="R9" s="222"/>
      <c r="S9" s="223"/>
      <c r="T9" s="202"/>
      <c r="U9" s="224"/>
      <c r="V9" s="202"/>
      <c r="W9" s="202"/>
      <c r="X9" s="224"/>
      <c r="Y9" s="252"/>
      <c r="Z9" s="224"/>
      <c r="AA9" s="224"/>
      <c r="AB9" s="224"/>
      <c r="AC9" s="363"/>
      <c r="AD9" s="366" t="s">
        <v>565</v>
      </c>
      <c r="AE9" s="379">
        <v>44468</v>
      </c>
      <c r="AF9" s="198" t="s">
        <v>384</v>
      </c>
    </row>
    <row r="10" spans="2:32" x14ac:dyDescent="0.25">
      <c r="B10" s="262"/>
      <c r="C10" s="203"/>
      <c r="D10" s="204"/>
      <c r="E10" s="204"/>
      <c r="F10" s="219"/>
      <c r="G10" s="219"/>
      <c r="H10" s="219"/>
      <c r="I10" s="204"/>
      <c r="J10" s="247"/>
      <c r="K10" s="247"/>
      <c r="L10" s="265"/>
      <c r="M10" s="381"/>
      <c r="N10" s="320"/>
      <c r="O10" s="314"/>
      <c r="P10" s="207"/>
      <c r="Q10" s="221"/>
      <c r="R10" s="222"/>
      <c r="S10" s="223"/>
      <c r="T10" s="202"/>
      <c r="U10" s="224"/>
      <c r="V10" s="202"/>
      <c r="W10" s="202"/>
      <c r="X10" s="224"/>
      <c r="Y10" s="252"/>
      <c r="Z10" s="224"/>
      <c r="AA10" s="224"/>
      <c r="AB10" s="224"/>
      <c r="AC10" s="363"/>
      <c r="AD10" s="366" t="s">
        <v>8</v>
      </c>
      <c r="AE10" s="379"/>
    </row>
    <row r="11" spans="2:32" x14ac:dyDescent="0.25">
      <c r="B11" s="262">
        <f>B8+1</f>
        <v>2</v>
      </c>
      <c r="C11" s="203" t="s">
        <v>256</v>
      </c>
      <c r="D11" s="204" t="s">
        <v>219</v>
      </c>
      <c r="E11" s="204" t="s">
        <v>257</v>
      </c>
      <c r="F11" s="219"/>
      <c r="G11" s="219"/>
      <c r="H11" s="219"/>
      <c r="I11" s="204" t="s">
        <v>258</v>
      </c>
      <c r="J11" s="247" t="s">
        <v>331</v>
      </c>
      <c r="K11" s="263" t="s">
        <v>259</v>
      </c>
      <c r="L11" s="265">
        <v>44511</v>
      </c>
      <c r="M11" s="267"/>
      <c r="N11" s="320" t="s">
        <v>260</v>
      </c>
      <c r="O11" s="314">
        <v>9031901446</v>
      </c>
      <c r="P11" s="207">
        <v>18</v>
      </c>
      <c r="Q11" s="221">
        <v>43787</v>
      </c>
      <c r="R11" s="222" t="s">
        <v>261</v>
      </c>
      <c r="S11" s="223">
        <v>45614</v>
      </c>
      <c r="T11" s="202" t="s">
        <v>262</v>
      </c>
      <c r="U11" s="224">
        <v>2873000</v>
      </c>
      <c r="V11" s="225" t="s">
        <v>263</v>
      </c>
      <c r="W11" s="202" t="s">
        <v>264</v>
      </c>
      <c r="X11" s="224">
        <v>120750000</v>
      </c>
      <c r="Y11" s="252" t="s">
        <v>265</v>
      </c>
      <c r="Z11" s="224" t="s">
        <v>8</v>
      </c>
      <c r="AA11" s="224">
        <v>143000</v>
      </c>
      <c r="AB11" s="224"/>
      <c r="AC11" s="363">
        <f>SUM(Z11:AB11)</f>
        <v>143000</v>
      </c>
      <c r="AD11" s="366" t="s">
        <v>503</v>
      </c>
      <c r="AE11" s="379" t="s">
        <v>8</v>
      </c>
    </row>
    <row r="12" spans="2:32" x14ac:dyDescent="0.25">
      <c r="B12" s="262"/>
      <c r="C12" s="203"/>
      <c r="D12" s="204"/>
      <c r="E12" s="204"/>
      <c r="F12" s="219"/>
      <c r="G12" s="219"/>
      <c r="H12" s="219"/>
      <c r="I12" s="204"/>
      <c r="J12" s="247"/>
      <c r="K12" s="263"/>
      <c r="L12" s="265"/>
      <c r="M12" s="267"/>
      <c r="N12" s="320"/>
      <c r="O12" s="314"/>
      <c r="P12" s="207"/>
      <c r="Q12" s="221"/>
      <c r="R12" s="222"/>
      <c r="S12" s="223"/>
      <c r="T12" s="202"/>
      <c r="U12" s="224"/>
      <c r="V12" s="225"/>
      <c r="W12" s="202"/>
      <c r="X12" s="224"/>
      <c r="Y12" s="252"/>
      <c r="Z12" s="224"/>
      <c r="AA12" s="224"/>
      <c r="AB12" s="224"/>
      <c r="AC12" s="363"/>
      <c r="AD12" s="366" t="s">
        <v>349</v>
      </c>
      <c r="AE12" s="379">
        <v>44466</v>
      </c>
    </row>
    <row r="13" spans="2:32" x14ac:dyDescent="0.25">
      <c r="B13" s="262">
        <f>B11+1</f>
        <v>3</v>
      </c>
      <c r="C13" s="203" t="str">
        <f>C11</f>
        <v>Daihatsu Sigra 2019, sedan</v>
      </c>
      <c r="D13" s="204" t="s">
        <v>220</v>
      </c>
      <c r="E13" s="204" t="str">
        <f>E11</f>
        <v>silver</v>
      </c>
      <c r="F13" s="219"/>
      <c r="G13" s="219"/>
      <c r="H13" s="219"/>
      <c r="I13" s="204" t="s">
        <v>223</v>
      </c>
      <c r="J13" s="247" t="str">
        <f>J11</f>
        <v>leasing</v>
      </c>
      <c r="K13" s="263" t="s">
        <v>259</v>
      </c>
      <c r="L13" s="265">
        <v>44511</v>
      </c>
      <c r="M13" s="267"/>
      <c r="N13" s="320" t="str">
        <f>N11</f>
        <v>HLP / terminal</v>
      </c>
      <c r="O13" s="314">
        <v>9031901445</v>
      </c>
      <c r="P13" s="207">
        <v>18</v>
      </c>
      <c r="Q13" s="221">
        <v>43787</v>
      </c>
      <c r="R13" s="222" t="s">
        <v>261</v>
      </c>
      <c r="S13" s="223">
        <v>45614</v>
      </c>
      <c r="T13" s="202" t="s">
        <v>262</v>
      </c>
      <c r="U13" s="224">
        <v>2873000</v>
      </c>
      <c r="V13" s="225" t="s">
        <v>263</v>
      </c>
      <c r="W13" s="202" t="s">
        <v>264</v>
      </c>
      <c r="X13" s="224">
        <v>120750000</v>
      </c>
      <c r="Y13" s="253" t="str">
        <f>Y11</f>
        <v>2019</v>
      </c>
      <c r="Z13" s="224" t="s">
        <v>8</v>
      </c>
      <c r="AA13" s="224">
        <v>143000</v>
      </c>
      <c r="AB13" s="224"/>
      <c r="AC13" s="363">
        <f>SUM(Z13:AB13)</f>
        <v>143000</v>
      </c>
      <c r="AD13" s="366" t="s">
        <v>479</v>
      </c>
      <c r="AE13" s="379" t="s">
        <v>8</v>
      </c>
    </row>
    <row r="14" spans="2:32" x14ac:dyDescent="0.25">
      <c r="B14" s="262"/>
      <c r="C14" s="203"/>
      <c r="D14" s="204"/>
      <c r="E14" s="204"/>
      <c r="F14" s="219"/>
      <c r="G14" s="219"/>
      <c r="H14" s="219"/>
      <c r="I14" s="204"/>
      <c r="J14" s="247"/>
      <c r="K14" s="263"/>
      <c r="L14" s="265"/>
      <c r="M14" s="267"/>
      <c r="N14" s="320"/>
      <c r="O14" s="314"/>
      <c r="P14" s="207"/>
      <c r="Q14" s="221"/>
      <c r="R14" s="222"/>
      <c r="S14" s="223"/>
      <c r="T14" s="202"/>
      <c r="U14" s="224"/>
      <c r="V14" s="225"/>
      <c r="W14" s="202"/>
      <c r="X14" s="224"/>
      <c r="Y14" s="253"/>
      <c r="Z14" s="224"/>
      <c r="AA14" s="224"/>
      <c r="AB14" s="224"/>
      <c r="AC14" s="363"/>
      <c r="AD14" s="366" t="s">
        <v>503</v>
      </c>
      <c r="AE14" s="379"/>
    </row>
    <row r="15" spans="2:32" x14ac:dyDescent="0.25">
      <c r="B15" s="262">
        <f>B13+1</f>
        <v>4</v>
      </c>
      <c r="C15" s="203" t="s">
        <v>268</v>
      </c>
      <c r="D15" s="219" t="s">
        <v>335</v>
      </c>
      <c r="E15" s="204" t="str">
        <f>E26</f>
        <v>hitam</v>
      </c>
      <c r="F15" s="219"/>
      <c r="G15" s="219"/>
      <c r="H15" s="219"/>
      <c r="I15" s="204" t="s">
        <v>269</v>
      </c>
      <c r="J15" s="247"/>
      <c r="K15" s="263" t="s">
        <v>259</v>
      </c>
      <c r="L15" s="265" t="s">
        <v>8</v>
      </c>
      <c r="M15" s="267"/>
      <c r="N15" s="320" t="str">
        <f>N26</f>
        <v>lepas kunci</v>
      </c>
      <c r="O15" s="314">
        <v>9031901445</v>
      </c>
      <c r="P15" s="207">
        <v>18</v>
      </c>
      <c r="Q15" s="221">
        <v>43787</v>
      </c>
      <c r="R15" s="222" t="s">
        <v>261</v>
      </c>
      <c r="S15" s="223">
        <v>45614</v>
      </c>
      <c r="T15" s="202" t="s">
        <v>262</v>
      </c>
      <c r="U15" s="224">
        <v>2873000</v>
      </c>
      <c r="V15" s="225" t="s">
        <v>263</v>
      </c>
      <c r="W15" s="202" t="s">
        <v>264</v>
      </c>
      <c r="X15" s="224">
        <v>120750000</v>
      </c>
      <c r="Y15" s="252" t="s">
        <v>265</v>
      </c>
      <c r="Z15" s="224" t="s">
        <v>8</v>
      </c>
      <c r="AA15" s="224">
        <v>143000</v>
      </c>
      <c r="AB15" s="224"/>
      <c r="AC15" s="363">
        <f t="shared" ref="AC15:AC16" si="0">SUM(Z15:AB15)</f>
        <v>143000</v>
      </c>
      <c r="AD15" s="366" t="s">
        <v>566</v>
      </c>
      <c r="AE15" s="379">
        <v>44466</v>
      </c>
    </row>
    <row r="16" spans="2:32" x14ac:dyDescent="0.25">
      <c r="B16" s="262">
        <f t="shared" ref="B16:B17" si="1">B15+1</f>
        <v>5</v>
      </c>
      <c r="C16" s="203" t="s">
        <v>270</v>
      </c>
      <c r="D16" s="219" t="s">
        <v>334</v>
      </c>
      <c r="E16" s="204" t="str">
        <f t="shared" ref="E16" si="2">E15</f>
        <v>hitam</v>
      </c>
      <c r="F16" s="219"/>
      <c r="G16" s="219"/>
      <c r="H16" s="219"/>
      <c r="I16" s="204" t="s">
        <v>271</v>
      </c>
      <c r="J16" s="247"/>
      <c r="K16" s="263" t="s">
        <v>259</v>
      </c>
      <c r="L16" s="265" t="s">
        <v>8</v>
      </c>
      <c r="M16" s="267"/>
      <c r="N16" s="320" t="str">
        <f>N15</f>
        <v>lepas kunci</v>
      </c>
      <c r="O16" s="314">
        <v>9031901445</v>
      </c>
      <c r="P16" s="207">
        <v>18</v>
      </c>
      <c r="Q16" s="221">
        <v>43787</v>
      </c>
      <c r="R16" s="222" t="s">
        <v>261</v>
      </c>
      <c r="S16" s="223">
        <v>45614</v>
      </c>
      <c r="T16" s="202" t="s">
        <v>262</v>
      </c>
      <c r="U16" s="224">
        <v>2873000</v>
      </c>
      <c r="V16" s="225" t="s">
        <v>263</v>
      </c>
      <c r="W16" s="202" t="s">
        <v>264</v>
      </c>
      <c r="X16" s="224">
        <v>120750000</v>
      </c>
      <c r="Y16" s="252" t="s">
        <v>8</v>
      </c>
      <c r="Z16" s="224" t="s">
        <v>8</v>
      </c>
      <c r="AA16" s="224">
        <v>143000</v>
      </c>
      <c r="AB16" s="224"/>
      <c r="AC16" s="363">
        <f t="shared" si="0"/>
        <v>143000</v>
      </c>
      <c r="AD16" s="366"/>
      <c r="AE16" s="379"/>
    </row>
    <row r="17" spans="1:34" x14ac:dyDescent="0.25">
      <c r="B17" s="262">
        <f t="shared" si="1"/>
        <v>6</v>
      </c>
      <c r="C17" s="210" t="s">
        <v>272</v>
      </c>
      <c r="D17" s="226"/>
      <c r="E17" s="211" t="s">
        <v>273</v>
      </c>
      <c r="F17" s="226"/>
      <c r="G17" s="226"/>
      <c r="H17" s="226"/>
      <c r="I17" s="211"/>
      <c r="J17" s="248"/>
      <c r="K17" s="264"/>
      <c r="L17" s="268"/>
      <c r="M17" s="269"/>
      <c r="N17" s="321"/>
      <c r="O17" s="315"/>
      <c r="P17" s="206"/>
      <c r="Q17" s="228"/>
      <c r="R17" s="229"/>
      <c r="S17" s="230"/>
      <c r="T17" s="205"/>
      <c r="U17" s="231"/>
      <c r="V17" s="232"/>
      <c r="W17" s="205"/>
      <c r="X17" s="231"/>
      <c r="Y17" s="254"/>
      <c r="Z17" s="231"/>
      <c r="AA17" s="231"/>
      <c r="AB17" s="231"/>
      <c r="AC17" s="364"/>
      <c r="AD17" s="366" t="s">
        <v>503</v>
      </c>
      <c r="AE17" s="379"/>
    </row>
    <row r="18" spans="1:34" x14ac:dyDescent="0.25">
      <c r="B18" s="262" t="s">
        <v>8</v>
      </c>
      <c r="C18" s="210"/>
      <c r="D18" s="211"/>
      <c r="E18" s="211"/>
      <c r="F18" s="226"/>
      <c r="G18" s="226"/>
      <c r="H18" s="226"/>
      <c r="I18" s="211"/>
      <c r="J18" s="248"/>
      <c r="K18" s="264"/>
      <c r="L18" s="268"/>
      <c r="M18" s="269"/>
      <c r="N18" s="321"/>
      <c r="O18" s="315"/>
      <c r="P18" s="206"/>
      <c r="Q18" s="228"/>
      <c r="R18" s="229"/>
      <c r="S18" s="230"/>
      <c r="T18" s="205"/>
      <c r="U18" s="231"/>
      <c r="V18" s="232"/>
      <c r="W18" s="205"/>
      <c r="X18" s="231"/>
      <c r="Y18" s="254"/>
      <c r="Z18" s="231"/>
      <c r="AA18" s="231"/>
      <c r="AB18" s="231"/>
      <c r="AC18" s="364"/>
      <c r="AD18" s="366" t="s">
        <v>567</v>
      </c>
      <c r="AE18" s="379"/>
    </row>
    <row r="19" spans="1:34" x14ac:dyDescent="0.25">
      <c r="B19" s="278"/>
      <c r="C19" s="274" t="s">
        <v>274</v>
      </c>
      <c r="D19" s="279"/>
      <c r="E19" s="279"/>
      <c r="F19" s="279"/>
      <c r="G19" s="279"/>
      <c r="H19" s="279"/>
      <c r="I19" s="279"/>
      <c r="J19" s="293"/>
      <c r="K19" s="280"/>
      <c r="L19" s="281"/>
      <c r="M19" s="282"/>
      <c r="N19" s="322"/>
      <c r="O19" s="316"/>
      <c r="P19" s="206"/>
      <c r="Q19" s="228"/>
      <c r="R19" s="229"/>
      <c r="S19" s="230"/>
      <c r="T19" s="205"/>
      <c r="U19" s="231"/>
      <c r="V19" s="232"/>
      <c r="W19" s="205"/>
      <c r="X19" s="231"/>
      <c r="Y19" s="254"/>
      <c r="Z19" s="231"/>
      <c r="AA19" s="231"/>
      <c r="AB19" s="231"/>
      <c r="AC19" s="364"/>
      <c r="AD19" s="366"/>
      <c r="AE19" s="379"/>
    </row>
    <row r="20" spans="1:34" x14ac:dyDescent="0.25">
      <c r="B20" s="262">
        <v>1</v>
      </c>
      <c r="C20" s="202" t="s">
        <v>275</v>
      </c>
      <c r="D20" s="220" t="s">
        <v>276</v>
      </c>
      <c r="E20" s="220" t="s">
        <v>277</v>
      </c>
      <c r="F20" s="233"/>
      <c r="G20" s="233"/>
      <c r="H20" s="233"/>
      <c r="I20" s="220" t="s">
        <v>278</v>
      </c>
      <c r="J20" s="263"/>
      <c r="K20" s="263" t="s">
        <v>279</v>
      </c>
      <c r="L20" s="382">
        <v>44530</v>
      </c>
      <c r="M20" s="267"/>
      <c r="N20" s="320" t="s">
        <v>280</v>
      </c>
      <c r="O20" s="314"/>
      <c r="P20" s="207"/>
      <c r="Q20" s="221"/>
      <c r="R20" s="222"/>
      <c r="S20" s="223"/>
      <c r="T20" s="202"/>
      <c r="U20" s="224"/>
      <c r="V20" s="202"/>
      <c r="W20" s="202"/>
      <c r="X20" s="224"/>
      <c r="Y20" s="253"/>
      <c r="Z20" s="224"/>
      <c r="AA20" s="224">
        <v>143000</v>
      </c>
      <c r="AB20" s="224"/>
      <c r="AC20" s="363">
        <f t="shared" ref="AC20:AC25" si="3">SUM(Z20:AB20)</f>
        <v>143000</v>
      </c>
      <c r="AD20" s="366" t="s">
        <v>504</v>
      </c>
      <c r="AE20" s="379">
        <v>44453</v>
      </c>
      <c r="AF20" s="198">
        <v>120</v>
      </c>
      <c r="AG20" s="377">
        <f>AF20+AE20</f>
        <v>44573</v>
      </c>
    </row>
    <row r="21" spans="1:34" x14ac:dyDescent="0.25">
      <c r="A21" s="198" t="s">
        <v>8</v>
      </c>
      <c r="B21" s="262"/>
      <c r="C21" s="202"/>
      <c r="D21" s="220"/>
      <c r="E21" s="220"/>
      <c r="F21" s="233"/>
      <c r="G21" s="233"/>
      <c r="H21" s="233"/>
      <c r="I21" s="220"/>
      <c r="J21" s="263"/>
      <c r="K21" s="263"/>
      <c r="L21" s="382"/>
      <c r="M21" s="267"/>
      <c r="N21" s="320"/>
      <c r="O21" s="314"/>
      <c r="P21" s="207"/>
      <c r="Q21" s="221"/>
      <c r="R21" s="222"/>
      <c r="S21" s="223"/>
      <c r="T21" s="202"/>
      <c r="U21" s="224"/>
      <c r="V21" s="202"/>
      <c r="W21" s="202"/>
      <c r="X21" s="224"/>
      <c r="Y21" s="253"/>
      <c r="Z21" s="224"/>
      <c r="AA21" s="224"/>
      <c r="AB21" s="224"/>
      <c r="AC21" s="363"/>
      <c r="AD21" s="366" t="s">
        <v>503</v>
      </c>
      <c r="AE21" s="379"/>
      <c r="AG21" s="377"/>
    </row>
    <row r="22" spans="1:34" x14ac:dyDescent="0.25">
      <c r="B22" s="262">
        <f>B20+1</f>
        <v>2</v>
      </c>
      <c r="C22" s="202" t="s">
        <v>281</v>
      </c>
      <c r="D22" s="220" t="s">
        <v>282</v>
      </c>
      <c r="E22" s="220" t="s">
        <v>277</v>
      </c>
      <c r="F22" s="233"/>
      <c r="G22" s="233"/>
      <c r="H22" s="233"/>
      <c r="I22" s="220" t="s">
        <v>283</v>
      </c>
      <c r="J22" s="263"/>
      <c r="K22" s="263" t="s">
        <v>259</v>
      </c>
      <c r="L22" s="265">
        <v>44573</v>
      </c>
      <c r="M22" s="267"/>
      <c r="N22" s="320" t="s">
        <v>280</v>
      </c>
      <c r="O22" s="314"/>
      <c r="P22" s="207"/>
      <c r="Q22" s="221"/>
      <c r="R22" s="222"/>
      <c r="S22" s="223"/>
      <c r="T22" s="202"/>
      <c r="U22" s="224"/>
      <c r="V22" s="202"/>
      <c r="W22" s="202"/>
      <c r="X22" s="224"/>
      <c r="Y22" s="253"/>
      <c r="Z22" s="224">
        <v>1701000</v>
      </c>
      <c r="AA22" s="224">
        <v>143000</v>
      </c>
      <c r="AB22" s="224"/>
      <c r="AC22" s="363">
        <f t="shared" si="3"/>
        <v>1844000</v>
      </c>
      <c r="AD22" s="366" t="str">
        <f>AD20</f>
        <v>ganti oli 14.09,.2021, done</v>
      </c>
      <c r="AE22" s="379">
        <f>AE20</f>
        <v>44453</v>
      </c>
      <c r="AF22" s="198">
        <f>AF20</f>
        <v>120</v>
      </c>
      <c r="AG22" s="377">
        <f>AF22+AE22</f>
        <v>44573</v>
      </c>
    </row>
    <row r="23" spans="1:34" x14ac:dyDescent="0.25">
      <c r="B23" s="262"/>
      <c r="C23" s="202"/>
      <c r="D23" s="220"/>
      <c r="E23" s="220"/>
      <c r="F23" s="233"/>
      <c r="G23" s="233"/>
      <c r="H23" s="233"/>
      <c r="I23" s="220"/>
      <c r="J23" s="263"/>
      <c r="K23" s="263"/>
      <c r="L23" s="265"/>
      <c r="M23" s="267"/>
      <c r="N23" s="320"/>
      <c r="O23" s="314"/>
      <c r="P23" s="207"/>
      <c r="Q23" s="221"/>
      <c r="R23" s="222"/>
      <c r="S23" s="223"/>
      <c r="T23" s="202"/>
      <c r="U23" s="224"/>
      <c r="V23" s="202"/>
      <c r="W23" s="202"/>
      <c r="X23" s="224"/>
      <c r="Y23" s="253"/>
      <c r="Z23" s="224"/>
      <c r="AA23" s="224"/>
      <c r="AB23" s="224"/>
      <c r="AC23" s="363"/>
      <c r="AD23" s="366" t="s">
        <v>503</v>
      </c>
      <c r="AE23" s="379"/>
      <c r="AG23" s="377"/>
    </row>
    <row r="24" spans="1:34" x14ac:dyDescent="0.25">
      <c r="B24" s="262">
        <f>B22+1</f>
        <v>3</v>
      </c>
      <c r="C24" s="203" t="s">
        <v>284</v>
      </c>
      <c r="D24" s="219" t="s">
        <v>339</v>
      </c>
      <c r="E24" s="204" t="s">
        <v>252</v>
      </c>
      <c r="F24" s="219"/>
      <c r="G24" s="219"/>
      <c r="H24" s="219"/>
      <c r="I24" s="204" t="s">
        <v>224</v>
      </c>
      <c r="J24" s="247" t="str">
        <f>J54</f>
        <v>leasing</v>
      </c>
      <c r="K24" s="263" t="s">
        <v>259</v>
      </c>
      <c r="L24" s="265" t="s">
        <v>8</v>
      </c>
      <c r="M24" s="267"/>
      <c r="N24" s="320" t="str">
        <f>N16</f>
        <v>lepas kunci</v>
      </c>
      <c r="O24" s="314">
        <v>9031901445</v>
      </c>
      <c r="P24" s="207">
        <v>18</v>
      </c>
      <c r="Q24" s="221">
        <v>43787</v>
      </c>
      <c r="R24" s="222" t="s">
        <v>261</v>
      </c>
      <c r="S24" s="223">
        <v>45614</v>
      </c>
      <c r="T24" s="202" t="s">
        <v>262</v>
      </c>
      <c r="U24" s="224">
        <v>2873000</v>
      </c>
      <c r="V24" s="225" t="s">
        <v>263</v>
      </c>
      <c r="W24" s="202" t="s">
        <v>264</v>
      </c>
      <c r="X24" s="224">
        <v>120750000</v>
      </c>
      <c r="Y24" s="252" t="s">
        <v>267</v>
      </c>
      <c r="Z24" s="224">
        <v>1580300</v>
      </c>
      <c r="AA24" s="224">
        <v>143000</v>
      </c>
      <c r="AB24" s="224"/>
      <c r="AC24" s="363">
        <f t="shared" si="3"/>
        <v>1723300</v>
      </c>
      <c r="AD24" s="366" t="s">
        <v>503</v>
      </c>
      <c r="AE24" s="379"/>
    </row>
    <row r="25" spans="1:34" x14ac:dyDescent="0.25">
      <c r="B25" s="262">
        <f t="shared" ref="B25:B27" si="4">B24+1</f>
        <v>4</v>
      </c>
      <c r="C25" s="203" t="str">
        <f>C24</f>
        <v>Daihatsu Sigra 2020, sedan</v>
      </c>
      <c r="D25" s="219" t="s">
        <v>340</v>
      </c>
      <c r="E25" s="204" t="s">
        <v>285</v>
      </c>
      <c r="F25" s="219"/>
      <c r="G25" s="219"/>
      <c r="H25" s="219"/>
      <c r="I25" s="204" t="s">
        <v>286</v>
      </c>
      <c r="J25" s="247" t="str">
        <f>J24</f>
        <v>leasing</v>
      </c>
      <c r="K25" s="263" t="s">
        <v>259</v>
      </c>
      <c r="L25" s="265" t="s">
        <v>8</v>
      </c>
      <c r="M25" s="267"/>
      <c r="N25" s="320" t="str">
        <f>N24</f>
        <v>lepas kunci</v>
      </c>
      <c r="O25" s="314">
        <v>9031901445</v>
      </c>
      <c r="P25" s="207">
        <v>18</v>
      </c>
      <c r="Q25" s="221">
        <v>43787</v>
      </c>
      <c r="R25" s="222" t="s">
        <v>261</v>
      </c>
      <c r="S25" s="223">
        <v>45614</v>
      </c>
      <c r="T25" s="202" t="s">
        <v>262</v>
      </c>
      <c r="U25" s="224">
        <v>2873000</v>
      </c>
      <c r="V25" s="225" t="s">
        <v>263</v>
      </c>
      <c r="W25" s="202" t="s">
        <v>264</v>
      </c>
      <c r="X25" s="224">
        <v>120750000</v>
      </c>
      <c r="Y25" s="252" t="str">
        <f>Y24</f>
        <v>2020</v>
      </c>
      <c r="Z25" s="224">
        <v>1580300</v>
      </c>
      <c r="AA25" s="224">
        <v>143000</v>
      </c>
      <c r="AB25" s="224"/>
      <c r="AC25" s="363">
        <f t="shared" si="3"/>
        <v>1723300</v>
      </c>
      <c r="AD25" s="366" t="s">
        <v>503</v>
      </c>
      <c r="AE25" s="379"/>
    </row>
    <row r="26" spans="1:34" x14ac:dyDescent="0.25">
      <c r="B26" s="262">
        <f t="shared" si="4"/>
        <v>5</v>
      </c>
      <c r="C26" s="203" t="str">
        <f>C54</f>
        <v>Daihatsu Sigra 2019, sedan</v>
      </c>
      <c r="D26" s="219" t="s">
        <v>287</v>
      </c>
      <c r="E26" s="204" t="s">
        <v>277</v>
      </c>
      <c r="F26" s="219"/>
      <c r="G26" s="219"/>
      <c r="H26" s="219"/>
      <c r="I26" s="204" t="s">
        <v>225</v>
      </c>
      <c r="J26" s="247" t="str">
        <f>J25</f>
        <v>leasing</v>
      </c>
      <c r="K26" s="263" t="s">
        <v>259</v>
      </c>
      <c r="L26" s="265" t="s">
        <v>8</v>
      </c>
      <c r="M26" s="267"/>
      <c r="N26" s="320" t="str">
        <f>N54</f>
        <v>lepas kunci</v>
      </c>
      <c r="O26" s="314">
        <v>9031901445</v>
      </c>
      <c r="P26" s="207">
        <v>18</v>
      </c>
      <c r="Q26" s="221">
        <v>43787</v>
      </c>
      <c r="R26" s="222" t="s">
        <v>261</v>
      </c>
      <c r="S26" s="223">
        <v>45614</v>
      </c>
      <c r="T26" s="202" t="s">
        <v>262</v>
      </c>
      <c r="U26" s="224">
        <v>2873000</v>
      </c>
      <c r="V26" s="225" t="s">
        <v>263</v>
      </c>
      <c r="W26" s="202" t="s">
        <v>264</v>
      </c>
      <c r="X26" s="224">
        <v>120750000</v>
      </c>
      <c r="Y26" s="252" t="str">
        <f>Y25</f>
        <v>2020</v>
      </c>
      <c r="Z26" s="224">
        <v>1580300</v>
      </c>
      <c r="AA26" s="224">
        <v>143000</v>
      </c>
      <c r="AB26" s="224"/>
      <c r="AC26" s="363">
        <f>SUM(Z26:AB26)</f>
        <v>1723300</v>
      </c>
      <c r="AD26" s="366" t="s">
        <v>503</v>
      </c>
      <c r="AE26" s="379"/>
    </row>
    <row r="27" spans="1:34" x14ac:dyDescent="0.25">
      <c r="B27" s="262">
        <f t="shared" si="4"/>
        <v>6</v>
      </c>
      <c r="C27" s="205" t="s">
        <v>272</v>
      </c>
      <c r="D27" s="227"/>
      <c r="E27" s="227" t="s">
        <v>273</v>
      </c>
      <c r="F27" s="234"/>
      <c r="G27" s="234"/>
      <c r="H27" s="234"/>
      <c r="I27" s="227" t="s">
        <v>288</v>
      </c>
      <c r="J27" s="264"/>
      <c r="K27" s="264"/>
      <c r="L27" s="268"/>
      <c r="M27" s="269"/>
      <c r="N27" s="321" t="s">
        <v>289</v>
      </c>
      <c r="O27" s="315"/>
      <c r="P27" s="206"/>
      <c r="Q27" s="228"/>
      <c r="R27" s="229"/>
      <c r="S27" s="230"/>
      <c r="T27" s="205"/>
      <c r="U27" s="231"/>
      <c r="V27" s="205"/>
      <c r="W27" s="205"/>
      <c r="X27" s="231"/>
      <c r="Y27" s="255" t="s">
        <v>8</v>
      </c>
      <c r="Z27" s="231"/>
      <c r="AA27" s="231"/>
      <c r="AB27" s="231"/>
      <c r="AC27" s="364"/>
      <c r="AD27" s="366" t="s">
        <v>503</v>
      </c>
      <c r="AE27" s="438"/>
    </row>
    <row r="28" spans="1:34" x14ac:dyDescent="0.25">
      <c r="B28" s="262">
        <f>B27+1</f>
        <v>7</v>
      </c>
      <c r="C28" s="205" t="s">
        <v>290</v>
      </c>
      <c r="D28" s="227"/>
      <c r="E28" s="227" t="s">
        <v>291</v>
      </c>
      <c r="F28" s="234"/>
      <c r="G28" s="234"/>
      <c r="H28" s="234"/>
      <c r="I28" s="227" t="str">
        <f>I27</f>
        <v>operator</v>
      </c>
      <c r="J28" s="264"/>
      <c r="K28" s="264"/>
      <c r="L28" s="268"/>
      <c r="M28" s="269"/>
      <c r="N28" s="321" t="str">
        <f>N27</f>
        <v>CGK  / Gudang</v>
      </c>
      <c r="O28" s="315"/>
      <c r="P28" s="206"/>
      <c r="Q28" s="228"/>
      <c r="R28" s="229"/>
      <c r="S28" s="230"/>
      <c r="T28" s="205"/>
      <c r="U28" s="231"/>
      <c r="V28" s="205"/>
      <c r="W28" s="205"/>
      <c r="X28" s="231"/>
      <c r="Y28" s="254"/>
      <c r="Z28" s="231"/>
      <c r="AA28" s="231"/>
      <c r="AB28" s="231"/>
      <c r="AC28" s="364"/>
      <c r="AD28" s="423" t="s">
        <v>505</v>
      </c>
      <c r="AE28" s="438"/>
      <c r="AF28" s="198" t="s">
        <v>480</v>
      </c>
      <c r="AG28" s="681" t="s">
        <v>384</v>
      </c>
      <c r="AH28" s="198" t="s">
        <v>8</v>
      </c>
    </row>
    <row r="29" spans="1:34" x14ac:dyDescent="0.25">
      <c r="B29" s="262"/>
      <c r="C29" s="205"/>
      <c r="D29" s="227"/>
      <c r="E29" s="227"/>
      <c r="F29" s="234"/>
      <c r="G29" s="234"/>
      <c r="H29" s="234"/>
      <c r="I29" s="227"/>
      <c r="J29" s="264"/>
      <c r="K29" s="264"/>
      <c r="L29" s="268"/>
      <c r="M29" s="269"/>
      <c r="N29" s="321"/>
      <c r="O29" s="315"/>
      <c r="P29" s="206"/>
      <c r="Q29" s="228"/>
      <c r="R29" s="229"/>
      <c r="S29" s="230"/>
      <c r="T29" s="205"/>
      <c r="U29" s="231"/>
      <c r="V29" s="205"/>
      <c r="W29" s="205"/>
      <c r="X29" s="231"/>
      <c r="Y29" s="254"/>
      <c r="Z29" s="231"/>
      <c r="AA29" s="231"/>
      <c r="AB29" s="231"/>
      <c r="AC29" s="364"/>
      <c r="AD29" s="423" t="s">
        <v>568</v>
      </c>
      <c r="AE29" s="438">
        <v>44470</v>
      </c>
      <c r="AG29" s="681"/>
    </row>
    <row r="30" spans="1:34" x14ac:dyDescent="0.25">
      <c r="B30" s="262">
        <v>8</v>
      </c>
      <c r="C30" s="205" t="s">
        <v>382</v>
      </c>
      <c r="D30" s="227" t="s">
        <v>380</v>
      </c>
      <c r="E30" s="227"/>
      <c r="F30" s="234"/>
      <c r="G30" s="234"/>
      <c r="H30" s="234"/>
      <c r="I30" s="227" t="s">
        <v>381</v>
      </c>
      <c r="J30" s="264"/>
      <c r="K30" s="264"/>
      <c r="L30" s="268"/>
      <c r="M30" s="269"/>
      <c r="N30" s="321" t="s">
        <v>369</v>
      </c>
      <c r="O30" s="315"/>
      <c r="P30" s="206"/>
      <c r="Q30" s="228"/>
      <c r="R30" s="229"/>
      <c r="S30" s="230"/>
      <c r="T30" s="205"/>
      <c r="U30" s="231"/>
      <c r="V30" s="205"/>
      <c r="W30" s="205"/>
      <c r="X30" s="231"/>
      <c r="Y30" s="254"/>
      <c r="Z30" s="231"/>
      <c r="AA30" s="231"/>
      <c r="AB30" s="231"/>
      <c r="AC30" s="364"/>
      <c r="AD30" s="423"/>
      <c r="AE30" s="438"/>
    </row>
    <row r="31" spans="1:34" x14ac:dyDescent="0.25">
      <c r="B31" s="262"/>
      <c r="C31" s="210"/>
      <c r="D31" s="226"/>
      <c r="E31" s="211"/>
      <c r="F31" s="226"/>
      <c r="G31" s="226"/>
      <c r="H31" s="226"/>
      <c r="I31" s="211"/>
      <c r="J31" s="248"/>
      <c r="K31" s="264"/>
      <c r="L31" s="268"/>
      <c r="M31" s="269"/>
      <c r="N31" s="321"/>
      <c r="O31" s="315"/>
      <c r="P31" s="206"/>
      <c r="Q31" s="228"/>
      <c r="R31" s="229"/>
      <c r="S31" s="230"/>
      <c r="T31" s="205"/>
      <c r="U31" s="231"/>
      <c r="V31" s="232"/>
      <c r="W31" s="205"/>
      <c r="X31" s="231"/>
      <c r="Y31" s="254"/>
      <c r="Z31" s="231"/>
      <c r="AA31" s="231"/>
      <c r="AB31" s="231"/>
      <c r="AC31" s="364"/>
      <c r="AD31" s="423"/>
      <c r="AE31" s="438"/>
    </row>
    <row r="32" spans="1:34" ht="16.5" customHeight="1" x14ac:dyDescent="0.25">
      <c r="B32" s="273"/>
      <c r="C32" s="274" t="s">
        <v>333</v>
      </c>
      <c r="D32" s="275"/>
      <c r="E32" s="275"/>
      <c r="F32" s="275"/>
      <c r="G32" s="275"/>
      <c r="H32" s="275"/>
      <c r="I32" s="275"/>
      <c r="J32" s="276"/>
      <c r="K32" s="276"/>
      <c r="L32" s="273"/>
      <c r="M32" s="277"/>
      <c r="N32" s="313"/>
      <c r="O32" s="313"/>
      <c r="P32" s="250"/>
      <c r="Q32" s="216"/>
      <c r="R32" s="217"/>
      <c r="S32" s="218"/>
      <c r="T32" s="215"/>
      <c r="U32" s="215"/>
      <c r="V32" s="215"/>
      <c r="W32" s="215"/>
      <c r="X32" s="215"/>
      <c r="Y32" s="251"/>
      <c r="Z32" s="215"/>
      <c r="AA32" s="215"/>
      <c r="AB32" s="215"/>
      <c r="AC32" s="246"/>
      <c r="AD32" s="423"/>
      <c r="AE32" s="438"/>
    </row>
    <row r="33" spans="2:34" x14ac:dyDescent="0.25">
      <c r="B33" s="262">
        <v>1</v>
      </c>
      <c r="C33" s="203" t="s">
        <v>292</v>
      </c>
      <c r="D33" s="204" t="s">
        <v>217</v>
      </c>
      <c r="E33" s="204" t="s">
        <v>293</v>
      </c>
      <c r="F33" s="219">
        <v>180</v>
      </c>
      <c r="G33" s="219">
        <v>210</v>
      </c>
      <c r="H33" s="219">
        <v>540</v>
      </c>
      <c r="I33" s="204" t="s">
        <v>294</v>
      </c>
      <c r="J33" s="247"/>
      <c r="K33" s="247" t="s">
        <v>295</v>
      </c>
      <c r="L33" s="265">
        <v>44492</v>
      </c>
      <c r="M33" s="266">
        <v>44368</v>
      </c>
      <c r="N33" s="320" t="str">
        <f>N51</f>
        <v>HLP / platorm</v>
      </c>
      <c r="O33" s="317" t="s">
        <v>296</v>
      </c>
      <c r="P33" s="207">
        <v>30</v>
      </c>
      <c r="Q33" s="221">
        <v>43768</v>
      </c>
      <c r="R33" s="222" t="s">
        <v>261</v>
      </c>
      <c r="S33" s="223">
        <v>44834</v>
      </c>
      <c r="T33" s="202" t="s">
        <v>297</v>
      </c>
      <c r="U33" s="224">
        <v>4827000</v>
      </c>
      <c r="V33" s="235" t="s">
        <v>298</v>
      </c>
      <c r="W33" s="202" t="s">
        <v>299</v>
      </c>
      <c r="X33" s="224">
        <v>173772000</v>
      </c>
      <c r="Y33" s="252" t="s">
        <v>300</v>
      </c>
      <c r="Z33" s="224">
        <v>3207800</v>
      </c>
      <c r="AA33" s="224">
        <v>163000</v>
      </c>
      <c r="AB33" s="224"/>
      <c r="AC33" s="363">
        <f>SUM(Z33:AB33)</f>
        <v>3370800</v>
      </c>
      <c r="AD33" s="423" t="s">
        <v>350</v>
      </c>
      <c r="AE33" s="438">
        <v>44330</v>
      </c>
    </row>
    <row r="34" spans="2:34" hidden="1" x14ac:dyDescent="0.25">
      <c r="B34" s="262"/>
      <c r="C34" s="203"/>
      <c r="D34" s="204"/>
      <c r="E34" s="204"/>
      <c r="F34" s="219"/>
      <c r="G34" s="219"/>
      <c r="H34" s="219"/>
      <c r="I34" s="204"/>
      <c r="J34" s="247"/>
      <c r="K34" s="247"/>
      <c r="L34" s="265"/>
      <c r="M34" s="266"/>
      <c r="N34" s="320"/>
      <c r="O34" s="317"/>
      <c r="P34" s="207"/>
      <c r="Q34" s="221"/>
      <c r="R34" s="222"/>
      <c r="S34" s="223"/>
      <c r="T34" s="202"/>
      <c r="U34" s="224"/>
      <c r="V34" s="235"/>
      <c r="W34" s="202"/>
      <c r="X34" s="224"/>
      <c r="Y34" s="252"/>
      <c r="Z34" s="224"/>
      <c r="AA34" s="224"/>
      <c r="AB34" s="224"/>
      <c r="AC34" s="363"/>
      <c r="AD34" s="423" t="s">
        <v>358</v>
      </c>
      <c r="AE34" s="438">
        <v>44361</v>
      </c>
    </row>
    <row r="35" spans="2:34" x14ac:dyDescent="0.25">
      <c r="B35" s="262">
        <f>B33+1</f>
        <v>2</v>
      </c>
      <c r="C35" s="203" t="s">
        <v>327</v>
      </c>
      <c r="D35" s="204" t="s">
        <v>213</v>
      </c>
      <c r="E35" s="204" t="s">
        <v>252</v>
      </c>
      <c r="F35" s="219">
        <v>175</v>
      </c>
      <c r="G35" s="219">
        <v>180</v>
      </c>
      <c r="H35" s="219">
        <v>300</v>
      </c>
      <c r="I35" s="204" t="str">
        <f>I33</f>
        <v>driver ops</v>
      </c>
      <c r="J35" s="247"/>
      <c r="K35" s="263" t="s">
        <v>259</v>
      </c>
      <c r="L35" s="265">
        <v>44571</v>
      </c>
      <c r="M35" s="266">
        <v>44750</v>
      </c>
      <c r="N35" s="320" t="str">
        <f>N33</f>
        <v>HLP / platorm</v>
      </c>
      <c r="O35" s="314">
        <v>141930091</v>
      </c>
      <c r="P35" s="207">
        <v>8</v>
      </c>
      <c r="Q35" s="221">
        <v>43777</v>
      </c>
      <c r="R35" s="222" t="s">
        <v>261</v>
      </c>
      <c r="S35" s="223">
        <v>44569</v>
      </c>
      <c r="T35" s="202" t="s">
        <v>301</v>
      </c>
      <c r="U35" s="224">
        <v>6024000</v>
      </c>
      <c r="V35" s="225" t="s">
        <v>302</v>
      </c>
      <c r="W35" s="202" t="s">
        <v>299</v>
      </c>
      <c r="X35" s="224">
        <v>178500000</v>
      </c>
      <c r="Y35" s="252" t="s">
        <v>303</v>
      </c>
      <c r="Z35" s="224">
        <v>3022500</v>
      </c>
      <c r="AA35" s="224">
        <v>163000</v>
      </c>
      <c r="AB35" s="224"/>
      <c r="AC35" s="363">
        <f>SUM(Z35:AB35)</f>
        <v>3185500</v>
      </c>
      <c r="AD35" s="423" t="s">
        <v>362</v>
      </c>
      <c r="AE35" s="438">
        <v>44382</v>
      </c>
    </row>
    <row r="36" spans="2:34" x14ac:dyDescent="0.25">
      <c r="B36" s="262"/>
      <c r="C36" s="203"/>
      <c r="D36" s="204"/>
      <c r="E36" s="204"/>
      <c r="F36" s="219"/>
      <c r="G36" s="219"/>
      <c r="H36" s="219"/>
      <c r="I36" s="204"/>
      <c r="J36" s="247"/>
      <c r="K36" s="263"/>
      <c r="L36" s="265"/>
      <c r="M36" s="266"/>
      <c r="N36" s="320"/>
      <c r="O36" s="314"/>
      <c r="P36" s="207"/>
      <c r="Q36" s="221"/>
      <c r="R36" s="222"/>
      <c r="S36" s="223"/>
      <c r="T36" s="202"/>
      <c r="U36" s="224"/>
      <c r="V36" s="225"/>
      <c r="W36" s="202"/>
      <c r="X36" s="224"/>
      <c r="Y36" s="252"/>
      <c r="Z36" s="224"/>
      <c r="AA36" s="224"/>
      <c r="AB36" s="224"/>
      <c r="AC36" s="363"/>
      <c r="AD36" s="423" t="s">
        <v>526</v>
      </c>
      <c r="AE36" s="438"/>
    </row>
    <row r="37" spans="2:34" x14ac:dyDescent="0.25">
      <c r="B37" s="262">
        <f>B35+1</f>
        <v>3</v>
      </c>
      <c r="C37" s="203" t="s">
        <v>304</v>
      </c>
      <c r="D37" s="204" t="s">
        <v>216</v>
      </c>
      <c r="E37" s="204" t="s">
        <v>305</v>
      </c>
      <c r="F37" s="219">
        <v>170</v>
      </c>
      <c r="G37" s="219">
        <v>170</v>
      </c>
      <c r="H37" s="219">
        <v>410</v>
      </c>
      <c r="I37" s="204" t="str">
        <f>I35</f>
        <v>driver ops</v>
      </c>
      <c r="J37" s="247" t="s">
        <v>8</v>
      </c>
      <c r="K37" s="247" t="s">
        <v>306</v>
      </c>
      <c r="L37" s="265">
        <v>44718</v>
      </c>
      <c r="M37" s="266">
        <v>44391</v>
      </c>
      <c r="N37" s="320" t="str">
        <f>N35</f>
        <v>HLP / platorm</v>
      </c>
      <c r="O37" s="314"/>
      <c r="P37" s="207">
        <v>9</v>
      </c>
      <c r="Q37" s="221">
        <v>43808</v>
      </c>
      <c r="R37" s="222" t="s">
        <v>261</v>
      </c>
      <c r="S37" s="223">
        <v>44904</v>
      </c>
      <c r="T37" s="236" t="s">
        <v>307</v>
      </c>
      <c r="U37" s="224">
        <v>9000000</v>
      </c>
      <c r="V37" s="202"/>
      <c r="W37" s="202"/>
      <c r="X37" s="224">
        <v>220000000</v>
      </c>
      <c r="Y37" s="252" t="s">
        <v>308</v>
      </c>
      <c r="Z37" s="224">
        <v>4390800</v>
      </c>
      <c r="AA37" s="224">
        <v>163000</v>
      </c>
      <c r="AB37" s="224"/>
      <c r="AC37" s="363">
        <f>SUM(Z37:AB37)</f>
        <v>4553800</v>
      </c>
      <c r="AD37" s="423" t="s">
        <v>351</v>
      </c>
      <c r="AE37" s="438">
        <v>44354</v>
      </c>
    </row>
    <row r="38" spans="2:34" x14ac:dyDescent="0.25">
      <c r="B38" s="262"/>
      <c r="C38" s="203"/>
      <c r="D38" s="204"/>
      <c r="E38" s="204"/>
      <c r="F38" s="219"/>
      <c r="G38" s="219"/>
      <c r="H38" s="219"/>
      <c r="I38" s="204"/>
      <c r="J38" s="247"/>
      <c r="K38" s="247"/>
      <c r="L38" s="265"/>
      <c r="M38" s="266"/>
      <c r="N38" s="320"/>
      <c r="O38" s="314"/>
      <c r="P38" s="207"/>
      <c r="Q38" s="221"/>
      <c r="R38" s="222"/>
      <c r="S38" s="223"/>
      <c r="T38" s="236"/>
      <c r="U38" s="224"/>
      <c r="V38" s="202"/>
      <c r="W38" s="202"/>
      <c r="X38" s="224"/>
      <c r="Y38" s="252"/>
      <c r="Z38" s="224"/>
      <c r="AA38" s="224"/>
      <c r="AB38" s="224"/>
      <c r="AC38" s="363"/>
      <c r="AD38" s="423" t="s">
        <v>481</v>
      </c>
      <c r="AE38" s="438"/>
      <c r="AF38" s="198" t="s">
        <v>459</v>
      </c>
      <c r="AG38" s="198" t="s">
        <v>469</v>
      </c>
      <c r="AH38" s="198" t="s">
        <v>482</v>
      </c>
    </row>
    <row r="39" spans="2:34" x14ac:dyDescent="0.25">
      <c r="B39" s="262">
        <f>B37+1</f>
        <v>4</v>
      </c>
      <c r="C39" s="202" t="s">
        <v>309</v>
      </c>
      <c r="D39" s="220" t="s">
        <v>221</v>
      </c>
      <c r="E39" s="220" t="s">
        <v>277</v>
      </c>
      <c r="F39" s="220"/>
      <c r="G39" s="220"/>
      <c r="H39" s="220"/>
      <c r="I39" s="220" t="s">
        <v>310</v>
      </c>
      <c r="J39" s="263" t="str">
        <f>J51</f>
        <v>aset/wawan</v>
      </c>
      <c r="K39" s="263" t="s">
        <v>259</v>
      </c>
      <c r="L39" s="382"/>
      <c r="M39" s="267"/>
      <c r="N39" s="320" t="str">
        <f>N37</f>
        <v>HLP / platorm</v>
      </c>
      <c r="O39" s="314"/>
      <c r="P39" s="207"/>
      <c r="Q39" s="221"/>
      <c r="R39" s="222"/>
      <c r="S39" s="223"/>
      <c r="T39" s="202"/>
      <c r="U39" s="224"/>
      <c r="V39" s="202"/>
      <c r="W39" s="202"/>
      <c r="X39" s="224"/>
      <c r="Y39" s="252" t="s">
        <v>265</v>
      </c>
      <c r="Z39" s="224">
        <v>1338800</v>
      </c>
      <c r="AA39" s="224">
        <v>143000</v>
      </c>
      <c r="AB39" s="224"/>
      <c r="AC39" s="363">
        <f>SUM(Z39:AB39)</f>
        <v>1481800</v>
      </c>
      <c r="AD39" s="423" t="s">
        <v>349</v>
      </c>
      <c r="AE39" s="438">
        <v>44355</v>
      </c>
      <c r="AF39" s="198" t="s">
        <v>384</v>
      </c>
      <c r="AG39" s="198" t="s">
        <v>483</v>
      </c>
      <c r="AH39" s="198" t="s">
        <v>484</v>
      </c>
    </row>
    <row r="40" spans="2:34" x14ac:dyDescent="0.25">
      <c r="B40" s="262"/>
      <c r="C40" s="202"/>
      <c r="D40" s="220"/>
      <c r="E40" s="220"/>
      <c r="F40" s="220"/>
      <c r="G40" s="220"/>
      <c r="H40" s="220"/>
      <c r="I40" s="220"/>
      <c r="J40" s="263"/>
      <c r="K40" s="263"/>
      <c r="L40" s="382"/>
      <c r="M40" s="267"/>
      <c r="N40" s="320"/>
      <c r="O40" s="314"/>
      <c r="P40" s="207"/>
      <c r="Q40" s="221"/>
      <c r="R40" s="222"/>
      <c r="S40" s="223"/>
      <c r="T40" s="202"/>
      <c r="U40" s="224"/>
      <c r="V40" s="202"/>
      <c r="W40" s="202"/>
      <c r="X40" s="224"/>
      <c r="Y40" s="252"/>
      <c r="Z40" s="224"/>
      <c r="AA40" s="224"/>
      <c r="AB40" s="224"/>
      <c r="AC40" s="363"/>
      <c r="AD40" s="423" t="s">
        <v>352</v>
      </c>
      <c r="AE40" s="438">
        <v>44321</v>
      </c>
    </row>
    <row r="41" spans="2:34" x14ac:dyDescent="0.25">
      <c r="B41" s="262">
        <f>B39+1</f>
        <v>5</v>
      </c>
      <c r="C41" s="202" t="str">
        <f>C27</f>
        <v>Toyota forklift 2 ton, RECHARGEABLE</v>
      </c>
      <c r="D41" s="220"/>
      <c r="E41" s="220" t="s">
        <v>273</v>
      </c>
      <c r="F41" s="220"/>
      <c r="G41" s="220"/>
      <c r="H41" s="220"/>
      <c r="I41" s="220" t="s">
        <v>8</v>
      </c>
      <c r="J41" s="263"/>
      <c r="K41" s="263"/>
      <c r="L41" s="265"/>
      <c r="M41" s="267"/>
      <c r="N41" s="320" t="str">
        <f>N39</f>
        <v>HLP / platorm</v>
      </c>
      <c r="O41" s="314"/>
      <c r="P41" s="207"/>
      <c r="Q41" s="221"/>
      <c r="R41" s="222"/>
      <c r="S41" s="223"/>
      <c r="T41" s="202"/>
      <c r="U41" s="224"/>
      <c r="V41" s="202"/>
      <c r="W41" s="202"/>
      <c r="X41" s="224">
        <v>167500000</v>
      </c>
      <c r="Y41" s="253"/>
      <c r="Z41" s="224"/>
      <c r="AA41" s="224"/>
      <c r="AB41" s="224"/>
      <c r="AC41" s="363"/>
      <c r="AD41" s="423" t="s">
        <v>361</v>
      </c>
      <c r="AE41" s="438">
        <v>44376</v>
      </c>
    </row>
    <row r="42" spans="2:34" x14ac:dyDescent="0.25">
      <c r="B42" s="262"/>
      <c r="C42" s="203"/>
      <c r="D42" s="204"/>
      <c r="E42" s="204"/>
      <c r="F42" s="204"/>
      <c r="G42" s="204"/>
      <c r="H42" s="204"/>
      <c r="I42" s="204"/>
      <c r="J42" s="247"/>
      <c r="K42" s="247"/>
      <c r="L42" s="265"/>
      <c r="M42" s="266"/>
      <c r="N42" s="320"/>
      <c r="O42" s="314"/>
      <c r="P42" s="207"/>
      <c r="Q42" s="221"/>
      <c r="R42" s="222"/>
      <c r="S42" s="223"/>
      <c r="T42" s="236"/>
      <c r="U42" s="224"/>
      <c r="V42" s="202"/>
      <c r="W42" s="202"/>
      <c r="X42" s="224"/>
      <c r="Y42" s="253"/>
      <c r="Z42" s="224"/>
      <c r="AA42" s="224"/>
      <c r="AB42" s="224"/>
      <c r="AC42" s="363"/>
      <c r="AD42" s="423" t="s">
        <v>569</v>
      </c>
      <c r="AE42" s="438"/>
    </row>
    <row r="43" spans="2:34" x14ac:dyDescent="0.25">
      <c r="B43" s="278"/>
      <c r="C43" s="274" t="s">
        <v>311</v>
      </c>
      <c r="D43" s="283"/>
      <c r="E43" s="283"/>
      <c r="F43" s="283"/>
      <c r="G43" s="283"/>
      <c r="H43" s="283"/>
      <c r="I43" s="283"/>
      <c r="J43" s="284"/>
      <c r="K43" s="284"/>
      <c r="L43" s="285"/>
      <c r="M43" s="286"/>
      <c r="N43" s="323"/>
      <c r="O43" s="318"/>
      <c r="P43" s="207"/>
      <c r="Q43" s="221"/>
      <c r="R43" s="222"/>
      <c r="S43" s="223"/>
      <c r="T43" s="236"/>
      <c r="U43" s="224"/>
      <c r="V43" s="202"/>
      <c r="W43" s="202"/>
      <c r="X43" s="224"/>
      <c r="Y43" s="253"/>
      <c r="Z43" s="224"/>
      <c r="AA43" s="224"/>
      <c r="AB43" s="224"/>
      <c r="AC43" s="363"/>
      <c r="AD43" s="423"/>
      <c r="AE43" s="438"/>
    </row>
    <row r="44" spans="2:34" x14ac:dyDescent="0.25">
      <c r="B44" s="262">
        <v>1</v>
      </c>
      <c r="C44" s="424" t="s">
        <v>312</v>
      </c>
      <c r="D44" s="271" t="s">
        <v>326</v>
      </c>
      <c r="E44" s="220" t="s">
        <v>293</v>
      </c>
      <c r="F44" s="237"/>
      <c r="G44" s="237"/>
      <c r="H44" s="237"/>
      <c r="I44" s="220"/>
      <c r="J44" s="263" t="s">
        <v>348</v>
      </c>
      <c r="K44" s="263" t="str">
        <f>K26</f>
        <v>PT. Bangun Desa Logistindo</v>
      </c>
      <c r="L44" s="272">
        <v>44614</v>
      </c>
      <c r="M44" s="266">
        <v>44441</v>
      </c>
      <c r="N44" s="320" t="s">
        <v>313</v>
      </c>
      <c r="O44" s="314"/>
      <c r="P44" s="207">
        <v>9</v>
      </c>
      <c r="Q44" s="221">
        <v>43808</v>
      </c>
      <c r="R44" s="222" t="s">
        <v>261</v>
      </c>
      <c r="S44" s="223">
        <v>44904</v>
      </c>
      <c r="T44" s="236" t="s">
        <v>307</v>
      </c>
      <c r="U44" s="224">
        <v>9000000</v>
      </c>
      <c r="V44" s="202"/>
      <c r="W44" s="202"/>
      <c r="X44" s="224">
        <v>140000000</v>
      </c>
      <c r="Y44" s="252" t="s">
        <v>314</v>
      </c>
      <c r="Z44" s="224">
        <v>415100</v>
      </c>
      <c r="AA44" s="224">
        <v>163000</v>
      </c>
      <c r="AB44" s="224"/>
      <c r="AC44" s="363">
        <f>SUM(Z44:AB44)</f>
        <v>578100</v>
      </c>
      <c r="AD44" s="682" t="s">
        <v>527</v>
      </c>
      <c r="AE44" s="438"/>
    </row>
    <row r="45" spans="2:34" x14ac:dyDescent="0.25">
      <c r="B45" s="262">
        <f>B44+1</f>
        <v>2</v>
      </c>
      <c r="C45" s="425" t="s">
        <v>315</v>
      </c>
      <c r="D45" s="234" t="s">
        <v>337</v>
      </c>
      <c r="E45" s="227" t="s">
        <v>257</v>
      </c>
      <c r="F45" s="227"/>
      <c r="G45" s="227"/>
      <c r="H45" s="227"/>
      <c r="I45" s="227" t="s">
        <v>316</v>
      </c>
      <c r="J45" s="264" t="s">
        <v>347</v>
      </c>
      <c r="K45" s="264"/>
      <c r="L45" s="268"/>
      <c r="M45" s="270"/>
      <c r="N45" s="321" t="s">
        <v>317</v>
      </c>
      <c r="O45" s="315"/>
      <c r="P45" s="206"/>
      <c r="Q45" s="228"/>
      <c r="R45" s="229"/>
      <c r="S45" s="230"/>
      <c r="T45" s="238"/>
      <c r="U45" s="231"/>
      <c r="V45" s="205"/>
      <c r="W45" s="205"/>
      <c r="X45" s="231"/>
      <c r="Y45" s="254"/>
      <c r="Z45" s="231"/>
      <c r="AA45" s="231"/>
      <c r="AB45" s="231"/>
      <c r="AC45" s="364"/>
      <c r="AD45" s="423" t="s">
        <v>383</v>
      </c>
      <c r="AE45" s="438">
        <v>44413</v>
      </c>
      <c r="AF45" s="377">
        <f>AE45+120</f>
        <v>44533</v>
      </c>
    </row>
    <row r="46" spans="2:34" x14ac:dyDescent="0.25">
      <c r="B46" s="262"/>
      <c r="C46" s="425"/>
      <c r="D46" s="234"/>
      <c r="E46" s="227"/>
      <c r="F46" s="227"/>
      <c r="G46" s="227"/>
      <c r="H46" s="227"/>
      <c r="I46" s="227"/>
      <c r="J46" s="264"/>
      <c r="K46" s="264"/>
      <c r="L46" s="268"/>
      <c r="M46" s="270"/>
      <c r="N46" s="321"/>
      <c r="O46" s="315"/>
      <c r="P46" s="206"/>
      <c r="Q46" s="228"/>
      <c r="R46" s="229"/>
      <c r="S46" s="230"/>
      <c r="T46" s="238"/>
      <c r="U46" s="231"/>
      <c r="V46" s="205"/>
      <c r="W46" s="205"/>
      <c r="X46" s="231"/>
      <c r="Y46" s="254"/>
      <c r="Z46" s="231"/>
      <c r="AA46" s="231"/>
      <c r="AB46" s="231"/>
      <c r="AC46" s="364"/>
      <c r="AD46" s="423" t="s">
        <v>372</v>
      </c>
      <c r="AE46" s="438">
        <v>44405</v>
      </c>
      <c r="AF46" s="377" t="s">
        <v>8</v>
      </c>
    </row>
    <row r="47" spans="2:34" x14ac:dyDescent="0.25">
      <c r="B47" s="262"/>
      <c r="C47" s="425"/>
      <c r="D47" s="234"/>
      <c r="E47" s="227"/>
      <c r="F47" s="227"/>
      <c r="G47" s="227"/>
      <c r="H47" s="227"/>
      <c r="I47" s="227"/>
      <c r="J47" s="264"/>
      <c r="K47" s="264"/>
      <c r="L47" s="268"/>
      <c r="M47" s="270"/>
      <c r="N47" s="321"/>
      <c r="O47" s="315"/>
      <c r="P47" s="206"/>
      <c r="Q47" s="228"/>
      <c r="R47" s="229"/>
      <c r="S47" s="230"/>
      <c r="T47" s="238"/>
      <c r="U47" s="231"/>
      <c r="V47" s="205"/>
      <c r="W47" s="205"/>
      <c r="X47" s="231"/>
      <c r="Y47" s="254"/>
      <c r="Z47" s="231"/>
      <c r="AA47" s="231"/>
      <c r="AB47" s="231"/>
      <c r="AC47" s="364"/>
      <c r="AD47" s="423" t="s">
        <v>570</v>
      </c>
      <c r="AE47" s="438"/>
      <c r="AF47" s="377"/>
    </row>
    <row r="48" spans="2:34" x14ac:dyDescent="0.25">
      <c r="B48" s="262">
        <f t="shared" ref="B48" si="5">B45+1</f>
        <v>3</v>
      </c>
      <c r="C48" s="425" t="s">
        <v>318</v>
      </c>
      <c r="D48" s="234" t="s">
        <v>338</v>
      </c>
      <c r="E48" s="227" t="s">
        <v>319</v>
      </c>
      <c r="F48" s="227"/>
      <c r="G48" s="227"/>
      <c r="H48" s="227"/>
      <c r="I48" s="227" t="str">
        <f>I45</f>
        <v>apron / avsec</v>
      </c>
      <c r="J48" s="264" t="s">
        <v>347</v>
      </c>
      <c r="K48" s="264"/>
      <c r="L48" s="268"/>
      <c r="M48" s="270"/>
      <c r="N48" s="321" t="str">
        <f>N45</f>
        <v>CGK / Platform</v>
      </c>
      <c r="O48" s="315"/>
      <c r="P48" s="206"/>
      <c r="Q48" s="228"/>
      <c r="R48" s="229"/>
      <c r="S48" s="230"/>
      <c r="T48" s="238"/>
      <c r="U48" s="231"/>
      <c r="V48" s="205"/>
      <c r="W48" s="205"/>
      <c r="X48" s="231"/>
      <c r="Y48" s="254"/>
      <c r="Z48" s="231"/>
      <c r="AA48" s="231"/>
      <c r="AB48" s="231"/>
      <c r="AC48" s="364"/>
      <c r="AD48" s="423" t="str">
        <f>AD45</f>
        <v>ganti oli mesin</v>
      </c>
      <c r="AE48" s="438">
        <f>AE45</f>
        <v>44413</v>
      </c>
      <c r="AF48" s="377">
        <f t="shared" ref="AF48" si="6">AE48+120</f>
        <v>44533</v>
      </c>
    </row>
    <row r="49" spans="2:32" x14ac:dyDescent="0.25">
      <c r="B49" s="262" t="s">
        <v>8</v>
      </c>
      <c r="C49" s="205"/>
      <c r="D49" s="227"/>
      <c r="E49" s="227"/>
      <c r="F49" s="227"/>
      <c r="G49" s="227"/>
      <c r="H49" s="227"/>
      <c r="I49" s="227"/>
      <c r="J49" s="264"/>
      <c r="K49" s="264"/>
      <c r="L49" s="268"/>
      <c r="M49" s="270"/>
      <c r="N49" s="321"/>
      <c r="O49" s="315"/>
      <c r="P49" s="206"/>
      <c r="Q49" s="228"/>
      <c r="R49" s="229"/>
      <c r="S49" s="230"/>
      <c r="T49" s="238"/>
      <c r="U49" s="231"/>
      <c r="V49" s="205"/>
      <c r="W49" s="205"/>
      <c r="X49" s="231"/>
      <c r="Y49" s="254"/>
      <c r="Z49" s="231"/>
      <c r="AA49" s="231"/>
      <c r="AB49" s="231"/>
      <c r="AC49" s="364"/>
      <c r="AD49" s="423"/>
      <c r="AE49" s="438"/>
    </row>
    <row r="50" spans="2:32" s="245" customFormat="1" x14ac:dyDescent="0.25">
      <c r="B50" s="287"/>
      <c r="C50" s="288" t="s">
        <v>320</v>
      </c>
      <c r="D50" s="289"/>
      <c r="E50" s="289"/>
      <c r="F50" s="289"/>
      <c r="G50" s="289"/>
      <c r="H50" s="289"/>
      <c r="I50" s="289"/>
      <c r="J50" s="290"/>
      <c r="K50" s="290"/>
      <c r="L50" s="291"/>
      <c r="M50" s="292"/>
      <c r="N50" s="324"/>
      <c r="O50" s="319"/>
      <c r="P50" s="256"/>
      <c r="Q50" s="240"/>
      <c r="R50" s="241"/>
      <c r="S50" s="242"/>
      <c r="T50" s="243"/>
      <c r="U50" s="244"/>
      <c r="V50" s="239"/>
      <c r="W50" s="239"/>
      <c r="X50" s="244"/>
      <c r="Y50" s="257"/>
      <c r="Z50" s="244"/>
      <c r="AA50" s="244"/>
      <c r="AB50" s="244"/>
      <c r="AC50" s="365"/>
      <c r="AD50" s="434"/>
      <c r="AE50" s="439"/>
    </row>
    <row r="51" spans="2:32" x14ac:dyDescent="0.25">
      <c r="B51" s="262">
        <v>1</v>
      </c>
      <c r="C51" s="203" t="s">
        <v>251</v>
      </c>
      <c r="D51" s="204" t="s">
        <v>215</v>
      </c>
      <c r="E51" s="204" t="s">
        <v>321</v>
      </c>
      <c r="F51" s="219">
        <v>165</v>
      </c>
      <c r="G51" s="219">
        <v>120</v>
      </c>
      <c r="H51" s="219">
        <v>230</v>
      </c>
      <c r="I51" s="204" t="s">
        <v>324</v>
      </c>
      <c r="J51" s="247" t="s">
        <v>346</v>
      </c>
      <c r="K51" s="247" t="s">
        <v>322</v>
      </c>
      <c r="L51" s="382"/>
      <c r="M51" s="381">
        <v>44398</v>
      </c>
      <c r="N51" s="320" t="s">
        <v>323</v>
      </c>
      <c r="O51" s="314"/>
      <c r="P51" s="207"/>
      <c r="Q51" s="221"/>
      <c r="R51" s="222"/>
      <c r="S51" s="223"/>
      <c r="T51" s="202"/>
      <c r="U51" s="224"/>
      <c r="V51" s="202"/>
      <c r="W51" s="202"/>
      <c r="X51" s="224"/>
      <c r="Y51" s="252" t="s">
        <v>314</v>
      </c>
      <c r="Z51" s="224">
        <v>1784900</v>
      </c>
      <c r="AA51" s="224">
        <v>143000</v>
      </c>
      <c r="AB51" s="224"/>
      <c r="AC51" s="363">
        <f>SUM(Z51:AB51)</f>
        <v>1927900</v>
      </c>
      <c r="AD51" s="435" t="s">
        <v>353</v>
      </c>
      <c r="AE51" s="438">
        <v>44344</v>
      </c>
    </row>
    <row r="52" spans="2:32" x14ac:dyDescent="0.25">
      <c r="B52" s="426"/>
      <c r="C52" s="427"/>
      <c r="D52" s="428"/>
      <c r="E52" s="428"/>
      <c r="F52" s="429"/>
      <c r="G52" s="429"/>
      <c r="H52" s="429"/>
      <c r="I52" s="428"/>
      <c r="J52" s="430"/>
      <c r="K52" s="430"/>
      <c r="L52" s="431"/>
      <c r="M52" s="432"/>
      <c r="N52" s="433"/>
      <c r="O52" s="314"/>
      <c r="P52" s="207"/>
      <c r="Q52" s="221"/>
      <c r="R52" s="222"/>
      <c r="S52" s="223"/>
      <c r="T52" s="202"/>
      <c r="U52" s="224"/>
      <c r="V52" s="202"/>
      <c r="W52" s="202"/>
      <c r="X52" s="224"/>
      <c r="Y52" s="252"/>
      <c r="Z52" s="224"/>
      <c r="AA52" s="224"/>
      <c r="AB52" s="224"/>
      <c r="AC52" s="363"/>
      <c r="AD52" s="436" t="s">
        <v>462</v>
      </c>
      <c r="AE52" s="440">
        <v>44410</v>
      </c>
      <c r="AF52" s="377">
        <f>AE52+180</f>
        <v>44590</v>
      </c>
    </row>
    <row r="53" spans="2:32" x14ac:dyDescent="0.25">
      <c r="B53" s="426"/>
      <c r="C53" s="427"/>
      <c r="D53" s="428"/>
      <c r="E53" s="428"/>
      <c r="F53" s="429"/>
      <c r="G53" s="429"/>
      <c r="H53" s="429"/>
      <c r="I53" s="428"/>
      <c r="J53" s="430"/>
      <c r="K53" s="430"/>
      <c r="L53" s="431"/>
      <c r="M53" s="432"/>
      <c r="N53" s="433"/>
      <c r="O53" s="314"/>
      <c r="P53" s="207"/>
      <c r="Q53" s="221"/>
      <c r="R53" s="222"/>
      <c r="S53" s="223"/>
      <c r="T53" s="202"/>
      <c r="U53" s="224"/>
      <c r="V53" s="202"/>
      <c r="W53" s="202"/>
      <c r="X53" s="224"/>
      <c r="Y53" s="252"/>
      <c r="Z53" s="224"/>
      <c r="AA53" s="224"/>
      <c r="AB53" s="224"/>
      <c r="AC53" s="363"/>
      <c r="AD53" s="436" t="s">
        <v>385</v>
      </c>
      <c r="AE53" s="440">
        <v>44418</v>
      </c>
      <c r="AF53" s="377">
        <f>AE53+180</f>
        <v>44598</v>
      </c>
    </row>
    <row r="54" spans="2:32" ht="15.75" thickBot="1" x14ac:dyDescent="0.3">
      <c r="B54" s="353">
        <v>2</v>
      </c>
      <c r="C54" s="354" t="str">
        <f>C13</f>
        <v>Daihatsu Sigra 2019, sedan</v>
      </c>
      <c r="D54" s="355" t="s">
        <v>336</v>
      </c>
      <c r="E54" s="356" t="s">
        <v>252</v>
      </c>
      <c r="F54" s="355"/>
      <c r="G54" s="355"/>
      <c r="H54" s="355"/>
      <c r="I54" s="356" t="s">
        <v>266</v>
      </c>
      <c r="J54" s="357" t="str">
        <f>J13</f>
        <v>leasing</v>
      </c>
      <c r="K54" s="358" t="s">
        <v>259</v>
      </c>
      <c r="L54" s="359" t="s">
        <v>8</v>
      </c>
      <c r="M54" s="360"/>
      <c r="N54" s="361" t="s">
        <v>329</v>
      </c>
      <c r="O54" s="314">
        <v>9031901445</v>
      </c>
      <c r="P54" s="207">
        <v>18</v>
      </c>
      <c r="Q54" s="221">
        <v>43787</v>
      </c>
      <c r="R54" s="222" t="s">
        <v>261</v>
      </c>
      <c r="S54" s="223">
        <v>45614</v>
      </c>
      <c r="T54" s="202" t="s">
        <v>262</v>
      </c>
      <c r="U54" s="224">
        <v>2873000</v>
      </c>
      <c r="V54" s="225" t="s">
        <v>263</v>
      </c>
      <c r="W54" s="202" t="s">
        <v>264</v>
      </c>
      <c r="X54" s="224">
        <v>120750000</v>
      </c>
      <c r="Y54" s="252" t="s">
        <v>267</v>
      </c>
      <c r="Z54" s="224">
        <v>1580300</v>
      </c>
      <c r="AA54" s="224">
        <v>143000</v>
      </c>
      <c r="AB54" s="224"/>
      <c r="AC54" s="363">
        <f>SUM(Z54:AB54)</f>
        <v>1723300</v>
      </c>
      <c r="AD54" s="437"/>
      <c r="AE54" s="380"/>
    </row>
    <row r="59" spans="2:32" x14ac:dyDescent="0.25">
      <c r="C59" s="198" t="s">
        <v>8</v>
      </c>
    </row>
  </sheetData>
  <mergeCells count="13">
    <mergeCell ref="AD4:AD5"/>
    <mergeCell ref="AE4:AE5"/>
    <mergeCell ref="N4:N5"/>
    <mergeCell ref="F4:H4"/>
    <mergeCell ref="I4:I5"/>
    <mergeCell ref="P4:Y4"/>
    <mergeCell ref="K4:K5"/>
    <mergeCell ref="J4:J5"/>
    <mergeCell ref="B4:B5"/>
    <mergeCell ref="C4:C5"/>
    <mergeCell ref="D4:D5"/>
    <mergeCell ref="E4:E5"/>
    <mergeCell ref="L4:M4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K112"/>
  <sheetViews>
    <sheetView topLeftCell="B1" zoomScaleNormal="100" workbookViewId="0">
      <pane xSplit="4" ySplit="4" topLeftCell="F100" activePane="bottomRight" state="frozen"/>
      <selection activeCell="B1" sqref="B1"/>
      <selection pane="topRight" activeCell="F1" sqref="F1"/>
      <selection pane="bottomLeft" activeCell="B5" sqref="B5"/>
      <selection pane="bottomRight" activeCell="F102" sqref="F102"/>
    </sheetView>
  </sheetViews>
  <sheetFormatPr defaultRowHeight="12.75" x14ac:dyDescent="0.2"/>
  <cols>
    <col min="1" max="1" width="4" style="1" customWidth="1"/>
    <col min="2" max="2" width="14.5703125" style="26" customWidth="1"/>
    <col min="3" max="3" width="5.28515625" style="27" customWidth="1"/>
    <col min="4" max="4" width="22.7109375" style="28" bestFit="1" customWidth="1"/>
    <col min="5" max="5" width="26.28515625" style="1" bestFit="1" customWidth="1"/>
    <col min="6" max="6" width="9.140625" style="29"/>
    <col min="7" max="7" width="9.140625" style="30"/>
    <col min="8" max="8" width="9.7109375" style="29" customWidth="1"/>
    <col min="9" max="9" width="12.5703125" style="29" customWidth="1"/>
    <col min="10" max="10" width="16.7109375" style="63" bestFit="1" customWidth="1"/>
    <col min="11" max="11" width="61.140625" style="1" bestFit="1" customWidth="1"/>
    <col min="12" max="16384" width="9.140625" style="1"/>
  </cols>
  <sheetData>
    <row r="1" spans="2:11" ht="14.25" customHeight="1" x14ac:dyDescent="0.2">
      <c r="B1" s="815" t="s">
        <v>48</v>
      </c>
      <c r="C1" s="816"/>
      <c r="D1" s="816"/>
      <c r="E1" s="816"/>
      <c r="F1" s="816"/>
      <c r="G1" s="816"/>
      <c r="H1" s="816"/>
      <c r="I1" s="816"/>
      <c r="J1" s="816"/>
      <c r="K1" s="817"/>
    </row>
    <row r="2" spans="2:11" ht="15" customHeight="1" thickBot="1" x14ac:dyDescent="0.25">
      <c r="B2" s="818"/>
      <c r="C2" s="819"/>
      <c r="D2" s="819"/>
      <c r="E2" s="819"/>
      <c r="F2" s="819"/>
      <c r="G2" s="819"/>
      <c r="H2" s="819"/>
      <c r="I2" s="819"/>
      <c r="J2" s="819"/>
      <c r="K2" s="820"/>
    </row>
    <row r="3" spans="2:11" ht="15" customHeight="1" thickBot="1" x14ac:dyDescent="0.25">
      <c r="B3" s="2"/>
      <c r="C3" s="3"/>
      <c r="D3" s="4"/>
      <c r="E3" s="3"/>
      <c r="F3" s="3"/>
      <c r="G3" s="3"/>
      <c r="H3" s="821">
        <f>ATK!E5</f>
        <v>44468</v>
      </c>
      <c r="I3" s="822"/>
      <c r="J3" s="55"/>
      <c r="K3" s="5"/>
    </row>
    <row r="4" spans="2:11" ht="39" thickBot="1" x14ac:dyDescent="0.25">
      <c r="B4" s="825" t="s">
        <v>6</v>
      </c>
      <c r="C4" s="826"/>
      <c r="D4" s="54" t="s">
        <v>72</v>
      </c>
      <c r="E4" s="6" t="s">
        <v>51</v>
      </c>
      <c r="F4" s="823" t="s">
        <v>13</v>
      </c>
      <c r="G4" s="824"/>
      <c r="H4" s="36" t="s">
        <v>41</v>
      </c>
      <c r="I4" s="175" t="s">
        <v>42</v>
      </c>
      <c r="J4" s="56" t="s">
        <v>52</v>
      </c>
      <c r="K4" s="7" t="s">
        <v>0</v>
      </c>
    </row>
    <row r="5" spans="2:11" x14ac:dyDescent="0.2">
      <c r="B5" s="787" t="s">
        <v>34</v>
      </c>
      <c r="C5" s="790">
        <v>1</v>
      </c>
      <c r="D5" s="792" t="s">
        <v>1</v>
      </c>
      <c r="E5" s="8" t="s">
        <v>19</v>
      </c>
      <c r="F5" s="132">
        <v>0</v>
      </c>
      <c r="G5" s="31" t="s">
        <v>16</v>
      </c>
      <c r="H5" s="37">
        <v>0</v>
      </c>
      <c r="I5" s="38">
        <f>F5-H5</f>
        <v>0</v>
      </c>
      <c r="J5" s="57"/>
      <c r="K5" s="10" t="s">
        <v>69</v>
      </c>
    </row>
    <row r="6" spans="2:11" ht="15" customHeight="1" x14ac:dyDescent="0.2">
      <c r="B6" s="788"/>
      <c r="C6" s="791"/>
      <c r="D6" s="793"/>
      <c r="E6" s="11" t="s">
        <v>14</v>
      </c>
      <c r="F6" s="68">
        <v>1</v>
      </c>
      <c r="G6" s="32" t="s">
        <v>17</v>
      </c>
      <c r="H6" s="39">
        <v>1</v>
      </c>
      <c r="I6" s="40">
        <f>H6-F6</f>
        <v>0</v>
      </c>
      <c r="J6" s="58"/>
      <c r="K6" s="13"/>
    </row>
    <row r="7" spans="2:11" ht="15" customHeight="1" x14ac:dyDescent="0.2">
      <c r="B7" s="788"/>
      <c r="C7" s="791"/>
      <c r="D7" s="793"/>
      <c r="E7" s="11" t="s">
        <v>15</v>
      </c>
      <c r="F7" s="68">
        <v>4</v>
      </c>
      <c r="G7" s="32" t="s">
        <v>18</v>
      </c>
      <c r="H7" s="39">
        <v>4</v>
      </c>
      <c r="I7" s="40">
        <f>H7-F7</f>
        <v>0</v>
      </c>
      <c r="J7" s="58"/>
      <c r="K7" s="14" t="s">
        <v>8</v>
      </c>
    </row>
    <row r="8" spans="2:11" ht="15" customHeight="1" x14ac:dyDescent="0.2">
      <c r="B8" s="788"/>
      <c r="C8" s="51">
        <v>2</v>
      </c>
      <c r="D8" s="46" t="s">
        <v>21</v>
      </c>
      <c r="E8" s="11" t="s">
        <v>2</v>
      </c>
      <c r="F8" s="15">
        <v>845</v>
      </c>
      <c r="G8" s="33" t="s">
        <v>33</v>
      </c>
      <c r="H8" s="41">
        <v>792</v>
      </c>
      <c r="I8" s="42">
        <f>F8-H8</f>
        <v>53</v>
      </c>
      <c r="J8" s="59"/>
      <c r="K8" s="67" t="s">
        <v>359</v>
      </c>
    </row>
    <row r="9" spans="2:11" ht="15" customHeight="1" x14ac:dyDescent="0.2">
      <c r="B9" s="788"/>
      <c r="C9" s="791">
        <v>3</v>
      </c>
      <c r="D9" s="793" t="s">
        <v>22</v>
      </c>
      <c r="E9" s="11" t="s">
        <v>363</v>
      </c>
      <c r="F9" s="15">
        <v>41</v>
      </c>
      <c r="G9" s="33" t="s">
        <v>33</v>
      </c>
      <c r="H9" s="41">
        <f>F9-I9</f>
        <v>30</v>
      </c>
      <c r="I9" s="65">
        <v>11</v>
      </c>
      <c r="J9" s="59"/>
      <c r="K9" s="14" t="s">
        <v>8</v>
      </c>
    </row>
    <row r="10" spans="2:11" ht="15" customHeight="1" x14ac:dyDescent="0.2">
      <c r="B10" s="788"/>
      <c r="C10" s="791"/>
      <c r="D10" s="793"/>
      <c r="E10" s="11" t="s">
        <v>20</v>
      </c>
      <c r="F10" s="15">
        <v>0</v>
      </c>
      <c r="G10" s="33" t="s">
        <v>33</v>
      </c>
      <c r="H10" s="41">
        <v>0</v>
      </c>
      <c r="I10" s="42">
        <f t="shared" ref="I10:I20" si="0">F10-H10</f>
        <v>0</v>
      </c>
      <c r="J10" s="59"/>
      <c r="K10" s="14"/>
    </row>
    <row r="11" spans="2:11" ht="15" customHeight="1" x14ac:dyDescent="0.2">
      <c r="B11" s="788"/>
      <c r="C11" s="796">
        <v>4</v>
      </c>
      <c r="D11" s="793" t="s">
        <v>198</v>
      </c>
      <c r="E11" s="11" t="s">
        <v>24</v>
      </c>
      <c r="F11" s="12">
        <v>2</v>
      </c>
      <c r="G11" s="33" t="s">
        <v>33</v>
      </c>
      <c r="H11" s="39">
        <v>2</v>
      </c>
      <c r="I11" s="42">
        <f t="shared" si="0"/>
        <v>0</v>
      </c>
      <c r="J11" s="59" t="s">
        <v>8</v>
      </c>
      <c r="K11" s="14"/>
    </row>
    <row r="12" spans="2:11" ht="15" customHeight="1" x14ac:dyDescent="0.2">
      <c r="B12" s="788"/>
      <c r="C12" s="801"/>
      <c r="D12" s="793"/>
      <c r="E12" s="11" t="s">
        <v>25</v>
      </c>
      <c r="F12" s="12">
        <v>2</v>
      </c>
      <c r="G12" s="33" t="s">
        <v>18</v>
      </c>
      <c r="H12" s="39">
        <v>2</v>
      </c>
      <c r="I12" s="42">
        <f t="shared" si="0"/>
        <v>0</v>
      </c>
      <c r="J12" s="59"/>
      <c r="K12" s="14"/>
    </row>
    <row r="13" spans="2:11" ht="15" customHeight="1" x14ac:dyDescent="0.2">
      <c r="B13" s="788"/>
      <c r="C13" s="801"/>
      <c r="D13" s="793"/>
      <c r="E13" s="11" t="s">
        <v>26</v>
      </c>
      <c r="F13" s="12">
        <v>2</v>
      </c>
      <c r="G13" s="33" t="s">
        <v>33</v>
      </c>
      <c r="H13" s="39">
        <v>2</v>
      </c>
      <c r="I13" s="42">
        <f t="shared" si="0"/>
        <v>0</v>
      </c>
      <c r="J13" s="59"/>
      <c r="K13" s="14"/>
    </row>
    <row r="14" spans="2:11" ht="15" customHeight="1" x14ac:dyDescent="0.2">
      <c r="B14" s="788"/>
      <c r="C14" s="801"/>
      <c r="D14" s="793"/>
      <c r="E14" s="11" t="s">
        <v>27</v>
      </c>
      <c r="F14" s="12">
        <v>2</v>
      </c>
      <c r="G14" s="33" t="s">
        <v>18</v>
      </c>
      <c r="H14" s="39">
        <v>2</v>
      </c>
      <c r="I14" s="65">
        <f t="shared" si="0"/>
        <v>0</v>
      </c>
      <c r="J14" s="66">
        <v>44763</v>
      </c>
      <c r="K14" s="14"/>
    </row>
    <row r="15" spans="2:11" ht="15" customHeight="1" x14ac:dyDescent="0.2">
      <c r="B15" s="788"/>
      <c r="C15" s="801"/>
      <c r="D15" s="793" t="s">
        <v>199</v>
      </c>
      <c r="E15" s="11" t="s">
        <v>24</v>
      </c>
      <c r="F15" s="12">
        <v>7</v>
      </c>
      <c r="G15" s="33" t="s">
        <v>33</v>
      </c>
      <c r="H15" s="174">
        <v>7</v>
      </c>
      <c r="I15" s="65">
        <f t="shared" si="0"/>
        <v>0</v>
      </c>
      <c r="J15" s="59" t="s">
        <v>8</v>
      </c>
      <c r="K15" s="14"/>
    </row>
    <row r="16" spans="2:11" ht="15" customHeight="1" x14ac:dyDescent="0.2">
      <c r="B16" s="788"/>
      <c r="C16" s="801"/>
      <c r="D16" s="793"/>
      <c r="E16" s="11" t="s">
        <v>25</v>
      </c>
      <c r="F16" s="12">
        <v>7</v>
      </c>
      <c r="G16" s="33" t="s">
        <v>18</v>
      </c>
      <c r="H16" s="174">
        <v>7</v>
      </c>
      <c r="I16" s="65">
        <f t="shared" si="0"/>
        <v>0</v>
      </c>
      <c r="J16" s="59"/>
      <c r="K16" s="14"/>
    </row>
    <row r="17" spans="2:11" ht="15" customHeight="1" x14ac:dyDescent="0.2">
      <c r="B17" s="788"/>
      <c r="C17" s="801"/>
      <c r="D17" s="793"/>
      <c r="E17" s="11" t="s">
        <v>26</v>
      </c>
      <c r="F17" s="12">
        <v>7</v>
      </c>
      <c r="G17" s="33" t="s">
        <v>33</v>
      </c>
      <c r="H17" s="174">
        <v>7</v>
      </c>
      <c r="I17" s="65">
        <f t="shared" si="0"/>
        <v>0</v>
      </c>
      <c r="J17" s="59"/>
      <c r="K17" s="14"/>
    </row>
    <row r="18" spans="2:11" ht="15" customHeight="1" x14ac:dyDescent="0.2">
      <c r="B18" s="788"/>
      <c r="C18" s="797"/>
      <c r="D18" s="793"/>
      <c r="E18" s="11" t="s">
        <v>27</v>
      </c>
      <c r="F18" s="12">
        <v>7</v>
      </c>
      <c r="G18" s="33" t="s">
        <v>18</v>
      </c>
      <c r="H18" s="174">
        <v>7</v>
      </c>
      <c r="I18" s="65">
        <f t="shared" si="0"/>
        <v>0</v>
      </c>
      <c r="J18" s="66">
        <v>44575</v>
      </c>
      <c r="K18" s="14"/>
    </row>
    <row r="19" spans="2:11" ht="15" customHeight="1" x14ac:dyDescent="0.2">
      <c r="B19" s="788"/>
      <c r="C19" s="791">
        <v>5</v>
      </c>
      <c r="D19" s="827" t="s">
        <v>364</v>
      </c>
      <c r="E19" s="16" t="s">
        <v>57</v>
      </c>
      <c r="F19" s="12">
        <v>1</v>
      </c>
      <c r="G19" s="32" t="s">
        <v>33</v>
      </c>
      <c r="H19" s="39">
        <v>1</v>
      </c>
      <c r="I19" s="42">
        <f t="shared" si="0"/>
        <v>0</v>
      </c>
      <c r="J19" s="60"/>
      <c r="K19" s="14"/>
    </row>
    <row r="20" spans="2:11" ht="15" customHeight="1" x14ac:dyDescent="0.2">
      <c r="B20" s="788"/>
      <c r="C20" s="791"/>
      <c r="D20" s="827"/>
      <c r="E20" s="16" t="s">
        <v>7</v>
      </c>
      <c r="F20" s="12">
        <v>1</v>
      </c>
      <c r="G20" s="32" t="s">
        <v>33</v>
      </c>
      <c r="H20" s="39">
        <v>1</v>
      </c>
      <c r="I20" s="42">
        <f t="shared" si="0"/>
        <v>0</v>
      </c>
      <c r="J20" s="59"/>
      <c r="K20" s="421"/>
    </row>
    <row r="21" spans="2:11" ht="15" customHeight="1" x14ac:dyDescent="0.2">
      <c r="B21" s="788"/>
      <c r="C21" s="796">
        <v>6</v>
      </c>
      <c r="D21" s="805" t="s">
        <v>58</v>
      </c>
      <c r="E21" s="16" t="s">
        <v>29</v>
      </c>
      <c r="F21" s="12">
        <v>1</v>
      </c>
      <c r="G21" s="32" t="s">
        <v>33</v>
      </c>
      <c r="H21" s="39">
        <v>1</v>
      </c>
      <c r="I21" s="42">
        <f t="shared" ref="I21:I39" si="1">F21-H21</f>
        <v>0</v>
      </c>
      <c r="J21" s="60"/>
      <c r="K21" s="67"/>
    </row>
    <row r="22" spans="2:11" ht="15" customHeight="1" x14ac:dyDescent="0.2">
      <c r="B22" s="788"/>
      <c r="C22" s="801"/>
      <c r="D22" s="806"/>
      <c r="E22" s="16" t="s">
        <v>7</v>
      </c>
      <c r="F22" s="12">
        <v>0</v>
      </c>
      <c r="G22" s="32" t="s">
        <v>33</v>
      </c>
      <c r="H22" s="39">
        <v>0</v>
      </c>
      <c r="I22" s="42">
        <f t="shared" si="1"/>
        <v>0</v>
      </c>
      <c r="J22" s="59"/>
      <c r="K22" s="331" t="s">
        <v>8</v>
      </c>
    </row>
    <row r="23" spans="2:11" ht="15" customHeight="1" x14ac:dyDescent="0.2">
      <c r="B23" s="788"/>
      <c r="C23" s="801"/>
      <c r="D23" s="806"/>
      <c r="E23" s="16" t="s">
        <v>57</v>
      </c>
      <c r="F23" s="12">
        <v>1</v>
      </c>
      <c r="G23" s="32" t="s">
        <v>33</v>
      </c>
      <c r="H23" s="39">
        <v>1</v>
      </c>
      <c r="I23" s="42">
        <f t="shared" si="1"/>
        <v>0</v>
      </c>
      <c r="J23" s="59"/>
      <c r="K23" s="331"/>
    </row>
    <row r="24" spans="2:11" ht="15" customHeight="1" x14ac:dyDescent="0.2">
      <c r="B24" s="788"/>
      <c r="C24" s="797"/>
      <c r="D24" s="807"/>
      <c r="E24" s="16" t="s">
        <v>7</v>
      </c>
      <c r="F24" s="12">
        <v>0</v>
      </c>
      <c r="G24" s="32" t="s">
        <v>33</v>
      </c>
      <c r="H24" s="39">
        <v>0</v>
      </c>
      <c r="I24" s="42">
        <f t="shared" si="1"/>
        <v>0</v>
      </c>
      <c r="J24" s="59"/>
      <c r="K24" s="331"/>
    </row>
    <row r="25" spans="2:11" ht="15" customHeight="1" x14ac:dyDescent="0.2">
      <c r="B25" s="788"/>
      <c r="C25" s="796">
        <v>7</v>
      </c>
      <c r="D25" s="805" t="s">
        <v>30</v>
      </c>
      <c r="E25" s="18" t="s">
        <v>9</v>
      </c>
      <c r="F25" s="68">
        <v>1</v>
      </c>
      <c r="G25" s="32" t="s">
        <v>33</v>
      </c>
      <c r="H25" s="41">
        <v>1</v>
      </c>
      <c r="I25" s="42">
        <f t="shared" si="1"/>
        <v>0</v>
      </c>
      <c r="J25" s="831" t="s">
        <v>117</v>
      </c>
      <c r="K25" s="14" t="str">
        <f>K30</f>
        <v>Status OK,</v>
      </c>
    </row>
    <row r="26" spans="2:11" ht="15" customHeight="1" x14ac:dyDescent="0.2">
      <c r="B26" s="788"/>
      <c r="C26" s="801"/>
      <c r="D26" s="806"/>
      <c r="E26" s="18" t="s">
        <v>10</v>
      </c>
      <c r="F26" s="68">
        <v>7</v>
      </c>
      <c r="G26" s="32" t="s">
        <v>33</v>
      </c>
      <c r="H26" s="41">
        <v>7</v>
      </c>
      <c r="I26" s="42">
        <f t="shared" si="1"/>
        <v>0</v>
      </c>
      <c r="J26" s="832"/>
      <c r="K26" s="14" t="str">
        <f>K25</f>
        <v>Status OK,</v>
      </c>
    </row>
    <row r="27" spans="2:11" ht="15" customHeight="1" x14ac:dyDescent="0.2">
      <c r="B27" s="788"/>
      <c r="C27" s="801"/>
      <c r="D27" s="806"/>
      <c r="E27" s="18" t="s">
        <v>11</v>
      </c>
      <c r="F27" s="68">
        <v>3</v>
      </c>
      <c r="G27" s="32" t="s">
        <v>33</v>
      </c>
      <c r="H27" s="41">
        <v>3</v>
      </c>
      <c r="I27" s="42">
        <f t="shared" si="1"/>
        <v>0</v>
      </c>
      <c r="J27" s="832"/>
      <c r="K27" s="14" t="str">
        <f>K26</f>
        <v>Status OK,</v>
      </c>
    </row>
    <row r="28" spans="2:11" ht="15" customHeight="1" x14ac:dyDescent="0.2">
      <c r="B28" s="788"/>
      <c r="C28" s="801"/>
      <c r="D28" s="806"/>
      <c r="E28" s="18" t="s">
        <v>70</v>
      </c>
      <c r="F28" s="68">
        <v>5</v>
      </c>
      <c r="G28" s="32" t="str">
        <f>G27</f>
        <v>unit</v>
      </c>
      <c r="H28" s="41">
        <v>5</v>
      </c>
      <c r="I28" s="42">
        <f t="shared" si="1"/>
        <v>0</v>
      </c>
      <c r="J28" s="832"/>
      <c r="K28" s="14" t="str">
        <f>K27</f>
        <v>Status OK,</v>
      </c>
    </row>
    <row r="29" spans="2:11" ht="15" customHeight="1" x14ac:dyDescent="0.2">
      <c r="B29" s="788"/>
      <c r="C29" s="797"/>
      <c r="D29" s="807"/>
      <c r="E29" s="18" t="s">
        <v>71</v>
      </c>
      <c r="F29" s="68">
        <v>1</v>
      </c>
      <c r="G29" s="32" t="str">
        <f>G28</f>
        <v>unit</v>
      </c>
      <c r="H29" s="41">
        <v>1</v>
      </c>
      <c r="I29" s="42">
        <f t="shared" si="1"/>
        <v>0</v>
      </c>
      <c r="J29" s="833"/>
      <c r="K29" s="14" t="str">
        <f>K28</f>
        <v>Status OK,</v>
      </c>
    </row>
    <row r="30" spans="2:11" ht="15" customHeight="1" x14ac:dyDescent="0.2">
      <c r="B30" s="788"/>
      <c r="C30" s="796">
        <v>8</v>
      </c>
      <c r="D30" s="805" t="s">
        <v>32</v>
      </c>
      <c r="E30" s="11" t="s">
        <v>354</v>
      </c>
      <c r="F30" s="68">
        <v>1</v>
      </c>
      <c r="G30" s="32" t="s">
        <v>33</v>
      </c>
      <c r="H30" s="39">
        <v>1</v>
      </c>
      <c r="I30" s="42">
        <f t="shared" si="1"/>
        <v>0</v>
      </c>
      <c r="J30" s="58"/>
      <c r="K30" s="14" t="s">
        <v>357</v>
      </c>
    </row>
    <row r="31" spans="2:11" ht="15.75" customHeight="1" x14ac:dyDescent="0.2">
      <c r="B31" s="788"/>
      <c r="C31" s="801"/>
      <c r="D31" s="806"/>
      <c r="E31" s="11" t="s">
        <v>31</v>
      </c>
      <c r="F31" s="68">
        <v>1</v>
      </c>
      <c r="G31" s="32" t="s">
        <v>33</v>
      </c>
      <c r="H31" s="39">
        <v>1</v>
      </c>
      <c r="I31" s="42">
        <f t="shared" si="1"/>
        <v>0</v>
      </c>
      <c r="J31" s="58"/>
      <c r="K31" s="1" t="str">
        <f>K30</f>
        <v>Status OK,</v>
      </c>
    </row>
    <row r="32" spans="2:11" ht="15.75" customHeight="1" x14ac:dyDescent="0.2">
      <c r="B32" s="788"/>
      <c r="C32" s="801"/>
      <c r="D32" s="806"/>
      <c r="E32" s="11" t="s">
        <v>365</v>
      </c>
      <c r="F32" s="12">
        <v>1</v>
      </c>
      <c r="G32" s="32" t="s">
        <v>33</v>
      </c>
      <c r="H32" s="39">
        <v>1</v>
      </c>
      <c r="I32" s="42">
        <f t="shared" si="1"/>
        <v>0</v>
      </c>
      <c r="J32" s="58"/>
      <c r="K32" s="14" t="s">
        <v>500</v>
      </c>
    </row>
    <row r="33" spans="2:11" ht="15.75" customHeight="1" x14ac:dyDescent="0.2">
      <c r="B33" s="788"/>
      <c r="C33" s="797"/>
      <c r="D33" s="807"/>
      <c r="E33" s="11" t="s">
        <v>59</v>
      </c>
      <c r="F33" s="12">
        <v>1</v>
      </c>
      <c r="G33" s="32" t="s">
        <v>60</v>
      </c>
      <c r="H33" s="39">
        <v>1</v>
      </c>
      <c r="I33" s="42">
        <f t="shared" si="1"/>
        <v>0</v>
      </c>
      <c r="J33" s="58"/>
      <c r="K33" s="14" t="str">
        <f>K30</f>
        <v>Status OK,</v>
      </c>
    </row>
    <row r="34" spans="2:11" ht="15" customHeight="1" x14ac:dyDescent="0.2">
      <c r="B34" s="788"/>
      <c r="C34" s="51">
        <v>9</v>
      </c>
      <c r="D34" s="47" t="s">
        <v>61</v>
      </c>
      <c r="E34" s="133" t="s">
        <v>355</v>
      </c>
      <c r="F34" s="12">
        <v>1</v>
      </c>
      <c r="G34" s="32" t="s">
        <v>33</v>
      </c>
      <c r="H34" s="39">
        <v>1</v>
      </c>
      <c r="I34" s="42">
        <f t="shared" si="1"/>
        <v>0</v>
      </c>
      <c r="J34" s="58"/>
      <c r="K34" s="14" t="str">
        <f>K30</f>
        <v>Status OK,</v>
      </c>
    </row>
    <row r="35" spans="2:11" ht="15" customHeight="1" x14ac:dyDescent="0.2">
      <c r="B35" s="788"/>
      <c r="C35" s="796">
        <v>10</v>
      </c>
      <c r="D35" s="810" t="s">
        <v>40</v>
      </c>
      <c r="E35" s="19" t="s">
        <v>36</v>
      </c>
      <c r="F35" s="12">
        <v>1</v>
      </c>
      <c r="G35" s="32" t="s">
        <v>33</v>
      </c>
      <c r="H35" s="39">
        <v>1</v>
      </c>
      <c r="I35" s="42">
        <f t="shared" si="1"/>
        <v>0</v>
      </c>
      <c r="J35" s="394" t="s">
        <v>356</v>
      </c>
      <c r="K35" s="14" t="s">
        <v>501</v>
      </c>
    </row>
    <row r="36" spans="2:11" ht="15" customHeight="1" x14ac:dyDescent="0.2">
      <c r="B36" s="788"/>
      <c r="C36" s="801"/>
      <c r="D36" s="811"/>
      <c r="E36" s="19" t="s">
        <v>37</v>
      </c>
      <c r="F36" s="12">
        <v>1</v>
      </c>
      <c r="G36" s="32" t="s">
        <v>33</v>
      </c>
      <c r="H36" s="39">
        <v>1</v>
      </c>
      <c r="I36" s="42">
        <f t="shared" si="1"/>
        <v>0</v>
      </c>
      <c r="J36" s="394" t="str">
        <f>J35</f>
        <v>dalam pengurusan</v>
      </c>
      <c r="K36" s="14" t="str">
        <f>K35</f>
        <v>Status OK, ganti oli done</v>
      </c>
    </row>
    <row r="37" spans="2:11" ht="15" customHeight="1" x14ac:dyDescent="0.2">
      <c r="B37" s="788"/>
      <c r="C37" s="801"/>
      <c r="D37" s="811"/>
      <c r="E37" s="19" t="s">
        <v>38</v>
      </c>
      <c r="F37" s="12">
        <v>1</v>
      </c>
      <c r="G37" s="32" t="s">
        <v>33</v>
      </c>
      <c r="H37" s="39">
        <v>1</v>
      </c>
      <c r="I37" s="42">
        <f t="shared" si="1"/>
        <v>0</v>
      </c>
      <c r="J37" s="394"/>
      <c r="K37" s="14" t="str">
        <f>K36</f>
        <v>Status OK, ganti oli done</v>
      </c>
    </row>
    <row r="38" spans="2:11" ht="15" customHeight="1" x14ac:dyDescent="0.2">
      <c r="B38" s="788"/>
      <c r="C38" s="801"/>
      <c r="D38" s="811"/>
      <c r="E38" s="19" t="s">
        <v>39</v>
      </c>
      <c r="F38" s="12">
        <v>1</v>
      </c>
      <c r="G38" s="32" t="s">
        <v>33</v>
      </c>
      <c r="H38" s="39">
        <v>1</v>
      </c>
      <c r="I38" s="42">
        <f t="shared" si="1"/>
        <v>0</v>
      </c>
      <c r="J38" s="394"/>
      <c r="K38" s="14" t="str">
        <f>K37</f>
        <v>Status OK, ganti oli done</v>
      </c>
    </row>
    <row r="39" spans="2:11" ht="15" customHeight="1" x14ac:dyDescent="0.2">
      <c r="B39" s="788"/>
      <c r="C39" s="797"/>
      <c r="D39" s="812"/>
      <c r="E39" s="17" t="s">
        <v>62</v>
      </c>
      <c r="F39" s="12">
        <v>1</v>
      </c>
      <c r="G39" s="32" t="str">
        <f>G38</f>
        <v>unit</v>
      </c>
      <c r="H39" s="39">
        <v>1</v>
      </c>
      <c r="I39" s="42">
        <f t="shared" si="1"/>
        <v>0</v>
      </c>
      <c r="J39" s="394"/>
      <c r="K39" s="14" t="s">
        <v>502</v>
      </c>
    </row>
    <row r="40" spans="2:11" ht="15" customHeight="1" x14ac:dyDescent="0.2">
      <c r="B40" s="788"/>
      <c r="C40" s="472">
        <v>11</v>
      </c>
      <c r="D40" s="473" t="s">
        <v>402</v>
      </c>
      <c r="E40" s="17"/>
      <c r="F40" s="12">
        <v>1</v>
      </c>
      <c r="G40" s="32" t="s">
        <v>18</v>
      </c>
      <c r="H40" s="39"/>
      <c r="I40" s="42"/>
      <c r="J40" s="481"/>
      <c r="K40" s="20" t="str">
        <f>K34</f>
        <v>Status OK,</v>
      </c>
    </row>
    <row r="41" spans="2:11" ht="15" customHeight="1" x14ac:dyDescent="0.2">
      <c r="B41" s="788"/>
      <c r="C41" s="472"/>
      <c r="D41" s="473"/>
      <c r="E41" s="17"/>
      <c r="F41" s="12"/>
      <c r="G41" s="32"/>
      <c r="H41" s="39"/>
      <c r="I41" s="42"/>
      <c r="J41" s="481"/>
      <c r="K41" s="20"/>
    </row>
    <row r="42" spans="2:11" ht="15" customHeight="1" thickBot="1" x14ac:dyDescent="0.25">
      <c r="B42" s="788"/>
      <c r="C42" s="51"/>
      <c r="D42" s="48"/>
      <c r="E42" s="133"/>
      <c r="F42" s="12"/>
      <c r="G42" s="32"/>
      <c r="H42" s="39"/>
      <c r="I42" s="42"/>
      <c r="J42" s="61"/>
      <c r="K42" s="20"/>
    </row>
    <row r="43" spans="2:11" x14ac:dyDescent="0.2">
      <c r="B43" s="828" t="s">
        <v>43</v>
      </c>
      <c r="C43" s="790">
        <v>1</v>
      </c>
      <c r="D43" s="792" t="s">
        <v>1</v>
      </c>
      <c r="E43" s="8" t="s">
        <v>19</v>
      </c>
      <c r="F43" s="9">
        <v>13</v>
      </c>
      <c r="G43" s="31" t="s">
        <v>16</v>
      </c>
      <c r="H43" s="37">
        <f>11+2</f>
        <v>13</v>
      </c>
      <c r="I43" s="38">
        <f>F43-H43</f>
        <v>0</v>
      </c>
      <c r="J43" s="57"/>
      <c r="K43" s="813" t="s">
        <v>4</v>
      </c>
    </row>
    <row r="44" spans="2:11" x14ac:dyDescent="0.2">
      <c r="B44" s="829"/>
      <c r="C44" s="791"/>
      <c r="D44" s="793"/>
      <c r="E44" s="11" t="s">
        <v>14</v>
      </c>
      <c r="F44" s="12">
        <v>1</v>
      </c>
      <c r="G44" s="32" t="s">
        <v>17</v>
      </c>
      <c r="H44" s="39"/>
      <c r="I44" s="40"/>
      <c r="J44" s="58"/>
      <c r="K44" s="814"/>
    </row>
    <row r="45" spans="2:11" x14ac:dyDescent="0.2">
      <c r="B45" s="829"/>
      <c r="C45" s="791"/>
      <c r="D45" s="793"/>
      <c r="E45" s="11" t="s">
        <v>15</v>
      </c>
      <c r="F45" s="12">
        <v>1</v>
      </c>
      <c r="G45" s="32" t="s">
        <v>18</v>
      </c>
      <c r="H45" s="39"/>
      <c r="I45" s="40"/>
      <c r="J45" s="58"/>
      <c r="K45" s="14" t="str">
        <f>K47</f>
        <v>Status OK</v>
      </c>
    </row>
    <row r="46" spans="2:11" x14ac:dyDescent="0.2">
      <c r="B46" s="829"/>
      <c r="C46" s="51">
        <v>2</v>
      </c>
      <c r="D46" s="46" t="s">
        <v>21</v>
      </c>
      <c r="E46" s="11" t="s">
        <v>2</v>
      </c>
      <c r="F46" s="15">
        <v>109</v>
      </c>
      <c r="G46" s="33" t="s">
        <v>33</v>
      </c>
      <c r="H46" s="41" t="s">
        <v>8</v>
      </c>
      <c r="I46" s="188" t="e">
        <f>F46-H46</f>
        <v>#VALUE!</v>
      </c>
      <c r="J46" s="59"/>
      <c r="K46" s="14" t="s">
        <v>8</v>
      </c>
    </row>
    <row r="47" spans="2:11" x14ac:dyDescent="0.2">
      <c r="B47" s="829"/>
      <c r="C47" s="796">
        <v>3</v>
      </c>
      <c r="D47" s="798" t="s">
        <v>22</v>
      </c>
      <c r="E47" s="11" t="s">
        <v>3</v>
      </c>
      <c r="F47" s="15">
        <v>5</v>
      </c>
      <c r="G47" s="33" t="s">
        <v>33</v>
      </c>
      <c r="H47" s="41">
        <v>5</v>
      </c>
      <c r="I47" s="42">
        <f>F47-H47</f>
        <v>0</v>
      </c>
      <c r="J47" s="59"/>
      <c r="K47" s="14" t="s">
        <v>4</v>
      </c>
    </row>
    <row r="48" spans="2:11" x14ac:dyDescent="0.2">
      <c r="B48" s="829"/>
      <c r="C48" s="797"/>
      <c r="D48" s="800"/>
      <c r="E48" s="11" t="s">
        <v>20</v>
      </c>
      <c r="F48" s="15">
        <v>0</v>
      </c>
      <c r="G48" s="33" t="s">
        <v>33</v>
      </c>
      <c r="H48" s="41">
        <v>0</v>
      </c>
      <c r="I48" s="42">
        <f t="shared" ref="I48:I54" si="2">F48-H48</f>
        <v>0</v>
      </c>
      <c r="J48" s="59"/>
      <c r="K48" s="14"/>
    </row>
    <row r="49" spans="2:11" x14ac:dyDescent="0.2">
      <c r="B49" s="829"/>
      <c r="C49" s="796">
        <v>4</v>
      </c>
      <c r="D49" s="798" t="s">
        <v>23</v>
      </c>
      <c r="E49" s="11" t="s">
        <v>24</v>
      </c>
      <c r="F49" s="12">
        <v>2</v>
      </c>
      <c r="G49" s="33" t="s">
        <v>33</v>
      </c>
      <c r="H49" s="39">
        <v>2</v>
      </c>
      <c r="I49" s="42">
        <f t="shared" si="2"/>
        <v>0</v>
      </c>
      <c r="J49" s="59">
        <v>44479</v>
      </c>
      <c r="K49" s="14" t="s">
        <v>4</v>
      </c>
    </row>
    <row r="50" spans="2:11" x14ac:dyDescent="0.2">
      <c r="B50" s="829"/>
      <c r="C50" s="801"/>
      <c r="D50" s="799"/>
      <c r="E50" s="11" t="s">
        <v>25</v>
      </c>
      <c r="F50" s="12">
        <v>2</v>
      </c>
      <c r="G50" s="33" t="s">
        <v>18</v>
      </c>
      <c r="H50" s="39">
        <v>2</v>
      </c>
      <c r="I50" s="42">
        <f t="shared" si="2"/>
        <v>0</v>
      </c>
      <c r="J50" s="59"/>
      <c r="K50" s="14" t="s">
        <v>4</v>
      </c>
    </row>
    <row r="51" spans="2:11" x14ac:dyDescent="0.2">
      <c r="B51" s="829"/>
      <c r="C51" s="801"/>
      <c r="D51" s="799"/>
      <c r="E51" s="11" t="s">
        <v>26</v>
      </c>
      <c r="F51" s="12">
        <v>2</v>
      </c>
      <c r="G51" s="33" t="s">
        <v>33</v>
      </c>
      <c r="H51" s="39">
        <v>2</v>
      </c>
      <c r="I51" s="42">
        <f t="shared" si="2"/>
        <v>0</v>
      </c>
      <c r="J51" s="59"/>
      <c r="K51" s="14" t="s">
        <v>4</v>
      </c>
    </row>
    <row r="52" spans="2:11" x14ac:dyDescent="0.2">
      <c r="B52" s="829"/>
      <c r="C52" s="797"/>
      <c r="D52" s="800"/>
      <c r="E52" s="11" t="s">
        <v>27</v>
      </c>
      <c r="F52" s="12">
        <v>2</v>
      </c>
      <c r="G52" s="33" t="s">
        <v>18</v>
      </c>
      <c r="H52" s="39">
        <v>2</v>
      </c>
      <c r="I52" s="42">
        <f t="shared" si="2"/>
        <v>0</v>
      </c>
      <c r="J52" s="66"/>
      <c r="K52" s="14" t="s">
        <v>4</v>
      </c>
    </row>
    <row r="53" spans="2:11" x14ac:dyDescent="0.2">
      <c r="B53" s="829"/>
      <c r="C53" s="796">
        <v>5</v>
      </c>
      <c r="D53" s="798" t="s">
        <v>28</v>
      </c>
      <c r="E53" s="16" t="s">
        <v>29</v>
      </c>
      <c r="F53" s="12">
        <v>1</v>
      </c>
      <c r="G53" s="32" t="s">
        <v>33</v>
      </c>
      <c r="H53" s="39">
        <v>1</v>
      </c>
      <c r="I53" s="42">
        <f t="shared" si="2"/>
        <v>0</v>
      </c>
      <c r="J53" s="60"/>
      <c r="K53" s="67" t="str">
        <f>K49</f>
        <v>Status OK</v>
      </c>
    </row>
    <row r="54" spans="2:11" x14ac:dyDescent="0.2">
      <c r="B54" s="829"/>
      <c r="C54" s="797"/>
      <c r="D54" s="800"/>
      <c r="E54" s="16" t="s">
        <v>7</v>
      </c>
      <c r="F54" s="12">
        <v>1</v>
      </c>
      <c r="G54" s="32" t="s">
        <v>33</v>
      </c>
      <c r="H54" s="39">
        <v>1</v>
      </c>
      <c r="I54" s="42">
        <f t="shared" si="2"/>
        <v>0</v>
      </c>
      <c r="J54" s="59"/>
      <c r="K54" s="331" t="s">
        <v>571</v>
      </c>
    </row>
    <row r="55" spans="2:11" x14ac:dyDescent="0.2">
      <c r="B55" s="829"/>
      <c r="C55" s="791">
        <v>6</v>
      </c>
      <c r="D55" s="793" t="s">
        <v>30</v>
      </c>
      <c r="E55" s="18" t="s">
        <v>9</v>
      </c>
      <c r="F55" s="68">
        <v>1</v>
      </c>
      <c r="G55" s="32" t="s">
        <v>33</v>
      </c>
      <c r="H55" s="41">
        <v>1</v>
      </c>
      <c r="I55" s="42">
        <f t="shared" ref="I55:I62" si="3">F55-H55</f>
        <v>0</v>
      </c>
      <c r="J55" s="66"/>
      <c r="K55" s="14"/>
    </row>
    <row r="56" spans="2:11" ht="15" customHeight="1" x14ac:dyDescent="0.2">
      <c r="B56" s="829"/>
      <c r="C56" s="791"/>
      <c r="D56" s="793"/>
      <c r="E56" s="18" t="s">
        <v>10</v>
      </c>
      <c r="F56" s="68">
        <v>2</v>
      </c>
      <c r="G56" s="32" t="s">
        <v>33</v>
      </c>
      <c r="H56" s="41">
        <v>2</v>
      </c>
      <c r="I56" s="42">
        <f t="shared" si="3"/>
        <v>0</v>
      </c>
      <c r="J56" s="66"/>
      <c r="K56" s="14"/>
    </row>
    <row r="57" spans="2:11" ht="15" customHeight="1" x14ac:dyDescent="0.2">
      <c r="B57" s="829"/>
      <c r="C57" s="791"/>
      <c r="D57" s="793"/>
      <c r="E57" s="18" t="s">
        <v>11</v>
      </c>
      <c r="F57" s="68">
        <v>11</v>
      </c>
      <c r="G57" s="32" t="s">
        <v>33</v>
      </c>
      <c r="H57" s="41">
        <v>11</v>
      </c>
      <c r="I57" s="42">
        <f t="shared" si="3"/>
        <v>0</v>
      </c>
      <c r="J57" s="66"/>
      <c r="K57" s="14"/>
    </row>
    <row r="58" spans="2:11" x14ac:dyDescent="0.2">
      <c r="B58" s="829"/>
      <c r="C58" s="796">
        <v>7</v>
      </c>
      <c r="D58" s="798" t="s">
        <v>32</v>
      </c>
      <c r="E58" s="11" t="s">
        <v>209</v>
      </c>
      <c r="F58" s="12">
        <v>1</v>
      </c>
      <c r="G58" s="32" t="s">
        <v>33</v>
      </c>
      <c r="H58" s="39">
        <v>1</v>
      </c>
      <c r="I58" s="42">
        <f t="shared" si="3"/>
        <v>0</v>
      </c>
      <c r="J58" s="58"/>
      <c r="K58" s="14" t="s">
        <v>366</v>
      </c>
    </row>
    <row r="59" spans="2:11" x14ac:dyDescent="0.2">
      <c r="B59" s="829"/>
      <c r="C59" s="797"/>
      <c r="D59" s="800"/>
      <c r="E59" s="11" t="s">
        <v>31</v>
      </c>
      <c r="F59" s="12">
        <v>1</v>
      </c>
      <c r="G59" s="32" t="s">
        <v>33</v>
      </c>
      <c r="H59" s="39">
        <v>1</v>
      </c>
      <c r="I59" s="42">
        <f t="shared" si="3"/>
        <v>0</v>
      </c>
      <c r="J59" s="58"/>
    </row>
    <row r="60" spans="2:11" x14ac:dyDescent="0.2">
      <c r="B60" s="829"/>
      <c r="C60" s="51">
        <v>8</v>
      </c>
      <c r="D60" s="47" t="s">
        <v>5</v>
      </c>
      <c r="E60" s="17"/>
      <c r="F60" s="12">
        <v>1</v>
      </c>
      <c r="G60" s="32" t="s">
        <v>33</v>
      </c>
      <c r="H60" s="39">
        <v>1</v>
      </c>
      <c r="I60" s="42">
        <f t="shared" si="3"/>
        <v>0</v>
      </c>
      <c r="J60" s="58"/>
      <c r="K60" s="14" t="s">
        <v>477</v>
      </c>
    </row>
    <row r="61" spans="2:11" x14ac:dyDescent="0.2">
      <c r="B61" s="829"/>
      <c r="C61" s="676"/>
      <c r="D61" s="47"/>
      <c r="E61" s="17"/>
      <c r="F61" s="12"/>
      <c r="G61" s="32"/>
      <c r="H61" s="39"/>
      <c r="I61" s="42"/>
      <c r="J61" s="683"/>
      <c r="K61" s="14" t="s">
        <v>528</v>
      </c>
    </row>
    <row r="62" spans="2:11" x14ac:dyDescent="0.2">
      <c r="B62" s="829"/>
      <c r="C62" s="51">
        <v>9</v>
      </c>
      <c r="D62" s="48" t="s">
        <v>12</v>
      </c>
      <c r="E62" s="17"/>
      <c r="F62" s="12">
        <v>1</v>
      </c>
      <c r="G62" s="32" t="s">
        <v>33</v>
      </c>
      <c r="H62" s="39">
        <v>1</v>
      </c>
      <c r="I62" s="42">
        <f t="shared" si="3"/>
        <v>0</v>
      </c>
      <c r="K62" s="20" t="s">
        <v>367</v>
      </c>
    </row>
    <row r="63" spans="2:11" x14ac:dyDescent="0.2">
      <c r="B63" s="829"/>
      <c r="C63" s="51"/>
      <c r="D63" s="48" t="s">
        <v>56</v>
      </c>
      <c r="E63" s="17" t="s">
        <v>8</v>
      </c>
      <c r="F63" s="12">
        <v>1</v>
      </c>
      <c r="G63" s="32" t="s">
        <v>33</v>
      </c>
      <c r="H63" s="39"/>
      <c r="I63" s="40"/>
      <c r="J63" s="61"/>
      <c r="K63" s="20" t="s">
        <v>8</v>
      </c>
    </row>
    <row r="64" spans="2:11" ht="13.5" thickBot="1" x14ac:dyDescent="0.25">
      <c r="B64" s="830"/>
      <c r="C64" s="52"/>
      <c r="D64" s="49"/>
      <c r="E64" s="21"/>
      <c r="F64" s="22"/>
      <c r="G64" s="34"/>
      <c r="H64" s="43"/>
      <c r="I64" s="44"/>
      <c r="J64" s="62"/>
      <c r="K64" s="23"/>
    </row>
    <row r="65" spans="2:11" ht="15" customHeight="1" x14ac:dyDescent="0.2">
      <c r="B65" s="787" t="s">
        <v>44</v>
      </c>
      <c r="C65" s="790">
        <v>1</v>
      </c>
      <c r="D65" s="792" t="s">
        <v>1</v>
      </c>
      <c r="E65" s="8" t="s">
        <v>19</v>
      </c>
      <c r="F65" s="9">
        <v>10</v>
      </c>
      <c r="G65" s="31" t="s">
        <v>16</v>
      </c>
      <c r="H65" s="37">
        <v>10</v>
      </c>
      <c r="I65" s="38">
        <f>F65-H65</f>
        <v>0</v>
      </c>
      <c r="J65" s="57"/>
      <c r="K65" s="419" t="s">
        <v>8</v>
      </c>
    </row>
    <row r="66" spans="2:11" x14ac:dyDescent="0.2">
      <c r="B66" s="788"/>
      <c r="C66" s="791"/>
      <c r="D66" s="793"/>
      <c r="E66" s="11" t="s">
        <v>14</v>
      </c>
      <c r="F66" s="12">
        <v>1</v>
      </c>
      <c r="G66" s="32" t="s">
        <v>17</v>
      </c>
      <c r="H66" s="39">
        <v>1</v>
      </c>
      <c r="I66" s="40">
        <f t="shared" ref="I66:I67" si="4">F66-H66</f>
        <v>0</v>
      </c>
      <c r="J66" s="58"/>
      <c r="K66" s="420"/>
    </row>
    <row r="67" spans="2:11" x14ac:dyDescent="0.2">
      <c r="B67" s="788"/>
      <c r="C67" s="791"/>
      <c r="D67" s="793"/>
      <c r="E67" s="11" t="s">
        <v>15</v>
      </c>
      <c r="F67" s="12">
        <v>1</v>
      </c>
      <c r="G67" s="32" t="s">
        <v>18</v>
      </c>
      <c r="H67" s="39">
        <v>1</v>
      </c>
      <c r="I67" s="40">
        <f t="shared" si="4"/>
        <v>0</v>
      </c>
      <c r="J67" s="58"/>
      <c r="K67" s="14" t="str">
        <f>K69</f>
        <v>Status OK</v>
      </c>
    </row>
    <row r="68" spans="2:11" x14ac:dyDescent="0.2">
      <c r="B68" s="788"/>
      <c r="C68" s="51">
        <v>2</v>
      </c>
      <c r="D68" s="46" t="s">
        <v>21</v>
      </c>
      <c r="E68" s="11" t="s">
        <v>2</v>
      </c>
      <c r="F68" s="15">
        <f>19+21</f>
        <v>40</v>
      </c>
      <c r="G68" s="33" t="s">
        <v>33</v>
      </c>
      <c r="H68" s="41" t="s">
        <v>8</v>
      </c>
      <c r="I68" s="188" t="s">
        <v>8</v>
      </c>
      <c r="J68" s="59"/>
      <c r="K68" s="67" t="s">
        <v>8</v>
      </c>
    </row>
    <row r="69" spans="2:11" x14ac:dyDescent="0.2">
      <c r="B69" s="788"/>
      <c r="C69" s="791">
        <v>3</v>
      </c>
      <c r="D69" s="793" t="s">
        <v>22</v>
      </c>
      <c r="E69" s="11" t="s">
        <v>3</v>
      </c>
      <c r="F69" s="15">
        <v>3</v>
      </c>
      <c r="G69" s="33" t="s">
        <v>33</v>
      </c>
      <c r="H69" s="41">
        <v>3</v>
      </c>
      <c r="I69" s="42">
        <f>F69-H69</f>
        <v>0</v>
      </c>
      <c r="J69" s="59"/>
      <c r="K69" s="14" t="s">
        <v>4</v>
      </c>
    </row>
    <row r="70" spans="2:11" x14ac:dyDescent="0.2">
      <c r="B70" s="788"/>
      <c r="C70" s="791"/>
      <c r="D70" s="793"/>
      <c r="E70" s="11" t="s">
        <v>20</v>
      </c>
      <c r="F70" s="15">
        <v>1</v>
      </c>
      <c r="G70" s="33" t="s">
        <v>33</v>
      </c>
      <c r="H70" s="41">
        <v>1</v>
      </c>
      <c r="I70" s="42">
        <f t="shared" ref="I70:I77" si="5">F70-H70</f>
        <v>0</v>
      </c>
      <c r="J70" s="59"/>
      <c r="K70" s="14"/>
    </row>
    <row r="71" spans="2:11" x14ac:dyDescent="0.2">
      <c r="B71" s="788"/>
      <c r="C71" s="796">
        <v>4</v>
      </c>
      <c r="D71" s="805" t="s">
        <v>23</v>
      </c>
      <c r="E71" s="11" t="s">
        <v>24</v>
      </c>
      <c r="F71" s="12">
        <v>1</v>
      </c>
      <c r="G71" s="33" t="s">
        <v>33</v>
      </c>
      <c r="H71" s="39">
        <v>1</v>
      </c>
      <c r="I71" s="42">
        <f t="shared" si="5"/>
        <v>0</v>
      </c>
      <c r="J71" s="59" t="s">
        <v>8</v>
      </c>
      <c r="K71" s="14" t="s">
        <v>4</v>
      </c>
    </row>
    <row r="72" spans="2:11" ht="15" customHeight="1" x14ac:dyDescent="0.2">
      <c r="B72" s="788"/>
      <c r="C72" s="801"/>
      <c r="D72" s="806"/>
      <c r="E72" s="11" t="s">
        <v>25</v>
      </c>
      <c r="F72" s="12">
        <v>1</v>
      </c>
      <c r="G72" s="33" t="s">
        <v>18</v>
      </c>
      <c r="H72" s="39">
        <v>1</v>
      </c>
      <c r="I72" s="42">
        <f t="shared" si="5"/>
        <v>0</v>
      </c>
      <c r="J72" s="59"/>
      <c r="K72" s="14"/>
    </row>
    <row r="73" spans="2:11" ht="15" customHeight="1" x14ac:dyDescent="0.2">
      <c r="B73" s="788"/>
      <c r="C73" s="801"/>
      <c r="D73" s="806"/>
      <c r="E73" s="11" t="s">
        <v>26</v>
      </c>
      <c r="F73" s="12">
        <v>1</v>
      </c>
      <c r="G73" s="33" t="s">
        <v>33</v>
      </c>
      <c r="H73" s="39">
        <v>1</v>
      </c>
      <c r="I73" s="42">
        <f t="shared" si="5"/>
        <v>0</v>
      </c>
      <c r="J73" s="59"/>
      <c r="K73" s="14"/>
    </row>
    <row r="74" spans="2:11" ht="15" customHeight="1" x14ac:dyDescent="0.2">
      <c r="B74" s="788"/>
      <c r="C74" s="801"/>
      <c r="D74" s="806"/>
      <c r="E74" s="11" t="s">
        <v>27</v>
      </c>
      <c r="F74" s="12">
        <v>1</v>
      </c>
      <c r="G74" s="33" t="s">
        <v>18</v>
      </c>
      <c r="H74" s="39">
        <v>1</v>
      </c>
      <c r="I74" s="42">
        <f t="shared" si="5"/>
        <v>0</v>
      </c>
      <c r="J74" s="66"/>
      <c r="K74" s="14" t="s">
        <v>8</v>
      </c>
    </row>
    <row r="75" spans="2:11" ht="15" customHeight="1" x14ac:dyDescent="0.2">
      <c r="B75" s="788"/>
      <c r="C75" s="797"/>
      <c r="D75" s="807"/>
      <c r="E75" s="193" t="s">
        <v>63</v>
      </c>
      <c r="F75" s="12">
        <v>1</v>
      </c>
      <c r="G75" s="33" t="s">
        <v>33</v>
      </c>
      <c r="H75" s="39">
        <v>1</v>
      </c>
      <c r="I75" s="42">
        <f t="shared" si="5"/>
        <v>0</v>
      </c>
      <c r="J75" s="66"/>
      <c r="K75" s="14" t="s">
        <v>210</v>
      </c>
    </row>
    <row r="76" spans="2:11" x14ac:dyDescent="0.2">
      <c r="B76" s="788"/>
      <c r="C76" s="796">
        <v>5</v>
      </c>
      <c r="D76" s="798" t="s">
        <v>28</v>
      </c>
      <c r="E76" s="16" t="s">
        <v>53</v>
      </c>
      <c r="F76" s="12">
        <v>1</v>
      </c>
      <c r="G76" s="32" t="s">
        <v>33</v>
      </c>
      <c r="H76" s="39">
        <v>1</v>
      </c>
      <c r="I76" s="42">
        <f t="shared" si="5"/>
        <v>0</v>
      </c>
      <c r="J76" s="61"/>
      <c r="K76" s="67" t="s">
        <v>529</v>
      </c>
    </row>
    <row r="77" spans="2:11" ht="15.75" customHeight="1" x14ac:dyDescent="0.2">
      <c r="B77" s="788"/>
      <c r="C77" s="801"/>
      <c r="D77" s="799"/>
      <c r="E77" s="16" t="s">
        <v>7</v>
      </c>
      <c r="F77" s="12">
        <v>1</v>
      </c>
      <c r="G77" s="32" t="s">
        <v>33</v>
      </c>
      <c r="H77" s="39">
        <v>1</v>
      </c>
      <c r="I77" s="42">
        <f t="shared" si="5"/>
        <v>0</v>
      </c>
      <c r="J77" s="66"/>
      <c r="K77" s="331" t="s">
        <v>530</v>
      </c>
    </row>
    <row r="78" spans="2:11" ht="15.75" customHeight="1" x14ac:dyDescent="0.2">
      <c r="B78" s="788"/>
      <c r="C78" s="801"/>
      <c r="D78" s="799"/>
      <c r="E78" s="16" t="s">
        <v>29</v>
      </c>
      <c r="F78" s="12">
        <v>1</v>
      </c>
      <c r="G78" s="32" t="s">
        <v>33</v>
      </c>
      <c r="H78" s="39">
        <v>1</v>
      </c>
      <c r="I78" s="42">
        <f t="shared" ref="I78:I87" si="6">F78-H78</f>
        <v>0</v>
      </c>
      <c r="J78" s="61"/>
      <c r="K78" s="67" t="str">
        <f>K76</f>
        <v>ok</v>
      </c>
    </row>
    <row r="79" spans="2:11" ht="15.75" customHeight="1" x14ac:dyDescent="0.2">
      <c r="B79" s="788"/>
      <c r="C79" s="797"/>
      <c r="D79" s="800"/>
      <c r="E79" s="16" t="s">
        <v>7</v>
      </c>
      <c r="F79" s="12">
        <v>1</v>
      </c>
      <c r="G79" s="32" t="s">
        <v>33</v>
      </c>
      <c r="H79" s="39">
        <v>1</v>
      </c>
      <c r="I79" s="42">
        <f t="shared" si="6"/>
        <v>0</v>
      </c>
      <c r="J79" s="66"/>
      <c r="K79" s="331" t="str">
        <f>K77</f>
        <v>replace battery</v>
      </c>
    </row>
    <row r="80" spans="2:11" x14ac:dyDescent="0.2">
      <c r="B80" s="788"/>
      <c r="C80" s="791">
        <v>6</v>
      </c>
      <c r="D80" s="793" t="s">
        <v>30</v>
      </c>
      <c r="E80" s="18" t="s">
        <v>10</v>
      </c>
      <c r="F80" s="15">
        <v>6</v>
      </c>
      <c r="G80" s="32" t="s">
        <v>33</v>
      </c>
      <c r="H80" s="41">
        <v>6</v>
      </c>
      <c r="I80" s="42">
        <f t="shared" si="6"/>
        <v>0</v>
      </c>
      <c r="J80" s="66"/>
      <c r="K80" s="14"/>
    </row>
    <row r="81" spans="2:11" x14ac:dyDescent="0.2">
      <c r="B81" s="788"/>
      <c r="C81" s="791"/>
      <c r="D81" s="793"/>
      <c r="E81" s="18" t="s">
        <v>11</v>
      </c>
      <c r="F81" s="15">
        <v>1</v>
      </c>
      <c r="G81" s="32" t="s">
        <v>33</v>
      </c>
      <c r="H81" s="41">
        <v>1</v>
      </c>
      <c r="I81" s="42">
        <f t="shared" si="6"/>
        <v>0</v>
      </c>
      <c r="J81" s="66"/>
      <c r="K81" s="14"/>
    </row>
    <row r="82" spans="2:11" x14ac:dyDescent="0.2">
      <c r="B82" s="788"/>
      <c r="C82" s="791"/>
      <c r="D82" s="793"/>
      <c r="E82" s="18" t="s">
        <v>71</v>
      </c>
      <c r="F82" s="15">
        <v>3</v>
      </c>
      <c r="G82" s="32" t="s">
        <v>33</v>
      </c>
      <c r="H82" s="41">
        <v>3</v>
      </c>
      <c r="I82" s="188">
        <f t="shared" si="6"/>
        <v>0</v>
      </c>
      <c r="J82" s="66"/>
      <c r="K82" s="67" t="s">
        <v>8</v>
      </c>
    </row>
    <row r="83" spans="2:11" x14ac:dyDescent="0.2">
      <c r="B83" s="788"/>
      <c r="C83" s="791">
        <v>7</v>
      </c>
      <c r="D83" s="793" t="s">
        <v>32</v>
      </c>
      <c r="E83" s="11" t="s">
        <v>35</v>
      </c>
      <c r="F83" s="12">
        <v>0</v>
      </c>
      <c r="G83" s="32" t="s">
        <v>33</v>
      </c>
      <c r="H83" s="39">
        <v>0</v>
      </c>
      <c r="I83" s="42">
        <f t="shared" si="6"/>
        <v>0</v>
      </c>
      <c r="J83" s="58"/>
      <c r="K83" s="14" t="s">
        <v>4</v>
      </c>
    </row>
    <row r="84" spans="2:11" x14ac:dyDescent="0.2">
      <c r="B84" s="788"/>
      <c r="C84" s="791"/>
      <c r="D84" s="793"/>
      <c r="E84" s="11" t="s">
        <v>31</v>
      </c>
      <c r="F84" s="12">
        <v>0</v>
      </c>
      <c r="G84" s="32" t="s">
        <v>33</v>
      </c>
      <c r="H84" s="39">
        <v>0</v>
      </c>
      <c r="I84" s="42">
        <f t="shared" si="6"/>
        <v>0</v>
      </c>
      <c r="J84" s="58"/>
      <c r="K84" s="14" t="str">
        <f>K83</f>
        <v>Status OK</v>
      </c>
    </row>
    <row r="85" spans="2:11" x14ac:dyDescent="0.2">
      <c r="B85" s="788"/>
      <c r="C85" s="796">
        <v>8</v>
      </c>
      <c r="D85" s="794" t="s">
        <v>5</v>
      </c>
      <c r="E85" s="17" t="s">
        <v>64</v>
      </c>
      <c r="F85" s="12">
        <v>1</v>
      </c>
      <c r="G85" s="32" t="s">
        <v>33</v>
      </c>
      <c r="H85" s="39">
        <v>1</v>
      </c>
      <c r="I85" s="42">
        <f t="shared" si="6"/>
        <v>0</v>
      </c>
      <c r="J85" s="58"/>
      <c r="K85" s="14" t="str">
        <f t="shared" ref="K85:K93" si="7">K84</f>
        <v>Status OK</v>
      </c>
    </row>
    <row r="86" spans="2:11" ht="15.75" customHeight="1" x14ac:dyDescent="0.2">
      <c r="B86" s="788"/>
      <c r="C86" s="797"/>
      <c r="D86" s="795"/>
      <c r="E86" s="17" t="s">
        <v>65</v>
      </c>
      <c r="F86" s="12">
        <v>1</v>
      </c>
      <c r="G86" s="32" t="s">
        <v>33</v>
      </c>
      <c r="H86" s="39">
        <v>1</v>
      </c>
      <c r="I86" s="42">
        <f t="shared" si="6"/>
        <v>0</v>
      </c>
      <c r="J86" s="58"/>
      <c r="K86" s="14" t="str">
        <f t="shared" si="7"/>
        <v>Status OK</v>
      </c>
    </row>
    <row r="87" spans="2:11" ht="14.25" customHeight="1" x14ac:dyDescent="0.2">
      <c r="B87" s="788"/>
      <c r="C87" s="796">
        <v>9</v>
      </c>
      <c r="D87" s="802" t="s">
        <v>40</v>
      </c>
      <c r="E87" s="17" t="s">
        <v>46</v>
      </c>
      <c r="F87" s="12">
        <v>1</v>
      </c>
      <c r="G87" s="32" t="s">
        <v>33</v>
      </c>
      <c r="H87" s="39">
        <v>1</v>
      </c>
      <c r="I87" s="42">
        <f t="shared" si="6"/>
        <v>0</v>
      </c>
      <c r="J87" s="61"/>
      <c r="K87" s="14" t="str">
        <f t="shared" si="7"/>
        <v>Status OK</v>
      </c>
    </row>
    <row r="88" spans="2:11" ht="14.25" customHeight="1" x14ac:dyDescent="0.2">
      <c r="B88" s="788"/>
      <c r="C88" s="801"/>
      <c r="D88" s="803"/>
      <c r="E88" s="17" t="s">
        <v>45</v>
      </c>
      <c r="F88" s="12">
        <v>1</v>
      </c>
      <c r="G88" s="32" t="s">
        <v>33</v>
      </c>
      <c r="H88" s="39">
        <v>1</v>
      </c>
      <c r="I88" s="42">
        <f t="shared" ref="I88:I95" si="8">F88-H88</f>
        <v>0</v>
      </c>
      <c r="J88" s="61"/>
      <c r="K88" s="14" t="str">
        <f>K87</f>
        <v>Status OK</v>
      </c>
    </row>
    <row r="89" spans="2:11" ht="14.25" customHeight="1" x14ac:dyDescent="0.2">
      <c r="B89" s="788"/>
      <c r="C89" s="797"/>
      <c r="D89" s="804"/>
      <c r="E89" s="24" t="s">
        <v>47</v>
      </c>
      <c r="F89" s="25">
        <v>1</v>
      </c>
      <c r="G89" s="32" t="s">
        <v>33</v>
      </c>
      <c r="H89" s="39">
        <v>1</v>
      </c>
      <c r="I89" s="42">
        <f t="shared" si="8"/>
        <v>0</v>
      </c>
      <c r="J89" s="195"/>
      <c r="K89" s="14" t="str">
        <f>K88</f>
        <v>Status OK</v>
      </c>
    </row>
    <row r="90" spans="2:11" ht="14.25" customHeight="1" x14ac:dyDescent="0.2">
      <c r="B90" s="788"/>
      <c r="C90" s="796">
        <v>10</v>
      </c>
      <c r="D90" s="810" t="s">
        <v>54</v>
      </c>
      <c r="E90" s="24" t="s">
        <v>55</v>
      </c>
      <c r="F90" s="25">
        <v>1</v>
      </c>
      <c r="G90" s="32" t="s">
        <v>33</v>
      </c>
      <c r="H90" s="39">
        <v>1</v>
      </c>
      <c r="I90" s="42">
        <f t="shared" si="8"/>
        <v>0</v>
      </c>
      <c r="J90" s="64"/>
      <c r="K90" s="14" t="s">
        <v>8</v>
      </c>
    </row>
    <row r="91" spans="2:11" ht="14.25" customHeight="1" x14ac:dyDescent="0.2">
      <c r="B91" s="788"/>
      <c r="C91" s="801"/>
      <c r="D91" s="811"/>
      <c r="E91" s="24" t="s">
        <v>56</v>
      </c>
      <c r="F91" s="25">
        <v>1</v>
      </c>
      <c r="G91" s="32" t="s">
        <v>33</v>
      </c>
      <c r="H91" s="39">
        <v>1</v>
      </c>
      <c r="I91" s="42">
        <f t="shared" si="8"/>
        <v>0</v>
      </c>
      <c r="J91" s="64"/>
      <c r="K91" s="14" t="str">
        <f t="shared" si="7"/>
        <v xml:space="preserve"> </v>
      </c>
    </row>
    <row r="92" spans="2:11" ht="14.25" customHeight="1" x14ac:dyDescent="0.2">
      <c r="B92" s="788"/>
      <c r="C92" s="801"/>
      <c r="D92" s="811"/>
      <c r="E92" s="24" t="s">
        <v>66</v>
      </c>
      <c r="F92" s="25">
        <v>2</v>
      </c>
      <c r="G92" s="35" t="str">
        <f>G91</f>
        <v>unit</v>
      </c>
      <c r="H92" s="45">
        <v>2</v>
      </c>
      <c r="I92" s="42">
        <f t="shared" si="8"/>
        <v>0</v>
      </c>
      <c r="J92" s="64"/>
      <c r="K92" s="14" t="str">
        <f t="shared" si="7"/>
        <v xml:space="preserve"> </v>
      </c>
    </row>
    <row r="93" spans="2:11" ht="14.25" customHeight="1" x14ac:dyDescent="0.2">
      <c r="B93" s="788"/>
      <c r="C93" s="801"/>
      <c r="D93" s="811"/>
      <c r="E93" s="24" t="s">
        <v>67</v>
      </c>
      <c r="F93" s="25">
        <v>1</v>
      </c>
      <c r="G93" s="35" t="str">
        <f>G92</f>
        <v>unit</v>
      </c>
      <c r="H93" s="45">
        <v>1</v>
      </c>
      <c r="I93" s="42">
        <f t="shared" si="8"/>
        <v>0</v>
      </c>
      <c r="J93" s="64"/>
      <c r="K93" s="14" t="str">
        <f t="shared" si="7"/>
        <v xml:space="preserve"> </v>
      </c>
    </row>
    <row r="94" spans="2:11" ht="14.25" customHeight="1" x14ac:dyDescent="0.2">
      <c r="B94" s="788"/>
      <c r="C94" s="801"/>
      <c r="D94" s="811"/>
      <c r="E94" s="24" t="s">
        <v>572</v>
      </c>
      <c r="F94" s="25">
        <v>1</v>
      </c>
      <c r="G94" s="35" t="s">
        <v>33</v>
      </c>
      <c r="H94" s="45">
        <v>1</v>
      </c>
      <c r="I94" s="42">
        <f t="shared" si="8"/>
        <v>0</v>
      </c>
      <c r="J94" s="64"/>
      <c r="K94" s="14"/>
    </row>
    <row r="95" spans="2:11" ht="14.25" customHeight="1" thickBot="1" x14ac:dyDescent="0.25">
      <c r="B95" s="788"/>
      <c r="C95" s="797"/>
      <c r="D95" s="812"/>
      <c r="E95" s="24" t="s">
        <v>68</v>
      </c>
      <c r="F95" s="25">
        <v>1</v>
      </c>
      <c r="G95" s="35" t="str">
        <f>G93</f>
        <v>unit</v>
      </c>
      <c r="H95" s="45">
        <v>1</v>
      </c>
      <c r="I95" s="42">
        <f t="shared" si="8"/>
        <v>0</v>
      </c>
      <c r="J95" s="64"/>
      <c r="K95" s="14" t="str">
        <f>K93</f>
        <v xml:space="preserve"> </v>
      </c>
    </row>
    <row r="96" spans="2:11" x14ac:dyDescent="0.2">
      <c r="B96" s="787" t="s">
        <v>50</v>
      </c>
      <c r="C96" s="790">
        <v>1</v>
      </c>
      <c r="D96" s="808" t="s">
        <v>1</v>
      </c>
      <c r="E96" s="8" t="s">
        <v>19</v>
      </c>
      <c r="F96" s="9">
        <v>0</v>
      </c>
      <c r="G96" s="31" t="s">
        <v>16</v>
      </c>
      <c r="H96" s="37">
        <v>0</v>
      </c>
      <c r="I96" s="38">
        <f>F96-H96</f>
        <v>0</v>
      </c>
      <c r="J96" s="57"/>
      <c r="K96" s="419" t="s">
        <v>8</v>
      </c>
    </row>
    <row r="97" spans="2:11" x14ac:dyDescent="0.2">
      <c r="B97" s="788"/>
      <c r="C97" s="791"/>
      <c r="D97" s="809"/>
      <c r="E97" s="11" t="s">
        <v>14</v>
      </c>
      <c r="F97" s="12">
        <v>0</v>
      </c>
      <c r="G97" s="32" t="s">
        <v>17</v>
      </c>
      <c r="H97" s="39"/>
      <c r="I97" s="40"/>
      <c r="J97" s="58"/>
      <c r="K97" s="420" t="s">
        <v>8</v>
      </c>
    </row>
    <row r="98" spans="2:11" x14ac:dyDescent="0.2">
      <c r="B98" s="788"/>
      <c r="C98" s="791"/>
      <c r="D98" s="809"/>
      <c r="E98" s="11" t="s">
        <v>15</v>
      </c>
      <c r="F98" s="12">
        <v>0</v>
      </c>
      <c r="G98" s="32" t="s">
        <v>18</v>
      </c>
      <c r="H98" s="39"/>
      <c r="I98" s="40"/>
      <c r="J98" s="66"/>
      <c r="K98" s="420" t="str">
        <f t="shared" ref="K98:K101" si="9">K96</f>
        <v xml:space="preserve"> </v>
      </c>
    </row>
    <row r="99" spans="2:11" x14ac:dyDescent="0.2">
      <c r="B99" s="788"/>
      <c r="C99" s="791">
        <v>2</v>
      </c>
      <c r="D99" s="793" t="s">
        <v>30</v>
      </c>
      <c r="E99" s="18" t="s">
        <v>9</v>
      </c>
      <c r="F99" s="15">
        <v>0</v>
      </c>
      <c r="G99" s="32" t="s">
        <v>33</v>
      </c>
      <c r="H99" s="41">
        <v>0</v>
      </c>
      <c r="I99" s="42">
        <f>F99-H99</f>
        <v>0</v>
      </c>
      <c r="J99" s="66"/>
      <c r="K99" s="420" t="str">
        <f t="shared" si="9"/>
        <v xml:space="preserve"> </v>
      </c>
    </row>
    <row r="100" spans="2:11" x14ac:dyDescent="0.2">
      <c r="B100" s="788"/>
      <c r="C100" s="791"/>
      <c r="D100" s="793"/>
      <c r="E100" s="18" t="s">
        <v>10</v>
      </c>
      <c r="F100" s="15">
        <v>0</v>
      </c>
      <c r="G100" s="32" t="s">
        <v>33</v>
      </c>
      <c r="H100" s="41">
        <v>0</v>
      </c>
      <c r="I100" s="42">
        <f>F100-H100</f>
        <v>0</v>
      </c>
      <c r="J100" s="66"/>
      <c r="K100" s="420" t="str">
        <f t="shared" si="9"/>
        <v xml:space="preserve"> </v>
      </c>
    </row>
    <row r="101" spans="2:11" x14ac:dyDescent="0.2">
      <c r="B101" s="788"/>
      <c r="C101" s="791"/>
      <c r="D101" s="793"/>
      <c r="E101" s="18" t="s">
        <v>11</v>
      </c>
      <c r="F101" s="15">
        <v>0</v>
      </c>
      <c r="G101" s="32" t="s">
        <v>33</v>
      </c>
      <c r="H101" s="41">
        <v>0</v>
      </c>
      <c r="I101" s="42">
        <f>F101-H101</f>
        <v>0</v>
      </c>
      <c r="J101" s="66"/>
      <c r="K101" s="420" t="str">
        <f t="shared" si="9"/>
        <v xml:space="preserve"> </v>
      </c>
    </row>
    <row r="102" spans="2:11" x14ac:dyDescent="0.2">
      <c r="B102" s="788"/>
      <c r="C102" s="53">
        <v>3</v>
      </c>
      <c r="D102" s="50" t="s">
        <v>40</v>
      </c>
      <c r="E102" s="17" t="s">
        <v>49</v>
      </c>
      <c r="F102" s="12">
        <v>1</v>
      </c>
      <c r="G102" s="32" t="s">
        <v>33</v>
      </c>
      <c r="H102" s="39">
        <v>1</v>
      </c>
      <c r="I102" s="42">
        <f>F102-H102</f>
        <v>0</v>
      </c>
      <c r="J102" s="61"/>
      <c r="K102" s="420" t="s">
        <v>529</v>
      </c>
    </row>
    <row r="103" spans="2:11" x14ac:dyDescent="0.2">
      <c r="B103" s="788"/>
      <c r="C103" s="190"/>
      <c r="D103" s="50"/>
      <c r="E103" s="24"/>
      <c r="F103" s="25"/>
      <c r="G103" s="35"/>
      <c r="H103" s="45"/>
      <c r="I103" s="194"/>
      <c r="J103" s="195"/>
      <c r="K103" s="14"/>
    </row>
    <row r="104" spans="2:11" ht="13.5" thickBot="1" x14ac:dyDescent="0.25">
      <c r="B104" s="789"/>
      <c r="C104" s="52"/>
      <c r="D104" s="49"/>
      <c r="E104" s="21"/>
      <c r="F104" s="22"/>
      <c r="G104" s="34"/>
      <c r="H104" s="43"/>
      <c r="I104" s="44"/>
      <c r="J104" s="62"/>
      <c r="K104" s="23"/>
    </row>
    <row r="105" spans="2:11" x14ac:dyDescent="0.2">
      <c r="B105" s="787" t="s">
        <v>211</v>
      </c>
      <c r="C105" s="790"/>
      <c r="D105" s="792"/>
      <c r="E105" s="8"/>
      <c r="F105" s="9"/>
      <c r="G105" s="31"/>
      <c r="H105" s="37"/>
      <c r="I105" s="38"/>
      <c r="J105" s="57"/>
      <c r="K105" s="10"/>
    </row>
    <row r="106" spans="2:11" x14ac:dyDescent="0.2">
      <c r="B106" s="788"/>
      <c r="C106" s="791"/>
      <c r="D106" s="793"/>
      <c r="E106" s="11"/>
      <c r="F106" s="12"/>
      <c r="G106" s="32"/>
      <c r="H106" s="39"/>
      <c r="I106" s="40"/>
      <c r="J106" s="66"/>
      <c r="K106" s="13"/>
    </row>
    <row r="107" spans="2:11" x14ac:dyDescent="0.2">
      <c r="B107" s="788"/>
      <c r="C107" s="791"/>
      <c r="D107" s="793"/>
      <c r="E107" s="11"/>
      <c r="F107" s="12"/>
      <c r="G107" s="32"/>
      <c r="H107" s="39"/>
      <c r="I107" s="40"/>
      <c r="J107" s="66"/>
      <c r="K107" s="14"/>
    </row>
    <row r="108" spans="2:11" x14ac:dyDescent="0.2">
      <c r="B108" s="788"/>
      <c r="C108" s="791"/>
      <c r="D108" s="793"/>
      <c r="E108" s="18"/>
      <c r="F108" s="15"/>
      <c r="G108" s="32"/>
      <c r="H108" s="41">
        <v>0</v>
      </c>
      <c r="I108" s="42">
        <f>F108-H108</f>
        <v>0</v>
      </c>
      <c r="J108" s="66"/>
      <c r="K108" s="14"/>
    </row>
    <row r="109" spans="2:11" x14ac:dyDescent="0.2">
      <c r="B109" s="788"/>
      <c r="C109" s="791"/>
      <c r="D109" s="793"/>
      <c r="E109" s="18"/>
      <c r="F109" s="15"/>
      <c r="G109" s="32"/>
      <c r="H109" s="41">
        <v>0</v>
      </c>
      <c r="I109" s="42">
        <f>F109-H109</f>
        <v>0</v>
      </c>
      <c r="J109" s="66"/>
      <c r="K109" s="14"/>
    </row>
    <row r="110" spans="2:11" x14ac:dyDescent="0.2">
      <c r="B110" s="788"/>
      <c r="C110" s="791"/>
      <c r="D110" s="793"/>
      <c r="E110" s="18"/>
      <c r="F110" s="15"/>
      <c r="G110" s="32"/>
      <c r="H110" s="41">
        <v>0</v>
      </c>
      <c r="I110" s="42">
        <f>F110-H110</f>
        <v>0</v>
      </c>
      <c r="J110" s="66"/>
      <c r="K110" s="67" t="s">
        <v>8</v>
      </c>
    </row>
    <row r="111" spans="2:11" x14ac:dyDescent="0.2">
      <c r="B111" s="788"/>
      <c r="C111" s="69"/>
      <c r="D111" s="50"/>
      <c r="E111" s="17"/>
      <c r="F111" s="12"/>
      <c r="G111" s="32"/>
      <c r="H111" s="39">
        <v>0</v>
      </c>
      <c r="I111" s="42">
        <f>F111-H111</f>
        <v>0</v>
      </c>
      <c r="J111" s="61"/>
      <c r="K111" s="14" t="s">
        <v>8</v>
      </c>
    </row>
    <row r="112" spans="2:11" ht="13.5" thickBot="1" x14ac:dyDescent="0.25">
      <c r="B112" s="789"/>
      <c r="C112" s="52"/>
      <c r="D112" s="49"/>
      <c r="E112" s="21"/>
      <c r="F112" s="22"/>
      <c r="G112" s="34"/>
      <c r="H112" s="43"/>
      <c r="I112" s="44"/>
      <c r="J112" s="196"/>
      <c r="K112" s="23"/>
    </row>
  </sheetData>
  <mergeCells count="66">
    <mergeCell ref="J25:J29"/>
    <mergeCell ref="D21:D24"/>
    <mergeCell ref="C21:C24"/>
    <mergeCell ref="D30:D33"/>
    <mergeCell ref="C30:C33"/>
    <mergeCell ref="D35:D39"/>
    <mergeCell ref="C35:C39"/>
    <mergeCell ref="B43:B64"/>
    <mergeCell ref="D49:D52"/>
    <mergeCell ref="C49:C52"/>
    <mergeCell ref="D53:D54"/>
    <mergeCell ref="C53:C54"/>
    <mergeCell ref="D55:D57"/>
    <mergeCell ref="C55:C57"/>
    <mergeCell ref="B1:K2"/>
    <mergeCell ref="C5:C7"/>
    <mergeCell ref="D5:D7"/>
    <mergeCell ref="C9:C10"/>
    <mergeCell ref="D9:D10"/>
    <mergeCell ref="H3:I3"/>
    <mergeCell ref="F4:G4"/>
    <mergeCell ref="B4:C4"/>
    <mergeCell ref="B5:B42"/>
    <mergeCell ref="D15:D18"/>
    <mergeCell ref="C11:C18"/>
    <mergeCell ref="D25:D29"/>
    <mergeCell ref="C25:C29"/>
    <mergeCell ref="D11:D14"/>
    <mergeCell ref="C19:C20"/>
    <mergeCell ref="D19:D20"/>
    <mergeCell ref="C69:C70"/>
    <mergeCell ref="D69:D70"/>
    <mergeCell ref="C58:C59"/>
    <mergeCell ref="K43:K44"/>
    <mergeCell ref="D47:D48"/>
    <mergeCell ref="C47:C48"/>
    <mergeCell ref="C65:C67"/>
    <mergeCell ref="D65:D67"/>
    <mergeCell ref="D58:D59"/>
    <mergeCell ref="D43:D45"/>
    <mergeCell ref="C43:C45"/>
    <mergeCell ref="C108:C110"/>
    <mergeCell ref="D108:D110"/>
    <mergeCell ref="C87:C89"/>
    <mergeCell ref="C96:C98"/>
    <mergeCell ref="D96:D98"/>
    <mergeCell ref="C99:C101"/>
    <mergeCell ref="D99:D101"/>
    <mergeCell ref="D90:D95"/>
    <mergeCell ref="C90:C95"/>
    <mergeCell ref="B105:B112"/>
    <mergeCell ref="C105:C107"/>
    <mergeCell ref="D105:D107"/>
    <mergeCell ref="D85:D86"/>
    <mergeCell ref="C85:C86"/>
    <mergeCell ref="B96:B104"/>
    <mergeCell ref="B65:B95"/>
    <mergeCell ref="C80:C82"/>
    <mergeCell ref="D80:D82"/>
    <mergeCell ref="C83:C84"/>
    <mergeCell ref="D83:D84"/>
    <mergeCell ref="D76:D79"/>
    <mergeCell ref="C76:C79"/>
    <mergeCell ref="D87:D89"/>
    <mergeCell ref="C71:C75"/>
    <mergeCell ref="D71:D75"/>
  </mergeCells>
  <pageMargins left="0.7" right="0.7" top="0.75" bottom="0.75" header="0.3" footer="0.3"/>
  <pageSetup scale="72" fitToHeight="0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C1:K88"/>
  <sheetViews>
    <sheetView topLeftCell="B1" zoomScaleNormal="100" workbookViewId="0">
      <pane xSplit="4" ySplit="4" topLeftCell="F5" activePane="bottomRight" state="frozen"/>
      <selection activeCell="B1" sqref="B1"/>
      <selection pane="topRight" activeCell="F1" sqref="F1"/>
      <selection pane="bottomLeft" activeCell="B5" sqref="B5"/>
      <selection pane="bottomRight" activeCell="G44" sqref="G44"/>
    </sheetView>
  </sheetViews>
  <sheetFormatPr defaultRowHeight="12.75" x14ac:dyDescent="0.2"/>
  <cols>
    <col min="1" max="2" width="4" style="1" customWidth="1"/>
    <col min="3" max="3" width="5.28515625" style="27" customWidth="1"/>
    <col min="4" max="4" width="30.7109375" style="28" bestFit="1" customWidth="1"/>
    <col min="5" max="5" width="16.140625" style="1" hidden="1" customWidth="1"/>
    <col min="6" max="6" width="3" style="1" bestFit="1" customWidth="1"/>
    <col min="7" max="7" width="103.85546875" style="1" bestFit="1" customWidth="1"/>
    <col min="8" max="9" width="7.140625" style="1" customWidth="1"/>
    <col min="10" max="10" width="7" style="1" customWidth="1"/>
    <col min="11" max="16384" width="9.140625" style="1"/>
  </cols>
  <sheetData>
    <row r="1" spans="3:10" ht="14.25" customHeight="1" x14ac:dyDescent="0.2">
      <c r="D1" s="482" t="s">
        <v>403</v>
      </c>
      <c r="E1" s="482"/>
      <c r="F1" s="483"/>
      <c r="H1" s="483"/>
      <c r="I1" s="483"/>
      <c r="J1" s="483"/>
    </row>
    <row r="2" spans="3:10" ht="15" customHeight="1" thickBot="1" x14ac:dyDescent="0.25">
      <c r="D2" s="484">
        <f>MOBIL!C3</f>
        <v>44468</v>
      </c>
      <c r="E2" s="483"/>
      <c r="F2" s="483"/>
      <c r="H2" s="483"/>
      <c r="I2" s="483"/>
      <c r="J2" s="483"/>
    </row>
    <row r="3" spans="3:10" ht="15" customHeight="1" x14ac:dyDescent="0.2">
      <c r="C3" s="867" t="s">
        <v>6</v>
      </c>
      <c r="D3" s="869" t="s">
        <v>404</v>
      </c>
      <c r="E3" s="871" t="s">
        <v>405</v>
      </c>
      <c r="F3" s="485"/>
      <c r="G3" s="843" t="s">
        <v>406</v>
      </c>
      <c r="H3" s="845" t="s">
        <v>407</v>
      </c>
      <c r="I3" s="846"/>
      <c r="J3" s="847"/>
    </row>
    <row r="4" spans="3:10" ht="15.75" customHeight="1" thickBot="1" x14ac:dyDescent="0.25">
      <c r="C4" s="868"/>
      <c r="D4" s="870"/>
      <c r="E4" s="872"/>
      <c r="F4" s="486"/>
      <c r="G4" s="844"/>
      <c r="H4" s="487">
        <v>1</v>
      </c>
      <c r="I4" s="488">
        <v>2</v>
      </c>
      <c r="J4" s="489">
        <v>3</v>
      </c>
    </row>
    <row r="5" spans="3:10" ht="15" customHeight="1" x14ac:dyDescent="0.2">
      <c r="C5" s="848">
        <v>1</v>
      </c>
      <c r="D5" s="864" t="s">
        <v>1</v>
      </c>
      <c r="E5" s="490"/>
      <c r="F5" s="491"/>
      <c r="G5" s="492"/>
      <c r="H5" s="493"/>
      <c r="I5" s="8"/>
      <c r="J5" s="494"/>
    </row>
    <row r="6" spans="3:10" ht="15" customHeight="1" x14ac:dyDescent="0.2">
      <c r="C6" s="849"/>
      <c r="D6" s="865"/>
      <c r="E6" s="47"/>
      <c r="F6" s="495"/>
      <c r="G6" s="496"/>
      <c r="H6" s="497"/>
      <c r="I6" s="11"/>
      <c r="J6" s="498"/>
    </row>
    <row r="7" spans="3:10" ht="15" customHeight="1" x14ac:dyDescent="0.2">
      <c r="C7" s="849"/>
      <c r="D7" s="865"/>
      <c r="E7" s="47"/>
      <c r="F7" s="495"/>
      <c r="G7" s="496"/>
      <c r="H7" s="497"/>
      <c r="I7" s="11"/>
      <c r="J7" s="498"/>
    </row>
    <row r="8" spans="3:10" ht="15" customHeight="1" thickBot="1" x14ac:dyDescent="0.25">
      <c r="C8" s="850"/>
      <c r="D8" s="866"/>
      <c r="E8" s="499"/>
      <c r="F8" s="500"/>
      <c r="G8" s="501"/>
      <c r="H8" s="502"/>
      <c r="I8" s="503"/>
      <c r="J8" s="504"/>
    </row>
    <row r="9" spans="3:10" ht="15" customHeight="1" x14ac:dyDescent="0.2">
      <c r="C9" s="848">
        <v>2</v>
      </c>
      <c r="D9" s="851" t="s">
        <v>408</v>
      </c>
      <c r="E9" s="490"/>
      <c r="F9" s="491"/>
      <c r="G9" s="492" t="s">
        <v>409</v>
      </c>
      <c r="H9" s="493"/>
      <c r="I9" s="8"/>
      <c r="J9" s="494"/>
    </row>
    <row r="10" spans="3:10" ht="15" customHeight="1" x14ac:dyDescent="0.2">
      <c r="C10" s="849"/>
      <c r="D10" s="852"/>
      <c r="E10" s="47"/>
      <c r="F10" s="495"/>
      <c r="G10" s="496" t="s">
        <v>410</v>
      </c>
      <c r="H10" s="497"/>
      <c r="I10" s="11"/>
      <c r="J10" s="498"/>
    </row>
    <row r="11" spans="3:10" ht="15" customHeight="1" x14ac:dyDescent="0.2">
      <c r="C11" s="849"/>
      <c r="D11" s="852"/>
      <c r="E11" s="47"/>
      <c r="F11" s="495"/>
      <c r="G11" s="496" t="s">
        <v>411</v>
      </c>
      <c r="H11" s="497"/>
      <c r="I11" s="11"/>
      <c r="J11" s="498"/>
    </row>
    <row r="12" spans="3:10" ht="15" customHeight="1" x14ac:dyDescent="0.2">
      <c r="C12" s="849"/>
      <c r="D12" s="852"/>
      <c r="E12" s="471"/>
      <c r="F12" s="505"/>
      <c r="G12" s="496" t="s">
        <v>412</v>
      </c>
      <c r="H12" s="506"/>
      <c r="I12" s="507"/>
      <c r="J12" s="508"/>
    </row>
    <row r="13" spans="3:10" ht="15" customHeight="1" thickBot="1" x14ac:dyDescent="0.25">
      <c r="C13" s="850"/>
      <c r="D13" s="853"/>
      <c r="E13" s="499"/>
      <c r="F13" s="500"/>
      <c r="G13" s="501"/>
      <c r="H13" s="502"/>
      <c r="I13" s="503"/>
      <c r="J13" s="504"/>
    </row>
    <row r="14" spans="3:10" ht="15" customHeight="1" x14ac:dyDescent="0.2">
      <c r="C14" s="509">
        <v>3</v>
      </c>
      <c r="D14" s="510" t="s">
        <v>413</v>
      </c>
      <c r="E14" s="511"/>
      <c r="F14" s="512"/>
      <c r="G14" s="492"/>
      <c r="H14" s="513"/>
      <c r="I14" s="514"/>
      <c r="J14" s="515"/>
    </row>
    <row r="15" spans="3:10" ht="15" customHeight="1" x14ac:dyDescent="0.2">
      <c r="C15" s="516"/>
      <c r="D15" s="517"/>
      <c r="E15" s="518"/>
      <c r="F15" s="519"/>
      <c r="G15" s="496"/>
      <c r="H15" s="520"/>
      <c r="I15" s="521"/>
      <c r="J15" s="522"/>
    </row>
    <row r="16" spans="3:10" ht="15" customHeight="1" thickBot="1" x14ac:dyDescent="0.25">
      <c r="C16" s="523"/>
      <c r="D16" s="524"/>
      <c r="E16" s="525"/>
      <c r="F16" s="526"/>
      <c r="G16" s="501"/>
      <c r="H16" s="527"/>
      <c r="I16" s="528"/>
      <c r="J16" s="529"/>
    </row>
    <row r="17" spans="3:11" ht="15" customHeight="1" x14ac:dyDescent="0.2">
      <c r="C17" s="509">
        <v>4</v>
      </c>
      <c r="D17" s="530" t="s">
        <v>414</v>
      </c>
      <c r="E17" s="531"/>
      <c r="F17" s="532"/>
      <c r="H17" s="533"/>
      <c r="I17" s="534"/>
      <c r="J17" s="535"/>
      <c r="K17" s="536" t="s">
        <v>384</v>
      </c>
    </row>
    <row r="18" spans="3:11" ht="15" customHeight="1" thickBot="1" x14ac:dyDescent="0.25">
      <c r="C18" s="523"/>
      <c r="D18" s="537"/>
      <c r="E18" s="538"/>
      <c r="F18" s="539"/>
      <c r="G18" s="501"/>
      <c r="H18" s="540"/>
      <c r="I18" s="541"/>
      <c r="J18" s="542"/>
    </row>
    <row r="19" spans="3:11" ht="15" customHeight="1" x14ac:dyDescent="0.2">
      <c r="C19" s="854">
        <v>5</v>
      </c>
      <c r="D19" s="855" t="s">
        <v>7</v>
      </c>
      <c r="E19" s="543"/>
      <c r="F19" s="858" t="s">
        <v>415</v>
      </c>
      <c r="G19" s="859"/>
      <c r="H19" s="544"/>
      <c r="I19" s="545"/>
      <c r="J19" s="546"/>
    </row>
    <row r="20" spans="3:11" ht="15" customHeight="1" x14ac:dyDescent="0.2">
      <c r="C20" s="835"/>
      <c r="D20" s="856"/>
      <c r="E20" s="543"/>
      <c r="F20" s="547">
        <v>1</v>
      </c>
      <c r="G20" s="548" t="s">
        <v>416</v>
      </c>
      <c r="H20" s="549"/>
      <c r="I20" s="16"/>
      <c r="J20" s="550"/>
    </row>
    <row r="21" spans="3:11" ht="15" customHeight="1" x14ac:dyDescent="0.2">
      <c r="C21" s="835"/>
      <c r="D21" s="856"/>
      <c r="E21" s="543"/>
      <c r="F21" s="547">
        <v>2</v>
      </c>
      <c r="G21" s="548" t="s">
        <v>417</v>
      </c>
      <c r="H21" s="551"/>
      <c r="I21" s="548"/>
      <c r="J21" s="550"/>
    </row>
    <row r="22" spans="3:11" x14ac:dyDescent="0.2">
      <c r="C22" s="835"/>
      <c r="D22" s="856"/>
      <c r="E22" s="543"/>
      <c r="F22" s="547">
        <v>3</v>
      </c>
      <c r="G22" s="552" t="s">
        <v>418</v>
      </c>
      <c r="H22" s="553"/>
      <c r="I22" s="552"/>
      <c r="J22" s="554"/>
    </row>
    <row r="23" spans="3:11" x14ac:dyDescent="0.2">
      <c r="C23" s="835"/>
      <c r="D23" s="856"/>
      <c r="E23" s="543"/>
      <c r="F23" s="547">
        <v>4</v>
      </c>
      <c r="G23" s="552" t="s">
        <v>419</v>
      </c>
      <c r="H23" s="553"/>
      <c r="I23" s="552"/>
      <c r="J23" s="554"/>
    </row>
    <row r="24" spans="3:11" ht="15" customHeight="1" x14ac:dyDescent="0.2">
      <c r="C24" s="835"/>
      <c r="D24" s="856"/>
      <c r="E24" s="543"/>
      <c r="F24" s="860"/>
      <c r="G24" s="861"/>
      <c r="H24" s="555"/>
      <c r="I24" s="556"/>
      <c r="J24" s="557"/>
    </row>
    <row r="25" spans="3:11" ht="15" customHeight="1" x14ac:dyDescent="0.2">
      <c r="C25" s="835"/>
      <c r="D25" s="856"/>
      <c r="E25" s="543"/>
      <c r="F25" s="862" t="s">
        <v>420</v>
      </c>
      <c r="G25" s="863"/>
      <c r="H25" s="558"/>
      <c r="I25" s="495"/>
      <c r="J25" s="559"/>
    </row>
    <row r="26" spans="3:11" x14ac:dyDescent="0.2">
      <c r="C26" s="835"/>
      <c r="D26" s="856"/>
      <c r="E26" s="543"/>
      <c r="F26" s="547">
        <v>1</v>
      </c>
      <c r="G26" s="552" t="s">
        <v>421</v>
      </c>
      <c r="H26" s="553"/>
      <c r="I26" s="552"/>
      <c r="J26" s="554"/>
    </row>
    <row r="27" spans="3:11" ht="15" customHeight="1" x14ac:dyDescent="0.2">
      <c r="C27" s="835"/>
      <c r="D27" s="856"/>
      <c r="E27" s="543"/>
      <c r="F27" s="547">
        <v>2</v>
      </c>
      <c r="G27" s="548" t="s">
        <v>422</v>
      </c>
      <c r="H27" s="551"/>
      <c r="I27" s="548"/>
      <c r="J27" s="550"/>
    </row>
    <row r="28" spans="3:11" ht="15" customHeight="1" x14ac:dyDescent="0.2">
      <c r="C28" s="835"/>
      <c r="D28" s="856"/>
      <c r="E28" s="543"/>
      <c r="F28" s="547">
        <v>3</v>
      </c>
      <c r="G28" s="548" t="s">
        <v>423</v>
      </c>
      <c r="H28" s="551"/>
      <c r="I28" s="548"/>
      <c r="J28" s="550"/>
    </row>
    <row r="29" spans="3:11" ht="15" customHeight="1" x14ac:dyDescent="0.2">
      <c r="C29" s="835"/>
      <c r="D29" s="856"/>
      <c r="E29" s="543"/>
      <c r="F29" s="547">
        <v>4</v>
      </c>
      <c r="G29" s="548" t="s">
        <v>416</v>
      </c>
      <c r="H29" s="551"/>
      <c r="I29" s="548"/>
      <c r="J29" s="550"/>
    </row>
    <row r="30" spans="3:11" ht="15" customHeight="1" x14ac:dyDescent="0.2">
      <c r="C30" s="835"/>
      <c r="D30" s="856"/>
      <c r="E30" s="543"/>
      <c r="F30" s="547">
        <v>5</v>
      </c>
      <c r="G30" s="548" t="s">
        <v>424</v>
      </c>
      <c r="H30" s="551"/>
      <c r="I30" s="548"/>
      <c r="J30" s="550"/>
    </row>
    <row r="31" spans="3:11" ht="15" customHeight="1" x14ac:dyDescent="0.2">
      <c r="C31" s="835"/>
      <c r="D31" s="856"/>
      <c r="E31" s="543"/>
      <c r="F31" s="547">
        <v>6</v>
      </c>
      <c r="G31" s="548" t="s">
        <v>417</v>
      </c>
      <c r="H31" s="551"/>
      <c r="I31" s="548"/>
      <c r="J31" s="550"/>
    </row>
    <row r="32" spans="3:11" ht="15" customHeight="1" x14ac:dyDescent="0.2">
      <c r="C32" s="835"/>
      <c r="D32" s="856"/>
      <c r="E32" s="543"/>
      <c r="F32" s="547">
        <v>7</v>
      </c>
      <c r="G32" s="552" t="s">
        <v>425</v>
      </c>
      <c r="H32" s="553"/>
      <c r="I32" s="552"/>
      <c r="J32" s="554"/>
    </row>
    <row r="33" spans="3:10" ht="15" customHeight="1" x14ac:dyDescent="0.2">
      <c r="C33" s="835"/>
      <c r="D33" s="856"/>
      <c r="E33" s="543"/>
      <c r="F33" s="547">
        <v>8</v>
      </c>
      <c r="G33" s="552" t="s">
        <v>426</v>
      </c>
      <c r="H33" s="553"/>
      <c r="I33" s="552"/>
      <c r="J33" s="554"/>
    </row>
    <row r="34" spans="3:10" ht="15" customHeight="1" x14ac:dyDescent="0.2">
      <c r="C34" s="835"/>
      <c r="D34" s="856"/>
      <c r="E34" s="543"/>
      <c r="F34" s="547">
        <v>9</v>
      </c>
      <c r="G34" s="552" t="s">
        <v>427</v>
      </c>
      <c r="H34" s="553"/>
      <c r="I34" s="552"/>
      <c r="J34" s="554"/>
    </row>
    <row r="35" spans="3:10" x14ac:dyDescent="0.2">
      <c r="C35" s="836"/>
      <c r="D35" s="857"/>
      <c r="E35" s="543"/>
      <c r="F35" s="547">
        <v>10</v>
      </c>
      <c r="G35" s="548" t="s">
        <v>428</v>
      </c>
      <c r="H35" s="553"/>
      <c r="I35" s="552"/>
      <c r="J35" s="554"/>
    </row>
    <row r="36" spans="3:10" ht="15" customHeight="1" x14ac:dyDescent="0.2">
      <c r="C36" s="516"/>
      <c r="D36" s="517"/>
      <c r="E36" s="543"/>
      <c r="F36" s="517"/>
      <c r="G36" s="560"/>
      <c r="H36" s="561"/>
      <c r="I36" s="560"/>
      <c r="J36" s="562"/>
    </row>
    <row r="37" spans="3:10" ht="15" customHeight="1" x14ac:dyDescent="0.2">
      <c r="C37" s="834">
        <v>7</v>
      </c>
      <c r="D37" s="837" t="s">
        <v>429</v>
      </c>
      <c r="E37" s="543"/>
      <c r="F37" s="839" t="s">
        <v>430</v>
      </c>
      <c r="G37" s="840"/>
      <c r="H37" s="563"/>
      <c r="I37" s="564"/>
      <c r="J37" s="565"/>
    </row>
    <row r="38" spans="3:10" ht="15" customHeight="1" x14ac:dyDescent="0.2">
      <c r="C38" s="835"/>
      <c r="D38" s="838"/>
      <c r="E38" s="543"/>
      <c r="F38" s="521">
        <v>1</v>
      </c>
      <c r="G38" s="566" t="s">
        <v>431</v>
      </c>
      <c r="H38" s="567"/>
      <c r="I38" s="566"/>
      <c r="J38" s="568"/>
    </row>
    <row r="39" spans="3:10" ht="15.75" customHeight="1" x14ac:dyDescent="0.2">
      <c r="C39" s="835"/>
      <c r="D39" s="838"/>
      <c r="E39" s="543"/>
      <c r="F39" s="521">
        <v>2</v>
      </c>
      <c r="G39" s="569" t="s">
        <v>432</v>
      </c>
      <c r="H39" s="570"/>
      <c r="I39" s="569"/>
      <c r="J39" s="571"/>
    </row>
    <row r="40" spans="3:10" ht="15.75" customHeight="1" x14ac:dyDescent="0.2">
      <c r="C40" s="835"/>
      <c r="D40" s="838"/>
      <c r="E40" s="543"/>
      <c r="F40" s="521">
        <v>3</v>
      </c>
      <c r="G40" s="475" t="s">
        <v>433</v>
      </c>
      <c r="H40" s="563"/>
      <c r="I40" s="475"/>
      <c r="J40" s="14"/>
    </row>
    <row r="41" spans="3:10" ht="15.75" customHeight="1" x14ac:dyDescent="0.2">
      <c r="C41" s="835"/>
      <c r="D41" s="838"/>
      <c r="E41" s="543"/>
      <c r="F41" s="521">
        <v>4</v>
      </c>
      <c r="G41" s="475" t="s">
        <v>434</v>
      </c>
      <c r="H41" s="563"/>
      <c r="I41" s="475"/>
      <c r="J41" s="14"/>
    </row>
    <row r="42" spans="3:10" ht="15" customHeight="1" x14ac:dyDescent="0.2">
      <c r="C42" s="835"/>
      <c r="D42" s="838"/>
      <c r="E42" s="543"/>
      <c r="F42" s="521">
        <v>5</v>
      </c>
      <c r="G42" s="566" t="s">
        <v>435</v>
      </c>
      <c r="H42" s="567"/>
      <c r="I42" s="566"/>
      <c r="J42" s="568"/>
    </row>
    <row r="43" spans="3:10" ht="26.25" customHeight="1" x14ac:dyDescent="0.2">
      <c r="C43" s="835"/>
      <c r="D43" s="838"/>
      <c r="E43" s="543"/>
      <c r="F43" s="521">
        <v>6</v>
      </c>
      <c r="G43" s="566" t="s">
        <v>436</v>
      </c>
      <c r="H43" s="567"/>
      <c r="I43" s="566"/>
      <c r="J43" s="568"/>
    </row>
    <row r="44" spans="3:10" ht="15.75" customHeight="1" x14ac:dyDescent="0.2">
      <c r="C44" s="835"/>
      <c r="D44" s="838"/>
      <c r="E44" s="543"/>
      <c r="F44" s="521">
        <v>7</v>
      </c>
      <c r="G44" s="475" t="s">
        <v>437</v>
      </c>
      <c r="H44" s="563"/>
      <c r="I44" s="475"/>
      <c r="J44" s="14"/>
    </row>
    <row r="45" spans="3:10" ht="26.25" customHeight="1" x14ac:dyDescent="0.2">
      <c r="C45" s="835"/>
      <c r="D45" s="838"/>
      <c r="E45" s="543"/>
      <c r="F45" s="521">
        <v>8</v>
      </c>
      <c r="G45" s="566" t="s">
        <v>438</v>
      </c>
      <c r="H45" s="567"/>
      <c r="I45" s="566"/>
      <c r="J45" s="568"/>
    </row>
    <row r="46" spans="3:10" ht="15.75" customHeight="1" x14ac:dyDescent="0.2">
      <c r="C46" s="835"/>
      <c r="D46" s="572"/>
      <c r="E46" s="543"/>
      <c r="F46" s="517"/>
      <c r="G46" s="573"/>
      <c r="H46" s="574"/>
      <c r="I46" s="573"/>
      <c r="J46" s="546"/>
    </row>
    <row r="47" spans="3:10" ht="15.75" customHeight="1" x14ac:dyDescent="0.2">
      <c r="C47" s="835"/>
      <c r="D47" s="838" t="s">
        <v>439</v>
      </c>
      <c r="E47" s="543"/>
      <c r="F47" s="839" t="s">
        <v>440</v>
      </c>
      <c r="G47" s="842"/>
      <c r="H47" s="570"/>
      <c r="I47" s="575"/>
      <c r="J47" s="576"/>
    </row>
    <row r="48" spans="3:10" ht="15" customHeight="1" x14ac:dyDescent="0.2">
      <c r="C48" s="835"/>
      <c r="D48" s="838"/>
      <c r="E48" s="543"/>
      <c r="F48" s="521">
        <v>1</v>
      </c>
      <c r="G48" s="566" t="s">
        <v>441</v>
      </c>
      <c r="H48" s="567"/>
      <c r="I48" s="566"/>
      <c r="J48" s="568"/>
    </row>
    <row r="49" spans="3:10" ht="15" customHeight="1" x14ac:dyDescent="0.2">
      <c r="C49" s="835"/>
      <c r="D49" s="838"/>
      <c r="E49" s="543"/>
      <c r="F49" s="521">
        <v>2</v>
      </c>
      <c r="G49" s="566" t="s">
        <v>442</v>
      </c>
      <c r="H49" s="567"/>
      <c r="I49" s="566"/>
      <c r="J49" s="568"/>
    </row>
    <row r="50" spans="3:10" ht="15" customHeight="1" x14ac:dyDescent="0.2">
      <c r="C50" s="835"/>
      <c r="D50" s="838"/>
      <c r="E50" s="543"/>
      <c r="F50" s="521">
        <v>3</v>
      </c>
      <c r="G50" s="566" t="s">
        <v>443</v>
      </c>
      <c r="H50" s="567"/>
      <c r="I50" s="566"/>
      <c r="J50" s="568"/>
    </row>
    <row r="51" spans="3:10" ht="15" customHeight="1" x14ac:dyDescent="0.2">
      <c r="C51" s="835"/>
      <c r="D51" s="838"/>
      <c r="E51" s="543"/>
      <c r="F51" s="521">
        <v>4</v>
      </c>
      <c r="G51" s="566" t="s">
        <v>444</v>
      </c>
      <c r="H51" s="567"/>
      <c r="I51" s="566"/>
      <c r="J51" s="568"/>
    </row>
    <row r="52" spans="3:10" ht="15" customHeight="1" x14ac:dyDescent="0.2">
      <c r="C52" s="835"/>
      <c r="D52" s="838"/>
      <c r="E52" s="543"/>
      <c r="F52" s="521">
        <v>5</v>
      </c>
      <c r="G52" s="566" t="s">
        <v>445</v>
      </c>
      <c r="H52" s="567"/>
      <c r="I52" s="566"/>
      <c r="J52" s="568"/>
    </row>
    <row r="53" spans="3:10" ht="15" customHeight="1" x14ac:dyDescent="0.2">
      <c r="C53" s="836"/>
      <c r="D53" s="841"/>
      <c r="E53" s="543"/>
      <c r="F53" s="521">
        <v>6</v>
      </c>
      <c r="G53" s="566" t="s">
        <v>446</v>
      </c>
      <c r="H53" s="567"/>
      <c r="I53" s="566"/>
      <c r="J53" s="568"/>
    </row>
    <row r="54" spans="3:10" ht="15" customHeight="1" thickBot="1" x14ac:dyDescent="0.25">
      <c r="C54" s="577"/>
      <c r="D54" s="578"/>
      <c r="E54" s="579"/>
      <c r="F54" s="569"/>
      <c r="G54" s="580"/>
      <c r="H54" s="570"/>
      <c r="I54" s="569"/>
      <c r="J54" s="571"/>
    </row>
    <row r="55" spans="3:10" ht="15" customHeight="1" x14ac:dyDescent="0.2">
      <c r="C55" s="509">
        <v>8</v>
      </c>
      <c r="D55" s="8" t="s">
        <v>5</v>
      </c>
      <c r="E55" s="581"/>
      <c r="F55" s="581"/>
      <c r="G55" s="492"/>
      <c r="H55" s="582"/>
      <c r="I55" s="581"/>
      <c r="J55" s="583"/>
    </row>
    <row r="56" spans="3:10" ht="15" customHeight="1" thickBot="1" x14ac:dyDescent="0.25">
      <c r="C56" s="523"/>
      <c r="D56" s="584"/>
      <c r="E56" s="585"/>
      <c r="F56" s="586"/>
      <c r="G56" s="501"/>
      <c r="H56" s="587"/>
      <c r="I56" s="586"/>
      <c r="J56" s="588"/>
    </row>
    <row r="57" spans="3:10" ht="15" customHeight="1" x14ac:dyDescent="0.2">
      <c r="C57" s="509">
        <v>9</v>
      </c>
      <c r="D57" s="589" t="s">
        <v>447</v>
      </c>
      <c r="E57" s="590"/>
      <c r="F57" s="591"/>
      <c r="G57" s="492" t="s">
        <v>448</v>
      </c>
      <c r="H57" s="592"/>
      <c r="I57" s="591"/>
      <c r="J57" s="593"/>
    </row>
    <row r="58" spans="3:10" ht="15" customHeight="1" thickBot="1" x14ac:dyDescent="0.25">
      <c r="C58" s="523"/>
      <c r="D58" s="594"/>
      <c r="E58" s="595"/>
      <c r="F58" s="596"/>
      <c r="G58" s="501"/>
      <c r="H58" s="597"/>
      <c r="I58" s="596"/>
      <c r="J58" s="598"/>
    </row>
    <row r="59" spans="3:10" ht="15" customHeight="1" x14ac:dyDescent="0.2">
      <c r="C59" s="509">
        <v>10</v>
      </c>
      <c r="D59" s="589" t="s">
        <v>449</v>
      </c>
      <c r="E59" s="590"/>
      <c r="F59" s="591"/>
      <c r="G59" s="492" t="str">
        <f>G57</f>
        <v>wawan + dedi</v>
      </c>
      <c r="H59" s="592"/>
      <c r="I59" s="591"/>
      <c r="J59" s="593"/>
    </row>
    <row r="60" spans="3:10" ht="15" customHeight="1" thickBot="1" x14ac:dyDescent="0.25">
      <c r="C60" s="523"/>
      <c r="D60" s="594"/>
      <c r="E60" s="595"/>
      <c r="F60" s="596"/>
      <c r="G60" s="501"/>
      <c r="H60" s="597"/>
      <c r="I60" s="596"/>
      <c r="J60" s="598"/>
    </row>
    <row r="61" spans="3:10" ht="15" customHeight="1" x14ac:dyDescent="0.2">
      <c r="C61" s="599"/>
      <c r="D61" s="600"/>
      <c r="E61" s="601"/>
      <c r="F61" s="602"/>
      <c r="G61" s="602"/>
      <c r="H61" s="603"/>
      <c r="I61" s="602"/>
      <c r="J61" s="604"/>
    </row>
    <row r="62" spans="3:10" ht="15" customHeight="1" thickBot="1" x14ac:dyDescent="0.25">
      <c r="C62" s="523"/>
      <c r="D62" s="595"/>
      <c r="E62" s="585"/>
      <c r="F62" s="586"/>
      <c r="G62" s="501"/>
      <c r="H62" s="587"/>
      <c r="I62" s="586"/>
      <c r="J62" s="588"/>
    </row>
    <row r="63" spans="3:10" x14ac:dyDescent="0.2">
      <c r="C63" s="509"/>
      <c r="D63" s="590"/>
      <c r="E63" s="605"/>
      <c r="F63" s="605"/>
      <c r="G63" s="492"/>
      <c r="H63" s="606"/>
      <c r="I63" s="605"/>
      <c r="J63" s="536"/>
    </row>
    <row r="64" spans="3:10" ht="15" customHeight="1" thickBot="1" x14ac:dyDescent="0.25">
      <c r="C64" s="523">
        <v>6</v>
      </c>
      <c r="D64" s="524" t="s">
        <v>30</v>
      </c>
      <c r="E64" s="21"/>
      <c r="F64" s="524"/>
      <c r="G64" s="607"/>
      <c r="H64" s="608"/>
      <c r="I64" s="609"/>
      <c r="J64" s="610"/>
    </row>
    <row r="72" spans="4:4" x14ac:dyDescent="0.2">
      <c r="D72" s="28" t="s">
        <v>430</v>
      </c>
    </row>
    <row r="73" spans="4:4" x14ac:dyDescent="0.2">
      <c r="D73" s="28" t="s">
        <v>450</v>
      </c>
    </row>
    <row r="74" spans="4:4" x14ac:dyDescent="0.2">
      <c r="D74" s="28" t="s">
        <v>432</v>
      </c>
    </row>
    <row r="75" spans="4:4" x14ac:dyDescent="0.2">
      <c r="D75" s="28" t="s">
        <v>433</v>
      </c>
    </row>
    <row r="76" spans="4:4" x14ac:dyDescent="0.2">
      <c r="D76" s="28" t="s">
        <v>434</v>
      </c>
    </row>
    <row r="77" spans="4:4" x14ac:dyDescent="0.2">
      <c r="D77" s="28" t="s">
        <v>435</v>
      </c>
    </row>
    <row r="78" spans="4:4" x14ac:dyDescent="0.2">
      <c r="D78" s="28" t="s">
        <v>436</v>
      </c>
    </row>
    <row r="79" spans="4:4" x14ac:dyDescent="0.2">
      <c r="D79" s="28" t="s">
        <v>437</v>
      </c>
    </row>
    <row r="80" spans="4:4" x14ac:dyDescent="0.2">
      <c r="D80" s="28" t="s">
        <v>438</v>
      </c>
    </row>
    <row r="82" spans="4:4" x14ac:dyDescent="0.2">
      <c r="D82" s="28" t="s">
        <v>451</v>
      </c>
    </row>
    <row r="83" spans="4:4" x14ac:dyDescent="0.2">
      <c r="D83" s="28" t="s">
        <v>441</v>
      </c>
    </row>
    <row r="84" spans="4:4" x14ac:dyDescent="0.2">
      <c r="D84" s="28" t="s">
        <v>442</v>
      </c>
    </row>
    <row r="85" spans="4:4" x14ac:dyDescent="0.2">
      <c r="D85" s="28" t="s">
        <v>443</v>
      </c>
    </row>
    <row r="86" spans="4:4" x14ac:dyDescent="0.2">
      <c r="D86" s="28" t="s">
        <v>444</v>
      </c>
    </row>
    <row r="87" spans="4:4" x14ac:dyDescent="0.2">
      <c r="D87" s="28" t="s">
        <v>445</v>
      </c>
    </row>
    <row r="88" spans="4:4" x14ac:dyDescent="0.2">
      <c r="D88" s="28" t="s">
        <v>446</v>
      </c>
    </row>
  </sheetData>
  <mergeCells count="19">
    <mergeCell ref="G3:G4"/>
    <mergeCell ref="H3:J3"/>
    <mergeCell ref="C9:C13"/>
    <mergeCell ref="D9:D13"/>
    <mergeCell ref="C19:C35"/>
    <mergeCell ref="D19:D35"/>
    <mergeCell ref="F19:G19"/>
    <mergeCell ref="F24:G24"/>
    <mergeCell ref="F25:G25"/>
    <mergeCell ref="C5:C8"/>
    <mergeCell ref="D5:D8"/>
    <mergeCell ref="C3:C4"/>
    <mergeCell ref="D3:D4"/>
    <mergeCell ref="E3:E4"/>
    <mergeCell ref="C37:C53"/>
    <mergeCell ref="D37:D45"/>
    <mergeCell ref="F37:G37"/>
    <mergeCell ref="D47:D53"/>
    <mergeCell ref="F47:G47"/>
  </mergeCells>
  <pageMargins left="0.7" right="0.7" top="0.75" bottom="0.75" header="0.3" footer="0.3"/>
  <pageSetup scale="72" fitToHeight="0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3:I30"/>
  <sheetViews>
    <sheetView topLeftCell="A4" zoomScale="130" zoomScaleNormal="130" workbookViewId="0">
      <selection activeCell="C11" sqref="C11"/>
    </sheetView>
  </sheetViews>
  <sheetFormatPr defaultRowHeight="12.75" x14ac:dyDescent="0.2"/>
  <cols>
    <col min="1" max="1" width="9.140625" style="106"/>
    <col min="2" max="2" width="7.28515625" style="106" customWidth="1"/>
    <col min="3" max="3" width="36.42578125" style="106" bestFit="1" customWidth="1"/>
    <col min="4" max="4" width="7.140625" style="106" bestFit="1" customWidth="1"/>
    <col min="5" max="5" width="23.5703125" style="106" bestFit="1" customWidth="1"/>
    <col min="6" max="7" width="10.140625" style="106" bestFit="1" customWidth="1"/>
    <col min="8" max="16384" width="9.140625" style="106"/>
  </cols>
  <sheetData>
    <row r="3" spans="3:9" x14ac:dyDescent="0.2">
      <c r="C3" s="399" t="s">
        <v>94</v>
      </c>
    </row>
    <row r="4" spans="3:9" ht="13.5" thickBot="1" x14ac:dyDescent="0.25">
      <c r="C4" s="400">
        <f>MOBIL!C3</f>
        <v>44468</v>
      </c>
    </row>
    <row r="5" spans="3:9" s="655" customFormat="1" ht="26.25" thickBot="1" x14ac:dyDescent="0.3">
      <c r="C5" s="652" t="s">
        <v>93</v>
      </c>
      <c r="D5" s="653" t="s">
        <v>509</v>
      </c>
      <c r="E5" s="654">
        <f>SUM(D6:D9)</f>
        <v>41</v>
      </c>
      <c r="F5" s="667" t="s">
        <v>508</v>
      </c>
      <c r="G5" s="674" t="s">
        <v>507</v>
      </c>
      <c r="H5" s="668" t="s">
        <v>510</v>
      </c>
    </row>
    <row r="6" spans="3:9" x14ac:dyDescent="0.2">
      <c r="C6" s="403" t="s">
        <v>91</v>
      </c>
      <c r="D6" s="108">
        <v>19</v>
      </c>
      <c r="E6" s="404"/>
      <c r="F6" s="878">
        <f>D11</f>
        <v>7</v>
      </c>
      <c r="G6" s="878">
        <f>D27-(D6+D7)</f>
        <v>5</v>
      </c>
      <c r="H6" s="873">
        <v>10</v>
      </c>
    </row>
    <row r="7" spans="3:9" ht="15" customHeight="1" x14ac:dyDescent="0.2">
      <c r="C7" s="632" t="s">
        <v>92</v>
      </c>
      <c r="D7" s="633">
        <v>4</v>
      </c>
      <c r="E7" s="634"/>
      <c r="F7" s="879"/>
      <c r="G7" s="879"/>
      <c r="H7" s="874"/>
    </row>
    <row r="8" spans="3:9" ht="15" customHeight="1" x14ac:dyDescent="0.2">
      <c r="C8" s="635" t="s">
        <v>208</v>
      </c>
      <c r="D8" s="636">
        <v>0</v>
      </c>
      <c r="E8" s="637" t="s">
        <v>8</v>
      </c>
      <c r="F8" s="646"/>
      <c r="G8" s="638"/>
      <c r="H8" s="670"/>
    </row>
    <row r="9" spans="3:9" ht="15.75" customHeight="1" thickBot="1" x14ac:dyDescent="0.25">
      <c r="C9" s="105" t="s">
        <v>90</v>
      </c>
      <c r="D9" s="656">
        <v>18</v>
      </c>
      <c r="E9" s="657" t="s">
        <v>341</v>
      </c>
      <c r="F9" s="658"/>
      <c r="G9" s="659"/>
      <c r="H9" s="669"/>
      <c r="I9" s="106" t="s">
        <v>8</v>
      </c>
    </row>
    <row r="10" spans="3:9" ht="13.5" thickBot="1" x14ac:dyDescent="0.25">
      <c r="C10" s="644" t="s">
        <v>73</v>
      </c>
      <c r="D10" s="645"/>
      <c r="E10" s="660">
        <f>SUM(D11:D13)</f>
        <v>25</v>
      </c>
      <c r="F10" s="647"/>
      <c r="G10" s="639"/>
      <c r="H10" s="639"/>
    </row>
    <row r="11" spans="3:9" ht="15" customHeight="1" x14ac:dyDescent="0.2">
      <c r="C11" s="403" t="s">
        <v>91</v>
      </c>
      <c r="D11" s="108">
        <v>7</v>
      </c>
      <c r="E11" s="640"/>
      <c r="F11" s="877">
        <f>D30</f>
        <v>17</v>
      </c>
      <c r="G11" s="877">
        <f>D30-(D11+D12)</f>
        <v>10</v>
      </c>
      <c r="H11" s="875" t="s">
        <v>8</v>
      </c>
    </row>
    <row r="12" spans="3:9" ht="15" customHeight="1" x14ac:dyDescent="0.2">
      <c r="C12" s="101" t="str">
        <f>C8</f>
        <v>aktif spare</v>
      </c>
      <c r="D12" s="402">
        <v>0</v>
      </c>
      <c r="E12" s="629" t="s">
        <v>8</v>
      </c>
      <c r="F12" s="877"/>
      <c r="G12" s="877"/>
      <c r="H12" s="876"/>
    </row>
    <row r="13" spans="3:9" ht="15.75" customHeight="1" thickBot="1" x14ac:dyDescent="0.25">
      <c r="C13" s="641" t="s">
        <v>90</v>
      </c>
      <c r="D13" s="642">
        <v>18</v>
      </c>
      <c r="E13" s="643" t="s">
        <v>342</v>
      </c>
      <c r="F13" s="664"/>
      <c r="G13" s="665"/>
      <c r="H13" s="671"/>
    </row>
    <row r="14" spans="3:9" ht="13.5" thickBot="1" x14ac:dyDescent="0.25">
      <c r="C14" s="661" t="s">
        <v>343</v>
      </c>
      <c r="D14" s="662">
        <f>D9+D13</f>
        <v>36</v>
      </c>
      <c r="E14" s="663"/>
      <c r="F14" s="666"/>
      <c r="G14" s="639"/>
      <c r="H14" s="639"/>
    </row>
    <row r="15" spans="3:9" x14ac:dyDescent="0.2">
      <c r="C15" s="98" t="s">
        <v>506</v>
      </c>
      <c r="D15" s="401">
        <f>D6+D7+D8+D11+D12</f>
        <v>30</v>
      </c>
      <c r="E15" s="630" t="s">
        <v>344</v>
      </c>
      <c r="F15" s="648"/>
      <c r="G15" s="649"/>
      <c r="H15" s="672"/>
    </row>
    <row r="16" spans="3:9" ht="13.5" thickBot="1" x14ac:dyDescent="0.25">
      <c r="C16" s="107" t="s">
        <v>89</v>
      </c>
      <c r="D16" s="325">
        <f>SUM(D14:D15)</f>
        <v>66</v>
      </c>
      <c r="E16" s="631">
        <f>SUM(E5:E13)</f>
        <v>66</v>
      </c>
      <c r="F16" s="650"/>
      <c r="G16" s="651"/>
      <c r="H16" s="673"/>
    </row>
    <row r="17" spans="2:5" ht="13.5" thickBot="1" x14ac:dyDescent="0.25">
      <c r="C17" s="405"/>
      <c r="D17" s="406"/>
      <c r="E17" s="407"/>
    </row>
    <row r="18" spans="2:5" ht="13.5" thickBot="1" x14ac:dyDescent="0.25">
      <c r="B18" s="408"/>
      <c r="C18" s="624" t="s">
        <v>88</v>
      </c>
      <c r="D18" s="625"/>
      <c r="E18" s="626"/>
    </row>
    <row r="19" spans="2:5" ht="30" customHeight="1" x14ac:dyDescent="0.2">
      <c r="B19" s="883" t="s">
        <v>109</v>
      </c>
      <c r="C19" s="885" t="s">
        <v>87</v>
      </c>
      <c r="D19" s="887" t="s">
        <v>86</v>
      </c>
      <c r="E19" s="888"/>
    </row>
    <row r="20" spans="2:5" ht="13.5" customHeight="1" thickBot="1" x14ac:dyDescent="0.25">
      <c r="B20" s="884"/>
      <c r="C20" s="886"/>
      <c r="D20" s="409" t="s">
        <v>74</v>
      </c>
      <c r="E20" s="410" t="s">
        <v>85</v>
      </c>
    </row>
    <row r="21" spans="2:5" ht="15.75" customHeight="1" x14ac:dyDescent="0.2">
      <c r="B21" s="889" t="s">
        <v>83</v>
      </c>
      <c r="C21" s="411" t="s">
        <v>84</v>
      </c>
      <c r="D21" s="98">
        <v>5</v>
      </c>
      <c r="E21" s="326" t="s">
        <v>33</v>
      </c>
    </row>
    <row r="22" spans="2:5" ht="13.5" customHeight="1" x14ac:dyDescent="0.2">
      <c r="B22" s="890"/>
      <c r="C22" s="100" t="s">
        <v>82</v>
      </c>
      <c r="D22" s="99">
        <v>0</v>
      </c>
      <c r="E22" s="327" t="s">
        <v>33</v>
      </c>
    </row>
    <row r="23" spans="2:5" ht="13.5" customHeight="1" x14ac:dyDescent="0.2">
      <c r="B23" s="890"/>
      <c r="C23" s="100" t="s">
        <v>81</v>
      </c>
      <c r="D23" s="99">
        <v>0</v>
      </c>
      <c r="E23" s="327" t="s">
        <v>33</v>
      </c>
    </row>
    <row r="24" spans="2:5" ht="13.5" customHeight="1" x14ac:dyDescent="0.2">
      <c r="B24" s="890"/>
      <c r="C24" s="100" t="s">
        <v>80</v>
      </c>
      <c r="D24" s="99">
        <v>15</v>
      </c>
      <c r="E24" s="327" t="s">
        <v>33</v>
      </c>
    </row>
    <row r="25" spans="2:5" ht="13.5" customHeight="1" x14ac:dyDescent="0.2">
      <c r="B25" s="890"/>
      <c r="C25" s="100" t="s">
        <v>79</v>
      </c>
      <c r="D25" s="99">
        <v>2</v>
      </c>
      <c r="E25" s="327" t="s">
        <v>33</v>
      </c>
    </row>
    <row r="26" spans="2:5" ht="13.5" customHeight="1" x14ac:dyDescent="0.2">
      <c r="B26" s="890"/>
      <c r="C26" s="412" t="s">
        <v>78</v>
      </c>
      <c r="D26" s="101">
        <v>6</v>
      </c>
      <c r="E26" s="328" t="s">
        <v>33</v>
      </c>
    </row>
    <row r="27" spans="2:5" ht="13.5" thickBot="1" x14ac:dyDescent="0.25">
      <c r="B27" s="891"/>
      <c r="C27" s="413" t="s">
        <v>95</v>
      </c>
      <c r="D27" s="414">
        <f>SUM(D21:D26)</f>
        <v>28</v>
      </c>
      <c r="E27" s="415" t="str">
        <f>E26</f>
        <v>unit</v>
      </c>
    </row>
    <row r="28" spans="2:5" ht="15" customHeight="1" x14ac:dyDescent="0.2">
      <c r="B28" s="880" t="s">
        <v>76</v>
      </c>
      <c r="C28" s="102" t="s">
        <v>77</v>
      </c>
      <c r="D28" s="103">
        <v>12</v>
      </c>
      <c r="E28" s="329" t="s">
        <v>33</v>
      </c>
    </row>
    <row r="29" spans="2:5" ht="13.5" customHeight="1" x14ac:dyDescent="0.2">
      <c r="B29" s="881"/>
      <c r="C29" s="104" t="s">
        <v>75</v>
      </c>
      <c r="D29" s="105">
        <v>5</v>
      </c>
      <c r="E29" s="330" t="s">
        <v>33</v>
      </c>
    </row>
    <row r="30" spans="2:5" ht="13.5" thickBot="1" x14ac:dyDescent="0.25">
      <c r="B30" s="882"/>
      <c r="C30" s="413" t="str">
        <f>C27</f>
        <v>SUB JUMLAH</v>
      </c>
      <c r="D30" s="414">
        <f>SUM(D28:D29)</f>
        <v>17</v>
      </c>
      <c r="E30" s="415" t="s">
        <v>33</v>
      </c>
    </row>
  </sheetData>
  <mergeCells count="11">
    <mergeCell ref="B28:B30"/>
    <mergeCell ref="B19:B20"/>
    <mergeCell ref="C19:C20"/>
    <mergeCell ref="D19:E19"/>
    <mergeCell ref="B21:B27"/>
    <mergeCell ref="H6:H7"/>
    <mergeCell ref="H11:H12"/>
    <mergeCell ref="F11:F12"/>
    <mergeCell ref="F6:F7"/>
    <mergeCell ref="G6:G7"/>
    <mergeCell ref="G11:G1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MPR</vt:lpstr>
      <vt:lpstr>ATK</vt:lpstr>
      <vt:lpstr>MR WORKS</vt:lpstr>
      <vt:lpstr>MOBIL</vt:lpstr>
      <vt:lpstr>ABK</vt:lpstr>
      <vt:lpstr>SOP ABK</vt:lpstr>
      <vt:lpstr>hand palet CGK update</vt:lpstr>
      <vt:lpstr>ABK!Print_Area</vt:lpstr>
      <vt:lpstr>ATK!Print_Area</vt:lpstr>
      <vt:lpstr>'SOP ABK'!Print_Area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2021-04-09T04:18:23Z</cp:lastPrinted>
  <dcterms:created xsi:type="dcterms:W3CDTF">2021-04-06T06:23:54Z</dcterms:created>
  <dcterms:modified xsi:type="dcterms:W3CDTF">2021-09-29T03:43:30Z</dcterms:modified>
</cp:coreProperties>
</file>