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dget Control\Monitoring Biaya untuk Pak Ukki\"/>
    </mc:Choice>
  </mc:AlternateContent>
  <bookViews>
    <workbookView xWindow="0" yWindow="0" windowWidth="16815" windowHeight="7755" activeTab="2"/>
  </bookViews>
  <sheets>
    <sheet name="TAHAP 1" sheetId="1" r:id="rId1"/>
    <sheet name="TAHAP 2" sheetId="2" r:id="rId2"/>
    <sheet name="untuk AC, Belakang &amp; Pantry" sheetId="3" r:id="rId3"/>
  </sheets>
  <definedNames>
    <definedName name="_xlnm.Print_Area" localSheetId="0">'TAHAP 1'!$A$1:$H$49</definedName>
    <definedName name="_xlnm.Print_Area" localSheetId="1">'TAHAP 2'!$A$1:$H$49</definedName>
    <definedName name="_xlnm.Print_Area" localSheetId="2">'untuk AC, Belakang &amp; Pantry'!$A$1:$H$56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3" l="1"/>
  <c r="G47" i="3"/>
  <c r="G44" i="3"/>
  <c r="G43" i="3"/>
  <c r="F26" i="3"/>
  <c r="F25" i="3"/>
  <c r="F24" i="3"/>
  <c r="G25" i="3" s="1"/>
  <c r="G41" i="3"/>
  <c r="G40" i="3"/>
  <c r="G39" i="3"/>
  <c r="G48" i="3"/>
  <c r="G42" i="3"/>
  <c r="G38" i="3"/>
  <c r="G37" i="3"/>
  <c r="G36" i="3"/>
  <c r="G35" i="3"/>
  <c r="E35" i="3"/>
  <c r="G34" i="3"/>
  <c r="G33" i="3"/>
  <c r="G32" i="3"/>
  <c r="G31" i="3"/>
  <c r="G30" i="3"/>
  <c r="G29" i="3"/>
  <c r="G28" i="3"/>
  <c r="G27" i="3"/>
  <c r="G26" i="3"/>
  <c r="E26" i="3"/>
  <c r="G24" i="3"/>
  <c r="G23" i="3"/>
  <c r="G22" i="3"/>
  <c r="G21" i="3"/>
  <c r="G20" i="3"/>
  <c r="G19" i="3"/>
  <c r="G18" i="3"/>
  <c r="G17" i="3"/>
  <c r="G16" i="3"/>
  <c r="G15" i="3"/>
  <c r="G14" i="3"/>
  <c r="G12" i="3"/>
  <c r="F12" i="3"/>
  <c r="F13" i="3" s="1"/>
  <c r="G13" i="3" s="1"/>
  <c r="G11" i="3"/>
  <c r="G10" i="3"/>
  <c r="G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G8" i="3"/>
  <c r="G41" i="2" l="1"/>
  <c r="G39" i="2"/>
  <c r="G38" i="2"/>
  <c r="G37" i="2"/>
  <c r="G36" i="2"/>
  <c r="G35" i="2"/>
  <c r="E35" i="2"/>
  <c r="G34" i="2"/>
  <c r="F33" i="2"/>
  <c r="G33" i="2" s="1"/>
  <c r="G32" i="2"/>
  <c r="G31" i="2"/>
  <c r="G30" i="2"/>
  <c r="G29" i="2"/>
  <c r="G28" i="2"/>
  <c r="G27" i="2"/>
  <c r="G26" i="2"/>
  <c r="E26" i="2"/>
  <c r="F25" i="2"/>
  <c r="G25" i="2" s="1"/>
  <c r="G24" i="2"/>
  <c r="G23" i="2"/>
  <c r="G22" i="2"/>
  <c r="G21" i="2"/>
  <c r="G20" i="2"/>
  <c r="G19" i="2"/>
  <c r="G18" i="2"/>
  <c r="G17" i="2"/>
  <c r="G16" i="2"/>
  <c r="G15" i="2"/>
  <c r="G14" i="2"/>
  <c r="F12" i="2"/>
  <c r="F13" i="2" s="1"/>
  <c r="G13" i="2" s="1"/>
  <c r="G11" i="2"/>
  <c r="G10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G8" i="2"/>
  <c r="G9" i="2"/>
  <c r="G12" i="2" l="1"/>
  <c r="G40" i="2" s="1"/>
  <c r="E35" i="1"/>
  <c r="F33" i="1"/>
  <c r="G33" i="1" s="1"/>
  <c r="G32" i="1"/>
  <c r="G34" i="1"/>
  <c r="D31" i="1"/>
  <c r="G31" i="1" s="1"/>
  <c r="F12" i="1"/>
  <c r="G12" i="1" s="1"/>
  <c r="G10" i="1"/>
  <c r="G11" i="1"/>
  <c r="G14" i="1"/>
  <c r="G15" i="1"/>
  <c r="G16" i="1"/>
  <c r="G17" i="1"/>
  <c r="A9" i="1"/>
  <c r="A10" i="1" s="1"/>
  <c r="A11" i="1" s="1"/>
  <c r="A12" i="1" s="1"/>
  <c r="A13" i="1" s="1"/>
  <c r="A14" i="1" s="1"/>
  <c r="G29" i="1"/>
  <c r="G28" i="1"/>
  <c r="G21" i="1"/>
  <c r="D8" i="1"/>
  <c r="D9" i="1" s="1"/>
  <c r="D30" i="1" l="1"/>
  <c r="G30" i="1" s="1"/>
  <c r="A15" i="1"/>
  <c r="A16" i="1" s="1"/>
  <c r="A17" i="1" s="1"/>
  <c r="F13" i="1"/>
  <c r="G13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G20" i="1"/>
  <c r="G19" i="1"/>
  <c r="G18" i="1"/>
  <c r="G41" i="1"/>
  <c r="G39" i="1"/>
  <c r="G38" i="1"/>
  <c r="G37" i="1"/>
  <c r="G36" i="1"/>
  <c r="G35" i="1"/>
  <c r="E26" i="1"/>
  <c r="G27" i="1"/>
  <c r="F25" i="1"/>
  <c r="G25" i="1" s="1"/>
  <c r="G26" i="1"/>
  <c r="G24" i="1"/>
  <c r="G23" i="1"/>
  <c r="G22" i="1"/>
  <c r="G9" i="1"/>
  <c r="G8" i="1"/>
  <c r="G40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<sst xmlns="http://schemas.openxmlformats.org/spreadsheetml/2006/main" count="294" uniqueCount="102">
  <si>
    <t>No</t>
  </si>
  <si>
    <t>Material</t>
  </si>
  <si>
    <t>spesifikasi</t>
  </si>
  <si>
    <t xml:space="preserve">volume </t>
  </si>
  <si>
    <t>satuan</t>
  </si>
  <si>
    <t xml:space="preserve">harga </t>
  </si>
  <si>
    <t>harga</t>
  </si>
  <si>
    <t>papan gypsum</t>
  </si>
  <si>
    <t xml:space="preserve">dinding </t>
  </si>
  <si>
    <t>lbr</t>
  </si>
  <si>
    <t>hollow</t>
  </si>
  <si>
    <t>4x4 rangka dinding</t>
  </si>
  <si>
    <t>btg</t>
  </si>
  <si>
    <t>paku beton</t>
  </si>
  <si>
    <t>dus</t>
  </si>
  <si>
    <t>sekrup gypsum</t>
  </si>
  <si>
    <t>kompon / coenice</t>
  </si>
  <si>
    <t>sak</t>
  </si>
  <si>
    <t>pita sambungan</t>
  </si>
  <si>
    <t>bh</t>
  </si>
  <si>
    <t>cat</t>
  </si>
  <si>
    <t>peil</t>
  </si>
  <si>
    <t>1,5x2</t>
  </si>
  <si>
    <t>kabel lampu</t>
  </si>
  <si>
    <t>roll</t>
  </si>
  <si>
    <t>2,5x3</t>
  </si>
  <si>
    <t>saklar</t>
  </si>
  <si>
    <t>stop kontak</t>
  </si>
  <si>
    <t xml:space="preserve"> </t>
  </si>
  <si>
    <t>stop kontak AC</t>
  </si>
  <si>
    <t>semen</t>
  </si>
  <si>
    <t>baut roping</t>
  </si>
  <si>
    <t>baut baja</t>
  </si>
  <si>
    <t>pipa pralon</t>
  </si>
  <si>
    <t>lem isarplas</t>
  </si>
  <si>
    <t>tube</t>
  </si>
  <si>
    <t>fitting</t>
  </si>
  <si>
    <t>1,5" AW</t>
  </si>
  <si>
    <t>1/2 AW</t>
  </si>
  <si>
    <t>lot</t>
  </si>
  <si>
    <t>pasir putih</t>
  </si>
  <si>
    <t>kol</t>
  </si>
  <si>
    <t>m2</t>
  </si>
  <si>
    <t>RENCANA PEMBELIAN MATERIAL</t>
  </si>
  <si>
    <t>TAHAP 1</t>
  </si>
  <si>
    <t>lokasi</t>
  </si>
  <si>
    <t>plafond multipleks</t>
  </si>
  <si>
    <t>4 mm</t>
  </si>
  <si>
    <t>lembar</t>
  </si>
  <si>
    <t>kg</t>
  </si>
  <si>
    <t>paku campur</t>
  </si>
  <si>
    <t>5 +7</t>
  </si>
  <si>
    <t>paku tripleks</t>
  </si>
  <si>
    <t>lantai keramik km mandi</t>
  </si>
  <si>
    <t>lantai keramik belakang</t>
  </si>
  <si>
    <t>booster pump</t>
  </si>
  <si>
    <t>pendorong</t>
  </si>
  <si>
    <t>bak cat</t>
  </si>
  <si>
    <t>roll cat</t>
  </si>
  <si>
    <t>kuas cat</t>
  </si>
  <si>
    <t>vinilex</t>
  </si>
  <si>
    <t>kabel stop kontak</t>
  </si>
  <si>
    <t>bajaringan atapbelakang</t>
  </si>
  <si>
    <t>atap spandek</t>
  </si>
  <si>
    <t>RENOVASI RUKO UNTUK RUANG KERJA FINANCE DEPT</t>
  </si>
  <si>
    <t>TANGGAL 9 November 2021</t>
  </si>
  <si>
    <t>diajukan tg, 09.11.2021</t>
  </si>
  <si>
    <t>TANGGAL 16 November 2021</t>
  </si>
  <si>
    <t>pipa AC Refgrant</t>
  </si>
  <si>
    <t>meter</t>
  </si>
  <si>
    <t>2 PK</t>
  </si>
  <si>
    <t>1 PK</t>
  </si>
  <si>
    <t>lobang 6</t>
  </si>
  <si>
    <t>steker</t>
  </si>
  <si>
    <t>3x1,5</t>
  </si>
  <si>
    <t>3x2,5</t>
  </si>
  <si>
    <t>pipa conduit</t>
  </si>
  <si>
    <t>lem</t>
  </si>
  <si>
    <t>ducttape (isolasi AC)</t>
  </si>
  <si>
    <t>Talang Karpet</t>
  </si>
  <si>
    <t xml:space="preserve">papan </t>
  </si>
  <si>
    <t>tatakan talang</t>
  </si>
  <si>
    <t>paku baja</t>
  </si>
  <si>
    <t>pasir</t>
  </si>
  <si>
    <t>box panel outbow</t>
  </si>
  <si>
    <t>isi 8 kotak</t>
  </si>
  <si>
    <t>MCB</t>
  </si>
  <si>
    <t>6A,10A dan 16A</t>
  </si>
  <si>
    <t>Kabel Duct/Protector</t>
  </si>
  <si>
    <t xml:space="preserve">zink </t>
  </si>
  <si>
    <t>set</t>
  </si>
  <si>
    <t>Kabel Ties</t>
  </si>
  <si>
    <t>30 cm</t>
  </si>
  <si>
    <t>pax</t>
  </si>
  <si>
    <t>diajukan tg, 16.11.2021</t>
  </si>
  <si>
    <t>untuk meja meeting</t>
  </si>
  <si>
    <t>HPL</t>
  </si>
  <si>
    <t>item</t>
  </si>
  <si>
    <t>kaleng</t>
  </si>
  <si>
    <t>Reng Baja Ringan</t>
  </si>
  <si>
    <t>Multipleks 1.85 cm (130x300)</t>
  </si>
  <si>
    <t>Cat Kayu Melamin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</si>
</sst>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0" fillId="0" borderId="1" xfId="0" applyBorder="1"/>
    <xf numFmtId="0" fontId="0" fillId="0" borderId="2" xfId="0" applyBorder="1"/>
    <xf numFmtId="164" fontId="0" fillId="0" borderId="2" xfId="1" applyFont="1" applyBorder="1"/>
    <xf numFmtId="164" fontId="0" fillId="0" borderId="3" xfId="1" applyFont="1" applyBorder="1"/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4" fontId="0" fillId="0" borderId="6" xfId="1" applyFont="1" applyBorder="1"/>
    <xf numFmtId="0" fontId="0" fillId="0" borderId="7" xfId="0" applyBorder="1"/>
    <xf numFmtId="164" fontId="0" fillId="0" borderId="7" xfId="1" applyFont="1" applyBorder="1"/>
    <xf numFmtId="0" fontId="0" fillId="0" borderId="8" xfId="0" applyBorder="1"/>
    <xf numFmtId="164" fontId="0" fillId="0" borderId="8" xfId="1" applyFont="1" applyBorder="1"/>
    <xf numFmtId="0" fontId="0" fillId="0" borderId="8" xfId="0" quotePrefix="1" applyBorder="1"/>
    <xf numFmtId="0" fontId="0" fillId="0" borderId="9" xfId="0" applyBorder="1"/>
    <xf numFmtId="164" fontId="0" fillId="0" borderId="10" xfId="1" applyFont="1" applyBorder="1"/>
    <xf numFmtId="0" fontId="0" fillId="0" borderId="11" xfId="0" applyBorder="1"/>
    <xf numFmtId="0" fontId="0" fillId="0" borderId="12" xfId="0" applyBorder="1"/>
    <xf numFmtId="164" fontId="0" fillId="0" borderId="12" xfId="1" applyFont="1" applyBorder="1"/>
    <xf numFmtId="164" fontId="0" fillId="0" borderId="13" xfId="1" applyFont="1" applyBorder="1"/>
    <xf numFmtId="43" fontId="0" fillId="0" borderId="8" xfId="2" applyFont="1" applyBorder="1"/>
    <xf numFmtId="43" fontId="2" fillId="0" borderId="0" xfId="2" applyFont="1"/>
    <xf numFmtId="43" fontId="0" fillId="0" borderId="0" xfId="2" applyFont="1"/>
    <xf numFmtId="43" fontId="0" fillId="0" borderId="2" xfId="2" applyFont="1" applyBorder="1"/>
    <xf numFmtId="43" fontId="0" fillId="0" borderId="5" xfId="2" applyFont="1" applyBorder="1"/>
    <xf numFmtId="43" fontId="0" fillId="0" borderId="7" xfId="2" applyFont="1" applyBorder="1"/>
    <xf numFmtId="43" fontId="0" fillId="0" borderId="12" xfId="2" applyFont="1" applyBorder="1"/>
    <xf numFmtId="164" fontId="0" fillId="0" borderId="0" xfId="0" applyNumberFormat="1"/>
    <xf numFmtId="0" fontId="0" fillId="0" borderId="14" xfId="0" applyFill="1" applyBorder="1"/>
    <xf numFmtId="0" fontId="0" fillId="0" borderId="15" xfId="0" applyFill="1" applyBorder="1"/>
    <xf numFmtId="43" fontId="0" fillId="0" borderId="15" xfId="2" applyFont="1" applyFill="1" applyBorder="1"/>
    <xf numFmtId="164" fontId="0" fillId="0" borderId="15" xfId="1" applyFont="1" applyFill="1" applyBorder="1"/>
    <xf numFmtId="164" fontId="0" fillId="0" borderId="16" xfId="1" applyFont="1" applyFill="1" applyBorder="1"/>
    <xf numFmtId="0" fontId="2" fillId="0" borderId="0" xfId="0" applyFont="1" applyFill="1"/>
    <xf numFmtId="43" fontId="2" fillId="0" borderId="0" xfId="2" applyFont="1" applyFill="1"/>
    <xf numFmtId="164" fontId="2" fillId="0" borderId="0" xfId="1" applyFont="1" applyFill="1"/>
    <xf numFmtId="0" fontId="0" fillId="0" borderId="0" xfId="0" applyFill="1"/>
    <xf numFmtId="43" fontId="0" fillId="0" borderId="0" xfId="2" applyFont="1" applyFill="1"/>
    <xf numFmtId="164" fontId="0" fillId="0" borderId="0" xfId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43" fontId="0" fillId="0" borderId="2" xfId="2" applyFont="1" applyFill="1" applyBorder="1"/>
    <xf numFmtId="164" fontId="0" fillId="0" borderId="2" xfId="1" applyFont="1" applyFill="1" applyBorder="1"/>
    <xf numFmtId="164" fontId="0" fillId="0" borderId="3" xfId="1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2" xfId="0" applyFill="1" applyBorder="1"/>
    <xf numFmtId="43" fontId="0" fillId="0" borderId="5" xfId="2" applyFont="1" applyFill="1" applyBorder="1"/>
    <xf numFmtId="164" fontId="0" fillId="0" borderId="5" xfId="1" applyFont="1" applyFill="1" applyBorder="1"/>
    <xf numFmtId="164" fontId="0" fillId="0" borderId="6" xfId="1" applyFont="1" applyFill="1" applyBorder="1"/>
    <xf numFmtId="43" fontId="0" fillId="0" borderId="7" xfId="2" applyFont="1" applyFill="1" applyBorder="1"/>
    <xf numFmtId="164" fontId="0" fillId="0" borderId="7" xfId="1" applyFont="1" applyFill="1" applyBorder="1"/>
    <xf numFmtId="0" fontId="0" fillId="0" borderId="8" xfId="0" applyFill="1" applyBorder="1"/>
    <xf numFmtId="43" fontId="0" fillId="0" borderId="8" xfId="2" applyFont="1" applyFill="1" applyBorder="1"/>
    <xf numFmtId="164" fontId="0" fillId="0" borderId="8" xfId="1" applyFont="1" applyFill="1" applyBorder="1"/>
    <xf numFmtId="164" fontId="0" fillId="0" borderId="0" xfId="0" applyNumberFormat="1" applyFill="1"/>
    <xf numFmtId="0" fontId="0" fillId="0" borderId="8" xfId="0" quotePrefix="1" applyFill="1" applyBorder="1"/>
    <xf numFmtId="0" fontId="0" fillId="0" borderId="9" xfId="0" applyFill="1" applyBorder="1"/>
    <xf numFmtId="164" fontId="2" fillId="0" borderId="10" xfId="1" applyFont="1" applyFill="1" applyBorder="1"/>
    <xf numFmtId="0" fontId="0" fillId="0" borderId="11" xfId="0" applyFill="1" applyBorder="1"/>
    <xf numFmtId="43" fontId="0" fillId="0" borderId="12" xfId="2" applyFont="1" applyFill="1" applyBorder="1"/>
    <xf numFmtId="164" fontId="0" fillId="0" borderId="12" xfId="1" applyFont="1" applyFill="1" applyBorder="1"/>
    <xf numFmtId="164" fontId="0" fillId="0" borderId="13" xfId="1" applyFont="1" applyFill="1" applyBorder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41</xdr:row>
      <xdr:rowOff>9878</xdr:rowOff>
    </xdr:from>
    <xdr:to>
      <xdr:col>6</xdr:col>
      <xdr:colOff>269875</xdr:colOff>
      <xdr:row>49</xdr:row>
      <xdr:rowOff>47625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99" t="21136" r="28675" b="42114"/>
        <a:stretch/>
      </xdr:blipFill>
      <xdr:spPr>
        <a:xfrm>
          <a:off x="3619500" y="7883878"/>
          <a:ext cx="1508125" cy="1561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opLeftCell="A40" zoomScaleNormal="100" workbookViewId="0">
      <selection activeCell="L46" sqref="L46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17.7109375" bestFit="1" customWidth="1"/>
    <col min="4" max="4" width="9.140625" style="25"/>
    <col min="5" max="5" width="9.140625" style="1"/>
    <col min="6" max="6" width="10.5703125" style="1" bestFit="1" customWidth="1"/>
    <col min="7" max="7" width="13" style="1" bestFit="1" customWidth="1"/>
  </cols>
  <sheetData>
    <row r="1" spans="1:7" s="2" customFormat="1" x14ac:dyDescent="0.25">
      <c r="A1" s="2" t="s">
        <v>43</v>
      </c>
      <c r="D1" s="24"/>
      <c r="E1" s="3"/>
      <c r="F1" s="3"/>
      <c r="G1" s="3"/>
    </row>
    <row r="2" spans="1:7" s="2" customFormat="1" x14ac:dyDescent="0.25">
      <c r="A2" s="2" t="s">
        <v>44</v>
      </c>
      <c r="D2" s="24"/>
      <c r="E2" s="3"/>
      <c r="F2" s="3"/>
      <c r="G2" s="3"/>
    </row>
    <row r="3" spans="1:7" s="2" customFormat="1" x14ac:dyDescent="0.25">
      <c r="A3" s="2" t="s">
        <v>64</v>
      </c>
      <c r="D3" s="24"/>
      <c r="E3" s="3"/>
      <c r="F3" s="3"/>
      <c r="G3" s="3"/>
    </row>
    <row r="4" spans="1:7" ht="15.75" thickBot="1" x14ac:dyDescent="0.3">
      <c r="A4" s="2" t="s">
        <v>65</v>
      </c>
    </row>
    <row r="5" spans="1:7" x14ac:dyDescent="0.25">
      <c r="A5" s="4" t="s">
        <v>0</v>
      </c>
      <c r="B5" s="5" t="s">
        <v>1</v>
      </c>
      <c r="C5" s="12" t="s">
        <v>2</v>
      </c>
      <c r="D5" s="26" t="s">
        <v>3</v>
      </c>
      <c r="E5" s="6" t="s">
        <v>4</v>
      </c>
      <c r="F5" s="6" t="s">
        <v>5</v>
      </c>
      <c r="G5" s="7" t="s">
        <v>6</v>
      </c>
    </row>
    <row r="6" spans="1:7" ht="15.75" thickBot="1" x14ac:dyDescent="0.3">
      <c r="A6" s="8"/>
      <c r="B6" s="9"/>
      <c r="C6" s="20" t="s">
        <v>45</v>
      </c>
      <c r="D6" s="27"/>
      <c r="E6" s="10"/>
      <c r="F6" s="10" t="s">
        <v>4</v>
      </c>
      <c r="G6" s="11"/>
    </row>
    <row r="7" spans="1:7" x14ac:dyDescent="0.25">
      <c r="A7" s="12"/>
      <c r="B7" s="12"/>
      <c r="C7" s="12"/>
      <c r="D7" s="28"/>
      <c r="E7" s="13"/>
      <c r="F7" s="13"/>
      <c r="G7" s="13"/>
    </row>
    <row r="8" spans="1:7" x14ac:dyDescent="0.25">
      <c r="A8" s="14">
        <v>1</v>
      </c>
      <c r="B8" s="14" t="s">
        <v>7</v>
      </c>
      <c r="C8" s="14" t="s">
        <v>8</v>
      </c>
      <c r="D8" s="23">
        <f>10+10</f>
        <v>20</v>
      </c>
      <c r="E8" s="15" t="s">
        <v>9</v>
      </c>
      <c r="F8" s="15">
        <v>65000</v>
      </c>
      <c r="G8" s="15">
        <f>F8*D8</f>
        <v>1300000</v>
      </c>
    </row>
    <row r="9" spans="1:7" x14ac:dyDescent="0.25">
      <c r="A9" s="14">
        <f>A8+1</f>
        <v>2</v>
      </c>
      <c r="B9" s="14" t="s">
        <v>10</v>
      </c>
      <c r="C9" s="14" t="s">
        <v>11</v>
      </c>
      <c r="D9" s="23">
        <f>D8*1.5</f>
        <v>30</v>
      </c>
      <c r="E9" s="15" t="s">
        <v>12</v>
      </c>
      <c r="F9" s="15">
        <v>25000</v>
      </c>
      <c r="G9" s="15">
        <f t="shared" ref="G9:G41" si="0">F9*D9</f>
        <v>750000</v>
      </c>
    </row>
    <row r="10" spans="1:7" x14ac:dyDescent="0.25">
      <c r="A10" s="14">
        <f t="shared" ref="A10:A38" si="1">A9+1</f>
        <v>3</v>
      </c>
      <c r="B10" s="14" t="s">
        <v>46</v>
      </c>
      <c r="C10" s="14" t="s">
        <v>47</v>
      </c>
      <c r="D10" s="23">
        <v>12</v>
      </c>
      <c r="E10" s="15" t="s">
        <v>48</v>
      </c>
      <c r="F10" s="15">
        <v>70000</v>
      </c>
      <c r="G10" s="15">
        <f t="shared" si="0"/>
        <v>840000</v>
      </c>
    </row>
    <row r="11" spans="1:7" x14ac:dyDescent="0.25">
      <c r="A11" s="14">
        <f t="shared" si="1"/>
        <v>4</v>
      </c>
      <c r="B11" s="14" t="s">
        <v>13</v>
      </c>
      <c r="C11" s="14"/>
      <c r="D11" s="23">
        <v>0.5</v>
      </c>
      <c r="E11" s="15" t="s">
        <v>49</v>
      </c>
      <c r="F11" s="15">
        <v>50000</v>
      </c>
      <c r="G11" s="15">
        <f t="shared" si="0"/>
        <v>25000</v>
      </c>
    </row>
    <row r="12" spans="1:7" x14ac:dyDescent="0.25">
      <c r="A12" s="14">
        <f t="shared" si="1"/>
        <v>5</v>
      </c>
      <c r="B12" s="14" t="s">
        <v>50</v>
      </c>
      <c r="C12" s="14" t="s">
        <v>51</v>
      </c>
      <c r="D12" s="23">
        <v>1</v>
      </c>
      <c r="E12" s="15" t="s">
        <v>49</v>
      </c>
      <c r="F12" s="15">
        <f>F11</f>
        <v>50000</v>
      </c>
      <c r="G12" s="15">
        <f t="shared" si="0"/>
        <v>50000</v>
      </c>
    </row>
    <row r="13" spans="1:7" x14ac:dyDescent="0.25">
      <c r="A13" s="14">
        <f t="shared" si="1"/>
        <v>6</v>
      </c>
      <c r="B13" s="14" t="s">
        <v>52</v>
      </c>
      <c r="C13" s="14"/>
      <c r="D13" s="23">
        <v>0.5</v>
      </c>
      <c r="E13" s="15" t="s">
        <v>49</v>
      </c>
      <c r="F13" s="15">
        <f>F12</f>
        <v>50000</v>
      </c>
      <c r="G13" s="15">
        <f t="shared" si="0"/>
        <v>25000</v>
      </c>
    </row>
    <row r="14" spans="1:7" x14ac:dyDescent="0.25">
      <c r="A14" s="14">
        <f>A13+1</f>
        <v>7</v>
      </c>
      <c r="B14" s="14" t="s">
        <v>15</v>
      </c>
      <c r="C14" s="14"/>
      <c r="D14" s="23">
        <v>1</v>
      </c>
      <c r="E14" s="15" t="s">
        <v>14</v>
      </c>
      <c r="F14" s="15">
        <v>250000</v>
      </c>
      <c r="G14" s="15">
        <f t="shared" si="0"/>
        <v>250000</v>
      </c>
    </row>
    <row r="15" spans="1:7" x14ac:dyDescent="0.25">
      <c r="A15" s="14">
        <f t="shared" si="1"/>
        <v>8</v>
      </c>
      <c r="B15" s="14" t="s">
        <v>16</v>
      </c>
      <c r="C15" s="14"/>
      <c r="D15" s="23">
        <v>1</v>
      </c>
      <c r="E15" s="15" t="s">
        <v>17</v>
      </c>
      <c r="F15" s="15">
        <v>90000</v>
      </c>
      <c r="G15" s="15">
        <f t="shared" si="0"/>
        <v>90000</v>
      </c>
    </row>
    <row r="16" spans="1:7" x14ac:dyDescent="0.25">
      <c r="A16" s="14">
        <f t="shared" si="1"/>
        <v>9</v>
      </c>
      <c r="B16" s="14" t="s">
        <v>18</v>
      </c>
      <c r="C16" s="14"/>
      <c r="D16" s="23">
        <v>1</v>
      </c>
      <c r="E16" s="15" t="s">
        <v>24</v>
      </c>
      <c r="F16" s="15">
        <v>25000</v>
      </c>
      <c r="G16" s="15">
        <f t="shared" si="0"/>
        <v>25000</v>
      </c>
    </row>
    <row r="17" spans="1:9" x14ac:dyDescent="0.25">
      <c r="A17" s="14">
        <f t="shared" si="1"/>
        <v>10</v>
      </c>
      <c r="B17" s="14" t="s">
        <v>20</v>
      </c>
      <c r="C17" s="14" t="s">
        <v>60</v>
      </c>
      <c r="D17" s="23">
        <v>3</v>
      </c>
      <c r="E17" s="15" t="s">
        <v>21</v>
      </c>
      <c r="F17" s="15">
        <v>875000</v>
      </c>
      <c r="G17" s="15">
        <f t="shared" si="0"/>
        <v>2625000</v>
      </c>
    </row>
    <row r="18" spans="1:9" x14ac:dyDescent="0.25">
      <c r="A18" s="14">
        <f>A17+1</f>
        <v>11</v>
      </c>
      <c r="B18" s="14" t="s">
        <v>40</v>
      </c>
      <c r="C18" s="14"/>
      <c r="D18" s="23">
        <v>1</v>
      </c>
      <c r="E18" s="15" t="s">
        <v>41</v>
      </c>
      <c r="F18" s="15">
        <v>400000</v>
      </c>
      <c r="G18" s="15">
        <f t="shared" si="0"/>
        <v>400000</v>
      </c>
    </row>
    <row r="19" spans="1:9" x14ac:dyDescent="0.25">
      <c r="A19" s="14">
        <f t="shared" si="1"/>
        <v>12</v>
      </c>
      <c r="B19" s="14" t="s">
        <v>30</v>
      </c>
      <c r="C19" s="14"/>
      <c r="D19" s="23">
        <v>10</v>
      </c>
      <c r="E19" s="15" t="s">
        <v>17</v>
      </c>
      <c r="F19" s="15">
        <v>55000</v>
      </c>
      <c r="G19" s="15">
        <f t="shared" si="0"/>
        <v>550000</v>
      </c>
    </row>
    <row r="20" spans="1:9" x14ac:dyDescent="0.25">
      <c r="A20" s="14">
        <f t="shared" si="1"/>
        <v>13</v>
      </c>
      <c r="B20" s="14" t="s">
        <v>53</v>
      </c>
      <c r="C20" s="14"/>
      <c r="D20" s="23">
        <v>4</v>
      </c>
      <c r="E20" s="15" t="s">
        <v>42</v>
      </c>
      <c r="F20" s="15">
        <v>110000</v>
      </c>
      <c r="G20" s="15">
        <f t="shared" si="0"/>
        <v>440000</v>
      </c>
    </row>
    <row r="21" spans="1:9" x14ac:dyDescent="0.25">
      <c r="A21" s="14">
        <f t="shared" si="1"/>
        <v>14</v>
      </c>
      <c r="B21" s="14" t="s">
        <v>54</v>
      </c>
      <c r="C21" s="14"/>
      <c r="D21" s="23">
        <v>15</v>
      </c>
      <c r="E21" s="15" t="s">
        <v>42</v>
      </c>
      <c r="F21" s="15">
        <v>50000</v>
      </c>
      <c r="G21" s="15">
        <f t="shared" si="0"/>
        <v>750000</v>
      </c>
    </row>
    <row r="22" spans="1:9" x14ac:dyDescent="0.25">
      <c r="A22" s="14">
        <f t="shared" si="1"/>
        <v>15</v>
      </c>
      <c r="B22" s="14" t="s">
        <v>23</v>
      </c>
      <c r="C22" s="14" t="s">
        <v>22</v>
      </c>
      <c r="D22" s="23">
        <v>1</v>
      </c>
      <c r="E22" s="15" t="s">
        <v>24</v>
      </c>
      <c r="F22" s="15">
        <v>500000</v>
      </c>
      <c r="G22" s="15">
        <f t="shared" si="0"/>
        <v>500000</v>
      </c>
    </row>
    <row r="23" spans="1:9" x14ac:dyDescent="0.25">
      <c r="A23" s="14">
        <f t="shared" si="1"/>
        <v>16</v>
      </c>
      <c r="B23" s="14" t="s">
        <v>61</v>
      </c>
      <c r="C23" s="14" t="s">
        <v>25</v>
      </c>
      <c r="D23" s="23">
        <v>1</v>
      </c>
      <c r="E23" s="15" t="s">
        <v>24</v>
      </c>
      <c r="F23" s="15">
        <v>800000</v>
      </c>
      <c r="G23" s="15">
        <f t="shared" si="0"/>
        <v>800000</v>
      </c>
    </row>
    <row r="24" spans="1:9" x14ac:dyDescent="0.25">
      <c r="A24" s="14">
        <f t="shared" si="1"/>
        <v>17</v>
      </c>
      <c r="B24" s="14" t="s">
        <v>26</v>
      </c>
      <c r="C24" s="14" t="s">
        <v>28</v>
      </c>
      <c r="D24" s="23">
        <v>2</v>
      </c>
      <c r="E24" s="15" t="s">
        <v>19</v>
      </c>
      <c r="F24" s="15">
        <v>40000</v>
      </c>
      <c r="G24" s="15">
        <f t="shared" si="0"/>
        <v>80000</v>
      </c>
    </row>
    <row r="25" spans="1:9" x14ac:dyDescent="0.25">
      <c r="A25" s="14">
        <f t="shared" si="1"/>
        <v>18</v>
      </c>
      <c r="B25" s="14" t="s">
        <v>27</v>
      </c>
      <c r="C25" s="14"/>
      <c r="D25" s="23">
        <v>4</v>
      </c>
      <c r="E25" s="15" t="s">
        <v>19</v>
      </c>
      <c r="F25" s="15">
        <f>F24</f>
        <v>40000</v>
      </c>
      <c r="G25" s="15">
        <f t="shared" si="0"/>
        <v>160000</v>
      </c>
    </row>
    <row r="26" spans="1:9" x14ac:dyDescent="0.25">
      <c r="A26" s="14">
        <f t="shared" si="1"/>
        <v>19</v>
      </c>
      <c r="B26" s="14" t="s">
        <v>29</v>
      </c>
      <c r="C26" s="14"/>
      <c r="D26" s="23">
        <v>2</v>
      </c>
      <c r="E26" s="15" t="str">
        <f>E25</f>
        <v>bh</v>
      </c>
      <c r="F26" s="15">
        <v>75000</v>
      </c>
      <c r="G26" s="15">
        <f t="shared" si="0"/>
        <v>150000</v>
      </c>
    </row>
    <row r="27" spans="1:9" x14ac:dyDescent="0.25">
      <c r="A27" s="14">
        <f t="shared" si="1"/>
        <v>20</v>
      </c>
      <c r="B27" s="14" t="s">
        <v>57</v>
      </c>
      <c r="C27" s="14"/>
      <c r="D27" s="23">
        <v>1</v>
      </c>
      <c r="E27" s="15" t="s">
        <v>19</v>
      </c>
      <c r="F27" s="15">
        <v>20000</v>
      </c>
      <c r="G27" s="15">
        <f t="shared" si="0"/>
        <v>20000</v>
      </c>
    </row>
    <row r="28" spans="1:9" x14ac:dyDescent="0.25">
      <c r="A28" s="14">
        <f t="shared" si="1"/>
        <v>21</v>
      </c>
      <c r="B28" s="14" t="s">
        <v>58</v>
      </c>
      <c r="C28" s="14"/>
      <c r="D28" s="23">
        <v>1</v>
      </c>
      <c r="E28" s="15" t="s">
        <v>19</v>
      </c>
      <c r="F28" s="15">
        <v>30000</v>
      </c>
      <c r="G28" s="15">
        <f t="shared" si="0"/>
        <v>30000</v>
      </c>
    </row>
    <row r="29" spans="1:9" x14ac:dyDescent="0.25">
      <c r="A29" s="14">
        <f t="shared" si="1"/>
        <v>22</v>
      </c>
      <c r="B29" s="14" t="s">
        <v>59</v>
      </c>
      <c r="C29" s="14"/>
      <c r="D29" s="23">
        <v>3</v>
      </c>
      <c r="E29" s="15" t="s">
        <v>19</v>
      </c>
      <c r="F29" s="15">
        <v>10000</v>
      </c>
      <c r="G29" s="15">
        <f t="shared" si="0"/>
        <v>30000</v>
      </c>
    </row>
    <row r="30" spans="1:9" x14ac:dyDescent="0.25">
      <c r="A30" s="14">
        <f t="shared" si="1"/>
        <v>23</v>
      </c>
      <c r="B30" s="14" t="s">
        <v>62</v>
      </c>
      <c r="C30" s="14"/>
      <c r="D30" s="23">
        <f>D31</f>
        <v>12.5</v>
      </c>
      <c r="E30" s="15" t="s">
        <v>42</v>
      </c>
      <c r="F30" s="15">
        <v>125000</v>
      </c>
      <c r="G30" s="15">
        <f t="shared" si="0"/>
        <v>1562500</v>
      </c>
      <c r="I30" s="30" t="s">
        <v>28</v>
      </c>
    </row>
    <row r="31" spans="1:9" x14ac:dyDescent="0.25">
      <c r="A31" s="14">
        <f t="shared" si="1"/>
        <v>24</v>
      </c>
      <c r="B31" t="s">
        <v>63</v>
      </c>
      <c r="C31" s="14" t="s">
        <v>28</v>
      </c>
      <c r="D31" s="23">
        <f>5*2.5</f>
        <v>12.5</v>
      </c>
      <c r="E31" s="15" t="s">
        <v>42</v>
      </c>
      <c r="F31" s="15">
        <v>140000</v>
      </c>
      <c r="G31" s="15">
        <f t="shared" si="0"/>
        <v>1750000</v>
      </c>
    </row>
    <row r="32" spans="1:9" x14ac:dyDescent="0.25">
      <c r="A32" s="14">
        <f t="shared" si="1"/>
        <v>25</v>
      </c>
      <c r="B32" s="14" t="s">
        <v>31</v>
      </c>
      <c r="C32" s="14" t="s">
        <v>28</v>
      </c>
      <c r="D32" s="23">
        <v>1</v>
      </c>
      <c r="E32" s="15" t="s">
        <v>14</v>
      </c>
      <c r="F32" s="15">
        <v>250000</v>
      </c>
      <c r="G32" s="15">
        <f t="shared" si="0"/>
        <v>250000</v>
      </c>
    </row>
    <row r="33" spans="1:8" x14ac:dyDescent="0.25">
      <c r="A33" s="14">
        <f t="shared" si="1"/>
        <v>26</v>
      </c>
      <c r="B33" s="14" t="s">
        <v>32</v>
      </c>
      <c r="C33" s="14"/>
      <c r="D33" s="23">
        <v>1</v>
      </c>
      <c r="E33" s="15" t="s">
        <v>14</v>
      </c>
      <c r="F33" s="15">
        <f>F32</f>
        <v>250000</v>
      </c>
      <c r="G33" s="15">
        <f t="shared" si="0"/>
        <v>250000</v>
      </c>
    </row>
    <row r="34" spans="1:8" x14ac:dyDescent="0.25">
      <c r="A34" s="14">
        <f t="shared" si="1"/>
        <v>27</v>
      </c>
      <c r="B34" s="14" t="s">
        <v>33</v>
      </c>
      <c r="C34" s="14" t="s">
        <v>37</v>
      </c>
      <c r="D34" s="23">
        <v>3</v>
      </c>
      <c r="E34" s="15" t="s">
        <v>12</v>
      </c>
      <c r="F34" s="15">
        <v>75000</v>
      </c>
      <c r="G34" s="15">
        <f t="shared" si="0"/>
        <v>225000</v>
      </c>
    </row>
    <row r="35" spans="1:8" x14ac:dyDescent="0.25">
      <c r="A35" s="14">
        <f t="shared" si="1"/>
        <v>28</v>
      </c>
      <c r="B35" s="14" t="s">
        <v>33</v>
      </c>
      <c r="C35" s="16" t="s">
        <v>38</v>
      </c>
      <c r="D35" s="23">
        <v>1</v>
      </c>
      <c r="E35" s="15" t="str">
        <f>E34</f>
        <v>btg</v>
      </c>
      <c r="F35" s="15">
        <v>30000</v>
      </c>
      <c r="G35" s="15">
        <f t="shared" si="0"/>
        <v>30000</v>
      </c>
    </row>
    <row r="36" spans="1:8" x14ac:dyDescent="0.25">
      <c r="A36" s="14">
        <f t="shared" si="1"/>
        <v>29</v>
      </c>
      <c r="B36" s="14" t="s">
        <v>34</v>
      </c>
      <c r="C36" s="14"/>
      <c r="D36" s="23">
        <v>2</v>
      </c>
      <c r="E36" s="15" t="s">
        <v>35</v>
      </c>
      <c r="F36" s="15">
        <v>20000</v>
      </c>
      <c r="G36" s="15">
        <f t="shared" si="0"/>
        <v>40000</v>
      </c>
    </row>
    <row r="37" spans="1:8" x14ac:dyDescent="0.25">
      <c r="A37" s="14">
        <f t="shared" si="1"/>
        <v>30</v>
      </c>
      <c r="B37" s="14" t="s">
        <v>36</v>
      </c>
      <c r="C37" s="14"/>
      <c r="D37" s="23">
        <v>1</v>
      </c>
      <c r="E37" s="15" t="s">
        <v>39</v>
      </c>
      <c r="F37" s="15">
        <v>150000</v>
      </c>
      <c r="G37" s="15">
        <f t="shared" si="0"/>
        <v>150000</v>
      </c>
    </row>
    <row r="38" spans="1:8" x14ac:dyDescent="0.25">
      <c r="A38" s="14">
        <f t="shared" si="1"/>
        <v>31</v>
      </c>
      <c r="B38" s="14" t="s">
        <v>55</v>
      </c>
      <c r="C38" s="14" t="s">
        <v>56</v>
      </c>
      <c r="D38" s="23">
        <v>1</v>
      </c>
      <c r="E38" s="15" t="s">
        <v>19</v>
      </c>
      <c r="F38" s="15">
        <v>750000</v>
      </c>
      <c r="G38" s="15">
        <f t="shared" si="0"/>
        <v>750000</v>
      </c>
    </row>
    <row r="39" spans="1:8" ht="15.75" thickBot="1" x14ac:dyDescent="0.3">
      <c r="A39" s="14" t="s">
        <v>28</v>
      </c>
      <c r="B39" s="14"/>
      <c r="C39" s="14"/>
      <c r="D39" s="23"/>
      <c r="E39" s="15"/>
      <c r="F39" s="15"/>
      <c r="G39" s="15">
        <f t="shared" si="0"/>
        <v>0</v>
      </c>
    </row>
    <row r="40" spans="1:8" x14ac:dyDescent="0.25">
      <c r="A40" s="17"/>
      <c r="B40" s="12"/>
      <c r="C40" s="12"/>
      <c r="D40" s="28"/>
      <c r="E40" s="13"/>
      <c r="F40" s="13"/>
      <c r="G40" s="18">
        <f>SUM(G8:G39)</f>
        <v>14897500</v>
      </c>
    </row>
    <row r="41" spans="1:8" ht="15.75" thickBot="1" x14ac:dyDescent="0.3">
      <c r="A41" s="19"/>
      <c r="B41" s="20"/>
      <c r="C41" s="20"/>
      <c r="D41" s="29"/>
      <c r="E41" s="21"/>
      <c r="F41" s="21"/>
      <c r="G41" s="22">
        <f t="shared" si="0"/>
        <v>0</v>
      </c>
    </row>
    <row r="42" spans="1:8" x14ac:dyDescent="0.25">
      <c r="G42" s="1" t="s">
        <v>28</v>
      </c>
    </row>
    <row r="43" spans="1:8" x14ac:dyDescent="0.25">
      <c r="E43" s="1" t="s">
        <v>66</v>
      </c>
      <c r="H43" t="s">
        <v>28</v>
      </c>
    </row>
  </sheetData>
  <pageMargins left="0.7" right="0.7" top="0.75" bottom="0.75" header="0.3" footer="0.3"/>
  <pageSetup scale="96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opLeftCell="A16" zoomScaleNormal="100" workbookViewId="0">
      <selection activeCell="C13" sqref="C13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17.7109375" bestFit="1" customWidth="1"/>
    <col min="4" max="4" width="9.140625" style="25"/>
    <col min="5" max="5" width="9.140625" style="1"/>
    <col min="6" max="6" width="10.5703125" style="1" bestFit="1" customWidth="1"/>
    <col min="7" max="7" width="13" style="1" bestFit="1" customWidth="1"/>
  </cols>
  <sheetData>
    <row r="1" spans="1:7" s="2" customFormat="1" x14ac:dyDescent="0.25">
      <c r="A1" s="2" t="s">
        <v>43</v>
      </c>
      <c r="D1" s="24"/>
      <c r="E1" s="3"/>
      <c r="F1" s="3"/>
      <c r="G1" s="3"/>
    </row>
    <row r="2" spans="1:7" s="2" customFormat="1" x14ac:dyDescent="0.25">
      <c r="A2" s="2" t="s">
        <v>44</v>
      </c>
      <c r="D2" s="24"/>
      <c r="E2" s="3"/>
      <c r="F2" s="3"/>
      <c r="G2" s="3"/>
    </row>
    <row r="3" spans="1:7" s="2" customFormat="1" x14ac:dyDescent="0.25">
      <c r="A3" s="2" t="s">
        <v>64</v>
      </c>
      <c r="D3" s="24"/>
      <c r="E3" s="3"/>
      <c r="F3" s="3"/>
      <c r="G3" s="3"/>
    </row>
    <row r="4" spans="1:7" ht="15.75" thickBot="1" x14ac:dyDescent="0.3">
      <c r="A4" s="2" t="s">
        <v>65</v>
      </c>
    </row>
    <row r="5" spans="1:7" x14ac:dyDescent="0.25">
      <c r="A5" s="4" t="s">
        <v>0</v>
      </c>
      <c r="B5" s="5" t="s">
        <v>1</v>
      </c>
      <c r="C5" s="12" t="s">
        <v>2</v>
      </c>
      <c r="D5" s="26" t="s">
        <v>3</v>
      </c>
      <c r="E5" s="6" t="s">
        <v>4</v>
      </c>
      <c r="F5" s="6" t="s">
        <v>5</v>
      </c>
      <c r="G5" s="7" t="s">
        <v>6</v>
      </c>
    </row>
    <row r="6" spans="1:7" ht="15.75" thickBot="1" x14ac:dyDescent="0.3">
      <c r="A6" s="8"/>
      <c r="B6" s="9"/>
      <c r="C6" s="20" t="s">
        <v>45</v>
      </c>
      <c r="D6" s="27"/>
      <c r="E6" s="10"/>
      <c r="F6" s="10" t="s">
        <v>4</v>
      </c>
      <c r="G6" s="11"/>
    </row>
    <row r="7" spans="1:7" x14ac:dyDescent="0.25">
      <c r="A7" s="12"/>
      <c r="B7" s="12"/>
      <c r="C7" s="12"/>
      <c r="D7" s="28"/>
      <c r="E7" s="13"/>
      <c r="F7" s="13"/>
      <c r="G7" s="13"/>
    </row>
    <row r="8" spans="1:7" x14ac:dyDescent="0.25">
      <c r="A8" s="14">
        <v>1</v>
      </c>
      <c r="B8" s="14" t="s">
        <v>7</v>
      </c>
      <c r="C8" s="14" t="s">
        <v>8</v>
      </c>
      <c r="D8" s="23"/>
      <c r="E8" s="15" t="s">
        <v>9</v>
      </c>
      <c r="F8" s="15">
        <v>65000</v>
      </c>
      <c r="G8" s="15">
        <f>F8*D8</f>
        <v>0</v>
      </c>
    </row>
    <row r="9" spans="1:7" x14ac:dyDescent="0.25">
      <c r="A9" s="14">
        <f>A8+1</f>
        <v>2</v>
      </c>
      <c r="B9" s="14" t="s">
        <v>10</v>
      </c>
      <c r="C9" s="14" t="s">
        <v>11</v>
      </c>
      <c r="D9" s="23"/>
      <c r="E9" s="15" t="s">
        <v>12</v>
      </c>
      <c r="F9" s="15">
        <v>25000</v>
      </c>
      <c r="G9" s="15">
        <f t="shared" ref="G9:G41" si="0">F9*D9</f>
        <v>0</v>
      </c>
    </row>
    <row r="10" spans="1:7" x14ac:dyDescent="0.25">
      <c r="A10" s="14">
        <f t="shared" ref="A10:A38" si="1">A9+1</f>
        <v>3</v>
      </c>
      <c r="B10" s="14" t="s">
        <v>46</v>
      </c>
      <c r="C10" s="14" t="s">
        <v>47</v>
      </c>
      <c r="D10" s="23"/>
      <c r="E10" s="15" t="s">
        <v>48</v>
      </c>
      <c r="F10" s="15">
        <v>70000</v>
      </c>
      <c r="G10" s="15">
        <f t="shared" si="0"/>
        <v>0</v>
      </c>
    </row>
    <row r="11" spans="1:7" x14ac:dyDescent="0.25">
      <c r="A11" s="14">
        <f t="shared" si="1"/>
        <v>4</v>
      </c>
      <c r="B11" s="14" t="s">
        <v>13</v>
      </c>
      <c r="C11" s="14"/>
      <c r="D11" s="23"/>
      <c r="E11" s="15" t="s">
        <v>49</v>
      </c>
      <c r="F11" s="15">
        <v>50000</v>
      </c>
      <c r="G11" s="15">
        <f t="shared" si="0"/>
        <v>0</v>
      </c>
    </row>
    <row r="12" spans="1:7" x14ac:dyDescent="0.25">
      <c r="A12" s="14">
        <f t="shared" si="1"/>
        <v>5</v>
      </c>
      <c r="B12" s="14" t="s">
        <v>50</v>
      </c>
      <c r="C12" s="14" t="s">
        <v>51</v>
      </c>
      <c r="D12" s="23"/>
      <c r="E12" s="15" t="s">
        <v>49</v>
      </c>
      <c r="F12" s="15">
        <f>F11</f>
        <v>50000</v>
      </c>
      <c r="G12" s="15">
        <f t="shared" si="0"/>
        <v>0</v>
      </c>
    </row>
    <row r="13" spans="1:7" x14ac:dyDescent="0.25">
      <c r="A13" s="14">
        <f t="shared" si="1"/>
        <v>6</v>
      </c>
      <c r="B13" s="14" t="s">
        <v>52</v>
      </c>
      <c r="C13" s="14"/>
      <c r="D13" s="23"/>
      <c r="E13" s="15" t="s">
        <v>49</v>
      </c>
      <c r="F13" s="15">
        <f>F12</f>
        <v>50000</v>
      </c>
      <c r="G13" s="15">
        <f t="shared" si="0"/>
        <v>0</v>
      </c>
    </row>
    <row r="14" spans="1:7" x14ac:dyDescent="0.25">
      <c r="A14" s="14">
        <f>A13+1</f>
        <v>7</v>
      </c>
      <c r="B14" s="14" t="s">
        <v>15</v>
      </c>
      <c r="C14" s="14"/>
      <c r="D14" s="23"/>
      <c r="E14" s="15" t="s">
        <v>14</v>
      </c>
      <c r="F14" s="15">
        <v>250000</v>
      </c>
      <c r="G14" s="15">
        <f t="shared" si="0"/>
        <v>0</v>
      </c>
    </row>
    <row r="15" spans="1:7" x14ac:dyDescent="0.25">
      <c r="A15" s="14">
        <f t="shared" si="1"/>
        <v>8</v>
      </c>
      <c r="B15" s="14" t="s">
        <v>16</v>
      </c>
      <c r="C15" s="14"/>
      <c r="D15" s="23"/>
      <c r="E15" s="15" t="s">
        <v>17</v>
      </c>
      <c r="F15" s="15">
        <v>90000</v>
      </c>
      <c r="G15" s="15">
        <f t="shared" si="0"/>
        <v>0</v>
      </c>
    </row>
    <row r="16" spans="1:7" x14ac:dyDescent="0.25">
      <c r="A16" s="14">
        <f t="shared" si="1"/>
        <v>9</v>
      </c>
      <c r="B16" s="14" t="s">
        <v>18</v>
      </c>
      <c r="C16" s="14"/>
      <c r="D16" s="23"/>
      <c r="E16" s="15" t="s">
        <v>24</v>
      </c>
      <c r="F16" s="15">
        <v>25000</v>
      </c>
      <c r="G16" s="15">
        <f t="shared" si="0"/>
        <v>0</v>
      </c>
    </row>
    <row r="17" spans="1:9" x14ac:dyDescent="0.25">
      <c r="A17" s="14">
        <f t="shared" si="1"/>
        <v>10</v>
      </c>
      <c r="B17" s="14" t="s">
        <v>20</v>
      </c>
      <c r="C17" s="14" t="s">
        <v>60</v>
      </c>
      <c r="D17" s="23"/>
      <c r="E17" s="15" t="s">
        <v>21</v>
      </c>
      <c r="F17" s="15">
        <v>875000</v>
      </c>
      <c r="G17" s="15">
        <f t="shared" si="0"/>
        <v>0</v>
      </c>
    </row>
    <row r="18" spans="1:9" x14ac:dyDescent="0.25">
      <c r="A18" s="14">
        <f>A17+1</f>
        <v>11</v>
      </c>
      <c r="B18" s="14" t="s">
        <v>40</v>
      </c>
      <c r="C18" s="14"/>
      <c r="D18" s="23"/>
      <c r="E18" s="15" t="s">
        <v>41</v>
      </c>
      <c r="F18" s="15">
        <v>400000</v>
      </c>
      <c r="G18" s="15">
        <f t="shared" si="0"/>
        <v>0</v>
      </c>
    </row>
    <row r="19" spans="1:9" x14ac:dyDescent="0.25">
      <c r="A19" s="14">
        <f t="shared" si="1"/>
        <v>12</v>
      </c>
      <c r="B19" s="14" t="s">
        <v>30</v>
      </c>
      <c r="C19" s="14"/>
      <c r="D19" s="23"/>
      <c r="E19" s="15" t="s">
        <v>17</v>
      </c>
      <c r="F19" s="15">
        <v>55000</v>
      </c>
      <c r="G19" s="15">
        <f t="shared" si="0"/>
        <v>0</v>
      </c>
    </row>
    <row r="20" spans="1:9" x14ac:dyDescent="0.25">
      <c r="A20" s="14">
        <f t="shared" si="1"/>
        <v>13</v>
      </c>
      <c r="B20" s="14" t="s">
        <v>53</v>
      </c>
      <c r="C20" s="14"/>
      <c r="D20" s="23"/>
      <c r="E20" s="15" t="s">
        <v>42</v>
      </c>
      <c r="F20" s="15">
        <v>110000</v>
      </c>
      <c r="G20" s="15">
        <f t="shared" si="0"/>
        <v>0</v>
      </c>
    </row>
    <row r="21" spans="1:9" x14ac:dyDescent="0.25">
      <c r="A21" s="14">
        <f t="shared" si="1"/>
        <v>14</v>
      </c>
      <c r="B21" s="14" t="s">
        <v>54</v>
      </c>
      <c r="C21" s="14"/>
      <c r="D21" s="23"/>
      <c r="E21" s="15" t="s">
        <v>42</v>
      </c>
      <c r="F21" s="15">
        <v>50000</v>
      </c>
      <c r="G21" s="15">
        <f t="shared" si="0"/>
        <v>0</v>
      </c>
    </row>
    <row r="22" spans="1:9" x14ac:dyDescent="0.25">
      <c r="A22" s="14">
        <f t="shared" si="1"/>
        <v>15</v>
      </c>
      <c r="B22" s="14" t="s">
        <v>23</v>
      </c>
      <c r="C22" s="14" t="s">
        <v>22</v>
      </c>
      <c r="D22" s="23"/>
      <c r="E22" s="15" t="s">
        <v>24</v>
      </c>
      <c r="F22" s="15">
        <v>500000</v>
      </c>
      <c r="G22" s="15">
        <f t="shared" si="0"/>
        <v>0</v>
      </c>
    </row>
    <row r="23" spans="1:9" x14ac:dyDescent="0.25">
      <c r="A23" s="14">
        <f t="shared" si="1"/>
        <v>16</v>
      </c>
      <c r="B23" s="14" t="s">
        <v>61</v>
      </c>
      <c r="C23" s="14" t="s">
        <v>25</v>
      </c>
      <c r="D23" s="23"/>
      <c r="E23" s="15" t="s">
        <v>24</v>
      </c>
      <c r="F23" s="15">
        <v>800000</v>
      </c>
      <c r="G23" s="15">
        <f t="shared" si="0"/>
        <v>0</v>
      </c>
    </row>
    <row r="24" spans="1:9" x14ac:dyDescent="0.25">
      <c r="A24" s="14">
        <f t="shared" si="1"/>
        <v>17</v>
      </c>
      <c r="B24" s="14" t="s">
        <v>26</v>
      </c>
      <c r="C24" s="14" t="s">
        <v>28</v>
      </c>
      <c r="D24" s="23"/>
      <c r="E24" s="15" t="s">
        <v>19</v>
      </c>
      <c r="F24" s="15">
        <v>40000</v>
      </c>
      <c r="G24" s="15">
        <f t="shared" si="0"/>
        <v>0</v>
      </c>
    </row>
    <row r="25" spans="1:9" x14ac:dyDescent="0.25">
      <c r="A25" s="14">
        <f t="shared" si="1"/>
        <v>18</v>
      </c>
      <c r="B25" s="14" t="s">
        <v>27</v>
      </c>
      <c r="C25" s="14"/>
      <c r="D25" s="23"/>
      <c r="E25" s="15" t="s">
        <v>19</v>
      </c>
      <c r="F25" s="15">
        <f>F24</f>
        <v>40000</v>
      </c>
      <c r="G25" s="15">
        <f t="shared" si="0"/>
        <v>0</v>
      </c>
    </row>
    <row r="26" spans="1:9" x14ac:dyDescent="0.25">
      <c r="A26" s="14">
        <f t="shared" si="1"/>
        <v>19</v>
      </c>
      <c r="B26" s="14" t="s">
        <v>29</v>
      </c>
      <c r="C26" s="14"/>
      <c r="D26" s="23"/>
      <c r="E26" s="15" t="str">
        <f>E25</f>
        <v>bh</v>
      </c>
      <c r="F26" s="15">
        <v>75000</v>
      </c>
      <c r="G26" s="15">
        <f t="shared" si="0"/>
        <v>0</v>
      </c>
    </row>
    <row r="27" spans="1:9" x14ac:dyDescent="0.25">
      <c r="A27" s="14">
        <f t="shared" si="1"/>
        <v>20</v>
      </c>
      <c r="B27" s="14" t="s">
        <v>57</v>
      </c>
      <c r="C27" s="14"/>
      <c r="D27" s="23"/>
      <c r="E27" s="15" t="s">
        <v>19</v>
      </c>
      <c r="F27" s="15">
        <v>20000</v>
      </c>
      <c r="G27" s="15">
        <f t="shared" si="0"/>
        <v>0</v>
      </c>
    </row>
    <row r="28" spans="1:9" x14ac:dyDescent="0.25">
      <c r="A28" s="14">
        <f t="shared" si="1"/>
        <v>21</v>
      </c>
      <c r="B28" s="14" t="s">
        <v>58</v>
      </c>
      <c r="C28" s="14"/>
      <c r="D28" s="23"/>
      <c r="E28" s="15" t="s">
        <v>19</v>
      </c>
      <c r="F28" s="15">
        <v>30000</v>
      </c>
      <c r="G28" s="15">
        <f t="shared" si="0"/>
        <v>0</v>
      </c>
    </row>
    <row r="29" spans="1:9" x14ac:dyDescent="0.25">
      <c r="A29" s="14">
        <f t="shared" si="1"/>
        <v>22</v>
      </c>
      <c r="B29" s="14" t="s">
        <v>59</v>
      </c>
      <c r="C29" s="14"/>
      <c r="D29" s="23"/>
      <c r="E29" s="15" t="s">
        <v>19</v>
      </c>
      <c r="F29" s="15">
        <v>10000</v>
      </c>
      <c r="G29" s="15">
        <f t="shared" si="0"/>
        <v>0</v>
      </c>
    </row>
    <row r="30" spans="1:9" x14ac:dyDescent="0.25">
      <c r="A30" s="14">
        <f t="shared" si="1"/>
        <v>23</v>
      </c>
      <c r="B30" s="14" t="s">
        <v>62</v>
      </c>
      <c r="C30" s="14"/>
      <c r="D30" s="23"/>
      <c r="E30" s="15" t="s">
        <v>42</v>
      </c>
      <c r="F30" s="15">
        <v>125000</v>
      </c>
      <c r="G30" s="15">
        <f t="shared" si="0"/>
        <v>0</v>
      </c>
      <c r="I30" s="30" t="s">
        <v>28</v>
      </c>
    </row>
    <row r="31" spans="1:9" x14ac:dyDescent="0.25">
      <c r="A31" s="14">
        <f t="shared" si="1"/>
        <v>24</v>
      </c>
      <c r="B31" t="s">
        <v>63</v>
      </c>
      <c r="C31" s="14" t="s">
        <v>28</v>
      </c>
      <c r="D31" s="23"/>
      <c r="E31" s="15" t="s">
        <v>42</v>
      </c>
      <c r="F31" s="15">
        <v>140000</v>
      </c>
      <c r="G31" s="15">
        <f t="shared" si="0"/>
        <v>0</v>
      </c>
    </row>
    <row r="32" spans="1:9" x14ac:dyDescent="0.25">
      <c r="A32" s="14">
        <f t="shared" si="1"/>
        <v>25</v>
      </c>
      <c r="B32" s="14" t="s">
        <v>31</v>
      </c>
      <c r="C32" s="14" t="s">
        <v>28</v>
      </c>
      <c r="D32" s="23"/>
      <c r="E32" s="15" t="s">
        <v>14</v>
      </c>
      <c r="F32" s="15">
        <v>250000</v>
      </c>
      <c r="G32" s="15">
        <f t="shared" si="0"/>
        <v>0</v>
      </c>
    </row>
    <row r="33" spans="1:8" x14ac:dyDescent="0.25">
      <c r="A33" s="14">
        <f t="shared" si="1"/>
        <v>26</v>
      </c>
      <c r="B33" s="14" t="s">
        <v>32</v>
      </c>
      <c r="C33" s="14"/>
      <c r="D33" s="23"/>
      <c r="E33" s="15" t="s">
        <v>14</v>
      </c>
      <c r="F33" s="15">
        <f>F32</f>
        <v>250000</v>
      </c>
      <c r="G33" s="15">
        <f t="shared" si="0"/>
        <v>0</v>
      </c>
    </row>
    <row r="34" spans="1:8" x14ac:dyDescent="0.25">
      <c r="A34" s="14">
        <f t="shared" si="1"/>
        <v>27</v>
      </c>
      <c r="B34" s="14" t="s">
        <v>33</v>
      </c>
      <c r="C34" s="14" t="s">
        <v>37</v>
      </c>
      <c r="D34" s="23"/>
      <c r="E34" s="15" t="s">
        <v>12</v>
      </c>
      <c r="F34" s="15">
        <v>75000</v>
      </c>
      <c r="G34" s="15">
        <f t="shared" si="0"/>
        <v>0</v>
      </c>
    </row>
    <row r="35" spans="1:8" x14ac:dyDescent="0.25">
      <c r="A35" s="14">
        <f t="shared" si="1"/>
        <v>28</v>
      </c>
      <c r="B35" s="14" t="s">
        <v>33</v>
      </c>
      <c r="C35" s="16" t="s">
        <v>38</v>
      </c>
      <c r="D35" s="23"/>
      <c r="E35" s="15" t="str">
        <f>E34</f>
        <v>btg</v>
      </c>
      <c r="F35" s="15">
        <v>30000</v>
      </c>
      <c r="G35" s="15">
        <f t="shared" si="0"/>
        <v>0</v>
      </c>
    </row>
    <row r="36" spans="1:8" x14ac:dyDescent="0.25">
      <c r="A36" s="14">
        <f t="shared" si="1"/>
        <v>29</v>
      </c>
      <c r="B36" s="14" t="s">
        <v>34</v>
      </c>
      <c r="C36" s="14"/>
      <c r="D36" s="23"/>
      <c r="E36" s="15" t="s">
        <v>35</v>
      </c>
      <c r="F36" s="15">
        <v>20000</v>
      </c>
      <c r="G36" s="15">
        <f t="shared" si="0"/>
        <v>0</v>
      </c>
    </row>
    <row r="37" spans="1:8" x14ac:dyDescent="0.25">
      <c r="A37" s="14">
        <f t="shared" si="1"/>
        <v>30</v>
      </c>
      <c r="B37" s="14" t="s">
        <v>36</v>
      </c>
      <c r="C37" s="14"/>
      <c r="D37" s="23"/>
      <c r="E37" s="15" t="s">
        <v>39</v>
      </c>
      <c r="F37" s="15">
        <v>150000</v>
      </c>
      <c r="G37" s="15">
        <f t="shared" si="0"/>
        <v>0</v>
      </c>
    </row>
    <row r="38" spans="1:8" x14ac:dyDescent="0.25">
      <c r="A38" s="14">
        <f t="shared" si="1"/>
        <v>31</v>
      </c>
      <c r="B38" s="14" t="s">
        <v>55</v>
      </c>
      <c r="C38" s="14" t="s">
        <v>56</v>
      </c>
      <c r="D38" s="23"/>
      <c r="E38" s="15" t="s">
        <v>19</v>
      </c>
      <c r="F38" s="15">
        <v>750000</v>
      </c>
      <c r="G38" s="15">
        <f t="shared" si="0"/>
        <v>0</v>
      </c>
    </row>
    <row r="39" spans="1:8" ht="15.75" thickBot="1" x14ac:dyDescent="0.3">
      <c r="A39" s="14" t="s">
        <v>28</v>
      </c>
      <c r="B39" s="14"/>
      <c r="C39" s="14"/>
      <c r="D39" s="23"/>
      <c r="E39" s="15"/>
      <c r="F39" s="15"/>
      <c r="G39" s="15">
        <f t="shared" si="0"/>
        <v>0</v>
      </c>
    </row>
    <row r="40" spans="1:8" x14ac:dyDescent="0.25">
      <c r="A40" s="17"/>
      <c r="B40" s="12"/>
      <c r="C40" s="12"/>
      <c r="D40" s="28"/>
      <c r="E40" s="13"/>
      <c r="F40" s="13"/>
      <c r="G40" s="18">
        <f>SUM(G8:G39)</f>
        <v>0</v>
      </c>
    </row>
    <row r="41" spans="1:8" ht="15.75" thickBot="1" x14ac:dyDescent="0.3">
      <c r="A41" s="19"/>
      <c r="B41" s="20"/>
      <c r="C41" s="20"/>
      <c r="D41" s="29"/>
      <c r="E41" s="21"/>
      <c r="F41" s="21"/>
      <c r="G41" s="22">
        <f t="shared" si="0"/>
        <v>0</v>
      </c>
    </row>
    <row r="42" spans="1:8" x14ac:dyDescent="0.25">
      <c r="G42" s="1" t="s">
        <v>28</v>
      </c>
    </row>
    <row r="43" spans="1:8" x14ac:dyDescent="0.25">
      <c r="E43" s="1" t="s">
        <v>66</v>
      </c>
      <c r="H43" t="s">
        <v>28</v>
      </c>
    </row>
  </sheetData>
  <pageMargins left="0.7" right="0.7" top="0.75" bottom="0.75" header="0.3" footer="0.3"/>
  <pageSetup scale="96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XFD1048576"/>
    </sheetView>
  </sheetViews>
  <sheetFormatPr defaultRowHeight="15" x14ac:dyDescent="0.25"/>
  <cols>
    <col min="1" max="1" width="3.5703125" style="39" bestFit="1" customWidth="1"/>
    <col min="2" max="2" width="27.140625" style="39" customWidth="1"/>
    <col min="3" max="3" width="18.7109375" style="39" customWidth="1"/>
    <col min="4" max="4" width="9.140625" style="40"/>
    <col min="5" max="5" width="9.140625" style="41"/>
    <col min="6" max="6" width="10.5703125" style="41" bestFit="1" customWidth="1"/>
    <col min="7" max="7" width="13" style="41" bestFit="1" customWidth="1"/>
    <col min="8" max="16384" width="9.140625" style="39"/>
  </cols>
  <sheetData>
    <row r="1" spans="1:7" s="36" customFormat="1" x14ac:dyDescent="0.25">
      <c r="A1" s="36" t="s">
        <v>43</v>
      </c>
      <c r="D1" s="37"/>
      <c r="E1" s="38"/>
      <c r="F1" s="38"/>
      <c r="G1" s="38"/>
    </row>
    <row r="2" spans="1:7" s="36" customFormat="1" x14ac:dyDescent="0.25">
      <c r="A2" s="36" t="s">
        <v>44</v>
      </c>
      <c r="D2" s="37"/>
      <c r="E2" s="38"/>
      <c r="F2" s="38"/>
      <c r="G2" s="38"/>
    </row>
    <row r="3" spans="1:7" s="36" customFormat="1" x14ac:dyDescent="0.25">
      <c r="A3" s="36" t="s">
        <v>64</v>
      </c>
      <c r="D3" s="37"/>
      <c r="E3" s="38"/>
      <c r="F3" s="38"/>
      <c r="G3" s="38"/>
    </row>
    <row r="4" spans="1:7" ht="15.75" thickBot="1" x14ac:dyDescent="0.3">
      <c r="A4" s="36" t="s">
        <v>67</v>
      </c>
    </row>
    <row r="5" spans="1:7" x14ac:dyDescent="0.25">
      <c r="A5" s="42" t="s">
        <v>0</v>
      </c>
      <c r="B5" s="43" t="s">
        <v>1</v>
      </c>
      <c r="C5" s="44" t="s">
        <v>2</v>
      </c>
      <c r="D5" s="45" t="s">
        <v>3</v>
      </c>
      <c r="E5" s="46" t="s">
        <v>4</v>
      </c>
      <c r="F5" s="46" t="s">
        <v>5</v>
      </c>
      <c r="G5" s="47" t="s">
        <v>6</v>
      </c>
    </row>
    <row r="6" spans="1:7" ht="15.75" thickBot="1" x14ac:dyDescent="0.3">
      <c r="A6" s="48"/>
      <c r="B6" s="49"/>
      <c r="C6" s="50" t="s">
        <v>45</v>
      </c>
      <c r="D6" s="51"/>
      <c r="E6" s="52"/>
      <c r="F6" s="52" t="s">
        <v>4</v>
      </c>
      <c r="G6" s="53"/>
    </row>
    <row r="7" spans="1:7" x14ac:dyDescent="0.25">
      <c r="A7" s="44"/>
      <c r="B7" s="44"/>
      <c r="C7" s="44"/>
      <c r="D7" s="54"/>
      <c r="E7" s="55"/>
      <c r="F7" s="55"/>
      <c r="G7" s="55"/>
    </row>
    <row r="8" spans="1:7" x14ac:dyDescent="0.25">
      <c r="A8" s="56">
        <v>1</v>
      </c>
      <c r="B8" s="56" t="s">
        <v>80</v>
      </c>
      <c r="C8" s="56" t="s">
        <v>81</v>
      </c>
      <c r="D8" s="57">
        <v>4</v>
      </c>
      <c r="E8" s="58" t="s">
        <v>9</v>
      </c>
      <c r="F8" s="58">
        <v>65000</v>
      </c>
      <c r="G8" s="58">
        <f>F8*D8</f>
        <v>260000</v>
      </c>
    </row>
    <row r="9" spans="1:7" x14ac:dyDescent="0.25">
      <c r="A9" s="56">
        <f>A8+1</f>
        <v>2</v>
      </c>
      <c r="B9" s="56" t="s">
        <v>10</v>
      </c>
      <c r="C9" s="56" t="s">
        <v>11</v>
      </c>
      <c r="D9" s="57"/>
      <c r="E9" s="58" t="s">
        <v>12</v>
      </c>
      <c r="F9" s="58">
        <v>25000</v>
      </c>
      <c r="G9" s="58">
        <f t="shared" ref="G9:G48" si="0">F9*D9</f>
        <v>0</v>
      </c>
    </row>
    <row r="10" spans="1:7" x14ac:dyDescent="0.25">
      <c r="A10" s="56">
        <f t="shared" ref="A10:A38" si="1">A9+1</f>
        <v>3</v>
      </c>
      <c r="B10" s="56" t="s">
        <v>46</v>
      </c>
      <c r="C10" s="56" t="s">
        <v>47</v>
      </c>
      <c r="D10" s="57">
        <v>5</v>
      </c>
      <c r="E10" s="58" t="s">
        <v>48</v>
      </c>
      <c r="F10" s="58">
        <v>70000</v>
      </c>
      <c r="G10" s="58">
        <f t="shared" si="0"/>
        <v>350000</v>
      </c>
    </row>
    <row r="11" spans="1:7" x14ac:dyDescent="0.25">
      <c r="A11" s="56">
        <f t="shared" si="1"/>
        <v>4</v>
      </c>
      <c r="B11" s="56" t="s">
        <v>82</v>
      </c>
      <c r="C11" s="56"/>
      <c r="D11" s="57">
        <v>0.5</v>
      </c>
      <c r="E11" s="58" t="s">
        <v>49</v>
      </c>
      <c r="F11" s="58">
        <v>250000</v>
      </c>
      <c r="G11" s="58">
        <f t="shared" si="0"/>
        <v>125000</v>
      </c>
    </row>
    <row r="12" spans="1:7" x14ac:dyDescent="0.25">
      <c r="A12" s="56">
        <f t="shared" si="1"/>
        <v>5</v>
      </c>
      <c r="B12" s="56" t="s">
        <v>50</v>
      </c>
      <c r="C12" s="56" t="s">
        <v>51</v>
      </c>
      <c r="D12" s="57"/>
      <c r="E12" s="58" t="s">
        <v>49</v>
      </c>
      <c r="F12" s="58">
        <f>F11</f>
        <v>250000</v>
      </c>
      <c r="G12" s="58">
        <f t="shared" si="0"/>
        <v>0</v>
      </c>
    </row>
    <row r="13" spans="1:7" x14ac:dyDescent="0.25">
      <c r="A13" s="56">
        <f t="shared" si="1"/>
        <v>6</v>
      </c>
      <c r="B13" s="56" t="s">
        <v>52</v>
      </c>
      <c r="C13" s="56"/>
      <c r="D13" s="57"/>
      <c r="E13" s="58" t="s">
        <v>49</v>
      </c>
      <c r="F13" s="58">
        <f>F12</f>
        <v>250000</v>
      </c>
      <c r="G13" s="58">
        <f t="shared" si="0"/>
        <v>0</v>
      </c>
    </row>
    <row r="14" spans="1:7" x14ac:dyDescent="0.25">
      <c r="A14" s="56">
        <f>A13+1</f>
        <v>7</v>
      </c>
      <c r="B14" s="56" t="s">
        <v>15</v>
      </c>
      <c r="C14" s="56"/>
      <c r="D14" s="57"/>
      <c r="E14" s="58" t="s">
        <v>14</v>
      </c>
      <c r="F14" s="58">
        <v>250000</v>
      </c>
      <c r="G14" s="58">
        <f t="shared" si="0"/>
        <v>0</v>
      </c>
    </row>
    <row r="15" spans="1:7" x14ac:dyDescent="0.25">
      <c r="A15" s="56">
        <f t="shared" si="1"/>
        <v>8</v>
      </c>
      <c r="B15" s="56" t="s">
        <v>16</v>
      </c>
      <c r="C15" s="56"/>
      <c r="D15" s="57">
        <v>1</v>
      </c>
      <c r="E15" s="58" t="s">
        <v>17</v>
      </c>
      <c r="F15" s="58">
        <v>90000</v>
      </c>
      <c r="G15" s="58">
        <f t="shared" si="0"/>
        <v>90000</v>
      </c>
    </row>
    <row r="16" spans="1:7" x14ac:dyDescent="0.25">
      <c r="A16" s="56">
        <f t="shared" si="1"/>
        <v>9</v>
      </c>
      <c r="B16" s="56" t="s">
        <v>18</v>
      </c>
      <c r="C16" s="56"/>
      <c r="D16" s="57"/>
      <c r="E16" s="58" t="s">
        <v>24</v>
      </c>
      <c r="F16" s="58">
        <v>25000</v>
      </c>
      <c r="G16" s="58">
        <f t="shared" si="0"/>
        <v>0</v>
      </c>
    </row>
    <row r="17" spans="1:9" x14ac:dyDescent="0.25">
      <c r="A17" s="56">
        <f t="shared" si="1"/>
        <v>10</v>
      </c>
      <c r="B17" s="56" t="s">
        <v>20</v>
      </c>
      <c r="C17" s="56" t="s">
        <v>60</v>
      </c>
      <c r="D17" s="57">
        <v>1</v>
      </c>
      <c r="E17" s="58" t="s">
        <v>21</v>
      </c>
      <c r="F17" s="58">
        <v>875000</v>
      </c>
      <c r="G17" s="58">
        <f t="shared" si="0"/>
        <v>875000</v>
      </c>
    </row>
    <row r="18" spans="1:9" x14ac:dyDescent="0.25">
      <c r="A18" s="56">
        <f>A17+1</f>
        <v>11</v>
      </c>
      <c r="B18" s="56" t="s">
        <v>83</v>
      </c>
      <c r="C18" s="56"/>
      <c r="D18" s="57">
        <v>0.5</v>
      </c>
      <c r="E18" s="58" t="s">
        <v>41</v>
      </c>
      <c r="F18" s="58">
        <v>400000</v>
      </c>
      <c r="G18" s="58">
        <f t="shared" si="0"/>
        <v>200000</v>
      </c>
    </row>
    <row r="19" spans="1:9" x14ac:dyDescent="0.25">
      <c r="A19" s="56">
        <f t="shared" si="1"/>
        <v>12</v>
      </c>
      <c r="B19" s="56" t="s">
        <v>30</v>
      </c>
      <c r="C19" s="56"/>
      <c r="D19" s="57">
        <v>4</v>
      </c>
      <c r="E19" s="58" t="s">
        <v>17</v>
      </c>
      <c r="F19" s="58">
        <v>55000</v>
      </c>
      <c r="G19" s="58">
        <f t="shared" si="0"/>
        <v>220000</v>
      </c>
    </row>
    <row r="20" spans="1:9" x14ac:dyDescent="0.25">
      <c r="A20" s="56">
        <f t="shared" si="1"/>
        <v>13</v>
      </c>
      <c r="B20" s="56" t="s">
        <v>89</v>
      </c>
      <c r="C20" s="56"/>
      <c r="D20" s="57">
        <v>1</v>
      </c>
      <c r="E20" s="58" t="s">
        <v>90</v>
      </c>
      <c r="F20" s="58">
        <v>250000</v>
      </c>
      <c r="G20" s="58">
        <f t="shared" si="0"/>
        <v>250000</v>
      </c>
    </row>
    <row r="21" spans="1:9" x14ac:dyDescent="0.25">
      <c r="A21" s="56">
        <f t="shared" si="1"/>
        <v>14</v>
      </c>
      <c r="B21" s="56" t="s">
        <v>54</v>
      </c>
      <c r="C21" s="56"/>
      <c r="D21" s="57">
        <v>10</v>
      </c>
      <c r="E21" s="58" t="s">
        <v>42</v>
      </c>
      <c r="F21" s="58">
        <v>50000</v>
      </c>
      <c r="G21" s="58">
        <f t="shared" si="0"/>
        <v>500000</v>
      </c>
    </row>
    <row r="22" spans="1:9" x14ac:dyDescent="0.25">
      <c r="A22" s="56">
        <f t="shared" si="1"/>
        <v>15</v>
      </c>
      <c r="B22" s="56" t="s">
        <v>23</v>
      </c>
      <c r="C22" s="56" t="s">
        <v>74</v>
      </c>
      <c r="D22" s="57">
        <v>1</v>
      </c>
      <c r="E22" s="58" t="s">
        <v>24</v>
      </c>
      <c r="F22" s="58">
        <v>500000</v>
      </c>
      <c r="G22" s="58">
        <f t="shared" si="0"/>
        <v>500000</v>
      </c>
    </row>
    <row r="23" spans="1:9" x14ac:dyDescent="0.25">
      <c r="A23" s="56">
        <f t="shared" si="1"/>
        <v>16</v>
      </c>
      <c r="B23" s="56" t="s">
        <v>61</v>
      </c>
      <c r="C23" s="56" t="s">
        <v>75</v>
      </c>
      <c r="D23" s="57">
        <v>2</v>
      </c>
      <c r="E23" s="58" t="s">
        <v>24</v>
      </c>
      <c r="F23" s="58">
        <v>800000</v>
      </c>
      <c r="G23" s="58">
        <f t="shared" si="0"/>
        <v>1600000</v>
      </c>
    </row>
    <row r="24" spans="1:9" x14ac:dyDescent="0.25">
      <c r="A24" s="56">
        <f t="shared" si="1"/>
        <v>17</v>
      </c>
      <c r="B24" s="56" t="s">
        <v>26</v>
      </c>
      <c r="C24" s="56" t="s">
        <v>28</v>
      </c>
      <c r="D24" s="57">
        <v>2</v>
      </c>
      <c r="E24" s="58" t="s">
        <v>19</v>
      </c>
      <c r="F24" s="58">
        <f>40000+10000</f>
        <v>50000</v>
      </c>
      <c r="G24" s="58">
        <f t="shared" si="0"/>
        <v>100000</v>
      </c>
    </row>
    <row r="25" spans="1:9" x14ac:dyDescent="0.25">
      <c r="A25" s="56">
        <f t="shared" si="1"/>
        <v>18</v>
      </c>
      <c r="B25" s="56" t="s">
        <v>27</v>
      </c>
      <c r="C25" s="56" t="s">
        <v>72</v>
      </c>
      <c r="D25" s="57">
        <v>7</v>
      </c>
      <c r="E25" s="58" t="s">
        <v>19</v>
      </c>
      <c r="F25" s="58">
        <f>40000+10000</f>
        <v>50000</v>
      </c>
      <c r="G25" s="58">
        <f t="shared" si="0"/>
        <v>350000</v>
      </c>
    </row>
    <row r="26" spans="1:9" x14ac:dyDescent="0.25">
      <c r="A26" s="56">
        <f t="shared" si="1"/>
        <v>19</v>
      </c>
      <c r="B26" s="56" t="s">
        <v>29</v>
      </c>
      <c r="C26" s="56"/>
      <c r="D26" s="57">
        <v>2</v>
      </c>
      <c r="E26" s="58" t="str">
        <f>E25</f>
        <v>bh</v>
      </c>
      <c r="F26" s="58">
        <f>75000+10000</f>
        <v>85000</v>
      </c>
      <c r="G26" s="58">
        <f t="shared" si="0"/>
        <v>170000</v>
      </c>
    </row>
    <row r="27" spans="1:9" x14ac:dyDescent="0.25">
      <c r="A27" s="56">
        <f t="shared" si="1"/>
        <v>20</v>
      </c>
      <c r="B27" s="56" t="s">
        <v>73</v>
      </c>
      <c r="C27" s="56"/>
      <c r="D27" s="57">
        <v>7</v>
      </c>
      <c r="E27" s="58" t="s">
        <v>19</v>
      </c>
      <c r="F27" s="58">
        <v>20000</v>
      </c>
      <c r="G27" s="58">
        <f t="shared" si="0"/>
        <v>140000</v>
      </c>
    </row>
    <row r="28" spans="1:9" x14ac:dyDescent="0.25">
      <c r="A28" s="56">
        <f t="shared" si="1"/>
        <v>21</v>
      </c>
      <c r="B28" s="56" t="s">
        <v>99</v>
      </c>
      <c r="C28" s="56"/>
      <c r="D28" s="57">
        <v>3</v>
      </c>
      <c r="E28" s="58" t="s">
        <v>12</v>
      </c>
      <c r="F28" s="58">
        <v>50000</v>
      </c>
      <c r="G28" s="58">
        <f t="shared" si="0"/>
        <v>150000</v>
      </c>
    </row>
    <row r="29" spans="1:9" x14ac:dyDescent="0.25">
      <c r="A29" s="56">
        <f t="shared" si="1"/>
        <v>22</v>
      </c>
      <c r="B29" s="56" t="s">
        <v>79</v>
      </c>
      <c r="C29" s="56"/>
      <c r="D29" s="57">
        <v>8</v>
      </c>
      <c r="E29" s="58" t="s">
        <v>69</v>
      </c>
      <c r="F29" s="58">
        <v>35000</v>
      </c>
      <c r="G29" s="58">
        <f t="shared" si="0"/>
        <v>280000</v>
      </c>
    </row>
    <row r="30" spans="1:9" x14ac:dyDescent="0.25">
      <c r="A30" s="56">
        <f t="shared" si="1"/>
        <v>23</v>
      </c>
      <c r="B30" s="56" t="s">
        <v>62</v>
      </c>
      <c r="C30" s="56"/>
      <c r="D30" s="57">
        <v>6</v>
      </c>
      <c r="E30" s="58" t="s">
        <v>12</v>
      </c>
      <c r="F30" s="58">
        <v>125000</v>
      </c>
      <c r="G30" s="58">
        <f t="shared" si="0"/>
        <v>750000</v>
      </c>
      <c r="I30" s="59" t="s">
        <v>28</v>
      </c>
    </row>
    <row r="31" spans="1:9" x14ac:dyDescent="0.25">
      <c r="A31" s="56">
        <f t="shared" si="1"/>
        <v>24</v>
      </c>
      <c r="B31" s="39" t="s">
        <v>63</v>
      </c>
      <c r="C31" s="56"/>
      <c r="D31" s="57">
        <v>6</v>
      </c>
      <c r="E31" s="58" t="s">
        <v>9</v>
      </c>
      <c r="F31" s="58">
        <v>75000</v>
      </c>
      <c r="G31" s="58">
        <f t="shared" si="0"/>
        <v>450000</v>
      </c>
    </row>
    <row r="32" spans="1:9" x14ac:dyDescent="0.25">
      <c r="A32" s="56">
        <f t="shared" si="1"/>
        <v>25</v>
      </c>
      <c r="B32" s="56" t="s">
        <v>78</v>
      </c>
      <c r="C32" s="56" t="s">
        <v>77</v>
      </c>
      <c r="D32" s="57">
        <v>4</v>
      </c>
      <c r="E32" s="58" t="s">
        <v>19</v>
      </c>
      <c r="F32" s="58">
        <v>10000</v>
      </c>
      <c r="G32" s="58">
        <f t="shared" si="0"/>
        <v>40000</v>
      </c>
    </row>
    <row r="33" spans="1:7" x14ac:dyDescent="0.25">
      <c r="A33" s="56">
        <f t="shared" si="1"/>
        <v>26</v>
      </c>
      <c r="B33" s="56" t="s">
        <v>76</v>
      </c>
      <c r="C33" s="56"/>
      <c r="D33" s="57">
        <v>20</v>
      </c>
      <c r="E33" s="58" t="s">
        <v>12</v>
      </c>
      <c r="F33" s="58">
        <v>15000</v>
      </c>
      <c r="G33" s="58">
        <f t="shared" si="0"/>
        <v>300000</v>
      </c>
    </row>
    <row r="34" spans="1:7" x14ac:dyDescent="0.25">
      <c r="A34" s="56">
        <f t="shared" si="1"/>
        <v>27</v>
      </c>
      <c r="B34" s="56" t="s">
        <v>33</v>
      </c>
      <c r="C34" s="56" t="s">
        <v>37</v>
      </c>
      <c r="D34" s="57"/>
      <c r="E34" s="58" t="s">
        <v>12</v>
      </c>
      <c r="F34" s="58">
        <v>75000</v>
      </c>
      <c r="G34" s="58">
        <f t="shared" si="0"/>
        <v>0</v>
      </c>
    </row>
    <row r="35" spans="1:7" x14ac:dyDescent="0.25">
      <c r="A35" s="56">
        <f t="shared" si="1"/>
        <v>28</v>
      </c>
      <c r="B35" s="56" t="s">
        <v>33</v>
      </c>
      <c r="C35" s="60" t="s">
        <v>38</v>
      </c>
      <c r="D35" s="57"/>
      <c r="E35" s="58" t="str">
        <f>E34</f>
        <v>btg</v>
      </c>
      <c r="F35" s="58">
        <v>30000</v>
      </c>
      <c r="G35" s="58">
        <f t="shared" si="0"/>
        <v>0</v>
      </c>
    </row>
    <row r="36" spans="1:7" x14ac:dyDescent="0.25">
      <c r="A36" s="56">
        <f t="shared" si="1"/>
        <v>29</v>
      </c>
      <c r="B36" s="56" t="s">
        <v>68</v>
      </c>
      <c r="C36" s="56" t="s">
        <v>70</v>
      </c>
      <c r="D36" s="57">
        <v>12</v>
      </c>
      <c r="E36" s="58" t="s">
        <v>69</v>
      </c>
      <c r="F36" s="58">
        <v>90000</v>
      </c>
      <c r="G36" s="58">
        <f t="shared" si="0"/>
        <v>1080000</v>
      </c>
    </row>
    <row r="37" spans="1:7" x14ac:dyDescent="0.25">
      <c r="A37" s="56">
        <f t="shared" si="1"/>
        <v>30</v>
      </c>
      <c r="B37" s="56" t="s">
        <v>68</v>
      </c>
      <c r="C37" s="56" t="s">
        <v>71</v>
      </c>
      <c r="D37" s="57">
        <v>10</v>
      </c>
      <c r="E37" s="58" t="s">
        <v>69</v>
      </c>
      <c r="F37" s="58">
        <v>75000</v>
      </c>
      <c r="G37" s="58">
        <f t="shared" si="0"/>
        <v>750000</v>
      </c>
    </row>
    <row r="38" spans="1:7" x14ac:dyDescent="0.25">
      <c r="A38" s="56">
        <f t="shared" si="1"/>
        <v>31</v>
      </c>
      <c r="B38" s="56" t="s">
        <v>55</v>
      </c>
      <c r="C38" s="56" t="s">
        <v>56</v>
      </c>
      <c r="D38" s="57">
        <v>1</v>
      </c>
      <c r="E38" s="58" t="s">
        <v>19</v>
      </c>
      <c r="F38" s="58">
        <v>750000</v>
      </c>
      <c r="G38" s="58">
        <f t="shared" si="0"/>
        <v>750000</v>
      </c>
    </row>
    <row r="39" spans="1:7" x14ac:dyDescent="0.25">
      <c r="A39" s="56">
        <v>32</v>
      </c>
      <c r="B39" s="56" t="s">
        <v>84</v>
      </c>
      <c r="C39" s="56" t="s">
        <v>85</v>
      </c>
      <c r="D39" s="57">
        <v>1</v>
      </c>
      <c r="E39" s="58" t="s">
        <v>19</v>
      </c>
      <c r="F39" s="58">
        <v>200000</v>
      </c>
      <c r="G39" s="58">
        <f t="shared" si="0"/>
        <v>200000</v>
      </c>
    </row>
    <row r="40" spans="1:7" x14ac:dyDescent="0.25">
      <c r="A40" s="56">
        <v>33</v>
      </c>
      <c r="B40" s="56" t="s">
        <v>86</v>
      </c>
      <c r="C40" s="56" t="s">
        <v>87</v>
      </c>
      <c r="D40" s="57">
        <v>8</v>
      </c>
      <c r="E40" s="58" t="s">
        <v>19</v>
      </c>
      <c r="F40" s="58">
        <v>55000</v>
      </c>
      <c r="G40" s="58">
        <f t="shared" si="0"/>
        <v>440000</v>
      </c>
    </row>
    <row r="41" spans="1:7" x14ac:dyDescent="0.25">
      <c r="A41" s="56">
        <v>34</v>
      </c>
      <c r="B41" s="56" t="s">
        <v>88</v>
      </c>
      <c r="C41" s="56"/>
      <c r="D41" s="57">
        <v>10</v>
      </c>
      <c r="E41" s="58" t="s">
        <v>19</v>
      </c>
      <c r="F41" s="58">
        <v>25000</v>
      </c>
      <c r="G41" s="58">
        <f t="shared" si="0"/>
        <v>250000</v>
      </c>
    </row>
    <row r="42" spans="1:7" x14ac:dyDescent="0.25">
      <c r="A42" s="56">
        <v>35</v>
      </c>
      <c r="B42" s="56" t="s">
        <v>91</v>
      </c>
      <c r="C42" s="56" t="s">
        <v>92</v>
      </c>
      <c r="D42" s="57">
        <v>2</v>
      </c>
      <c r="E42" s="58" t="s">
        <v>93</v>
      </c>
      <c r="F42" s="58">
        <v>30000</v>
      </c>
      <c r="G42" s="58">
        <f t="shared" si="0"/>
        <v>60000</v>
      </c>
    </row>
    <row r="43" spans="1:7" x14ac:dyDescent="0.25">
      <c r="A43" s="31">
        <v>36</v>
      </c>
      <c r="B43" s="32" t="s">
        <v>100</v>
      </c>
      <c r="C43" s="32" t="s">
        <v>95</v>
      </c>
      <c r="D43" s="33">
        <v>2</v>
      </c>
      <c r="E43" s="34" t="s">
        <v>9</v>
      </c>
      <c r="F43" s="34">
        <v>290000</v>
      </c>
      <c r="G43" s="35">
        <f t="shared" si="0"/>
        <v>580000</v>
      </c>
    </row>
    <row r="44" spans="1:7" x14ac:dyDescent="0.25">
      <c r="A44" s="31">
        <v>37</v>
      </c>
      <c r="B44" s="32" t="s">
        <v>96</v>
      </c>
      <c r="C44" s="32" t="s">
        <v>97</v>
      </c>
      <c r="D44" s="33">
        <v>3</v>
      </c>
      <c r="E44" s="34" t="s">
        <v>9</v>
      </c>
      <c r="F44" s="34">
        <v>75000</v>
      </c>
      <c r="G44" s="35">
        <f t="shared" si="0"/>
        <v>225000</v>
      </c>
    </row>
    <row r="45" spans="1:7" x14ac:dyDescent="0.25">
      <c r="A45" s="31">
        <v>38</v>
      </c>
      <c r="B45" s="32" t="s">
        <v>101</v>
      </c>
      <c r="C45" s="32" t="s">
        <v>97</v>
      </c>
      <c r="D45" s="33">
        <v>1</v>
      </c>
      <c r="E45" s="34" t="s">
        <v>98</v>
      </c>
      <c r="F45" s="34">
        <v>60000</v>
      </c>
      <c r="G45" s="35">
        <f t="shared" si="0"/>
        <v>60000</v>
      </c>
    </row>
    <row r="46" spans="1:7" ht="15.75" thickBot="1" x14ac:dyDescent="0.3">
      <c r="A46" s="31"/>
      <c r="B46" s="32"/>
      <c r="C46" s="32"/>
      <c r="D46" s="33"/>
      <c r="E46" s="34"/>
      <c r="F46" s="34"/>
      <c r="G46" s="35"/>
    </row>
    <row r="47" spans="1:7" x14ac:dyDescent="0.25">
      <c r="A47" s="61"/>
      <c r="B47" s="44"/>
      <c r="C47" s="44"/>
      <c r="D47" s="54"/>
      <c r="E47" s="55"/>
      <c r="F47" s="55"/>
      <c r="G47" s="62">
        <f>SUM(G8:G45)</f>
        <v>12095000</v>
      </c>
    </row>
    <row r="48" spans="1:7" ht="15.75" thickBot="1" x14ac:dyDescent="0.3">
      <c r="A48" s="63"/>
      <c r="B48" s="50"/>
      <c r="C48" s="50"/>
      <c r="D48" s="64"/>
      <c r="E48" s="65"/>
      <c r="F48" s="65"/>
      <c r="G48" s="66">
        <f t="shared" si="0"/>
        <v>0</v>
      </c>
    </row>
    <row r="49" spans="5:8" x14ac:dyDescent="0.25">
      <c r="G49" s="41" t="s">
        <v>28</v>
      </c>
    </row>
    <row r="50" spans="5:8" x14ac:dyDescent="0.25">
      <c r="E50" s="41" t="s">
        <v>94</v>
      </c>
      <c r="H50" s="39" t="s">
        <v>28</v>
      </c>
    </row>
  </sheetData>
  <pageMargins left="0.7" right="0.7" top="0.75" bottom="0.75" header="0.3" footer="0.3"/>
  <pageSetup scale="9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TAHAP 1</vt:lpstr>
      <vt:lpstr>TAHAP 2</vt:lpstr>
      <vt:lpstr>untuk AC, Belakang &amp; Pantry</vt:lpstr>
      <vt:lpstr>'TAHAP 1'!Print_Area</vt:lpstr>
      <vt:lpstr>'TAHAP 2'!Print_Area</vt:lpstr>
      <vt:lpstr>'untuk AC, Belakang &amp; Pantry'!Print_Area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project-pc</dc:creator>
  <cp:lastModifiedBy>User</cp:lastModifiedBy>
  <cp:lastPrinted>2021-11-09T08:04:15Z</cp:lastPrinted>
  <dcterms:created xsi:type="dcterms:W3CDTF">2020-09-01T02:18:04Z</dcterms:created>
  <dcterms:modified xsi:type="dcterms:W3CDTF">2021-11-16T14:13:21Z</dcterms:modified>
</cp:coreProperties>
</file>