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ting\FILE RAJA\TAGIHAN\Vivere\IDN - CHN\"/>
    </mc:Choice>
  </mc:AlternateContent>
  <bookViews>
    <workbookView xWindow="0" yWindow="0" windowWidth="20490" windowHeight="7455"/>
  </bookViews>
  <sheets>
    <sheet name="Eksport Quotation" sheetId="1" r:id="rId1"/>
    <sheet name="TRUCKING" sheetId="2" r:id="rId2"/>
    <sheet name="INVOICE FOR OFS" sheetId="3" r:id="rId3"/>
  </sheets>
  <calcPr calcId="152511"/>
</workbook>
</file>

<file path=xl/calcChain.xml><?xml version="1.0" encoding="utf-8"?>
<calcChain xmlns="http://schemas.openxmlformats.org/spreadsheetml/2006/main">
  <c r="Z20" i="1" l="1"/>
  <c r="Z43" i="1"/>
  <c r="Y43" i="1"/>
  <c r="J26" i="3"/>
  <c r="J25" i="3"/>
  <c r="J24" i="3"/>
  <c r="J23" i="3"/>
  <c r="J22" i="3"/>
  <c r="J21" i="3"/>
  <c r="J20" i="3"/>
  <c r="J19" i="3"/>
  <c r="J18" i="3"/>
  <c r="J17" i="3"/>
  <c r="J16" i="3"/>
  <c r="J13" i="3"/>
  <c r="J12" i="3"/>
  <c r="J11" i="3"/>
  <c r="J10" i="3"/>
  <c r="J9" i="3"/>
  <c r="J8" i="3"/>
  <c r="J7" i="3"/>
  <c r="J6" i="3"/>
  <c r="J5" i="3"/>
  <c r="J28" i="3" s="1"/>
  <c r="H18" i="2"/>
  <c r="P14" i="2"/>
  <c r="P15" i="2" s="1"/>
  <c r="P16" i="2" s="1"/>
  <c r="AD44" i="1"/>
  <c r="AD43" i="1"/>
  <c r="AD42" i="1"/>
  <c r="AH40" i="1"/>
  <c r="AG40" i="1"/>
  <c r="AE40" i="1"/>
  <c r="AD40" i="1"/>
  <c r="X40" i="1"/>
  <c r="Z40" i="1" s="1"/>
  <c r="U40" i="1"/>
  <c r="T40" i="1"/>
  <c r="AH39" i="1"/>
  <c r="AG39" i="1"/>
  <c r="AE39" i="1"/>
  <c r="AD39" i="1"/>
  <c r="X39" i="1"/>
  <c r="Z39" i="1" s="1"/>
  <c r="U39" i="1"/>
  <c r="T39" i="1"/>
  <c r="AH38" i="1"/>
  <c r="AG38" i="1"/>
  <c r="AE38" i="1"/>
  <c r="AD38" i="1"/>
  <c r="X38" i="1"/>
  <c r="Z38" i="1" s="1"/>
  <c r="U38" i="1"/>
  <c r="T38" i="1"/>
  <c r="AH37" i="1"/>
  <c r="AG37" i="1"/>
  <c r="AE37" i="1"/>
  <c r="AD37" i="1"/>
  <c r="X37" i="1"/>
  <c r="Z37" i="1" s="1"/>
  <c r="U37" i="1"/>
  <c r="T37" i="1"/>
  <c r="AH36" i="1"/>
  <c r="AG36" i="1"/>
  <c r="AE36" i="1"/>
  <c r="AD36" i="1"/>
  <c r="X36" i="1"/>
  <c r="Z36" i="1" s="1"/>
  <c r="U36" i="1"/>
  <c r="T36" i="1"/>
  <c r="AH35" i="1"/>
  <c r="AG35" i="1"/>
  <c r="AE35" i="1"/>
  <c r="AD35" i="1"/>
  <c r="X35" i="1"/>
  <c r="Z35" i="1" s="1"/>
  <c r="T35" i="1"/>
  <c r="AH34" i="1"/>
  <c r="AG34" i="1"/>
  <c r="AE34" i="1"/>
  <c r="AD34" i="1"/>
  <c r="X34" i="1"/>
  <c r="Z34" i="1" s="1"/>
  <c r="U34" i="1"/>
  <c r="T34" i="1"/>
  <c r="AH33" i="1"/>
  <c r="AG33" i="1"/>
  <c r="AE33" i="1"/>
  <c r="AD33" i="1"/>
  <c r="Z33" i="1"/>
  <c r="X33" i="1"/>
  <c r="U33" i="1"/>
  <c r="T33" i="1"/>
  <c r="AI32" i="1"/>
  <c r="AH32" i="1"/>
  <c r="AG32" i="1"/>
  <c r="AE32" i="1"/>
  <c r="AD32" i="1"/>
  <c r="X32" i="1"/>
  <c r="Z32" i="1" s="1"/>
  <c r="U32" i="1"/>
  <c r="T32" i="1"/>
  <c r="P32" i="1"/>
  <c r="P33" i="1" s="1"/>
  <c r="L32" i="1"/>
  <c r="W32" i="1" s="1"/>
  <c r="Y32" i="1" s="1"/>
  <c r="AI31" i="1"/>
  <c r="AH31" i="1"/>
  <c r="AG31" i="1"/>
  <c r="AE31" i="1"/>
  <c r="AD31" i="1"/>
  <c r="X31" i="1"/>
  <c r="Z31" i="1" s="1"/>
  <c r="T31" i="1"/>
  <c r="L31" i="1"/>
  <c r="AI30" i="1"/>
  <c r="AH30" i="1"/>
  <c r="AJ30" i="1" s="1"/>
  <c r="AG30" i="1"/>
  <c r="AE30" i="1"/>
  <c r="AD30" i="1"/>
  <c r="Z30" i="1"/>
  <c r="X30" i="1"/>
  <c r="U30" i="1"/>
  <c r="T30" i="1"/>
  <c r="R30" i="1"/>
  <c r="L30" i="1"/>
  <c r="W30" i="1" s="1"/>
  <c r="Y30" i="1" s="1"/>
  <c r="AH29" i="1"/>
  <c r="AG29" i="1"/>
  <c r="AE29" i="1"/>
  <c r="AD29" i="1"/>
  <c r="X29" i="1"/>
  <c r="Z29" i="1" s="1"/>
  <c r="U29" i="1"/>
  <c r="T29" i="1"/>
  <c r="AI28" i="1"/>
  <c r="AH28" i="1"/>
  <c r="AJ28" i="1" s="1"/>
  <c r="AG28" i="1"/>
  <c r="AE28" i="1"/>
  <c r="AD28" i="1"/>
  <c r="X28" i="1"/>
  <c r="Z28" i="1" s="1"/>
  <c r="W28" i="1"/>
  <c r="Y28" i="1" s="1"/>
  <c r="AA28" i="1" s="1"/>
  <c r="U28" i="1"/>
  <c r="T28" i="1"/>
  <c r="R28" i="1"/>
  <c r="AH27" i="1"/>
  <c r="AD27" i="1"/>
  <c r="U27" i="1"/>
  <c r="T27" i="1"/>
  <c r="AH25" i="1"/>
  <c r="AG25" i="1"/>
  <c r="AE25" i="1"/>
  <c r="AD25" i="1"/>
  <c r="X25" i="1"/>
  <c r="Z25" i="1" s="1"/>
  <c r="U25" i="1"/>
  <c r="T25" i="1"/>
  <c r="AH24" i="1"/>
  <c r="AG24" i="1"/>
  <c r="AE24" i="1"/>
  <c r="AD24" i="1"/>
  <c r="X24" i="1"/>
  <c r="Z24" i="1" s="1"/>
  <c r="U24" i="1"/>
  <c r="T24" i="1"/>
  <c r="AH23" i="1"/>
  <c r="AG23" i="1"/>
  <c r="AE23" i="1"/>
  <c r="AD23" i="1"/>
  <c r="X23" i="1"/>
  <c r="Z23" i="1" s="1"/>
  <c r="U23" i="1"/>
  <c r="T23" i="1"/>
  <c r="AH22" i="1"/>
  <c r="AG22" i="1"/>
  <c r="AE22" i="1"/>
  <c r="AD22" i="1"/>
  <c r="X22" i="1"/>
  <c r="Z22" i="1" s="1"/>
  <c r="U22" i="1"/>
  <c r="T22" i="1"/>
  <c r="AH21" i="1"/>
  <c r="AG21" i="1"/>
  <c r="AE21" i="1"/>
  <c r="AD21" i="1"/>
  <c r="X21" i="1"/>
  <c r="Z21" i="1" s="1"/>
  <c r="U21" i="1"/>
  <c r="T21" i="1"/>
  <c r="AH20" i="1"/>
  <c r="AG20" i="1"/>
  <c r="AE20" i="1"/>
  <c r="AD20" i="1"/>
  <c r="X20" i="1"/>
  <c r="U20" i="1"/>
  <c r="T20" i="1"/>
  <c r="AH19" i="1"/>
  <c r="AG19" i="1"/>
  <c r="AE19" i="1"/>
  <c r="AD19" i="1"/>
  <c r="X19" i="1"/>
  <c r="Z19" i="1" s="1"/>
  <c r="U19" i="1"/>
  <c r="T19" i="1"/>
  <c r="AH18" i="1"/>
  <c r="AG18" i="1"/>
  <c r="AE18" i="1"/>
  <c r="AD18" i="1"/>
  <c r="X18" i="1"/>
  <c r="Z18" i="1" s="1"/>
  <c r="U18" i="1"/>
  <c r="T18" i="1"/>
  <c r="AH17" i="1"/>
  <c r="AG17" i="1"/>
  <c r="AE17" i="1"/>
  <c r="AD17" i="1"/>
  <c r="X17" i="1"/>
  <c r="Z17" i="1" s="1"/>
  <c r="W17" i="1"/>
  <c r="Y17" i="1" s="1"/>
  <c r="AA17" i="1" s="1"/>
  <c r="U17" i="1"/>
  <c r="T17" i="1"/>
  <c r="P17" i="1"/>
  <c r="L17" i="1" s="1"/>
  <c r="AH16" i="1"/>
  <c r="AG16" i="1"/>
  <c r="AE16" i="1"/>
  <c r="AD16" i="1"/>
  <c r="X16" i="1"/>
  <c r="Z16" i="1" s="1"/>
  <c r="U16" i="1"/>
  <c r="P16" i="1"/>
  <c r="L16" i="1"/>
  <c r="AI16" i="1" s="1"/>
  <c r="AJ16" i="1" s="1"/>
  <c r="AH15" i="1"/>
  <c r="AG15" i="1"/>
  <c r="AE15" i="1"/>
  <c r="AD15" i="1"/>
  <c r="X15" i="1"/>
  <c r="U15" i="1"/>
  <c r="L15" i="1"/>
  <c r="AD14" i="1"/>
  <c r="T14" i="1"/>
  <c r="R16" i="1" l="1"/>
  <c r="W16" i="1"/>
  <c r="Y16" i="1" s="1"/>
  <c r="AA16" i="1" s="1"/>
  <c r="P34" i="1"/>
  <c r="L33" i="1"/>
  <c r="W15" i="1"/>
  <c r="Y15" i="1" s="1"/>
  <c r="R15" i="1"/>
  <c r="AI15" i="1"/>
  <c r="AJ15" i="1" s="1"/>
  <c r="AI17" i="1"/>
  <c r="AJ17" i="1" s="1"/>
  <c r="R17" i="1"/>
  <c r="P18" i="1"/>
  <c r="W31" i="1"/>
  <c r="Y31" i="1" s="1"/>
  <c r="AA31" i="1" s="1"/>
  <c r="R31" i="1"/>
  <c r="AA30" i="1"/>
  <c r="AJ31" i="1"/>
  <c r="AA32" i="1"/>
  <c r="R32" i="1"/>
  <c r="AJ32" i="1"/>
  <c r="AA15" i="1" l="1"/>
  <c r="P35" i="1"/>
  <c r="L34" i="1"/>
  <c r="P19" i="1"/>
  <c r="L18" i="1"/>
  <c r="W33" i="1"/>
  <c r="Y33" i="1" s="1"/>
  <c r="AA33" i="1" s="1"/>
  <c r="AI33" i="1"/>
  <c r="AJ33" i="1" s="1"/>
  <c r="R33" i="1"/>
  <c r="AI18" i="1" l="1"/>
  <c r="AJ18" i="1" s="1"/>
  <c r="R18" i="1"/>
  <c r="W18" i="1"/>
  <c r="Y18" i="1" s="1"/>
  <c r="W34" i="1"/>
  <c r="Y34" i="1" s="1"/>
  <c r="AA34" i="1" s="1"/>
  <c r="R34" i="1"/>
  <c r="AI34" i="1"/>
  <c r="AJ34" i="1" s="1"/>
  <c r="L19" i="1"/>
  <c r="P20" i="1"/>
  <c r="P36" i="1"/>
  <c r="L35" i="1"/>
  <c r="AI35" i="1" l="1"/>
  <c r="AJ35" i="1" s="1"/>
  <c r="W35" i="1"/>
  <c r="Y35" i="1" s="1"/>
  <c r="AA35" i="1" s="1"/>
  <c r="R35" i="1"/>
  <c r="L20" i="1"/>
  <c r="P21" i="1"/>
  <c r="L36" i="1"/>
  <c r="P37" i="1"/>
  <c r="AI19" i="1"/>
  <c r="AJ19" i="1" s="1"/>
  <c r="R19" i="1"/>
  <c r="W19" i="1"/>
  <c r="Y19" i="1" s="1"/>
  <c r="AA19" i="1" s="1"/>
  <c r="AA18" i="1"/>
  <c r="AI36" i="1" l="1"/>
  <c r="AJ36" i="1" s="1"/>
  <c r="R36" i="1"/>
  <c r="W36" i="1"/>
  <c r="Y36" i="1" s="1"/>
  <c r="AA36" i="1" s="1"/>
  <c r="AI20" i="1"/>
  <c r="AJ20" i="1" s="1"/>
  <c r="R20" i="1"/>
  <c r="W20" i="1"/>
  <c r="Y20" i="1" s="1"/>
  <c r="L37" i="1"/>
  <c r="P39" i="1"/>
  <c r="P38" i="1"/>
  <c r="L38" i="1" s="1"/>
  <c r="L21" i="1"/>
  <c r="P22" i="1"/>
  <c r="AI21" i="1" l="1"/>
  <c r="AJ21" i="1" s="1"/>
  <c r="R21" i="1"/>
  <c r="W21" i="1"/>
  <c r="Y21" i="1" s="1"/>
  <c r="AA21" i="1" s="1"/>
  <c r="L39" i="1"/>
  <c r="P40" i="1"/>
  <c r="L40" i="1" s="1"/>
  <c r="L22" i="1"/>
  <c r="P23" i="1"/>
  <c r="AI38" i="1"/>
  <c r="AJ38" i="1" s="1"/>
  <c r="R38" i="1"/>
  <c r="W38" i="1"/>
  <c r="Y38" i="1" s="1"/>
  <c r="AA38" i="1" s="1"/>
  <c r="AI37" i="1"/>
  <c r="AJ37" i="1" s="1"/>
  <c r="R37" i="1"/>
  <c r="W37" i="1"/>
  <c r="Y37" i="1" s="1"/>
  <c r="AA37" i="1" s="1"/>
  <c r="AA20" i="1"/>
  <c r="AI22" i="1" l="1"/>
  <c r="AJ22" i="1" s="1"/>
  <c r="R22" i="1"/>
  <c r="W22" i="1"/>
  <c r="Y22" i="1" s="1"/>
  <c r="AI39" i="1"/>
  <c r="AJ39" i="1" s="1"/>
  <c r="R39" i="1"/>
  <c r="W39" i="1"/>
  <c r="Y39" i="1" s="1"/>
  <c r="AA39" i="1" s="1"/>
  <c r="L23" i="1"/>
  <c r="P28" i="1"/>
  <c r="P29" i="1" s="1"/>
  <c r="L29" i="1" s="1"/>
  <c r="P24" i="1"/>
  <c r="AI40" i="1"/>
  <c r="AJ40" i="1" s="1"/>
  <c r="R40" i="1"/>
  <c r="W40" i="1"/>
  <c r="Y40" i="1" s="1"/>
  <c r="AA40" i="1" s="1"/>
  <c r="P27" i="1" l="1"/>
  <c r="L24" i="1"/>
  <c r="P25" i="1"/>
  <c r="L25" i="1" s="1"/>
  <c r="AI23" i="1"/>
  <c r="AJ23" i="1" s="1"/>
  <c r="R23" i="1"/>
  <c r="W23" i="1"/>
  <c r="Y23" i="1" s="1"/>
  <c r="AA23" i="1" s="1"/>
  <c r="AA22" i="1"/>
  <c r="AI29" i="1"/>
  <c r="AJ29" i="1" s="1"/>
  <c r="R29" i="1"/>
  <c r="W29" i="1"/>
  <c r="Y29" i="1" s="1"/>
  <c r="AA29" i="1" s="1"/>
  <c r="AI25" i="1" l="1"/>
  <c r="AJ25" i="1" s="1"/>
  <c r="R25" i="1"/>
  <c r="W25" i="1"/>
  <c r="Y25" i="1" s="1"/>
  <c r="AA25" i="1" s="1"/>
  <c r="AI24" i="1"/>
  <c r="AJ24" i="1" s="1"/>
  <c r="R24" i="1"/>
  <c r="W24" i="1"/>
  <c r="Y24" i="1" s="1"/>
  <c r="AA24" i="1" l="1"/>
  <c r="AA43" i="1" s="1"/>
</calcChain>
</file>

<file path=xl/sharedStrings.xml><?xml version="1.0" encoding="utf-8"?>
<sst xmlns="http://schemas.openxmlformats.org/spreadsheetml/2006/main" count="256" uniqueCount="111">
  <si>
    <r>
      <rPr>
        <b/>
        <sz val="36"/>
        <rFont val="Calibri"/>
      </rPr>
      <t xml:space="preserve">MIT- </t>
    </r>
    <r>
      <rPr>
        <b/>
        <sz val="36"/>
        <color rgb="FFFF0000"/>
        <rFont val="Calibri"/>
      </rPr>
      <t>E</t>
    </r>
  </si>
  <si>
    <r>
      <rPr>
        <b/>
        <sz val="14"/>
        <color rgb="FFFF0000"/>
        <rFont val="Calibri"/>
      </rPr>
      <t>Cargo Sales Agent Company</t>
    </r>
  </si>
  <si>
    <r>
      <rPr>
        <b/>
        <sz val="14"/>
        <color rgb="FFFF0000"/>
        <rFont val="Calibri"/>
      </rPr>
      <t>PT. MITRA ELANG NIAGA INDONESIA</t>
    </r>
  </si>
  <si>
    <r>
      <rPr>
        <sz val="14"/>
        <color rgb="FFFF0000"/>
        <rFont val="Calibri"/>
      </rPr>
      <t>Graha Dirgantara Bld , Lantai 3 , Jl. Halim Perdana Kusuma no.8 , Jakarta Timur , Jakarta 13610 , Indonesia</t>
    </r>
  </si>
  <si>
    <t>EXPORT QUOTATION</t>
  </si>
  <si>
    <t>QTY</t>
  </si>
  <si>
    <t>PALLETS</t>
  </si>
  <si>
    <t>VOLUME</t>
  </si>
  <si>
    <t>M3</t>
  </si>
  <si>
    <t>Dear Sir / Madam,</t>
  </si>
  <si>
    <t xml:space="preserve"> </t>
  </si>
  <si>
    <t>In reference to your Inquiry, herewith we provide you with the detailed prices for your perusal :</t>
  </si>
  <si>
    <t>REVENUE ANALYSIS PROJECT SHIPMENT BLOCK RATTAN (GGS - OFS)</t>
  </si>
  <si>
    <t>SHIPPER:</t>
  </si>
  <si>
    <t>AIDA RATTAN (VIVERE GROUP)</t>
  </si>
  <si>
    <t>ROUTE:</t>
  </si>
  <si>
    <t>JAKARTA=SHANGHAI</t>
  </si>
  <si>
    <t>OCEAN FREIGHT CHARGES</t>
  </si>
  <si>
    <t>NOTIFY PARTY:</t>
  </si>
  <si>
    <t>OUT FOR SPACE GMBH</t>
  </si>
  <si>
    <t>VOYAGE DATE:</t>
  </si>
  <si>
    <t>NO</t>
  </si>
  <si>
    <t>DESCRIPTION</t>
  </si>
  <si>
    <t>CURR.</t>
  </si>
  <si>
    <t>UNIT PRICE</t>
  </si>
  <si>
    <t>REMARKS</t>
  </si>
  <si>
    <t>MARGIN (25%)</t>
  </si>
  <si>
    <t>ORIGIN COST (COMBI)</t>
  </si>
  <si>
    <t>PROFIT/ UNIT</t>
  </si>
  <si>
    <t>ITEM</t>
  </si>
  <si>
    <t>QTY.</t>
  </si>
  <si>
    <t>SELLING PRICE</t>
  </si>
  <si>
    <t>COST</t>
  </si>
  <si>
    <t>TOTAL SALES</t>
  </si>
  <si>
    <t>TOTAL COSTS</t>
  </si>
  <si>
    <t>REVENUE</t>
  </si>
  <si>
    <t>ORIGIN CHARGES</t>
  </si>
  <si>
    <t>OCEAN FREIGHT</t>
  </si>
  <si>
    <t>USD</t>
  </si>
  <si>
    <t>PER CBM</t>
  </si>
  <si>
    <t>(MIN 3 CBM)</t>
  </si>
  <si>
    <t>OCEAN FREIGHT (Min 3 CBM)</t>
  </si>
  <si>
    <t>BL FEE</t>
  </si>
  <si>
    <t>PER DOC</t>
  </si>
  <si>
    <t>VGM</t>
  </si>
  <si>
    <t>EXPORT DECLARATION</t>
  </si>
  <si>
    <t>PER SHIPMENT</t>
  </si>
  <si>
    <t>ADM FEE</t>
  </si>
  <si>
    <t>TRUCKING SRG-JKT</t>
  </si>
  <si>
    <t>PER UNIT TRUCK</t>
  </si>
  <si>
    <t>FIAT NPE</t>
  </si>
  <si>
    <t>COO</t>
  </si>
  <si>
    <t>FUMIGATION</t>
  </si>
  <si>
    <t>PER PALLET</t>
  </si>
  <si>
    <t>ISPM</t>
  </si>
  <si>
    <t>HANDLING LCL</t>
  </si>
  <si>
    <t>DESTINATION CHARGES</t>
  </si>
  <si>
    <t>CFS FEE</t>
  </si>
  <si>
    <t>THC</t>
  </si>
  <si>
    <t>DOC FEE</t>
  </si>
  <si>
    <t>WAREHOUSE CHARGE</t>
  </si>
  <si>
    <t>PER ENTRY</t>
  </si>
  <si>
    <t>per cbm</t>
  </si>
  <si>
    <t>TALLY</t>
  </si>
  <si>
    <t>PER SET</t>
  </si>
  <si>
    <t>CUSTOM CLEARANCE</t>
  </si>
  <si>
    <t>CUSTOM INSPECTION</t>
  </si>
  <si>
    <t>AS PER CUSTOM FINAL INVOICE</t>
  </si>
  <si>
    <t>CUSTOM INSPECTION HANDLING</t>
  </si>
  <si>
    <t>(IF ANY)</t>
  </si>
  <si>
    <t>IF ANY</t>
  </si>
  <si>
    <t>COMMODITY INSPECTION</t>
  </si>
  <si>
    <t>COMMODITY INSPECTION HANDLE</t>
  </si>
  <si>
    <t>SHEET PATCH-UP FEE</t>
  </si>
  <si>
    <t xml:space="preserve">PER 5 HS CODE </t>
  </si>
  <si>
    <t>TRUCKING SHANGHAI - NINGBO</t>
  </si>
  <si>
    <t>FORKLIFT</t>
  </si>
  <si>
    <t>PER UNIT</t>
  </si>
  <si>
    <t>Terms &amp; Conditions :</t>
  </si>
  <si>
    <t>The above rates apply for Genco only</t>
  </si>
  <si>
    <t>Offer is based on carrier of our choice, tariffs &amp; rates of exchange currently in force</t>
  </si>
  <si>
    <t>TOTAL</t>
  </si>
  <si>
    <t>Offer is subject to normal/unchange condition of transport</t>
  </si>
  <si>
    <t>Subject to VAT 1%</t>
  </si>
  <si>
    <t>Insurance for transport is excluded, but can be quoted upon request</t>
  </si>
  <si>
    <t>Payment terms: Cash on Delivery</t>
  </si>
  <si>
    <t>Above rates are excluding charges for Inspection Sucofindo,  Airport storage charges, and Duty-tax charges</t>
  </si>
  <si>
    <t>Hope the above price proposal would meet your requirements.</t>
  </si>
  <si>
    <t>Should you have any further queries, please contact the undersigned.</t>
  </si>
  <si>
    <t>Jakarta,</t>
  </si>
  <si>
    <t>Best Regards,</t>
  </si>
  <si>
    <t>PT. Mitra Elang Niaga Indonesia</t>
  </si>
  <si>
    <t>Rani Mayasari</t>
  </si>
  <si>
    <t>Sales &amp; Marketing</t>
  </si>
  <si>
    <t>SKEMA TRUCKING HLP-CIREBON-CGK</t>
  </si>
  <si>
    <t>TGL 9 JULI 2021</t>
  </si>
  <si>
    <t>BERANGKAT HLP</t>
  </si>
  <si>
    <t>TIBA DI CIREBON</t>
  </si>
  <si>
    <t>BERANGKAT DARI CIREBON</t>
  </si>
  <si>
    <t>ARR. CGK</t>
  </si>
  <si>
    <t>ARR. RA</t>
  </si>
  <si>
    <t>TIBA DI TERMINAL KARGO CGK</t>
  </si>
  <si>
    <t>ETD MH722/09JUL CGK-KUL</t>
  </si>
  <si>
    <t>ITEM DESCRIPTION</t>
  </si>
  <si>
    <t>CHARGE BASE</t>
  </si>
  <si>
    <t>QUANTITY</t>
  </si>
  <si>
    <t>UNIT COST</t>
  </si>
  <si>
    <t>TOTAL COST</t>
  </si>
  <si>
    <t>Total Cost</t>
  </si>
  <si>
    <t>Total Invoice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</si>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</sst>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[$USD]\ * #,##0.00_);_([$USD]\ * \(#,##0.00\);_([$USD]\ * &quot;-&quot;??_);_(@_)"/>
    <numFmt numFmtId="165" formatCode="_([$IDR]\ * #,##0.00_);_([$IDR]\ * \(#,##0.00\);_([$IDR]\ * &quot;-&quot;??_);_(@_)"/>
    <numFmt numFmtId="167" formatCode="_([$IDR]\ * #,##0_);_([$IDR]\ * \(#,##0\);_([$IDR]\ * &quot;-&quot;??_);_(@_)"/>
  </numFmts>
  <fonts count="25" x14ac:knownFonts="1">
    <font>
      <sz val="10"/>
      <color rgb="FF000000"/>
      <name val="Times New Roman"/>
    </font>
    <font>
      <sz val="10"/>
      <color rgb="FF000000"/>
      <name val="Calibri"/>
    </font>
    <font>
      <b/>
      <sz val="36"/>
      <name val="Calibri"/>
    </font>
    <font>
      <b/>
      <sz val="27"/>
      <name val="Calibri"/>
    </font>
    <font>
      <b/>
      <sz val="14"/>
      <name val="Calibri"/>
    </font>
    <font>
      <b/>
      <sz val="10"/>
      <name val="Calibri"/>
    </font>
    <font>
      <sz val="14"/>
      <name val="Calibri"/>
    </font>
    <font>
      <sz val="10"/>
      <name val="Calibri"/>
    </font>
    <font>
      <sz val="12"/>
      <name val="Calibri"/>
    </font>
    <font>
      <b/>
      <sz val="18"/>
      <name val="Calibri"/>
    </font>
    <font>
      <b/>
      <sz val="12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b/>
      <sz val="10"/>
      <color rgb="FF000000"/>
      <name val="Calibri"/>
    </font>
    <font>
      <b/>
      <u/>
      <sz val="10"/>
      <color rgb="FF000000"/>
      <name val="Calibri"/>
    </font>
    <font>
      <sz val="10"/>
      <name val="Times New Roman"/>
    </font>
    <font>
      <sz val="12"/>
      <color rgb="FF000000"/>
      <name val="Calibri"/>
    </font>
    <font>
      <sz val="14"/>
      <color rgb="FF000000"/>
      <name val="Calibri"/>
    </font>
    <font>
      <b/>
      <sz val="10"/>
      <color rgb="FF000000"/>
      <name val="Times New Roman"/>
    </font>
    <font>
      <b/>
      <sz val="10"/>
      <color rgb="FFFF0000"/>
      <name val="Calibri"/>
    </font>
    <font>
      <b/>
      <sz val="14"/>
      <color rgb="FF000000"/>
      <name val="Calibri"/>
    </font>
    <font>
      <sz val="14"/>
      <color rgb="FFFF0000"/>
      <name val="Calibri"/>
    </font>
    <font>
      <b/>
      <sz val="10"/>
      <color rgb="FFFF0000"/>
      <name val="Times New Roman"/>
    </font>
    <font>
      <b/>
      <sz val="36"/>
      <color rgb="FFFF0000"/>
      <name val="Calibri"/>
    </font>
    <font>
      <b/>
      <sz val="14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B8CCE4"/>
        <bgColor rgb="FFB8CCE4"/>
      </patternFill>
    </fill>
    <fill>
      <patternFill patternType="solid">
        <fgColor rgb="FFDAEEF3"/>
        <bgColor rgb="FFDAEEF3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2" fontId="11" fillId="0" borderId="1" xfId="0" applyNumberFormat="1" applyFont="1" applyBorder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2" fontId="10" fillId="0" borderId="1" xfId="0" applyNumberFormat="1" applyFont="1" applyBorder="1" applyAlignment="1">
      <alignment horizontal="righ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 wrapText="1"/>
    </xf>
    <xf numFmtId="0" fontId="16" fillId="3" borderId="9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left" vertical="top"/>
    </xf>
    <xf numFmtId="0" fontId="13" fillId="0" borderId="7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top"/>
    </xf>
    <xf numFmtId="0" fontId="16" fillId="2" borderId="9" xfId="0" applyFont="1" applyFill="1" applyBorder="1" applyAlignment="1">
      <alignment horizontal="left" vertical="top"/>
    </xf>
    <xf numFmtId="164" fontId="16" fillId="3" borderId="9" xfId="0" applyNumberFormat="1" applyFont="1" applyFill="1" applyBorder="1" applyAlignment="1">
      <alignment horizontal="center" vertical="top"/>
    </xf>
    <xf numFmtId="43" fontId="13" fillId="0" borderId="15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17" fillId="0" borderId="17" xfId="0" applyNumberFormat="1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/>
    </xf>
    <xf numFmtId="43" fontId="17" fillId="0" borderId="21" xfId="0" applyNumberFormat="1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2" borderId="9" xfId="0" applyNumberFormat="1" applyFont="1" applyFill="1" applyBorder="1" applyAlignment="1">
      <alignment horizontal="left" vertical="center"/>
    </xf>
    <xf numFmtId="164" fontId="16" fillId="3" borderId="9" xfId="0" applyNumberFormat="1" applyFont="1" applyFill="1" applyBorder="1" applyAlignment="1">
      <alignment horizontal="center" vertical="center"/>
    </xf>
    <xf numFmtId="43" fontId="1" fillId="0" borderId="1" xfId="0" applyNumberFormat="1" applyFont="1" applyBorder="1" applyAlignment="1">
      <alignment horizontal="left" vertical="center"/>
    </xf>
    <xf numFmtId="39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43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3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1" fontId="17" fillId="0" borderId="23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43" fontId="17" fillId="0" borderId="1" xfId="0" applyNumberFormat="1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  <xf numFmtId="43" fontId="19" fillId="0" borderId="0" xfId="0" applyNumberFormat="1" applyFont="1" applyAlignment="1">
      <alignment horizontal="left" vertical="center"/>
    </xf>
    <xf numFmtId="41" fontId="1" fillId="0" borderId="0" xfId="0" applyNumberFormat="1" applyFont="1" applyAlignment="1">
      <alignment horizontal="left" vertical="top"/>
    </xf>
    <xf numFmtId="43" fontId="13" fillId="0" borderId="1" xfId="0" applyNumberFormat="1" applyFont="1" applyBorder="1" applyAlignment="1">
      <alignment horizontal="left" vertical="center"/>
    </xf>
    <xf numFmtId="0" fontId="17" fillId="0" borderId="23" xfId="0" applyFont="1" applyBorder="1" applyAlignment="1">
      <alignment horizontal="center" vertical="center" wrapText="1"/>
    </xf>
    <xf numFmtId="0" fontId="17" fillId="0" borderId="28" xfId="0" quotePrefix="1" applyFont="1" applyBorder="1" applyAlignment="1">
      <alignment horizontal="left" vertical="center"/>
    </xf>
    <xf numFmtId="0" fontId="21" fillId="0" borderId="28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left" vertical="center"/>
    </xf>
    <xf numFmtId="0" fontId="17" fillId="0" borderId="32" xfId="0" quotePrefix="1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43" fontId="17" fillId="0" borderId="37" xfId="0" applyNumberFormat="1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/>
    </xf>
    <xf numFmtId="164" fontId="10" fillId="2" borderId="9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7" fillId="0" borderId="0" xfId="0" applyFont="1" applyAlignment="1">
      <alignment horizontal="center" vertical="top"/>
    </xf>
    <xf numFmtId="43" fontId="17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 wrapText="1"/>
    </xf>
    <xf numFmtId="43" fontId="6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0" fillId="0" borderId="0" xfId="0" applyNumberFormat="1" applyFont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165" fontId="0" fillId="0" borderId="0" xfId="0" applyNumberFormat="1" applyFont="1" applyAlignment="1">
      <alignment horizontal="left" vertical="center"/>
    </xf>
    <xf numFmtId="165" fontId="2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20" fontId="0" fillId="0" borderId="1" xfId="0" applyNumberFormat="1" applyFont="1" applyBorder="1" applyAlignment="1">
      <alignment horizontal="right" vertical="top"/>
    </xf>
    <xf numFmtId="20" fontId="0" fillId="0" borderId="0" xfId="0" applyNumberFormat="1" applyFont="1" applyAlignment="1">
      <alignment horizontal="left" vertical="top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3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0" fontId="17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top"/>
    </xf>
    <xf numFmtId="0" fontId="15" fillId="0" borderId="26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top"/>
    </xf>
    <xf numFmtId="0" fontId="15" fillId="0" borderId="36" xfId="0" applyFont="1" applyBorder="1" applyAlignment="1">
      <alignment horizontal="left" vertical="top"/>
    </xf>
    <xf numFmtId="1" fontId="17" fillId="0" borderId="29" xfId="0" applyNumberFormat="1" applyFont="1" applyBorder="1" applyAlignment="1">
      <alignment horizontal="center" vertical="center" shrinkToFit="1"/>
    </xf>
    <xf numFmtId="15" fontId="6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20" fillId="0" borderId="2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15" fontId="13" fillId="0" borderId="2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167" fontId="0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 vertical="top"/>
    </xf>
    <xf numFmtId="164" fontId="13" fillId="0" borderId="16" xfId="0" applyNumberFormat="1" applyFont="1" applyBorder="1" applyAlignment="1">
      <alignment horizontal="left" vertical="center"/>
    </xf>
    <xf numFmtId="0" fontId="0" fillId="0" borderId="4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J100"/>
  <sheetViews>
    <sheetView showGridLines="0" tabSelected="1" topLeftCell="Q28" workbookViewId="0">
      <selection activeCell="U32" sqref="U32"/>
    </sheetView>
  </sheetViews>
  <sheetFormatPr defaultColWidth="14.5" defaultRowHeight="15" customHeight="1" x14ac:dyDescent="0.2"/>
  <cols>
    <col min="1" max="1" width="10.6640625" customWidth="1"/>
    <col min="2" max="2" width="4.6640625" customWidth="1"/>
    <col min="3" max="10" width="5.5" customWidth="1"/>
    <col min="11" max="11" width="10.6640625" customWidth="1"/>
    <col min="12" max="12" width="12.6640625" customWidth="1"/>
    <col min="13" max="14" width="25.6640625" customWidth="1"/>
    <col min="15" max="15" width="5.6640625" customWidth="1"/>
    <col min="16" max="16" width="10.6640625" customWidth="1"/>
    <col min="17" max="17" width="16.33203125" customWidth="1"/>
    <col min="18" max="18" width="12.6640625" customWidth="1"/>
    <col min="19" max="19" width="9.1640625" customWidth="1"/>
    <col min="20" max="20" width="30" customWidth="1"/>
    <col min="21" max="21" width="28.5" customWidth="1"/>
    <col min="22" max="22" width="5.5" customWidth="1"/>
    <col min="23" max="24" width="13" bestFit="1" customWidth="1"/>
    <col min="25" max="25" width="16.6640625" bestFit="1" customWidth="1"/>
    <col min="26" max="26" width="17.83203125" customWidth="1"/>
    <col min="27" max="27" width="16.6640625" customWidth="1"/>
    <col min="28" max="29" width="17.83203125" customWidth="1"/>
    <col min="30" max="30" width="8.6640625" customWidth="1"/>
    <col min="31" max="31" width="33.83203125" customWidth="1"/>
    <col min="32" max="32" width="8.6640625" customWidth="1"/>
    <col min="33" max="33" width="16.5" customWidth="1"/>
    <col min="34" max="34" width="8.6640625" customWidth="1"/>
    <col min="35" max="36" width="12.1640625" customWidth="1"/>
  </cols>
  <sheetData>
    <row r="1" spans="1:36" ht="39.75" customHeight="1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36" ht="12.75" customHeight="1" x14ac:dyDescent="0.2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36" ht="12.75" customHeight="1" x14ac:dyDescent="0.2">
      <c r="A3" s="4"/>
      <c r="B3" s="5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36" ht="12.75" customHeight="1" x14ac:dyDescent="0.2">
      <c r="A4" s="4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36" ht="12.75" customHeight="1" x14ac:dyDescent="0.2">
      <c r="A5" s="4"/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36" ht="23.25" customHeight="1" x14ac:dyDescent="0.2">
      <c r="A6" s="4"/>
      <c r="B6" s="133" t="s">
        <v>4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"/>
      <c r="P6" s="13" t="s">
        <v>5</v>
      </c>
      <c r="Q6" s="13">
        <v>4</v>
      </c>
      <c r="R6" s="13" t="s">
        <v>6</v>
      </c>
      <c r="S6" s="4"/>
    </row>
    <row r="7" spans="1:36" ht="23.25" customHeight="1" x14ac:dyDescent="0.2">
      <c r="A7" s="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4" t="s">
        <v>7</v>
      </c>
      <c r="Q7" s="15">
        <v>4.4800000000000004</v>
      </c>
      <c r="R7" s="14" t="s">
        <v>8</v>
      </c>
      <c r="S7" s="4"/>
    </row>
    <row r="8" spans="1:36" ht="18" customHeight="1" x14ac:dyDescent="0.2">
      <c r="A8" s="4"/>
      <c r="B8" s="8" t="s">
        <v>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6"/>
      <c r="Q8" s="17" t="s">
        <v>10</v>
      </c>
      <c r="R8" s="16" t="s">
        <v>10</v>
      </c>
      <c r="S8" s="4"/>
    </row>
    <row r="9" spans="1:36" ht="18" customHeight="1" x14ac:dyDescent="0.2">
      <c r="A9" s="4"/>
      <c r="B9" s="8" t="s">
        <v>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6"/>
      <c r="Q9" s="17" t="s">
        <v>10</v>
      </c>
      <c r="R9" s="16" t="s">
        <v>10</v>
      </c>
      <c r="S9" s="4"/>
      <c r="T9" s="139" t="s">
        <v>12</v>
      </c>
      <c r="U9" s="123"/>
      <c r="V9" s="123"/>
      <c r="W9" s="123"/>
      <c r="X9" s="123"/>
      <c r="Y9" s="123"/>
      <c r="Z9" s="123"/>
      <c r="AA9" s="123"/>
    </row>
    <row r="10" spans="1:36" ht="14.25" customHeight="1" x14ac:dyDescent="0.2">
      <c r="A10" s="4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4"/>
      <c r="Q10" s="4"/>
      <c r="R10" s="4"/>
      <c r="S10" s="4"/>
    </row>
    <row r="11" spans="1:36" ht="12.75" customHeight="1" x14ac:dyDescent="0.2">
      <c r="A11" s="4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4" t="s">
        <v>10</v>
      </c>
      <c r="R11" s="4" t="s">
        <v>10</v>
      </c>
      <c r="S11" s="4"/>
      <c r="T11" s="20" t="s">
        <v>13</v>
      </c>
      <c r="U11" s="20" t="s">
        <v>14</v>
      </c>
      <c r="V11" s="21"/>
      <c r="W11" s="21"/>
      <c r="Y11" s="20" t="s">
        <v>15</v>
      </c>
      <c r="Z11" s="135" t="s">
        <v>16</v>
      </c>
      <c r="AA11" s="123"/>
    </row>
    <row r="12" spans="1:36" ht="18" customHeight="1" x14ac:dyDescent="0.2">
      <c r="A12" s="4"/>
      <c r="B12" s="5" t="s">
        <v>17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 t="s">
        <v>10</v>
      </c>
      <c r="S12" s="22" t="s">
        <v>10</v>
      </c>
      <c r="T12" s="20" t="s">
        <v>18</v>
      </c>
      <c r="U12" s="20" t="s">
        <v>19</v>
      </c>
      <c r="V12" s="20"/>
      <c r="W12" s="4"/>
      <c r="Y12" s="23" t="s">
        <v>20</v>
      </c>
      <c r="Z12" s="136">
        <v>44452</v>
      </c>
      <c r="AA12" s="137"/>
    </row>
    <row r="13" spans="1:36" ht="49.5" customHeight="1" x14ac:dyDescent="0.2">
      <c r="A13" s="4"/>
      <c r="B13" s="24" t="s">
        <v>21</v>
      </c>
      <c r="C13" s="125" t="s">
        <v>22</v>
      </c>
      <c r="D13" s="126"/>
      <c r="E13" s="126"/>
      <c r="F13" s="126"/>
      <c r="G13" s="126"/>
      <c r="H13" s="126"/>
      <c r="I13" s="126"/>
      <c r="J13" s="127"/>
      <c r="K13" s="25" t="s">
        <v>23</v>
      </c>
      <c r="L13" s="25" t="s">
        <v>24</v>
      </c>
      <c r="M13" s="125" t="s">
        <v>25</v>
      </c>
      <c r="N13" s="138"/>
      <c r="O13" s="4"/>
      <c r="P13" s="26" t="s">
        <v>26</v>
      </c>
      <c r="Q13" s="27" t="s">
        <v>27</v>
      </c>
      <c r="R13" s="28" t="s">
        <v>28</v>
      </c>
      <c r="S13" s="29" t="s">
        <v>10</v>
      </c>
      <c r="T13" s="134" t="s">
        <v>29</v>
      </c>
      <c r="U13" s="127"/>
      <c r="V13" s="30" t="s">
        <v>30</v>
      </c>
      <c r="W13" s="31" t="s">
        <v>31</v>
      </c>
      <c r="X13" s="32" t="s">
        <v>32</v>
      </c>
      <c r="Y13" s="33" t="s">
        <v>33</v>
      </c>
      <c r="Z13" s="33" t="s">
        <v>34</v>
      </c>
      <c r="AA13" s="34" t="s">
        <v>35</v>
      </c>
      <c r="AB13" s="35"/>
      <c r="AC13" s="35"/>
    </row>
    <row r="14" spans="1:36" ht="19.5" customHeight="1" x14ac:dyDescent="0.2">
      <c r="A14" s="4"/>
      <c r="B14" s="129" t="s">
        <v>36</v>
      </c>
      <c r="C14" s="126"/>
      <c r="D14" s="126"/>
      <c r="E14" s="126"/>
      <c r="F14" s="126"/>
      <c r="G14" s="126"/>
      <c r="H14" s="126"/>
      <c r="I14" s="126"/>
      <c r="J14" s="127"/>
      <c r="K14" s="36"/>
      <c r="L14" s="36"/>
      <c r="M14" s="37"/>
      <c r="N14" s="38"/>
      <c r="O14" s="4"/>
      <c r="P14" s="39"/>
      <c r="Q14" s="40"/>
      <c r="R14" s="41"/>
      <c r="S14" s="29"/>
      <c r="T14" s="42" t="str">
        <f>B14</f>
        <v>ORIGIN CHARGES</v>
      </c>
      <c r="U14" s="43"/>
      <c r="V14" s="43"/>
      <c r="W14" s="44"/>
      <c r="X14" s="45"/>
      <c r="Y14" s="46"/>
      <c r="Z14" s="46"/>
      <c r="AA14" s="43"/>
      <c r="AB14" s="35"/>
      <c r="AC14" s="35"/>
      <c r="AD14" s="47" t="str">
        <f t="shared" ref="AD14:AD25" si="0">B14</f>
        <v>ORIGIN CHARGES</v>
      </c>
      <c r="AE14" s="48"/>
    </row>
    <row r="15" spans="1:36" ht="19.5" customHeight="1" x14ac:dyDescent="0.2">
      <c r="A15" s="4"/>
      <c r="B15" s="49">
        <v>1</v>
      </c>
      <c r="C15" s="130" t="s">
        <v>37</v>
      </c>
      <c r="D15" s="131"/>
      <c r="E15" s="131"/>
      <c r="F15" s="131"/>
      <c r="G15" s="131"/>
      <c r="H15" s="131"/>
      <c r="I15" s="131"/>
      <c r="J15" s="132"/>
      <c r="K15" s="50" t="s">
        <v>38</v>
      </c>
      <c r="L15" s="51">
        <f t="shared" ref="L15:L25" si="1">Q15*P15</f>
        <v>106.25</v>
      </c>
      <c r="M15" s="52" t="s">
        <v>39</v>
      </c>
      <c r="N15" s="53" t="s">
        <v>40</v>
      </c>
      <c r="O15" s="4"/>
      <c r="P15" s="54">
        <v>1.25</v>
      </c>
      <c r="Q15" s="55">
        <v>85</v>
      </c>
      <c r="R15" s="56">
        <f t="shared" ref="R15:R25" si="2">L15-Q15</f>
        <v>21.25</v>
      </c>
      <c r="S15" s="4"/>
      <c r="T15" s="57" t="s">
        <v>41</v>
      </c>
      <c r="U15" s="57" t="str">
        <f t="shared" ref="U15:U25" si="3">M15</f>
        <v>PER CBM</v>
      </c>
      <c r="V15" s="58">
        <v>5</v>
      </c>
      <c r="W15" s="59">
        <f t="shared" ref="W15:W25" si="4">L15</f>
        <v>106.25</v>
      </c>
      <c r="X15" s="60">
        <f t="shared" ref="X15:X25" si="5">Q15</f>
        <v>85</v>
      </c>
      <c r="Y15" s="61">
        <f t="shared" ref="Y15:Y25" si="6">V15*W15</f>
        <v>531.25</v>
      </c>
      <c r="Z15" s="62">
        <v>380.8</v>
      </c>
      <c r="AA15" s="61">
        <f t="shared" ref="AA15:AA25" si="7">Y15-Z15</f>
        <v>150.44999999999999</v>
      </c>
      <c r="AB15" s="63"/>
      <c r="AC15" s="63"/>
      <c r="AD15" s="64">
        <f t="shared" si="0"/>
        <v>1</v>
      </c>
      <c r="AE15" s="48" t="str">
        <f t="shared" ref="AE15:AE25" si="8">C15</f>
        <v>OCEAN FREIGHT</v>
      </c>
      <c r="AF15" s="48"/>
      <c r="AG15" s="48" t="str">
        <f t="shared" ref="AG15:AG25" si="9">M15</f>
        <v>PER CBM</v>
      </c>
      <c r="AH15" s="65">
        <f t="shared" ref="AH15:AH25" si="10">V15</f>
        <v>5</v>
      </c>
      <c r="AI15" s="66">
        <f t="shared" ref="AI15:AI25" si="11">L15</f>
        <v>106.25</v>
      </c>
      <c r="AJ15" s="66">
        <f t="shared" ref="AJ15:AJ25" si="12">AH15*AI15</f>
        <v>531.25</v>
      </c>
    </row>
    <row r="16" spans="1:36" ht="19.5" customHeight="1" x14ac:dyDescent="0.2">
      <c r="A16" s="4"/>
      <c r="B16" s="67">
        <v>2</v>
      </c>
      <c r="C16" s="115" t="s">
        <v>42</v>
      </c>
      <c r="D16" s="116"/>
      <c r="E16" s="116"/>
      <c r="F16" s="116"/>
      <c r="G16" s="116"/>
      <c r="H16" s="116"/>
      <c r="I16" s="116"/>
      <c r="J16" s="117"/>
      <c r="K16" s="68" t="s">
        <v>38</v>
      </c>
      <c r="L16" s="69">
        <f t="shared" si="1"/>
        <v>25</v>
      </c>
      <c r="M16" s="70" t="s">
        <v>43</v>
      </c>
      <c r="N16" s="71" t="s">
        <v>10</v>
      </c>
      <c r="O16" s="4"/>
      <c r="P16" s="54">
        <f t="shared" ref="P16:P25" si="13">P15</f>
        <v>1.25</v>
      </c>
      <c r="Q16" s="55">
        <v>20</v>
      </c>
      <c r="R16" s="56">
        <f t="shared" si="2"/>
        <v>5</v>
      </c>
      <c r="S16" s="4"/>
      <c r="T16" s="57" t="s">
        <v>42</v>
      </c>
      <c r="U16" s="57" t="str">
        <f t="shared" si="3"/>
        <v>PER DOC</v>
      </c>
      <c r="V16" s="58">
        <v>1</v>
      </c>
      <c r="W16" s="59">
        <f t="shared" si="4"/>
        <v>25</v>
      </c>
      <c r="X16" s="60">
        <f t="shared" si="5"/>
        <v>20</v>
      </c>
      <c r="Y16" s="61">
        <f t="shared" si="6"/>
        <v>25</v>
      </c>
      <c r="Z16" s="62">
        <f t="shared" ref="Z15:Z25" si="14">V16*X16</f>
        <v>20</v>
      </c>
      <c r="AA16" s="61">
        <f t="shared" si="7"/>
        <v>5</v>
      </c>
      <c r="AB16" s="63"/>
      <c r="AC16" s="63"/>
      <c r="AD16" s="64">
        <f t="shared" si="0"/>
        <v>2</v>
      </c>
      <c r="AE16" s="48" t="str">
        <f t="shared" si="8"/>
        <v>BL FEE</v>
      </c>
      <c r="AF16" s="48"/>
      <c r="AG16" s="48" t="str">
        <f t="shared" si="9"/>
        <v>PER DOC</v>
      </c>
      <c r="AH16" s="65">
        <f t="shared" si="10"/>
        <v>1</v>
      </c>
      <c r="AI16" s="66">
        <f t="shared" si="11"/>
        <v>25</v>
      </c>
      <c r="AJ16" s="66">
        <f t="shared" si="12"/>
        <v>25</v>
      </c>
    </row>
    <row r="17" spans="1:36" ht="19.5" customHeight="1" x14ac:dyDescent="0.2">
      <c r="A17" s="4"/>
      <c r="B17" s="67">
        <v>3</v>
      </c>
      <c r="C17" s="115" t="s">
        <v>44</v>
      </c>
      <c r="D17" s="116"/>
      <c r="E17" s="116"/>
      <c r="F17" s="116"/>
      <c r="G17" s="116"/>
      <c r="H17" s="116"/>
      <c r="I17" s="116"/>
      <c r="J17" s="117"/>
      <c r="K17" s="68" t="s">
        <v>38</v>
      </c>
      <c r="L17" s="69">
        <f t="shared" si="1"/>
        <v>25</v>
      </c>
      <c r="M17" s="70" t="s">
        <v>43</v>
      </c>
      <c r="N17" s="71" t="s">
        <v>10</v>
      </c>
      <c r="O17" s="4"/>
      <c r="P17" s="54">
        <f t="shared" si="13"/>
        <v>1.25</v>
      </c>
      <c r="Q17" s="55">
        <v>20</v>
      </c>
      <c r="R17" s="56">
        <f t="shared" si="2"/>
        <v>5</v>
      </c>
      <c r="S17" s="4"/>
      <c r="T17" s="57" t="str">
        <f t="shared" ref="T17:T25" si="15">C17</f>
        <v>VGM</v>
      </c>
      <c r="U17" s="57" t="str">
        <f t="shared" si="3"/>
        <v>PER DOC</v>
      </c>
      <c r="V17" s="58">
        <v>1</v>
      </c>
      <c r="W17" s="59">
        <f t="shared" si="4"/>
        <v>25</v>
      </c>
      <c r="X17" s="60">
        <f t="shared" si="5"/>
        <v>20</v>
      </c>
      <c r="Y17" s="61">
        <f t="shared" si="6"/>
        <v>25</v>
      </c>
      <c r="Z17" s="62">
        <f t="shared" si="14"/>
        <v>20</v>
      </c>
      <c r="AA17" s="61">
        <f t="shared" si="7"/>
        <v>5</v>
      </c>
      <c r="AB17" s="63"/>
      <c r="AC17" s="63"/>
      <c r="AD17" s="64">
        <f t="shared" si="0"/>
        <v>3</v>
      </c>
      <c r="AE17" s="48" t="str">
        <f t="shared" si="8"/>
        <v>VGM</v>
      </c>
      <c r="AF17" s="48"/>
      <c r="AG17" s="48" t="str">
        <f t="shared" si="9"/>
        <v>PER DOC</v>
      </c>
      <c r="AH17" s="65">
        <f t="shared" si="10"/>
        <v>1</v>
      </c>
      <c r="AI17" s="66">
        <f t="shared" si="11"/>
        <v>25</v>
      </c>
      <c r="AJ17" s="66">
        <f t="shared" si="12"/>
        <v>25</v>
      </c>
    </row>
    <row r="18" spans="1:36" ht="19.5" customHeight="1" x14ac:dyDescent="0.2">
      <c r="A18" s="4"/>
      <c r="B18" s="67">
        <v>4</v>
      </c>
      <c r="C18" s="115" t="s">
        <v>45</v>
      </c>
      <c r="D18" s="116"/>
      <c r="E18" s="116"/>
      <c r="F18" s="116"/>
      <c r="G18" s="116"/>
      <c r="H18" s="116"/>
      <c r="I18" s="116"/>
      <c r="J18" s="117"/>
      <c r="K18" s="68" t="s">
        <v>38</v>
      </c>
      <c r="L18" s="69">
        <f t="shared" si="1"/>
        <v>31.25</v>
      </c>
      <c r="M18" s="70" t="s">
        <v>46</v>
      </c>
      <c r="N18" s="71"/>
      <c r="O18" s="4"/>
      <c r="P18" s="54">
        <f t="shared" si="13"/>
        <v>1.25</v>
      </c>
      <c r="Q18" s="55">
        <v>25</v>
      </c>
      <c r="R18" s="56">
        <f t="shared" si="2"/>
        <v>6.25</v>
      </c>
      <c r="S18" s="4"/>
      <c r="T18" s="57" t="str">
        <f t="shared" si="15"/>
        <v>EXPORT DECLARATION</v>
      </c>
      <c r="U18" s="57" t="str">
        <f t="shared" si="3"/>
        <v>PER SHIPMENT</v>
      </c>
      <c r="V18" s="58">
        <v>1</v>
      </c>
      <c r="W18" s="59">
        <f t="shared" si="4"/>
        <v>31.25</v>
      </c>
      <c r="X18" s="60">
        <f t="shared" si="5"/>
        <v>25</v>
      </c>
      <c r="Y18" s="61">
        <f t="shared" si="6"/>
        <v>31.25</v>
      </c>
      <c r="Z18" s="62">
        <f t="shared" si="14"/>
        <v>25</v>
      </c>
      <c r="AA18" s="61">
        <f t="shared" si="7"/>
        <v>6.25</v>
      </c>
      <c r="AB18" s="63"/>
      <c r="AC18" s="63"/>
      <c r="AD18" s="64">
        <f t="shared" si="0"/>
        <v>4</v>
      </c>
      <c r="AE18" s="48" t="str">
        <f t="shared" si="8"/>
        <v>EXPORT DECLARATION</v>
      </c>
      <c r="AF18" s="48"/>
      <c r="AG18" s="48" t="str">
        <f t="shared" si="9"/>
        <v>PER SHIPMENT</v>
      </c>
      <c r="AH18" s="65">
        <f t="shared" si="10"/>
        <v>1</v>
      </c>
      <c r="AI18" s="66">
        <f t="shared" si="11"/>
        <v>31.25</v>
      </c>
      <c r="AJ18" s="66">
        <f t="shared" si="12"/>
        <v>31.25</v>
      </c>
    </row>
    <row r="19" spans="1:36" ht="19.5" customHeight="1" x14ac:dyDescent="0.2">
      <c r="A19" s="4"/>
      <c r="B19" s="67">
        <v>5</v>
      </c>
      <c r="C19" s="115" t="s">
        <v>47</v>
      </c>
      <c r="D19" s="116"/>
      <c r="E19" s="116"/>
      <c r="F19" s="116"/>
      <c r="G19" s="116"/>
      <c r="H19" s="116"/>
      <c r="I19" s="116"/>
      <c r="J19" s="117"/>
      <c r="K19" s="68" t="s">
        <v>38</v>
      </c>
      <c r="L19" s="69">
        <f t="shared" si="1"/>
        <v>31.25</v>
      </c>
      <c r="M19" s="70" t="s">
        <v>46</v>
      </c>
      <c r="N19" s="71"/>
      <c r="O19" s="4"/>
      <c r="P19" s="54">
        <f t="shared" si="13"/>
        <v>1.25</v>
      </c>
      <c r="Q19" s="55">
        <v>25</v>
      </c>
      <c r="R19" s="56">
        <f t="shared" si="2"/>
        <v>6.25</v>
      </c>
      <c r="S19" s="4"/>
      <c r="T19" s="57" t="str">
        <f t="shared" si="15"/>
        <v>ADM FEE</v>
      </c>
      <c r="U19" s="57" t="str">
        <f t="shared" si="3"/>
        <v>PER SHIPMENT</v>
      </c>
      <c r="V19" s="58">
        <v>1</v>
      </c>
      <c r="W19" s="59">
        <f t="shared" si="4"/>
        <v>31.25</v>
      </c>
      <c r="X19" s="60">
        <f t="shared" si="5"/>
        <v>25</v>
      </c>
      <c r="Y19" s="61">
        <f t="shared" si="6"/>
        <v>31.25</v>
      </c>
      <c r="Z19" s="62">
        <f t="shared" si="14"/>
        <v>25</v>
      </c>
      <c r="AA19" s="61">
        <f t="shared" si="7"/>
        <v>6.25</v>
      </c>
      <c r="AB19" s="72" t="s">
        <v>10</v>
      </c>
      <c r="AC19" s="72"/>
      <c r="AD19" s="64">
        <f t="shared" si="0"/>
        <v>5</v>
      </c>
      <c r="AE19" s="48" t="str">
        <f t="shared" si="8"/>
        <v>ADM FEE</v>
      </c>
      <c r="AF19" s="48"/>
      <c r="AG19" s="48" t="str">
        <f t="shared" si="9"/>
        <v>PER SHIPMENT</v>
      </c>
      <c r="AH19" s="65">
        <f t="shared" si="10"/>
        <v>1</v>
      </c>
      <c r="AI19" s="66">
        <f t="shared" si="11"/>
        <v>31.25</v>
      </c>
      <c r="AJ19" s="66">
        <f t="shared" si="12"/>
        <v>31.25</v>
      </c>
    </row>
    <row r="20" spans="1:36" ht="19.5" customHeight="1" x14ac:dyDescent="0.2">
      <c r="A20" s="4"/>
      <c r="B20" s="67">
        <v>6</v>
      </c>
      <c r="C20" s="115" t="s">
        <v>48</v>
      </c>
      <c r="D20" s="116"/>
      <c r="E20" s="116"/>
      <c r="F20" s="116"/>
      <c r="G20" s="116"/>
      <c r="H20" s="116"/>
      <c r="I20" s="116"/>
      <c r="J20" s="117"/>
      <c r="K20" s="68" t="s">
        <v>38</v>
      </c>
      <c r="L20" s="69">
        <f t="shared" si="1"/>
        <v>325</v>
      </c>
      <c r="M20" s="70" t="s">
        <v>49</v>
      </c>
      <c r="N20" s="71"/>
      <c r="O20" s="73" t="s">
        <v>10</v>
      </c>
      <c r="P20" s="54">
        <f t="shared" si="13"/>
        <v>1.25</v>
      </c>
      <c r="Q20" s="55">
        <v>260</v>
      </c>
      <c r="R20" s="56">
        <f t="shared" si="2"/>
        <v>65</v>
      </c>
      <c r="S20" s="4" t="s">
        <v>10</v>
      </c>
      <c r="T20" s="57" t="str">
        <f t="shared" si="15"/>
        <v>TRUCKING SRG-JKT</v>
      </c>
      <c r="U20" s="57" t="str">
        <f t="shared" si="3"/>
        <v>PER UNIT TRUCK</v>
      </c>
      <c r="V20" s="58">
        <v>1</v>
      </c>
      <c r="W20" s="59">
        <f t="shared" si="4"/>
        <v>325</v>
      </c>
      <c r="X20" s="60">
        <f t="shared" si="5"/>
        <v>260</v>
      </c>
      <c r="Y20" s="61">
        <f t="shared" si="6"/>
        <v>325</v>
      </c>
      <c r="Z20" s="61">
        <f t="shared" si="14"/>
        <v>260</v>
      </c>
      <c r="AA20" s="61">
        <f t="shared" si="7"/>
        <v>65</v>
      </c>
      <c r="AB20" s="63"/>
      <c r="AC20" s="63"/>
      <c r="AD20" s="64">
        <f t="shared" si="0"/>
        <v>6</v>
      </c>
      <c r="AE20" s="48" t="str">
        <f t="shared" si="8"/>
        <v>TRUCKING SRG-JKT</v>
      </c>
      <c r="AF20" s="48"/>
      <c r="AG20" s="48" t="str">
        <f t="shared" si="9"/>
        <v>PER UNIT TRUCK</v>
      </c>
      <c r="AH20" s="65">
        <f t="shared" si="10"/>
        <v>1</v>
      </c>
      <c r="AI20" s="66">
        <f t="shared" si="11"/>
        <v>325</v>
      </c>
      <c r="AJ20" s="66">
        <f t="shared" si="12"/>
        <v>325</v>
      </c>
    </row>
    <row r="21" spans="1:36" ht="19.5" customHeight="1" x14ac:dyDescent="0.2">
      <c r="A21" s="4"/>
      <c r="B21" s="67">
        <v>7</v>
      </c>
      <c r="C21" s="115" t="s">
        <v>50</v>
      </c>
      <c r="D21" s="116"/>
      <c r="E21" s="116"/>
      <c r="F21" s="116"/>
      <c r="G21" s="116"/>
      <c r="H21" s="116"/>
      <c r="I21" s="116"/>
      <c r="J21" s="117"/>
      <c r="K21" s="68" t="s">
        <v>38</v>
      </c>
      <c r="L21" s="69">
        <f t="shared" si="1"/>
        <v>12.5</v>
      </c>
      <c r="M21" s="70" t="s">
        <v>43</v>
      </c>
      <c r="N21" s="71" t="s">
        <v>10</v>
      </c>
      <c r="O21" s="4"/>
      <c r="P21" s="54">
        <f t="shared" si="13"/>
        <v>1.25</v>
      </c>
      <c r="Q21" s="55">
        <v>10</v>
      </c>
      <c r="R21" s="56">
        <f t="shared" si="2"/>
        <v>2.5</v>
      </c>
      <c r="S21" s="4"/>
      <c r="T21" s="57" t="str">
        <f t="shared" si="15"/>
        <v>FIAT NPE</v>
      </c>
      <c r="U21" s="57" t="str">
        <f t="shared" si="3"/>
        <v>PER DOC</v>
      </c>
      <c r="V21" s="58">
        <v>1</v>
      </c>
      <c r="W21" s="59">
        <f t="shared" si="4"/>
        <v>12.5</v>
      </c>
      <c r="X21" s="60">
        <f t="shared" si="5"/>
        <v>10</v>
      </c>
      <c r="Y21" s="61">
        <f t="shared" si="6"/>
        <v>12.5</v>
      </c>
      <c r="Z21" s="62">
        <f t="shared" si="14"/>
        <v>10</v>
      </c>
      <c r="AA21" s="61">
        <f t="shared" si="7"/>
        <v>2.5</v>
      </c>
      <c r="AB21" s="63"/>
      <c r="AC21" s="63"/>
      <c r="AD21" s="64">
        <f t="shared" si="0"/>
        <v>7</v>
      </c>
      <c r="AE21" s="48" t="str">
        <f t="shared" si="8"/>
        <v>FIAT NPE</v>
      </c>
      <c r="AF21" s="48"/>
      <c r="AG21" s="48" t="str">
        <f t="shared" si="9"/>
        <v>PER DOC</v>
      </c>
      <c r="AH21" s="65">
        <f t="shared" si="10"/>
        <v>1</v>
      </c>
      <c r="AI21" s="66">
        <f t="shared" si="11"/>
        <v>12.5</v>
      </c>
      <c r="AJ21" s="66">
        <f t="shared" si="12"/>
        <v>12.5</v>
      </c>
    </row>
    <row r="22" spans="1:36" ht="19.5" customHeight="1" x14ac:dyDescent="0.2">
      <c r="A22" s="4"/>
      <c r="B22" s="67">
        <v>8</v>
      </c>
      <c r="C22" s="115" t="s">
        <v>51</v>
      </c>
      <c r="D22" s="116"/>
      <c r="E22" s="116"/>
      <c r="F22" s="116"/>
      <c r="G22" s="116"/>
      <c r="H22" s="116"/>
      <c r="I22" s="116"/>
      <c r="J22" s="117"/>
      <c r="K22" s="68" t="s">
        <v>38</v>
      </c>
      <c r="L22" s="69">
        <f t="shared" si="1"/>
        <v>37.5</v>
      </c>
      <c r="M22" s="70" t="s">
        <v>43</v>
      </c>
      <c r="N22" s="71"/>
      <c r="O22" s="4"/>
      <c r="P22" s="54">
        <f t="shared" si="13"/>
        <v>1.25</v>
      </c>
      <c r="Q22" s="55">
        <v>30</v>
      </c>
      <c r="R22" s="56">
        <f t="shared" si="2"/>
        <v>7.5</v>
      </c>
      <c r="S22" s="29"/>
      <c r="T22" s="57" t="str">
        <f t="shared" si="15"/>
        <v>COO</v>
      </c>
      <c r="U22" s="57" t="str">
        <f t="shared" si="3"/>
        <v>PER DOC</v>
      </c>
      <c r="V22" s="58">
        <v>0</v>
      </c>
      <c r="W22" s="59">
        <f t="shared" si="4"/>
        <v>37.5</v>
      </c>
      <c r="X22" s="60">
        <f t="shared" si="5"/>
        <v>30</v>
      </c>
      <c r="Y22" s="61">
        <f t="shared" si="6"/>
        <v>0</v>
      </c>
      <c r="Z22" s="61">
        <f t="shared" si="14"/>
        <v>0</v>
      </c>
      <c r="AA22" s="61">
        <f t="shared" si="7"/>
        <v>0</v>
      </c>
      <c r="AB22" s="63"/>
      <c r="AC22" s="63"/>
      <c r="AD22" s="64">
        <f t="shared" si="0"/>
        <v>8</v>
      </c>
      <c r="AE22" s="48" t="str">
        <f t="shared" si="8"/>
        <v>COO</v>
      </c>
      <c r="AF22" s="48"/>
      <c r="AG22" s="48" t="str">
        <f t="shared" si="9"/>
        <v>PER DOC</v>
      </c>
      <c r="AH22" s="65">
        <f t="shared" si="10"/>
        <v>0</v>
      </c>
      <c r="AI22" s="66">
        <f t="shared" si="11"/>
        <v>37.5</v>
      </c>
      <c r="AJ22" s="66">
        <f t="shared" si="12"/>
        <v>0</v>
      </c>
    </row>
    <row r="23" spans="1:36" ht="19.5" customHeight="1" x14ac:dyDescent="0.2">
      <c r="A23" s="4"/>
      <c r="B23" s="67">
        <v>9</v>
      </c>
      <c r="C23" s="115" t="s">
        <v>52</v>
      </c>
      <c r="D23" s="116"/>
      <c r="E23" s="116"/>
      <c r="F23" s="116"/>
      <c r="G23" s="116"/>
      <c r="H23" s="116"/>
      <c r="I23" s="116"/>
      <c r="J23" s="117"/>
      <c r="K23" s="68" t="s">
        <v>38</v>
      </c>
      <c r="L23" s="69">
        <f t="shared" si="1"/>
        <v>56.25</v>
      </c>
      <c r="M23" s="70" t="s">
        <v>53</v>
      </c>
      <c r="N23" s="71"/>
      <c r="O23" s="4"/>
      <c r="P23" s="54">
        <f t="shared" si="13"/>
        <v>1.25</v>
      </c>
      <c r="Q23" s="55">
        <v>45</v>
      </c>
      <c r="R23" s="56">
        <f t="shared" si="2"/>
        <v>11.25</v>
      </c>
      <c r="S23" s="29"/>
      <c r="T23" s="57" t="str">
        <f t="shared" si="15"/>
        <v>FUMIGATION</v>
      </c>
      <c r="U23" s="57" t="str">
        <f t="shared" si="3"/>
        <v>PER PALLET</v>
      </c>
      <c r="V23" s="58">
        <v>4</v>
      </c>
      <c r="W23" s="59">
        <f t="shared" si="4"/>
        <v>56.25</v>
      </c>
      <c r="X23" s="60">
        <f t="shared" si="5"/>
        <v>45</v>
      </c>
      <c r="Y23" s="61">
        <f t="shared" si="6"/>
        <v>225</v>
      </c>
      <c r="Z23" s="62">
        <f t="shared" si="14"/>
        <v>180</v>
      </c>
      <c r="AA23" s="61">
        <f t="shared" si="7"/>
        <v>45</v>
      </c>
      <c r="AB23" s="63"/>
      <c r="AC23" s="63"/>
      <c r="AD23" s="64">
        <f t="shared" si="0"/>
        <v>9</v>
      </c>
      <c r="AE23" s="48" t="str">
        <f t="shared" si="8"/>
        <v>FUMIGATION</v>
      </c>
      <c r="AF23" s="48"/>
      <c r="AG23" s="48" t="str">
        <f t="shared" si="9"/>
        <v>PER PALLET</v>
      </c>
      <c r="AH23" s="65">
        <f t="shared" si="10"/>
        <v>4</v>
      </c>
      <c r="AI23" s="66">
        <f t="shared" si="11"/>
        <v>56.25</v>
      </c>
      <c r="AJ23" s="66">
        <f t="shared" si="12"/>
        <v>225</v>
      </c>
    </row>
    <row r="24" spans="1:36" ht="19.5" customHeight="1" x14ac:dyDescent="0.2">
      <c r="A24" s="4"/>
      <c r="B24" s="67">
        <v>10</v>
      </c>
      <c r="C24" s="115" t="s">
        <v>54</v>
      </c>
      <c r="D24" s="116"/>
      <c r="E24" s="116"/>
      <c r="F24" s="116"/>
      <c r="G24" s="116"/>
      <c r="H24" s="116"/>
      <c r="I24" s="116"/>
      <c r="J24" s="117"/>
      <c r="K24" s="68" t="s">
        <v>38</v>
      </c>
      <c r="L24" s="69">
        <f t="shared" si="1"/>
        <v>10</v>
      </c>
      <c r="M24" s="70" t="s">
        <v>53</v>
      </c>
      <c r="N24" s="71"/>
      <c r="O24" s="4"/>
      <c r="P24" s="54">
        <f t="shared" si="13"/>
        <v>1.25</v>
      </c>
      <c r="Q24" s="55">
        <v>8</v>
      </c>
      <c r="R24" s="56">
        <f t="shared" si="2"/>
        <v>2</v>
      </c>
      <c r="S24" s="29"/>
      <c r="T24" s="57" t="str">
        <f t="shared" si="15"/>
        <v>ISPM</v>
      </c>
      <c r="U24" s="57" t="str">
        <f t="shared" si="3"/>
        <v>PER PALLET</v>
      </c>
      <c r="V24" s="58">
        <v>4</v>
      </c>
      <c r="W24" s="59">
        <f t="shared" si="4"/>
        <v>10</v>
      </c>
      <c r="X24" s="60">
        <f t="shared" si="5"/>
        <v>8</v>
      </c>
      <c r="Y24" s="61">
        <f t="shared" si="6"/>
        <v>40</v>
      </c>
      <c r="Z24" s="62">
        <f t="shared" si="14"/>
        <v>32</v>
      </c>
      <c r="AA24" s="61">
        <f t="shared" si="7"/>
        <v>8</v>
      </c>
      <c r="AB24" s="63"/>
      <c r="AC24" s="63"/>
      <c r="AD24" s="64">
        <f t="shared" si="0"/>
        <v>10</v>
      </c>
      <c r="AE24" s="48" t="str">
        <f t="shared" si="8"/>
        <v>ISPM</v>
      </c>
      <c r="AF24" s="48"/>
      <c r="AG24" s="48" t="str">
        <f t="shared" si="9"/>
        <v>PER PALLET</v>
      </c>
      <c r="AH24" s="65">
        <f t="shared" si="10"/>
        <v>4</v>
      </c>
      <c r="AI24" s="66">
        <f t="shared" si="11"/>
        <v>10</v>
      </c>
      <c r="AJ24" s="66">
        <f t="shared" si="12"/>
        <v>40</v>
      </c>
    </row>
    <row r="25" spans="1:36" ht="19.5" customHeight="1" x14ac:dyDescent="0.2">
      <c r="A25" s="4"/>
      <c r="B25" s="67">
        <v>11</v>
      </c>
      <c r="C25" s="115" t="s">
        <v>55</v>
      </c>
      <c r="D25" s="116"/>
      <c r="E25" s="116"/>
      <c r="F25" s="116"/>
      <c r="G25" s="116"/>
      <c r="H25" s="116"/>
      <c r="I25" s="116"/>
      <c r="J25" s="117"/>
      <c r="K25" s="68" t="s">
        <v>38</v>
      </c>
      <c r="L25" s="69">
        <f t="shared" si="1"/>
        <v>43.75</v>
      </c>
      <c r="M25" s="70" t="s">
        <v>39</v>
      </c>
      <c r="N25" s="71"/>
      <c r="O25" s="4"/>
      <c r="P25" s="54">
        <f t="shared" si="13"/>
        <v>1.25</v>
      </c>
      <c r="Q25" s="55">
        <v>35</v>
      </c>
      <c r="R25" s="56">
        <f t="shared" si="2"/>
        <v>8.75</v>
      </c>
      <c r="S25" s="29"/>
      <c r="T25" s="57" t="str">
        <f t="shared" si="15"/>
        <v>HANDLING LCL</v>
      </c>
      <c r="U25" s="57" t="str">
        <f t="shared" si="3"/>
        <v>PER CBM</v>
      </c>
      <c r="V25" s="58">
        <v>0</v>
      </c>
      <c r="W25" s="59">
        <f t="shared" si="4"/>
        <v>43.75</v>
      </c>
      <c r="X25" s="60">
        <f t="shared" si="5"/>
        <v>35</v>
      </c>
      <c r="Y25" s="61">
        <f t="shared" si="6"/>
        <v>0</v>
      </c>
      <c r="Z25" s="61">
        <f t="shared" si="14"/>
        <v>0</v>
      </c>
      <c r="AA25" s="61">
        <f t="shared" si="7"/>
        <v>0</v>
      </c>
      <c r="AB25" s="63" t="s">
        <v>10</v>
      </c>
      <c r="AC25" s="63"/>
      <c r="AD25" s="64">
        <f t="shared" si="0"/>
        <v>11</v>
      </c>
      <c r="AE25" s="48" t="str">
        <f t="shared" si="8"/>
        <v>HANDLING LCL</v>
      </c>
      <c r="AF25" s="48"/>
      <c r="AG25" s="48" t="str">
        <f t="shared" si="9"/>
        <v>PER CBM</v>
      </c>
      <c r="AH25" s="65">
        <f t="shared" si="10"/>
        <v>0</v>
      </c>
      <c r="AI25" s="66">
        <f t="shared" si="11"/>
        <v>43.75</v>
      </c>
      <c r="AJ25" s="66">
        <f t="shared" si="12"/>
        <v>0</v>
      </c>
    </row>
    <row r="26" spans="1:36" ht="19.5" customHeight="1" x14ac:dyDescent="0.2">
      <c r="A26" s="4"/>
      <c r="B26" s="121"/>
      <c r="C26" s="116"/>
      <c r="D26" s="116"/>
      <c r="E26" s="116"/>
      <c r="F26" s="116"/>
      <c r="G26" s="116"/>
      <c r="H26" s="116"/>
      <c r="I26" s="116"/>
      <c r="J26" s="117"/>
      <c r="K26" s="68"/>
      <c r="L26" s="69"/>
      <c r="M26" s="70"/>
      <c r="N26" s="71"/>
      <c r="O26" s="4"/>
      <c r="P26" s="54"/>
      <c r="Q26" s="55"/>
      <c r="R26" s="56"/>
      <c r="S26" s="29"/>
      <c r="T26" s="57"/>
      <c r="U26" s="57"/>
      <c r="V26" s="58"/>
      <c r="W26" s="59"/>
      <c r="X26" s="60"/>
      <c r="Y26" s="61"/>
      <c r="Z26" s="61"/>
      <c r="AA26" s="61"/>
      <c r="AB26" s="63"/>
      <c r="AC26" s="63"/>
      <c r="AD26" s="48" t="s">
        <v>10</v>
      </c>
      <c r="AE26" s="48" t="s">
        <v>10</v>
      </c>
      <c r="AF26" s="48"/>
      <c r="AG26" s="48" t="s">
        <v>10</v>
      </c>
      <c r="AH26" s="65" t="s">
        <v>10</v>
      </c>
      <c r="AI26" s="66" t="s">
        <v>10</v>
      </c>
      <c r="AJ26" s="66" t="s">
        <v>10</v>
      </c>
    </row>
    <row r="27" spans="1:36" ht="19.5" customHeight="1" x14ac:dyDescent="0.2">
      <c r="A27" s="4"/>
      <c r="B27" s="128" t="s">
        <v>56</v>
      </c>
      <c r="C27" s="116"/>
      <c r="D27" s="116"/>
      <c r="E27" s="116"/>
      <c r="F27" s="116"/>
      <c r="G27" s="116"/>
      <c r="H27" s="116"/>
      <c r="I27" s="116"/>
      <c r="J27" s="117"/>
      <c r="K27" s="68"/>
      <c r="L27" s="69"/>
      <c r="M27" s="70"/>
      <c r="N27" s="71"/>
      <c r="O27" s="4"/>
      <c r="P27" s="54">
        <f>P24</f>
        <v>1.25</v>
      </c>
      <c r="Q27" s="55"/>
      <c r="R27" s="56"/>
      <c r="S27" s="29"/>
      <c r="T27" s="74" t="str">
        <f>B27</f>
        <v>DESTINATION CHARGES</v>
      </c>
      <c r="U27" s="57">
        <f t="shared" ref="U27:U30" si="16">M27</f>
        <v>0</v>
      </c>
      <c r="V27" s="58" t="s">
        <v>10</v>
      </c>
      <c r="W27" s="59" t="s">
        <v>10</v>
      </c>
      <c r="X27" s="60" t="s">
        <v>10</v>
      </c>
      <c r="Y27" s="61" t="s">
        <v>10</v>
      </c>
      <c r="Z27" s="61" t="s">
        <v>10</v>
      </c>
      <c r="AA27" s="61" t="s">
        <v>10</v>
      </c>
      <c r="AB27" s="63"/>
      <c r="AC27" s="63"/>
      <c r="AD27" s="48" t="str">
        <f t="shared" ref="AD27:AD40" si="17">B27</f>
        <v>DESTINATION CHARGES</v>
      </c>
      <c r="AE27" s="48"/>
      <c r="AF27" s="48"/>
      <c r="AG27" s="48" t="s">
        <v>10</v>
      </c>
      <c r="AH27" s="65" t="str">
        <f t="shared" ref="AH27:AH40" si="18">V27</f>
        <v xml:space="preserve"> </v>
      </c>
      <c r="AI27" s="66" t="s">
        <v>10</v>
      </c>
      <c r="AJ27" s="66" t="s">
        <v>10</v>
      </c>
    </row>
    <row r="28" spans="1:36" ht="19.5" customHeight="1" x14ac:dyDescent="0.2">
      <c r="A28" s="4"/>
      <c r="B28" s="75">
        <v>1</v>
      </c>
      <c r="C28" s="115" t="s">
        <v>57</v>
      </c>
      <c r="D28" s="116"/>
      <c r="E28" s="116"/>
      <c r="F28" s="116"/>
      <c r="G28" s="116"/>
      <c r="H28" s="116"/>
      <c r="I28" s="116"/>
      <c r="J28" s="117"/>
      <c r="K28" s="68" t="s">
        <v>38</v>
      </c>
      <c r="L28" s="69">
        <v>31.25</v>
      </c>
      <c r="M28" s="70" t="s">
        <v>39</v>
      </c>
      <c r="N28" s="76" t="s">
        <v>40</v>
      </c>
      <c r="O28" s="4"/>
      <c r="P28" s="54">
        <f>P23</f>
        <v>1.25</v>
      </c>
      <c r="Q28" s="55">
        <v>10</v>
      </c>
      <c r="R28" s="56">
        <f t="shared" ref="R28:R40" si="19">L28-Q28</f>
        <v>21.25</v>
      </c>
      <c r="S28" s="29"/>
      <c r="T28" s="57" t="str">
        <f t="shared" ref="T28:T40" si="20">C28</f>
        <v>CFS FEE</v>
      </c>
      <c r="U28" s="57" t="str">
        <f t="shared" si="16"/>
        <v>PER CBM</v>
      </c>
      <c r="V28" s="58">
        <v>5</v>
      </c>
      <c r="W28" s="59">
        <f t="shared" ref="W28:W40" si="21">L28</f>
        <v>31.25</v>
      </c>
      <c r="X28" s="60">
        <f t="shared" ref="X28:X40" si="22">Q28</f>
        <v>10</v>
      </c>
      <c r="Y28" s="61">
        <f t="shared" ref="Y28:Y40" si="23">V28*W28</f>
        <v>156.25</v>
      </c>
      <c r="Z28" s="62">
        <f t="shared" ref="Z28:Z40" si="24">V28*X28</f>
        <v>50</v>
      </c>
      <c r="AA28" s="61">
        <f t="shared" ref="AA28:AA40" si="25">Y28-Z28</f>
        <v>106.25</v>
      </c>
      <c r="AB28" s="63"/>
      <c r="AC28" s="63"/>
      <c r="AD28" s="48">
        <f t="shared" si="17"/>
        <v>1</v>
      </c>
      <c r="AE28" s="48" t="str">
        <f t="shared" ref="AE28:AE40" si="26">C28</f>
        <v>CFS FEE</v>
      </c>
      <c r="AF28" s="48"/>
      <c r="AG28" s="48" t="str">
        <f t="shared" ref="AG28:AG40" si="27">M28</f>
        <v>PER CBM</v>
      </c>
      <c r="AH28" s="65">
        <f t="shared" si="18"/>
        <v>5</v>
      </c>
      <c r="AI28" s="66">
        <f t="shared" ref="AI28:AI40" si="28">L28</f>
        <v>31.25</v>
      </c>
      <c r="AJ28" s="66">
        <f t="shared" ref="AJ28:AJ40" si="29">AH28*AI28</f>
        <v>156.25</v>
      </c>
    </row>
    <row r="29" spans="1:36" ht="19.5" customHeight="1" x14ac:dyDescent="0.2">
      <c r="A29" s="4"/>
      <c r="B29" s="75">
        <v>2</v>
      </c>
      <c r="C29" s="115" t="s">
        <v>58</v>
      </c>
      <c r="D29" s="116"/>
      <c r="E29" s="116"/>
      <c r="F29" s="116"/>
      <c r="G29" s="116"/>
      <c r="H29" s="116"/>
      <c r="I29" s="116"/>
      <c r="J29" s="117"/>
      <c r="K29" s="68" t="s">
        <v>38</v>
      </c>
      <c r="L29" s="69">
        <f t="shared" ref="L29:L40" si="30">Q29*P29</f>
        <v>12.5</v>
      </c>
      <c r="M29" s="70" t="s">
        <v>39</v>
      </c>
      <c r="N29" s="76" t="s">
        <v>40</v>
      </c>
      <c r="O29" s="4"/>
      <c r="P29" s="54">
        <f>P28</f>
        <v>1.25</v>
      </c>
      <c r="Q29" s="55">
        <v>10</v>
      </c>
      <c r="R29" s="56">
        <f t="shared" si="19"/>
        <v>2.5</v>
      </c>
      <c r="S29" s="29"/>
      <c r="T29" s="57" t="str">
        <f t="shared" si="20"/>
        <v>THC</v>
      </c>
      <c r="U29" s="57" t="str">
        <f t="shared" si="16"/>
        <v>PER CBM</v>
      </c>
      <c r="V29" s="58">
        <v>5</v>
      </c>
      <c r="W29" s="59">
        <f t="shared" si="21"/>
        <v>12.5</v>
      </c>
      <c r="X29" s="60">
        <f t="shared" si="22"/>
        <v>10</v>
      </c>
      <c r="Y29" s="61">
        <f t="shared" si="23"/>
        <v>62.5</v>
      </c>
      <c r="Z29" s="62">
        <f t="shared" si="24"/>
        <v>50</v>
      </c>
      <c r="AA29" s="61">
        <f t="shared" si="25"/>
        <v>12.5</v>
      </c>
      <c r="AB29" s="63"/>
      <c r="AC29" s="63"/>
      <c r="AD29" s="48">
        <f t="shared" si="17"/>
        <v>2</v>
      </c>
      <c r="AE29" s="48" t="str">
        <f t="shared" si="26"/>
        <v>THC</v>
      </c>
      <c r="AF29" s="48"/>
      <c r="AG29" s="48" t="str">
        <f t="shared" si="27"/>
        <v>PER CBM</v>
      </c>
      <c r="AH29" s="65">
        <f t="shared" si="18"/>
        <v>5</v>
      </c>
      <c r="AI29" s="66">
        <f t="shared" si="28"/>
        <v>12.5</v>
      </c>
      <c r="AJ29" s="66">
        <f t="shared" si="29"/>
        <v>62.5</v>
      </c>
    </row>
    <row r="30" spans="1:36" ht="19.5" customHeight="1" x14ac:dyDescent="0.2">
      <c r="A30" s="4"/>
      <c r="B30" s="75">
        <v>3</v>
      </c>
      <c r="C30" s="115" t="s">
        <v>59</v>
      </c>
      <c r="D30" s="116"/>
      <c r="E30" s="116"/>
      <c r="F30" s="116"/>
      <c r="G30" s="116"/>
      <c r="H30" s="116"/>
      <c r="I30" s="116"/>
      <c r="J30" s="117"/>
      <c r="K30" s="68" t="s">
        <v>38</v>
      </c>
      <c r="L30" s="69">
        <f t="shared" si="30"/>
        <v>153</v>
      </c>
      <c r="M30" s="70" t="s">
        <v>43</v>
      </c>
      <c r="N30" s="71"/>
      <c r="O30" s="4"/>
      <c r="P30" s="54">
        <v>1.2</v>
      </c>
      <c r="Q30" s="55">
        <v>127.5</v>
      </c>
      <c r="R30" s="56">
        <f t="shared" si="19"/>
        <v>25.5</v>
      </c>
      <c r="S30" s="29"/>
      <c r="T30" s="57" t="str">
        <f t="shared" si="20"/>
        <v>DOC FEE</v>
      </c>
      <c r="U30" s="57" t="str">
        <f t="shared" si="16"/>
        <v>PER DOC</v>
      </c>
      <c r="V30" s="58">
        <v>1</v>
      </c>
      <c r="W30" s="59">
        <f t="shared" si="21"/>
        <v>153</v>
      </c>
      <c r="X30" s="60">
        <f t="shared" si="22"/>
        <v>127.5</v>
      </c>
      <c r="Y30" s="61">
        <f t="shared" si="23"/>
        <v>153</v>
      </c>
      <c r="Z30" s="62">
        <f t="shared" si="24"/>
        <v>127.5</v>
      </c>
      <c r="AA30" s="61">
        <f t="shared" si="25"/>
        <v>25.5</v>
      </c>
      <c r="AB30" s="63"/>
      <c r="AC30" s="63"/>
      <c r="AD30" s="48">
        <f t="shared" si="17"/>
        <v>3</v>
      </c>
      <c r="AE30" s="48" t="str">
        <f t="shared" si="26"/>
        <v>DOC FEE</v>
      </c>
      <c r="AF30" s="48"/>
      <c r="AG30" s="48" t="str">
        <f t="shared" si="27"/>
        <v>PER DOC</v>
      </c>
      <c r="AH30" s="65">
        <f t="shared" si="18"/>
        <v>1</v>
      </c>
      <c r="AI30" s="66">
        <f t="shared" si="28"/>
        <v>153</v>
      </c>
      <c r="AJ30" s="66">
        <f t="shared" si="29"/>
        <v>153</v>
      </c>
    </row>
    <row r="31" spans="1:36" ht="19.5" customHeight="1" x14ac:dyDescent="0.2">
      <c r="A31" s="4"/>
      <c r="B31" s="75">
        <v>4</v>
      </c>
      <c r="C31" s="115" t="s">
        <v>60</v>
      </c>
      <c r="D31" s="116"/>
      <c r="E31" s="116"/>
      <c r="F31" s="116"/>
      <c r="G31" s="116"/>
      <c r="H31" s="116"/>
      <c r="I31" s="116"/>
      <c r="J31" s="117"/>
      <c r="K31" s="68" t="s">
        <v>38</v>
      </c>
      <c r="L31" s="69">
        <f t="shared" si="30"/>
        <v>37.5</v>
      </c>
      <c r="M31" s="70" t="s">
        <v>61</v>
      </c>
      <c r="N31" s="77" t="s">
        <v>62</v>
      </c>
      <c r="O31" s="4"/>
      <c r="P31" s="54">
        <v>1.25</v>
      </c>
      <c r="Q31" s="55">
        <v>30</v>
      </c>
      <c r="R31" s="56">
        <f t="shared" si="19"/>
        <v>7.5</v>
      </c>
      <c r="S31" s="29"/>
      <c r="T31" s="57" t="str">
        <f t="shared" si="20"/>
        <v>WAREHOUSE CHARGE</v>
      </c>
      <c r="U31" s="57" t="s">
        <v>39</v>
      </c>
      <c r="V31" s="58">
        <v>5</v>
      </c>
      <c r="W31" s="59">
        <f t="shared" si="21"/>
        <v>37.5</v>
      </c>
      <c r="X31" s="60">
        <f t="shared" si="22"/>
        <v>30</v>
      </c>
      <c r="Y31" s="61">
        <f t="shared" si="23"/>
        <v>187.5</v>
      </c>
      <c r="Z31" s="62">
        <f t="shared" si="24"/>
        <v>150</v>
      </c>
      <c r="AA31" s="61">
        <f t="shared" si="25"/>
        <v>37.5</v>
      </c>
      <c r="AB31" s="63"/>
      <c r="AC31" s="63"/>
      <c r="AD31" s="48">
        <f t="shared" si="17"/>
        <v>4</v>
      </c>
      <c r="AE31" s="48" t="str">
        <f t="shared" si="26"/>
        <v>WAREHOUSE CHARGE</v>
      </c>
      <c r="AF31" s="48"/>
      <c r="AG31" s="48" t="str">
        <f t="shared" si="27"/>
        <v>PER ENTRY</v>
      </c>
      <c r="AH31" s="65">
        <f t="shared" si="18"/>
        <v>5</v>
      </c>
      <c r="AI31" s="66">
        <f t="shared" si="28"/>
        <v>37.5</v>
      </c>
      <c r="AJ31" s="66">
        <f t="shared" si="29"/>
        <v>187.5</v>
      </c>
    </row>
    <row r="32" spans="1:36" ht="19.5" customHeight="1" x14ac:dyDescent="0.2">
      <c r="A32" s="4"/>
      <c r="B32" s="75">
        <v>5</v>
      </c>
      <c r="C32" s="115" t="s">
        <v>63</v>
      </c>
      <c r="D32" s="116"/>
      <c r="E32" s="116"/>
      <c r="F32" s="116"/>
      <c r="G32" s="116"/>
      <c r="H32" s="116"/>
      <c r="I32" s="116"/>
      <c r="J32" s="117"/>
      <c r="K32" s="68" t="s">
        <v>38</v>
      </c>
      <c r="L32" s="69">
        <f t="shared" si="30"/>
        <v>37.5</v>
      </c>
      <c r="M32" s="70" t="s">
        <v>64</v>
      </c>
      <c r="N32" s="71"/>
      <c r="O32" s="4"/>
      <c r="P32" s="54">
        <f t="shared" ref="P32:P38" si="31">P31</f>
        <v>1.25</v>
      </c>
      <c r="Q32" s="55">
        <v>30</v>
      </c>
      <c r="R32" s="56">
        <f t="shared" si="19"/>
        <v>7.5</v>
      </c>
      <c r="S32" s="29"/>
      <c r="T32" s="57" t="str">
        <f t="shared" si="20"/>
        <v>TALLY</v>
      </c>
      <c r="U32" s="57" t="str">
        <f t="shared" ref="U32:U34" si="32">M32</f>
        <v>PER SET</v>
      </c>
      <c r="V32" s="58">
        <v>0</v>
      </c>
      <c r="W32" s="59">
        <f t="shared" si="21"/>
        <v>37.5</v>
      </c>
      <c r="X32" s="60">
        <f t="shared" si="22"/>
        <v>30</v>
      </c>
      <c r="Y32" s="61">
        <f t="shared" si="23"/>
        <v>0</v>
      </c>
      <c r="Z32" s="61">
        <f t="shared" si="24"/>
        <v>0</v>
      </c>
      <c r="AA32" s="61">
        <f t="shared" si="25"/>
        <v>0</v>
      </c>
      <c r="AB32" s="63"/>
      <c r="AC32" s="63"/>
      <c r="AD32" s="48">
        <f t="shared" si="17"/>
        <v>5</v>
      </c>
      <c r="AE32" s="48" t="str">
        <f t="shared" si="26"/>
        <v>TALLY</v>
      </c>
      <c r="AF32" s="48"/>
      <c r="AG32" s="48" t="str">
        <f t="shared" si="27"/>
        <v>PER SET</v>
      </c>
      <c r="AH32" s="65">
        <f t="shared" si="18"/>
        <v>0</v>
      </c>
      <c r="AI32" s="66">
        <f t="shared" si="28"/>
        <v>37.5</v>
      </c>
      <c r="AJ32" s="66">
        <f t="shared" si="29"/>
        <v>0</v>
      </c>
    </row>
    <row r="33" spans="1:36" ht="19.5" customHeight="1" x14ac:dyDescent="0.2">
      <c r="A33" s="4"/>
      <c r="B33" s="75">
        <v>6</v>
      </c>
      <c r="C33" s="115" t="s">
        <v>65</v>
      </c>
      <c r="D33" s="116"/>
      <c r="E33" s="116"/>
      <c r="F33" s="116"/>
      <c r="G33" s="116"/>
      <c r="H33" s="116"/>
      <c r="I33" s="116"/>
      <c r="J33" s="117"/>
      <c r="K33" s="68" t="s">
        <v>38</v>
      </c>
      <c r="L33" s="69">
        <f t="shared" si="30"/>
        <v>300</v>
      </c>
      <c r="M33" s="70" t="s">
        <v>46</v>
      </c>
      <c r="N33" s="71"/>
      <c r="O33" s="4"/>
      <c r="P33" s="54">
        <f t="shared" si="31"/>
        <v>1.25</v>
      </c>
      <c r="Q33" s="55">
        <v>240</v>
      </c>
      <c r="R33" s="56">
        <f t="shared" si="19"/>
        <v>60</v>
      </c>
      <c r="S33" s="29" t="s">
        <v>10</v>
      </c>
      <c r="T33" s="57" t="str">
        <f t="shared" si="20"/>
        <v>CUSTOM CLEARANCE</v>
      </c>
      <c r="U33" s="57" t="str">
        <f t="shared" si="32"/>
        <v>PER SHIPMENT</v>
      </c>
      <c r="V33" s="58">
        <v>1</v>
      </c>
      <c r="W33" s="59">
        <f t="shared" si="21"/>
        <v>300</v>
      </c>
      <c r="X33" s="60">
        <f t="shared" si="22"/>
        <v>240</v>
      </c>
      <c r="Y33" s="61">
        <f t="shared" si="23"/>
        <v>300</v>
      </c>
      <c r="Z33" s="61">
        <f t="shared" si="24"/>
        <v>240</v>
      </c>
      <c r="AA33" s="61">
        <f t="shared" si="25"/>
        <v>60</v>
      </c>
      <c r="AB33" s="48"/>
      <c r="AC33" s="48"/>
      <c r="AD33" s="48">
        <f t="shared" si="17"/>
        <v>6</v>
      </c>
      <c r="AE33" s="48" t="str">
        <f t="shared" si="26"/>
        <v>CUSTOM CLEARANCE</v>
      </c>
      <c r="AF33" s="48"/>
      <c r="AG33" s="48" t="str">
        <f t="shared" si="27"/>
        <v>PER SHIPMENT</v>
      </c>
      <c r="AH33" s="65">
        <f t="shared" si="18"/>
        <v>1</v>
      </c>
      <c r="AI33" s="66">
        <f t="shared" si="28"/>
        <v>300</v>
      </c>
      <c r="AJ33" s="66">
        <f t="shared" si="29"/>
        <v>300</v>
      </c>
    </row>
    <row r="34" spans="1:36" ht="19.5" customHeight="1" x14ac:dyDescent="0.2">
      <c r="A34" s="4"/>
      <c r="B34" s="78">
        <v>7</v>
      </c>
      <c r="C34" s="115" t="s">
        <v>66</v>
      </c>
      <c r="D34" s="116"/>
      <c r="E34" s="116"/>
      <c r="F34" s="116"/>
      <c r="G34" s="116"/>
      <c r="H34" s="116"/>
      <c r="I34" s="116"/>
      <c r="J34" s="117"/>
      <c r="K34" s="79" t="s">
        <v>38</v>
      </c>
      <c r="L34" s="69">
        <f t="shared" si="30"/>
        <v>0</v>
      </c>
      <c r="M34" s="70" t="s">
        <v>67</v>
      </c>
      <c r="N34" s="80"/>
      <c r="O34" s="4"/>
      <c r="P34" s="54">
        <f t="shared" si="31"/>
        <v>1.25</v>
      </c>
      <c r="Q34" s="55">
        <v>0</v>
      </c>
      <c r="R34" s="56">
        <f t="shared" si="19"/>
        <v>0</v>
      </c>
      <c r="S34" s="29"/>
      <c r="T34" s="57" t="str">
        <f t="shared" si="20"/>
        <v>CUSTOM INSPECTION</v>
      </c>
      <c r="U34" s="57" t="str">
        <f t="shared" si="32"/>
        <v>AS PER CUSTOM FINAL INVOICE</v>
      </c>
      <c r="V34" s="58">
        <v>1</v>
      </c>
      <c r="W34" s="59">
        <f t="shared" si="21"/>
        <v>0</v>
      </c>
      <c r="X34" s="60">
        <f t="shared" si="22"/>
        <v>0</v>
      </c>
      <c r="Y34" s="61">
        <f t="shared" si="23"/>
        <v>0</v>
      </c>
      <c r="Z34" s="61">
        <f t="shared" si="24"/>
        <v>0</v>
      </c>
      <c r="AA34" s="61">
        <f t="shared" si="25"/>
        <v>0</v>
      </c>
      <c r="AB34" s="48"/>
      <c r="AC34" s="48"/>
      <c r="AD34" s="48">
        <f t="shared" si="17"/>
        <v>7</v>
      </c>
      <c r="AE34" s="48" t="str">
        <f t="shared" si="26"/>
        <v>CUSTOM INSPECTION</v>
      </c>
      <c r="AF34" s="48"/>
      <c r="AG34" s="48" t="str">
        <f t="shared" si="27"/>
        <v>AS PER CUSTOM FINAL INVOICE</v>
      </c>
      <c r="AH34" s="65">
        <f t="shared" si="18"/>
        <v>1</v>
      </c>
      <c r="AI34" s="66">
        <f t="shared" si="28"/>
        <v>0</v>
      </c>
      <c r="AJ34" s="66">
        <f t="shared" si="29"/>
        <v>0</v>
      </c>
    </row>
    <row r="35" spans="1:36" ht="19.5" customHeight="1" x14ac:dyDescent="0.2">
      <c r="A35" s="4"/>
      <c r="B35" s="78">
        <v>8</v>
      </c>
      <c r="C35" s="115" t="s">
        <v>68</v>
      </c>
      <c r="D35" s="116"/>
      <c r="E35" s="116"/>
      <c r="F35" s="116"/>
      <c r="G35" s="116"/>
      <c r="H35" s="116"/>
      <c r="I35" s="116"/>
      <c r="J35" s="117"/>
      <c r="K35" s="79" t="s">
        <v>38</v>
      </c>
      <c r="L35" s="69">
        <f t="shared" si="30"/>
        <v>43.75</v>
      </c>
      <c r="M35" s="70" t="s">
        <v>10</v>
      </c>
      <c r="N35" s="81" t="s">
        <v>69</v>
      </c>
      <c r="O35" s="4"/>
      <c r="P35" s="54">
        <f t="shared" si="31"/>
        <v>1.25</v>
      </c>
      <c r="Q35" s="55">
        <v>35</v>
      </c>
      <c r="R35" s="56">
        <f t="shared" si="19"/>
        <v>8.75</v>
      </c>
      <c r="S35" s="29"/>
      <c r="T35" s="57" t="str">
        <f t="shared" si="20"/>
        <v>CUSTOM INSPECTION HANDLING</v>
      </c>
      <c r="U35" s="57" t="s">
        <v>70</v>
      </c>
      <c r="V35" s="58">
        <v>1</v>
      </c>
      <c r="W35" s="59">
        <f t="shared" si="21"/>
        <v>43.75</v>
      </c>
      <c r="X35" s="60">
        <f t="shared" si="22"/>
        <v>35</v>
      </c>
      <c r="Y35" s="61">
        <f t="shared" si="23"/>
        <v>43.75</v>
      </c>
      <c r="Z35" s="62">
        <f t="shared" si="24"/>
        <v>35</v>
      </c>
      <c r="AA35" s="61">
        <f t="shared" si="25"/>
        <v>8.75</v>
      </c>
      <c r="AB35" s="48"/>
      <c r="AC35" s="48"/>
      <c r="AD35" s="48">
        <f t="shared" si="17"/>
        <v>8</v>
      </c>
      <c r="AE35" s="48" t="str">
        <f t="shared" si="26"/>
        <v>CUSTOM INSPECTION HANDLING</v>
      </c>
      <c r="AF35" s="48"/>
      <c r="AG35" s="48" t="str">
        <f t="shared" si="27"/>
        <v xml:space="preserve"> </v>
      </c>
      <c r="AH35" s="65">
        <f t="shared" si="18"/>
        <v>1</v>
      </c>
      <c r="AI35" s="66">
        <f t="shared" si="28"/>
        <v>43.75</v>
      </c>
      <c r="AJ35" s="66">
        <f t="shared" si="29"/>
        <v>43.75</v>
      </c>
    </row>
    <row r="36" spans="1:36" ht="19.5" customHeight="1" x14ac:dyDescent="0.2">
      <c r="A36" s="4"/>
      <c r="B36" s="78">
        <v>9</v>
      </c>
      <c r="C36" s="115" t="s">
        <v>71</v>
      </c>
      <c r="D36" s="116"/>
      <c r="E36" s="116"/>
      <c r="F36" s="116"/>
      <c r="G36" s="116"/>
      <c r="H36" s="116"/>
      <c r="I36" s="116"/>
      <c r="J36" s="117"/>
      <c r="K36" s="79" t="s">
        <v>38</v>
      </c>
      <c r="L36" s="69">
        <f t="shared" si="30"/>
        <v>56.25</v>
      </c>
      <c r="M36" s="70" t="s">
        <v>46</v>
      </c>
      <c r="N36" s="80"/>
      <c r="O36" s="4"/>
      <c r="P36" s="54">
        <f t="shared" si="31"/>
        <v>1.25</v>
      </c>
      <c r="Q36" s="55">
        <v>45</v>
      </c>
      <c r="R36" s="56">
        <f t="shared" si="19"/>
        <v>11.25</v>
      </c>
      <c r="S36" s="29"/>
      <c r="T36" s="57" t="str">
        <f t="shared" si="20"/>
        <v>COMMODITY INSPECTION</v>
      </c>
      <c r="U36" s="57" t="str">
        <f t="shared" ref="U36:U40" si="33">M36</f>
        <v>PER SHIPMENT</v>
      </c>
      <c r="V36" s="58">
        <v>1</v>
      </c>
      <c r="W36" s="59">
        <f t="shared" si="21"/>
        <v>56.25</v>
      </c>
      <c r="X36" s="60">
        <f t="shared" si="22"/>
        <v>45</v>
      </c>
      <c r="Y36" s="61">
        <f t="shared" si="23"/>
        <v>56.25</v>
      </c>
      <c r="Z36" s="62">
        <f t="shared" si="24"/>
        <v>45</v>
      </c>
      <c r="AA36" s="61">
        <f t="shared" si="25"/>
        <v>11.25</v>
      </c>
      <c r="AB36" s="48"/>
      <c r="AC36" s="48"/>
      <c r="AD36" s="48">
        <f t="shared" si="17"/>
        <v>9</v>
      </c>
      <c r="AE36" s="48" t="str">
        <f t="shared" si="26"/>
        <v>COMMODITY INSPECTION</v>
      </c>
      <c r="AF36" s="48"/>
      <c r="AG36" s="48" t="str">
        <f t="shared" si="27"/>
        <v>PER SHIPMENT</v>
      </c>
      <c r="AH36" s="65">
        <f t="shared" si="18"/>
        <v>1</v>
      </c>
      <c r="AI36" s="66">
        <f t="shared" si="28"/>
        <v>56.25</v>
      </c>
      <c r="AJ36" s="66">
        <f t="shared" si="29"/>
        <v>56.25</v>
      </c>
    </row>
    <row r="37" spans="1:36" ht="19.5" customHeight="1" x14ac:dyDescent="0.2">
      <c r="A37" s="4"/>
      <c r="B37" s="78">
        <v>10</v>
      </c>
      <c r="C37" s="115" t="s">
        <v>72</v>
      </c>
      <c r="D37" s="116"/>
      <c r="E37" s="116"/>
      <c r="F37" s="116"/>
      <c r="G37" s="116"/>
      <c r="H37" s="116"/>
      <c r="I37" s="116"/>
      <c r="J37" s="117"/>
      <c r="K37" s="79" t="s">
        <v>38</v>
      </c>
      <c r="L37" s="69">
        <f t="shared" si="30"/>
        <v>56.25</v>
      </c>
      <c r="M37" s="70" t="s">
        <v>46</v>
      </c>
      <c r="N37" s="80"/>
      <c r="O37" s="4"/>
      <c r="P37" s="54">
        <f t="shared" si="31"/>
        <v>1.25</v>
      </c>
      <c r="Q37" s="55">
        <v>45</v>
      </c>
      <c r="R37" s="56">
        <f t="shared" si="19"/>
        <v>11.25</v>
      </c>
      <c r="S37" s="29"/>
      <c r="T37" s="57" t="str">
        <f t="shared" si="20"/>
        <v>COMMODITY INSPECTION HANDLE</v>
      </c>
      <c r="U37" s="57" t="str">
        <f t="shared" si="33"/>
        <v>PER SHIPMENT</v>
      </c>
      <c r="V37" s="58">
        <v>1</v>
      </c>
      <c r="W37" s="59">
        <f t="shared" si="21"/>
        <v>56.25</v>
      </c>
      <c r="X37" s="60">
        <f t="shared" si="22"/>
        <v>45</v>
      </c>
      <c r="Y37" s="61">
        <f t="shared" si="23"/>
        <v>56.25</v>
      </c>
      <c r="Z37" s="62">
        <f t="shared" si="24"/>
        <v>45</v>
      </c>
      <c r="AA37" s="61">
        <f t="shared" si="25"/>
        <v>11.25</v>
      </c>
      <c r="AB37" s="48"/>
      <c r="AC37" s="48"/>
      <c r="AD37" s="48">
        <f t="shared" si="17"/>
        <v>10</v>
      </c>
      <c r="AE37" s="48" t="str">
        <f t="shared" si="26"/>
        <v>COMMODITY INSPECTION HANDLE</v>
      </c>
      <c r="AF37" s="48"/>
      <c r="AG37" s="48" t="str">
        <f t="shared" si="27"/>
        <v>PER SHIPMENT</v>
      </c>
      <c r="AH37" s="65">
        <f t="shared" si="18"/>
        <v>1</v>
      </c>
      <c r="AI37" s="66">
        <f t="shared" si="28"/>
        <v>56.25</v>
      </c>
      <c r="AJ37" s="66">
        <f t="shared" si="29"/>
        <v>56.25</v>
      </c>
    </row>
    <row r="38" spans="1:36" ht="19.5" customHeight="1" x14ac:dyDescent="0.2">
      <c r="A38" s="4"/>
      <c r="B38" s="78">
        <v>11</v>
      </c>
      <c r="C38" s="115" t="s">
        <v>73</v>
      </c>
      <c r="D38" s="116"/>
      <c r="E38" s="116"/>
      <c r="F38" s="116"/>
      <c r="G38" s="116"/>
      <c r="H38" s="116"/>
      <c r="I38" s="116"/>
      <c r="J38" s="117"/>
      <c r="K38" s="79" t="s">
        <v>38</v>
      </c>
      <c r="L38" s="69">
        <f t="shared" si="30"/>
        <v>37.5</v>
      </c>
      <c r="M38" s="70" t="s">
        <v>74</v>
      </c>
      <c r="N38" s="81" t="s">
        <v>69</v>
      </c>
      <c r="O38" s="4"/>
      <c r="P38" s="54">
        <f t="shared" si="31"/>
        <v>1.25</v>
      </c>
      <c r="Q38" s="55">
        <v>30</v>
      </c>
      <c r="R38" s="56">
        <f t="shared" si="19"/>
        <v>7.5</v>
      </c>
      <c r="S38" s="29"/>
      <c r="T38" s="57" t="str">
        <f t="shared" si="20"/>
        <v>SHEET PATCH-UP FEE</v>
      </c>
      <c r="U38" s="57" t="str">
        <f t="shared" si="33"/>
        <v xml:space="preserve">PER 5 HS CODE </v>
      </c>
      <c r="V38" s="58">
        <v>1</v>
      </c>
      <c r="W38" s="59">
        <f t="shared" si="21"/>
        <v>37.5</v>
      </c>
      <c r="X38" s="60">
        <f t="shared" si="22"/>
        <v>30</v>
      </c>
      <c r="Y38" s="61">
        <f t="shared" si="23"/>
        <v>37.5</v>
      </c>
      <c r="Z38" s="62">
        <f t="shared" si="24"/>
        <v>30</v>
      </c>
      <c r="AA38" s="61">
        <f t="shared" si="25"/>
        <v>7.5</v>
      </c>
      <c r="AB38" s="48"/>
      <c r="AC38" s="48"/>
      <c r="AD38" s="48">
        <f t="shared" si="17"/>
        <v>11</v>
      </c>
      <c r="AE38" s="48" t="str">
        <f t="shared" si="26"/>
        <v>SHEET PATCH-UP FEE</v>
      </c>
      <c r="AF38" s="48"/>
      <c r="AG38" s="48" t="str">
        <f t="shared" si="27"/>
        <v xml:space="preserve">PER 5 HS CODE </v>
      </c>
      <c r="AH38" s="65">
        <f t="shared" si="18"/>
        <v>1</v>
      </c>
      <c r="AI38" s="66">
        <f t="shared" si="28"/>
        <v>37.5</v>
      </c>
      <c r="AJ38" s="66">
        <f t="shared" si="29"/>
        <v>37.5</v>
      </c>
    </row>
    <row r="39" spans="1:36" ht="19.5" customHeight="1" x14ac:dyDescent="0.3">
      <c r="A39" s="4"/>
      <c r="B39" s="82">
        <v>12</v>
      </c>
      <c r="C39" s="118" t="s">
        <v>75</v>
      </c>
      <c r="D39" s="119"/>
      <c r="E39" s="119"/>
      <c r="F39" s="119"/>
      <c r="G39" s="119"/>
      <c r="H39" s="119"/>
      <c r="I39" s="119"/>
      <c r="J39" s="120"/>
      <c r="K39" s="83" t="s">
        <v>38</v>
      </c>
      <c r="L39" s="84">
        <f t="shared" si="30"/>
        <v>337.5</v>
      </c>
      <c r="M39" s="85" t="s">
        <v>46</v>
      </c>
      <c r="N39" s="86"/>
      <c r="O39" s="4"/>
      <c r="P39" s="54">
        <f>P37</f>
        <v>1.25</v>
      </c>
      <c r="Q39" s="87">
        <v>270</v>
      </c>
      <c r="R39" s="56">
        <f t="shared" si="19"/>
        <v>67.5</v>
      </c>
      <c r="S39" s="88"/>
      <c r="T39" s="57" t="str">
        <f t="shared" si="20"/>
        <v>TRUCKING SHANGHAI - NINGBO</v>
      </c>
      <c r="U39" s="57" t="str">
        <f t="shared" si="33"/>
        <v>PER SHIPMENT</v>
      </c>
      <c r="V39" s="58">
        <v>1</v>
      </c>
      <c r="W39" s="59">
        <f t="shared" si="21"/>
        <v>337.5</v>
      </c>
      <c r="X39" s="60">
        <f t="shared" si="22"/>
        <v>270</v>
      </c>
      <c r="Y39" s="61">
        <f t="shared" si="23"/>
        <v>337.5</v>
      </c>
      <c r="Z39" s="62">
        <f t="shared" si="24"/>
        <v>270</v>
      </c>
      <c r="AA39" s="61">
        <f t="shared" si="25"/>
        <v>67.5</v>
      </c>
      <c r="AB39" s="63" t="s">
        <v>10</v>
      </c>
      <c r="AC39" s="63"/>
      <c r="AD39" s="48">
        <f t="shared" si="17"/>
        <v>12</v>
      </c>
      <c r="AE39" s="48" t="str">
        <f t="shared" si="26"/>
        <v>TRUCKING SHANGHAI - NINGBO</v>
      </c>
      <c r="AF39" s="48"/>
      <c r="AG39" s="48" t="str">
        <f t="shared" si="27"/>
        <v>PER SHIPMENT</v>
      </c>
      <c r="AH39" s="65">
        <f t="shared" si="18"/>
        <v>1</v>
      </c>
      <c r="AI39" s="66">
        <f t="shared" si="28"/>
        <v>337.5</v>
      </c>
      <c r="AJ39" s="66">
        <f t="shared" si="29"/>
        <v>337.5</v>
      </c>
    </row>
    <row r="40" spans="1:36" ht="12.75" customHeight="1" x14ac:dyDescent="0.2">
      <c r="A40" s="4"/>
      <c r="B40" s="89">
        <v>13</v>
      </c>
      <c r="C40" s="29" t="s">
        <v>76</v>
      </c>
      <c r="D40" s="29"/>
      <c r="E40" s="29"/>
      <c r="F40" s="29"/>
      <c r="G40" s="29"/>
      <c r="H40" s="29"/>
      <c r="I40" s="29"/>
      <c r="J40" s="29"/>
      <c r="K40" s="29"/>
      <c r="L40" s="90">
        <f t="shared" si="30"/>
        <v>75</v>
      </c>
      <c r="M40" s="29" t="s">
        <v>77</v>
      </c>
      <c r="N40" s="29"/>
      <c r="O40" s="19" t="s">
        <v>10</v>
      </c>
      <c r="P40" s="18">
        <f>P39</f>
        <v>1.25</v>
      </c>
      <c r="Q40" s="91">
        <v>60</v>
      </c>
      <c r="R40" s="92">
        <f t="shared" si="19"/>
        <v>15</v>
      </c>
      <c r="S40" s="19"/>
      <c r="T40" s="57" t="str">
        <f t="shared" si="20"/>
        <v>FORKLIFT</v>
      </c>
      <c r="U40" s="57" t="str">
        <f t="shared" si="33"/>
        <v>PER UNIT</v>
      </c>
      <c r="V40" s="58">
        <v>1</v>
      </c>
      <c r="W40" s="59">
        <f t="shared" si="21"/>
        <v>75</v>
      </c>
      <c r="X40" s="60">
        <f t="shared" si="22"/>
        <v>60</v>
      </c>
      <c r="Y40" s="61">
        <f t="shared" si="23"/>
        <v>75</v>
      </c>
      <c r="Z40" s="62">
        <f t="shared" si="24"/>
        <v>60</v>
      </c>
      <c r="AA40" s="61">
        <f t="shared" si="25"/>
        <v>15</v>
      </c>
      <c r="AD40" s="48">
        <f t="shared" si="17"/>
        <v>13</v>
      </c>
      <c r="AE40" s="48" t="str">
        <f t="shared" si="26"/>
        <v>FORKLIFT</v>
      </c>
      <c r="AF40" s="48"/>
      <c r="AG40" s="48" t="str">
        <f t="shared" si="27"/>
        <v>PER UNIT</v>
      </c>
      <c r="AH40" s="65">
        <f t="shared" si="18"/>
        <v>1</v>
      </c>
      <c r="AI40" s="66">
        <f t="shared" si="28"/>
        <v>75</v>
      </c>
      <c r="AJ40" s="66">
        <f t="shared" si="29"/>
        <v>75</v>
      </c>
    </row>
    <row r="41" spans="1:36" ht="12.75" customHeight="1" x14ac:dyDescent="0.3">
      <c r="A41" s="4"/>
      <c r="B41" s="93" t="s">
        <v>78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19"/>
      <c r="P41" s="18"/>
      <c r="Q41" s="91"/>
      <c r="R41" s="19"/>
      <c r="S41" s="19"/>
      <c r="T41" s="48"/>
      <c r="U41" s="48"/>
      <c r="V41" s="48"/>
      <c r="W41" s="48"/>
      <c r="X41" s="48"/>
      <c r="Y41" s="48" t="s">
        <v>10</v>
      </c>
      <c r="Z41" s="48"/>
      <c r="AA41" s="48"/>
      <c r="AB41" s="48"/>
      <c r="AC41" s="48"/>
      <c r="AD41" s="48" t="s">
        <v>10</v>
      </c>
      <c r="AE41" s="48"/>
      <c r="AI41" s="94"/>
      <c r="AJ41" s="94"/>
    </row>
    <row r="42" spans="1:36" ht="12.75" customHeight="1" x14ac:dyDescent="0.2">
      <c r="A42" s="4"/>
      <c r="B42" s="95">
        <v>1</v>
      </c>
      <c r="C42" s="96" t="s">
        <v>79</v>
      </c>
      <c r="D42" s="96"/>
      <c r="E42" s="96"/>
      <c r="F42" s="96"/>
      <c r="G42" s="96"/>
      <c r="H42" s="96"/>
      <c r="I42" s="96"/>
      <c r="J42" s="96"/>
      <c r="K42" s="19"/>
      <c r="L42" s="19"/>
      <c r="M42" s="19"/>
      <c r="N42" s="19"/>
      <c r="O42" s="19"/>
      <c r="P42" s="18"/>
      <c r="Q42" s="91"/>
      <c r="R42" s="19"/>
      <c r="S42" s="19"/>
      <c r="Y42" s="144" t="s">
        <v>109</v>
      </c>
      <c r="Z42" s="144" t="s">
        <v>108</v>
      </c>
      <c r="AA42" s="144" t="s">
        <v>110</v>
      </c>
      <c r="AD42" s="48">
        <f t="shared" ref="AD42:AD44" si="34">B42</f>
        <v>1</v>
      </c>
      <c r="AE42" s="48"/>
      <c r="AI42" s="94"/>
      <c r="AJ42" s="94"/>
    </row>
    <row r="43" spans="1:36" ht="12.75" customHeight="1" x14ac:dyDescent="0.2">
      <c r="A43" s="4"/>
      <c r="B43" s="95">
        <v>2</v>
      </c>
      <c r="C43" s="96" t="s">
        <v>80</v>
      </c>
      <c r="D43" s="96"/>
      <c r="E43" s="96"/>
      <c r="F43" s="96"/>
      <c r="G43" s="96"/>
      <c r="H43" s="96"/>
      <c r="I43" s="96"/>
      <c r="J43" s="96"/>
      <c r="K43" s="19"/>
      <c r="L43" s="19"/>
      <c r="M43" s="19"/>
      <c r="N43" s="19"/>
      <c r="O43" s="19"/>
      <c r="P43" s="18"/>
      <c r="Q43" s="91"/>
      <c r="R43" s="19"/>
      <c r="S43" s="19"/>
      <c r="V43" s="140" t="s">
        <v>81</v>
      </c>
      <c r="W43" s="116"/>
      <c r="X43" s="117"/>
      <c r="Y43" s="143">
        <f>SUM(Y15:Y40)</f>
        <v>2711.75</v>
      </c>
      <c r="Z43" s="143">
        <f>SUM(Z15:Z40)</f>
        <v>2055.3000000000002</v>
      </c>
      <c r="AA43" s="143">
        <f t="shared" ref="Y43:AA43" si="35">SUM(AA15:AA40)</f>
        <v>656.45</v>
      </c>
      <c r="AB43" s="141"/>
      <c r="AC43" s="97"/>
      <c r="AD43" s="48">
        <f t="shared" si="34"/>
        <v>2</v>
      </c>
      <c r="AE43" s="48"/>
      <c r="AI43" s="94"/>
      <c r="AJ43" s="94"/>
    </row>
    <row r="44" spans="1:36" ht="12.75" customHeight="1" x14ac:dyDescent="0.2">
      <c r="A44" s="4"/>
      <c r="B44" s="95">
        <v>3</v>
      </c>
      <c r="C44" s="96" t="s">
        <v>82</v>
      </c>
      <c r="D44" s="96"/>
      <c r="E44" s="96"/>
      <c r="F44" s="96"/>
      <c r="G44" s="96"/>
      <c r="H44" s="96"/>
      <c r="I44" s="96"/>
      <c r="J44" s="96"/>
      <c r="K44" s="19"/>
      <c r="L44" s="19"/>
      <c r="M44" s="19"/>
      <c r="N44" s="19"/>
      <c r="O44" s="19"/>
      <c r="P44" s="18"/>
      <c r="Q44" s="91"/>
      <c r="R44" s="19"/>
      <c r="S44" s="19"/>
      <c r="Z44" s="141"/>
      <c r="AA44" s="97"/>
      <c r="AB44" s="98"/>
      <c r="AC44" s="98"/>
      <c r="AD44" s="48">
        <f t="shared" si="34"/>
        <v>3</v>
      </c>
      <c r="AE44" s="48"/>
      <c r="AI44" s="94"/>
      <c r="AJ44" s="94"/>
    </row>
    <row r="45" spans="1:36" ht="12.75" customHeight="1" x14ac:dyDescent="0.2">
      <c r="A45" s="4"/>
      <c r="B45" s="95">
        <v>4</v>
      </c>
      <c r="C45" s="96" t="s">
        <v>83</v>
      </c>
      <c r="D45" s="96"/>
      <c r="E45" s="96"/>
      <c r="F45" s="96"/>
      <c r="G45" s="96"/>
      <c r="H45" s="96"/>
      <c r="I45" s="96"/>
      <c r="J45" s="96"/>
      <c r="K45" s="19"/>
      <c r="L45" s="19"/>
      <c r="M45" s="19"/>
      <c r="N45" s="19"/>
      <c r="O45" s="19"/>
      <c r="P45" s="18"/>
      <c r="Q45" s="91"/>
      <c r="R45" s="19"/>
      <c r="S45" s="19"/>
      <c r="Z45" s="141"/>
      <c r="AD45" s="48"/>
      <c r="AE45" s="48"/>
      <c r="AI45" s="94"/>
      <c r="AJ45" s="94"/>
    </row>
    <row r="46" spans="1:36" ht="12.75" customHeight="1" x14ac:dyDescent="0.2">
      <c r="A46" s="4"/>
      <c r="B46" s="95">
        <v>5</v>
      </c>
      <c r="C46" s="96" t="s">
        <v>84</v>
      </c>
      <c r="D46" s="96"/>
      <c r="E46" s="96"/>
      <c r="F46" s="96"/>
      <c r="G46" s="96"/>
      <c r="H46" s="96"/>
      <c r="I46" s="96"/>
      <c r="J46" s="96"/>
      <c r="K46" s="19"/>
      <c r="L46" s="19"/>
      <c r="M46" s="19"/>
      <c r="N46" s="19"/>
      <c r="O46" s="19"/>
      <c r="P46" s="18"/>
      <c r="Q46" s="19"/>
      <c r="R46" s="19"/>
      <c r="S46" s="19"/>
      <c r="Z46" s="142"/>
      <c r="AD46" s="48"/>
      <c r="AE46" s="48"/>
      <c r="AI46" s="94"/>
      <c r="AJ46" s="94"/>
    </row>
    <row r="47" spans="1:36" ht="12.75" customHeight="1" x14ac:dyDescent="0.2">
      <c r="A47" s="4"/>
      <c r="B47" s="95">
        <v>6</v>
      </c>
      <c r="C47" s="99" t="s">
        <v>85</v>
      </c>
      <c r="D47" s="99"/>
      <c r="E47" s="99"/>
      <c r="F47" s="99"/>
      <c r="G47" s="99"/>
      <c r="H47" s="99"/>
      <c r="I47" s="99"/>
      <c r="J47" s="99"/>
      <c r="K47" s="19"/>
      <c r="L47" s="19"/>
      <c r="M47" s="19"/>
      <c r="N47" s="19"/>
      <c r="O47" s="19"/>
      <c r="P47" s="18"/>
      <c r="Q47" s="19"/>
      <c r="R47" s="19"/>
      <c r="S47" s="19"/>
      <c r="AD47" s="48"/>
      <c r="AE47" s="48"/>
      <c r="AI47" s="94"/>
      <c r="AJ47" s="94"/>
    </row>
    <row r="48" spans="1:36" ht="12.75" customHeight="1" x14ac:dyDescent="0.2">
      <c r="A48" s="4"/>
      <c r="B48" s="95">
        <v>7</v>
      </c>
      <c r="C48" s="96" t="s">
        <v>86</v>
      </c>
      <c r="D48" s="96"/>
      <c r="E48" s="96"/>
      <c r="F48" s="96"/>
      <c r="G48" s="96"/>
      <c r="H48" s="96"/>
      <c r="I48" s="96"/>
      <c r="J48" s="96"/>
      <c r="K48" s="19"/>
      <c r="L48" s="19"/>
      <c r="M48" s="19"/>
      <c r="N48" s="19"/>
      <c r="O48" s="19"/>
      <c r="P48" s="18"/>
      <c r="Q48" s="19"/>
      <c r="R48" s="19"/>
      <c r="S48" s="19"/>
      <c r="AI48" s="94"/>
      <c r="AJ48" s="94"/>
    </row>
    <row r="49" spans="1:36" ht="12.75" customHeight="1" x14ac:dyDescent="0.2">
      <c r="A49" s="4"/>
      <c r="B49" s="89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O49" s="19"/>
      <c r="P49" s="18"/>
      <c r="Q49" s="19"/>
      <c r="R49" s="19"/>
      <c r="S49" s="19"/>
      <c r="AI49" s="94"/>
      <c r="AJ49" s="94"/>
    </row>
    <row r="50" spans="1:36" ht="12.75" customHeight="1" x14ac:dyDescent="0.2">
      <c r="A50" s="4"/>
      <c r="B50" s="96" t="s">
        <v>87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9"/>
      <c r="R50" s="19"/>
      <c r="S50" s="19"/>
      <c r="AI50" s="94"/>
      <c r="AJ50" s="94"/>
    </row>
    <row r="51" spans="1:36" ht="12.75" customHeight="1" x14ac:dyDescent="0.2">
      <c r="A51" s="4"/>
      <c r="B51" s="96" t="s">
        <v>88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36" ht="12.75" customHeight="1" x14ac:dyDescent="0.2">
      <c r="A52" s="4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9"/>
      <c r="P52" s="29"/>
      <c r="Q52" s="29"/>
      <c r="R52" s="29"/>
      <c r="S52" s="29"/>
    </row>
    <row r="53" spans="1:36" ht="12.75" customHeight="1" x14ac:dyDescent="0.2">
      <c r="A53" s="4"/>
      <c r="B53" s="124" t="s">
        <v>89</v>
      </c>
      <c r="C53" s="123"/>
      <c r="D53" s="122">
        <v>44449</v>
      </c>
      <c r="E53" s="123"/>
      <c r="F53" s="123"/>
      <c r="G53" s="123"/>
      <c r="H53" s="123"/>
      <c r="I53" s="123"/>
      <c r="J53" s="123"/>
      <c r="K53" s="19"/>
      <c r="L53" s="19"/>
      <c r="M53" s="19"/>
      <c r="N53" s="19"/>
      <c r="O53" s="29"/>
      <c r="P53" s="29"/>
      <c r="Q53" s="29"/>
      <c r="R53" s="29"/>
      <c r="S53" s="29"/>
    </row>
    <row r="54" spans="1:36" ht="12.75" customHeight="1" x14ac:dyDescent="0.2">
      <c r="A54" s="4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9"/>
      <c r="P54" s="29"/>
      <c r="Q54" s="29"/>
      <c r="R54" s="29"/>
      <c r="S54" s="29"/>
    </row>
    <row r="55" spans="1:36" ht="12.75" customHeight="1" x14ac:dyDescent="0.2">
      <c r="A55" s="4"/>
      <c r="B55" s="96" t="s">
        <v>90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9"/>
      <c r="P55" s="29"/>
      <c r="Q55" s="29"/>
      <c r="R55" s="29"/>
      <c r="S55" s="29"/>
    </row>
    <row r="56" spans="1:36" ht="12.75" customHeight="1" x14ac:dyDescent="0.3">
      <c r="A56" s="4"/>
      <c r="B56" s="93" t="s">
        <v>91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29"/>
      <c r="P56" s="29"/>
      <c r="Q56" s="29"/>
      <c r="R56" s="29"/>
      <c r="S56" s="29"/>
    </row>
    <row r="57" spans="1:36" ht="12.75" customHeight="1" x14ac:dyDescent="0.3">
      <c r="A57" s="4"/>
      <c r="B57" s="10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29"/>
      <c r="P57" s="29"/>
      <c r="Q57" s="29"/>
      <c r="R57" s="29"/>
      <c r="S57" s="29"/>
    </row>
    <row r="58" spans="1:36" ht="12.75" customHeight="1" x14ac:dyDescent="0.2">
      <c r="A58" s="4"/>
      <c r="B58" s="8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9"/>
      <c r="P58" s="29"/>
      <c r="Q58" s="29"/>
      <c r="R58" s="29"/>
      <c r="S58" s="29"/>
    </row>
    <row r="59" spans="1:36" ht="12.75" customHeight="1" x14ac:dyDescent="0.2">
      <c r="A59" s="4"/>
      <c r="B59" s="8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36" ht="12.75" customHeight="1" x14ac:dyDescent="0.2">
      <c r="A60" s="4"/>
      <c r="B60" s="8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 spans="1:36" ht="12.75" customHeight="1" x14ac:dyDescent="0.2">
      <c r="A61" s="4"/>
      <c r="B61" s="96" t="s">
        <v>92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spans="1:36" ht="12.75" customHeight="1" x14ac:dyDescent="0.2">
      <c r="A62" s="4"/>
      <c r="B62" s="96" t="s">
        <v>93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spans="1:36" ht="12.75" customHeight="1" x14ac:dyDescent="0.2">
      <c r="A63" s="4"/>
      <c r="B63" s="8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 spans="1:36" ht="12.75" customHeight="1" x14ac:dyDescent="0.2">
      <c r="A64" s="4"/>
      <c r="B64" s="10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2.75" customHeight="1" x14ac:dyDescent="0.2">
      <c r="A65" s="4"/>
      <c r="B65" s="10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2.75" customHeight="1" x14ac:dyDescent="0.2">
      <c r="A66" s="4"/>
      <c r="B66" s="10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2.75" customHeight="1" x14ac:dyDescent="0.2">
      <c r="A67" s="4"/>
      <c r="B67" s="10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2.75" customHeight="1" x14ac:dyDescent="0.2">
      <c r="A68" s="4"/>
      <c r="B68" s="10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2.75" customHeight="1" x14ac:dyDescent="0.2">
      <c r="A69" s="4"/>
      <c r="B69" s="10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2.75" customHeight="1" x14ac:dyDescent="0.2">
      <c r="A70" s="4"/>
      <c r="B70" s="10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2.75" customHeight="1" x14ac:dyDescent="0.2">
      <c r="A71" s="4"/>
      <c r="B71" s="10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2.75" customHeight="1" x14ac:dyDescent="0.2">
      <c r="A72" s="4"/>
      <c r="B72" s="10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2.75" customHeight="1" x14ac:dyDescent="0.2">
      <c r="A73" s="4"/>
      <c r="B73" s="10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2.75" customHeight="1" x14ac:dyDescent="0.2">
      <c r="A74" s="4"/>
      <c r="B74" s="10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2.75" customHeight="1" x14ac:dyDescent="0.2">
      <c r="A75" s="4"/>
      <c r="B75" s="10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2.75" customHeight="1" x14ac:dyDescent="0.2">
      <c r="A76" s="4"/>
      <c r="B76" s="10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2.75" customHeight="1" x14ac:dyDescent="0.2">
      <c r="A77" s="4"/>
      <c r="B77" s="10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2.75" customHeight="1" x14ac:dyDescent="0.2">
      <c r="A78" s="4"/>
      <c r="B78" s="10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2.75" customHeight="1" x14ac:dyDescent="0.2">
      <c r="A79" s="4"/>
      <c r="B79" s="10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2.75" customHeight="1" x14ac:dyDescent="0.2">
      <c r="A80" s="4"/>
      <c r="B80" s="10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2.75" customHeight="1" x14ac:dyDescent="0.2">
      <c r="A81" s="4"/>
      <c r="B81" s="10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2.75" customHeight="1" x14ac:dyDescent="0.2">
      <c r="A82" s="4"/>
      <c r="B82" s="10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2.75" customHeight="1" x14ac:dyDescent="0.2">
      <c r="A83" s="4"/>
      <c r="B83" s="10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2.75" customHeight="1" x14ac:dyDescent="0.2">
      <c r="A84" s="4"/>
      <c r="B84" s="10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2.75" customHeight="1" x14ac:dyDescent="0.2">
      <c r="A85" s="4"/>
      <c r="B85" s="10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2.75" customHeight="1" x14ac:dyDescent="0.2">
      <c r="A86" s="4"/>
      <c r="B86" s="10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2.75" customHeight="1" x14ac:dyDescent="0.2">
      <c r="A87" s="4"/>
      <c r="B87" s="10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2.75" customHeight="1" x14ac:dyDescent="0.2">
      <c r="A88" s="4"/>
      <c r="B88" s="10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2.75" customHeight="1" x14ac:dyDescent="0.2">
      <c r="A89" s="4"/>
      <c r="B89" s="10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2.75" customHeight="1" x14ac:dyDescent="0.2">
      <c r="A90" s="4"/>
      <c r="B90" s="10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2.75" customHeight="1" x14ac:dyDescent="0.2">
      <c r="A91" s="4"/>
      <c r="B91" s="10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2.75" customHeight="1" x14ac:dyDescent="0.2">
      <c r="A92" s="4"/>
      <c r="B92" s="10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2.75" customHeight="1" x14ac:dyDescent="0.2">
      <c r="A93" s="4"/>
      <c r="B93" s="10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2.75" customHeight="1" x14ac:dyDescent="0.2">
      <c r="A94" s="4"/>
      <c r="B94" s="10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2.75" customHeight="1" x14ac:dyDescent="0.2">
      <c r="A95" s="4"/>
      <c r="B95" s="10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2.75" customHeight="1" x14ac:dyDescent="0.2">
      <c r="A96" s="4"/>
      <c r="B96" s="10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2.75" customHeight="1" x14ac:dyDescent="0.2">
      <c r="A97" s="4"/>
      <c r="B97" s="10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2.75" customHeight="1" x14ac:dyDescent="0.2">
      <c r="A98" s="4"/>
      <c r="B98" s="10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2.75" customHeight="1" x14ac:dyDescent="0.2">
      <c r="A99" s="4"/>
      <c r="B99" s="10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2.75" customHeight="1" x14ac:dyDescent="0.2">
      <c r="A100" s="4"/>
      <c r="B100" s="10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</sheetData>
  <mergeCells count="36">
    <mergeCell ref="V43:X43"/>
    <mergeCell ref="C31:J31"/>
    <mergeCell ref="C32:J32"/>
    <mergeCell ref="C33:J33"/>
    <mergeCell ref="C34:J34"/>
    <mergeCell ref="B6:N6"/>
    <mergeCell ref="T13:U13"/>
    <mergeCell ref="Z11:AA11"/>
    <mergeCell ref="Z12:AA12"/>
    <mergeCell ref="M13:N13"/>
    <mergeCell ref="T9:AA9"/>
    <mergeCell ref="D53:J53"/>
    <mergeCell ref="B53:C53"/>
    <mergeCell ref="C19:J19"/>
    <mergeCell ref="C20:J20"/>
    <mergeCell ref="C13:J13"/>
    <mergeCell ref="C18:J18"/>
    <mergeCell ref="C21:J21"/>
    <mergeCell ref="C22:J22"/>
    <mergeCell ref="C23:J23"/>
    <mergeCell ref="C24:J24"/>
    <mergeCell ref="B27:J27"/>
    <mergeCell ref="C28:J28"/>
    <mergeCell ref="B14:J14"/>
    <mergeCell ref="C15:J15"/>
    <mergeCell ref="C16:J16"/>
    <mergeCell ref="C17:J17"/>
    <mergeCell ref="C25:J25"/>
    <mergeCell ref="C37:J37"/>
    <mergeCell ref="C38:J38"/>
    <mergeCell ref="C39:J39"/>
    <mergeCell ref="B26:J26"/>
    <mergeCell ref="C35:J35"/>
    <mergeCell ref="C36:J36"/>
    <mergeCell ref="C29:J29"/>
    <mergeCell ref="C30:J30"/>
  </mergeCells>
  <pageMargins left="1.48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R100"/>
  <sheetViews>
    <sheetView showGridLines="0" workbookViewId="0"/>
  </sheetViews>
  <sheetFormatPr defaultColWidth="14.5" defaultRowHeight="15" customHeight="1" x14ac:dyDescent="0.2"/>
  <cols>
    <col min="1" max="14" width="8.6640625" customWidth="1"/>
    <col min="15" max="15" width="30.83203125" customWidth="1"/>
    <col min="16" max="18" width="8.6640625" customWidth="1"/>
  </cols>
  <sheetData>
    <row r="1" spans="10:18" ht="12.75" customHeight="1" x14ac:dyDescent="0.2"/>
    <row r="2" spans="10:18" ht="12.75" customHeight="1" x14ac:dyDescent="0.2"/>
    <row r="3" spans="10:18" ht="12.75" customHeight="1" x14ac:dyDescent="0.2"/>
    <row r="4" spans="10:18" ht="12.75" customHeight="1" x14ac:dyDescent="0.2"/>
    <row r="5" spans="10:18" ht="12.75" customHeight="1" x14ac:dyDescent="0.2"/>
    <row r="6" spans="10:18" ht="12.75" customHeight="1" x14ac:dyDescent="0.2"/>
    <row r="7" spans="10:18" ht="12.75" customHeight="1" x14ac:dyDescent="0.2"/>
    <row r="8" spans="10:18" ht="12.75" customHeight="1" x14ac:dyDescent="0.2"/>
    <row r="9" spans="10:18" ht="12.75" customHeight="1" x14ac:dyDescent="0.2"/>
    <row r="10" spans="10:18" ht="12.75" customHeight="1" x14ac:dyDescent="0.2"/>
    <row r="11" spans="10:18" ht="12.75" customHeight="1" x14ac:dyDescent="0.2">
      <c r="O11" s="102" t="s">
        <v>94</v>
      </c>
      <c r="P11" s="102"/>
    </row>
    <row r="12" spans="10:18" ht="12.75" customHeight="1" x14ac:dyDescent="0.2">
      <c r="O12" s="103" t="s">
        <v>95</v>
      </c>
      <c r="P12" s="103"/>
    </row>
    <row r="13" spans="10:18" ht="12.75" customHeight="1" x14ac:dyDescent="0.2">
      <c r="O13" s="104" t="s">
        <v>96</v>
      </c>
      <c r="P13" s="105">
        <v>0.5</v>
      </c>
    </row>
    <row r="14" spans="10:18" ht="12.75" customHeight="1" x14ac:dyDescent="0.2">
      <c r="O14" s="104" t="s">
        <v>97</v>
      </c>
      <c r="P14" s="105">
        <f t="shared" ref="P14:P16" si="0">P13+R14</f>
        <v>0.66666666666666663</v>
      </c>
      <c r="R14" s="106">
        <v>0.16666666666666666</v>
      </c>
    </row>
    <row r="15" spans="10:18" ht="12.75" customHeight="1" x14ac:dyDescent="0.2">
      <c r="O15" s="104" t="s">
        <v>98</v>
      </c>
      <c r="P15" s="105">
        <f t="shared" si="0"/>
        <v>0.70833333333333326</v>
      </c>
      <c r="R15" s="106">
        <v>4.1666666666666664E-2</v>
      </c>
    </row>
    <row r="16" spans="10:18" ht="12.75" customHeight="1" x14ac:dyDescent="0.2">
      <c r="J16" t="s">
        <v>99</v>
      </c>
      <c r="L16" t="s">
        <v>100</v>
      </c>
      <c r="O16" s="104" t="s">
        <v>101</v>
      </c>
      <c r="P16" s="105">
        <f t="shared" si="0"/>
        <v>0.91666666666666663</v>
      </c>
      <c r="R16" s="106">
        <v>0.20833333333333334</v>
      </c>
    </row>
    <row r="17" spans="8:18" ht="12.75" customHeight="1" x14ac:dyDescent="0.2">
      <c r="O17" s="104" t="s">
        <v>10</v>
      </c>
      <c r="P17" s="104"/>
      <c r="R17" s="106" t="s">
        <v>10</v>
      </c>
    </row>
    <row r="18" spans="8:18" ht="12.75" customHeight="1" x14ac:dyDescent="0.2">
      <c r="H18" s="106">
        <f>J18-TIME(5,0,0)</f>
        <v>0.41666666666666663</v>
      </c>
      <c r="J18" s="106">
        <v>0.625</v>
      </c>
      <c r="L18" s="106">
        <v>0.66666666666666663</v>
      </c>
      <c r="O18" s="104" t="s">
        <v>102</v>
      </c>
      <c r="P18" s="105">
        <v>0.76736111111111116</v>
      </c>
      <c r="R18" t="s">
        <v>10</v>
      </c>
    </row>
    <row r="19" spans="8:18" ht="12.75" customHeight="1" x14ac:dyDescent="0.2"/>
    <row r="20" spans="8:18" ht="12.75" customHeight="1" x14ac:dyDescent="0.2"/>
    <row r="21" spans="8:18" ht="12.75" customHeight="1" x14ac:dyDescent="0.2"/>
    <row r="22" spans="8:18" ht="12.75" customHeight="1" x14ac:dyDescent="0.2"/>
    <row r="23" spans="8:18" ht="12.75" customHeight="1" x14ac:dyDescent="0.2"/>
    <row r="24" spans="8:18" ht="12.75" customHeight="1" x14ac:dyDescent="0.2"/>
    <row r="25" spans="8:18" ht="12.75" customHeight="1" x14ac:dyDescent="0.2"/>
    <row r="26" spans="8:18" ht="12.75" customHeight="1" x14ac:dyDescent="0.2"/>
    <row r="27" spans="8:18" ht="12.75" customHeight="1" x14ac:dyDescent="0.2"/>
    <row r="28" spans="8:18" ht="12.75" customHeight="1" x14ac:dyDescent="0.2"/>
    <row r="29" spans="8:18" ht="12.75" customHeight="1" x14ac:dyDescent="0.2"/>
    <row r="30" spans="8:18" ht="12.75" customHeight="1" x14ac:dyDescent="0.2"/>
    <row r="31" spans="8:18" ht="12.75" customHeight="1" x14ac:dyDescent="0.2"/>
    <row r="32" spans="8:1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00"/>
  <sheetViews>
    <sheetView showGridLines="0" topLeftCell="A5" workbookViewId="0">
      <selection activeCell="I29" sqref="I29"/>
    </sheetView>
  </sheetViews>
  <sheetFormatPr defaultColWidth="14.5" defaultRowHeight="15" customHeight="1" x14ac:dyDescent="0.2"/>
  <cols>
    <col min="1" max="4" width="8.6640625" customWidth="1"/>
    <col min="5" max="5" width="4.6640625" customWidth="1"/>
    <col min="6" max="6" width="33.83203125" customWidth="1"/>
    <col min="7" max="7" width="30.83203125" customWidth="1"/>
    <col min="8" max="8" width="11.33203125" customWidth="1"/>
    <col min="9" max="9" width="12.6640625" bestFit="1" customWidth="1"/>
    <col min="10" max="10" width="15.33203125" bestFit="1" customWidth="1"/>
    <col min="11" max="11" width="12.1640625" customWidth="1"/>
  </cols>
  <sheetData>
    <row r="1" spans="5:11" ht="12.75" customHeight="1" x14ac:dyDescent="0.2"/>
    <row r="2" spans="5:11" ht="12.75" customHeight="1" x14ac:dyDescent="0.2">
      <c r="E2" s="107" t="s">
        <v>21</v>
      </c>
      <c r="F2" s="107" t="s">
        <v>103</v>
      </c>
      <c r="G2" s="107" t="s">
        <v>104</v>
      </c>
      <c r="H2" s="107" t="s">
        <v>105</v>
      </c>
      <c r="I2" s="108" t="s">
        <v>106</v>
      </c>
      <c r="J2" s="108" t="s">
        <v>107</v>
      </c>
    </row>
    <row r="3" spans="5:11" ht="12.75" customHeight="1" x14ac:dyDescent="0.2">
      <c r="E3" s="109"/>
      <c r="F3" s="109"/>
      <c r="G3" s="109"/>
      <c r="H3" s="109"/>
      <c r="I3" s="109"/>
      <c r="J3" s="109"/>
    </row>
    <row r="4" spans="5:11" ht="12.75" customHeight="1" x14ac:dyDescent="0.2">
      <c r="E4" s="107" t="s">
        <v>36</v>
      </c>
      <c r="F4" s="109"/>
      <c r="G4" s="109"/>
      <c r="H4" s="109"/>
      <c r="I4" s="109"/>
      <c r="J4" s="109"/>
    </row>
    <row r="5" spans="5:11" ht="12.75" customHeight="1" x14ac:dyDescent="0.2">
      <c r="E5" s="109">
        <v>1</v>
      </c>
      <c r="F5" s="109" t="s">
        <v>37</v>
      </c>
      <c r="G5" s="109" t="s">
        <v>39</v>
      </c>
      <c r="H5" s="110">
        <v>5</v>
      </c>
      <c r="I5" s="111">
        <v>106.25</v>
      </c>
      <c r="J5" s="111">
        <f t="shared" ref="J5:J13" si="0">H5*I5</f>
        <v>531.25</v>
      </c>
      <c r="K5" s="94" t="s">
        <v>10</v>
      </c>
    </row>
    <row r="6" spans="5:11" ht="12.75" customHeight="1" x14ac:dyDescent="0.2">
      <c r="E6" s="109">
        <v>2</v>
      </c>
      <c r="F6" s="109" t="s">
        <v>42</v>
      </c>
      <c r="G6" s="109" t="s">
        <v>43</v>
      </c>
      <c r="H6" s="110">
        <v>1</v>
      </c>
      <c r="I6" s="111">
        <v>25</v>
      </c>
      <c r="J6" s="111">
        <f t="shared" si="0"/>
        <v>25</v>
      </c>
    </row>
    <row r="7" spans="5:11" ht="12.75" customHeight="1" x14ac:dyDescent="0.2">
      <c r="E7" s="109">
        <v>3</v>
      </c>
      <c r="F7" s="109" t="s">
        <v>44</v>
      </c>
      <c r="G7" s="109" t="s">
        <v>43</v>
      </c>
      <c r="H7" s="110">
        <v>1</v>
      </c>
      <c r="I7" s="111">
        <v>25</v>
      </c>
      <c r="J7" s="111">
        <f t="shared" si="0"/>
        <v>25</v>
      </c>
    </row>
    <row r="8" spans="5:11" ht="12.75" customHeight="1" x14ac:dyDescent="0.2">
      <c r="E8" s="109">
        <v>4</v>
      </c>
      <c r="F8" s="109" t="s">
        <v>45</v>
      </c>
      <c r="G8" s="109" t="s">
        <v>46</v>
      </c>
      <c r="H8" s="110">
        <v>1</v>
      </c>
      <c r="I8" s="111">
        <v>31.25</v>
      </c>
      <c r="J8" s="111">
        <f t="shared" si="0"/>
        <v>31.25</v>
      </c>
    </row>
    <row r="9" spans="5:11" ht="12.75" customHeight="1" x14ac:dyDescent="0.2">
      <c r="E9" s="109">
        <v>5</v>
      </c>
      <c r="F9" s="109" t="s">
        <v>47</v>
      </c>
      <c r="G9" s="109" t="s">
        <v>46</v>
      </c>
      <c r="H9" s="110">
        <v>1</v>
      </c>
      <c r="I9" s="111">
        <v>31.25</v>
      </c>
      <c r="J9" s="111">
        <f t="shared" si="0"/>
        <v>31.25</v>
      </c>
    </row>
    <row r="10" spans="5:11" ht="12.75" customHeight="1" x14ac:dyDescent="0.2">
      <c r="E10" s="109">
        <v>6</v>
      </c>
      <c r="F10" s="109" t="s">
        <v>48</v>
      </c>
      <c r="G10" s="109" t="s">
        <v>49</v>
      </c>
      <c r="H10" s="110">
        <v>1</v>
      </c>
      <c r="I10" s="111">
        <v>325</v>
      </c>
      <c r="J10" s="111">
        <f t="shared" si="0"/>
        <v>325</v>
      </c>
    </row>
    <row r="11" spans="5:11" ht="12.75" customHeight="1" x14ac:dyDescent="0.2">
      <c r="E11" s="109">
        <v>7</v>
      </c>
      <c r="F11" s="109" t="s">
        <v>50</v>
      </c>
      <c r="G11" s="109" t="s">
        <v>43</v>
      </c>
      <c r="H11" s="110">
        <v>1</v>
      </c>
      <c r="I11" s="111">
        <v>12.5</v>
      </c>
      <c r="J11" s="111">
        <f t="shared" si="0"/>
        <v>12.5</v>
      </c>
    </row>
    <row r="12" spans="5:11" ht="12.75" customHeight="1" x14ac:dyDescent="0.2">
      <c r="E12" s="109">
        <v>8</v>
      </c>
      <c r="F12" s="109" t="s">
        <v>52</v>
      </c>
      <c r="G12" s="109" t="s">
        <v>53</v>
      </c>
      <c r="H12" s="110">
        <v>4</v>
      </c>
      <c r="I12" s="111">
        <v>56.25</v>
      </c>
      <c r="J12" s="111">
        <f t="shared" si="0"/>
        <v>225</v>
      </c>
    </row>
    <row r="13" spans="5:11" ht="12.75" customHeight="1" x14ac:dyDescent="0.2">
      <c r="E13" s="109">
        <v>9</v>
      </c>
      <c r="F13" s="109" t="s">
        <v>54</v>
      </c>
      <c r="G13" s="109" t="s">
        <v>53</v>
      </c>
      <c r="H13" s="110">
        <v>4</v>
      </c>
      <c r="I13" s="111">
        <v>10</v>
      </c>
      <c r="J13" s="111">
        <f t="shared" si="0"/>
        <v>40</v>
      </c>
    </row>
    <row r="14" spans="5:11" ht="12.75" customHeight="1" x14ac:dyDescent="0.2">
      <c r="E14" s="109" t="s">
        <v>10</v>
      </c>
      <c r="F14" s="109" t="s">
        <v>10</v>
      </c>
      <c r="G14" s="109" t="s">
        <v>10</v>
      </c>
      <c r="H14" s="110" t="s">
        <v>10</v>
      </c>
      <c r="I14" s="111" t="s">
        <v>10</v>
      </c>
      <c r="J14" s="111" t="s">
        <v>10</v>
      </c>
    </row>
    <row r="15" spans="5:11" ht="12.75" customHeight="1" x14ac:dyDescent="0.2">
      <c r="E15" s="107" t="s">
        <v>56</v>
      </c>
      <c r="F15" s="109"/>
      <c r="G15" s="109" t="s">
        <v>10</v>
      </c>
      <c r="H15" s="110" t="s">
        <v>10</v>
      </c>
      <c r="I15" s="111" t="s">
        <v>10</v>
      </c>
      <c r="J15" s="111" t="s">
        <v>10</v>
      </c>
    </row>
    <row r="16" spans="5:11" ht="12.75" customHeight="1" x14ac:dyDescent="0.2">
      <c r="E16" s="109">
        <v>1</v>
      </c>
      <c r="F16" s="109" t="s">
        <v>57</v>
      </c>
      <c r="G16" s="109" t="s">
        <v>39</v>
      </c>
      <c r="H16" s="110">
        <v>5</v>
      </c>
      <c r="I16" s="111">
        <v>31.25</v>
      </c>
      <c r="J16" s="111">
        <f t="shared" ref="J16:J26" si="1">H16*I16</f>
        <v>156.25</v>
      </c>
      <c r="K16" t="s">
        <v>10</v>
      </c>
    </row>
    <row r="17" spans="5:11" ht="12.75" customHeight="1" x14ac:dyDescent="0.2">
      <c r="E17" s="109">
        <v>2</v>
      </c>
      <c r="F17" s="109" t="s">
        <v>58</v>
      </c>
      <c r="G17" s="109" t="s">
        <v>39</v>
      </c>
      <c r="H17" s="110">
        <v>5</v>
      </c>
      <c r="I17" s="111">
        <v>12.5</v>
      </c>
      <c r="J17" s="111">
        <f t="shared" si="1"/>
        <v>62.5</v>
      </c>
      <c r="K17" t="s">
        <v>10</v>
      </c>
    </row>
    <row r="18" spans="5:11" ht="12.75" customHeight="1" x14ac:dyDescent="0.2">
      <c r="E18" s="109">
        <v>3</v>
      </c>
      <c r="F18" s="109" t="s">
        <v>59</v>
      </c>
      <c r="G18" s="109" t="s">
        <v>43</v>
      </c>
      <c r="H18" s="110">
        <v>1</v>
      </c>
      <c r="I18" s="111">
        <v>153</v>
      </c>
      <c r="J18" s="111">
        <f t="shared" si="1"/>
        <v>153</v>
      </c>
      <c r="K18" t="s">
        <v>10</v>
      </c>
    </row>
    <row r="19" spans="5:11" ht="12.75" customHeight="1" x14ac:dyDescent="0.2">
      <c r="E19" s="109">
        <v>4</v>
      </c>
      <c r="F19" s="109" t="s">
        <v>60</v>
      </c>
      <c r="G19" s="109" t="s">
        <v>61</v>
      </c>
      <c r="H19" s="110">
        <v>5</v>
      </c>
      <c r="I19" s="111">
        <v>37.5</v>
      </c>
      <c r="J19" s="111">
        <f t="shared" si="1"/>
        <v>187.5</v>
      </c>
      <c r="K19" t="s">
        <v>10</v>
      </c>
    </row>
    <row r="20" spans="5:11" ht="12.75" customHeight="1" x14ac:dyDescent="0.2">
      <c r="E20" s="109">
        <v>5</v>
      </c>
      <c r="F20" s="109" t="s">
        <v>65</v>
      </c>
      <c r="G20" s="109" t="s">
        <v>46</v>
      </c>
      <c r="H20" s="110">
        <v>1</v>
      </c>
      <c r="I20" s="111">
        <v>300</v>
      </c>
      <c r="J20" s="111">
        <f t="shared" si="1"/>
        <v>300</v>
      </c>
      <c r="K20" t="s">
        <v>10</v>
      </c>
    </row>
    <row r="21" spans="5:11" ht="12.75" customHeight="1" x14ac:dyDescent="0.2">
      <c r="E21" s="109">
        <v>6</v>
      </c>
      <c r="F21" s="109" t="s">
        <v>68</v>
      </c>
      <c r="G21" s="109" t="s">
        <v>67</v>
      </c>
      <c r="H21" s="110">
        <v>1</v>
      </c>
      <c r="I21" s="111">
        <v>43.75</v>
      </c>
      <c r="J21" s="111">
        <f t="shared" si="1"/>
        <v>43.75</v>
      </c>
      <c r="K21" t="s">
        <v>10</v>
      </c>
    </row>
    <row r="22" spans="5:11" ht="12.75" customHeight="1" x14ac:dyDescent="0.2">
      <c r="E22" s="109">
        <v>7</v>
      </c>
      <c r="F22" s="109" t="s">
        <v>71</v>
      </c>
      <c r="G22" s="109" t="s">
        <v>46</v>
      </c>
      <c r="H22" s="110">
        <v>1</v>
      </c>
      <c r="I22" s="111">
        <v>56.25</v>
      </c>
      <c r="J22" s="111">
        <f t="shared" si="1"/>
        <v>56.25</v>
      </c>
      <c r="K22" t="s">
        <v>10</v>
      </c>
    </row>
    <row r="23" spans="5:11" ht="12.75" customHeight="1" x14ac:dyDescent="0.2">
      <c r="E23" s="109">
        <v>8</v>
      </c>
      <c r="F23" s="109" t="s">
        <v>72</v>
      </c>
      <c r="G23" s="109" t="s">
        <v>46</v>
      </c>
      <c r="H23" s="110">
        <v>1</v>
      </c>
      <c r="I23" s="111">
        <v>56.25</v>
      </c>
      <c r="J23" s="111">
        <f t="shared" si="1"/>
        <v>56.25</v>
      </c>
      <c r="K23" t="s">
        <v>10</v>
      </c>
    </row>
    <row r="24" spans="5:11" ht="12.75" customHeight="1" x14ac:dyDescent="0.2">
      <c r="E24" s="109">
        <v>9</v>
      </c>
      <c r="F24" s="109" t="s">
        <v>73</v>
      </c>
      <c r="G24" s="109" t="s">
        <v>74</v>
      </c>
      <c r="H24" s="110">
        <v>1</v>
      </c>
      <c r="I24" s="111">
        <v>37.5</v>
      </c>
      <c r="J24" s="111">
        <f t="shared" si="1"/>
        <v>37.5</v>
      </c>
      <c r="K24" t="s">
        <v>10</v>
      </c>
    </row>
    <row r="25" spans="5:11" ht="12.75" customHeight="1" x14ac:dyDescent="0.2">
      <c r="E25" s="109">
        <v>10</v>
      </c>
      <c r="F25" s="109" t="s">
        <v>75</v>
      </c>
      <c r="G25" s="109" t="s">
        <v>46</v>
      </c>
      <c r="H25" s="110">
        <v>1</v>
      </c>
      <c r="I25" s="111">
        <v>337.5</v>
      </c>
      <c r="J25" s="111">
        <f t="shared" si="1"/>
        <v>337.5</v>
      </c>
      <c r="K25" t="s">
        <v>10</v>
      </c>
    </row>
    <row r="26" spans="5:11" ht="12.75" customHeight="1" x14ac:dyDescent="0.2">
      <c r="E26" s="109">
        <v>11</v>
      </c>
      <c r="F26" s="109" t="s">
        <v>76</v>
      </c>
      <c r="G26" s="109" t="s">
        <v>77</v>
      </c>
      <c r="H26" s="110">
        <v>1</v>
      </c>
      <c r="I26" s="111">
        <v>75</v>
      </c>
      <c r="J26" s="111">
        <f t="shared" si="1"/>
        <v>75</v>
      </c>
      <c r="K26" t="s">
        <v>10</v>
      </c>
    </row>
    <row r="27" spans="5:11" ht="12.75" customHeight="1" x14ac:dyDescent="0.2">
      <c r="E27" s="109">
        <v>12</v>
      </c>
      <c r="F27" s="109"/>
      <c r="G27" s="109"/>
      <c r="H27" s="112"/>
      <c r="I27" s="109"/>
      <c r="J27" s="109"/>
      <c r="K27" t="s">
        <v>10</v>
      </c>
    </row>
    <row r="28" spans="5:11" ht="12.75" customHeight="1" x14ac:dyDescent="0.2">
      <c r="E28" s="109"/>
      <c r="F28" s="109"/>
      <c r="G28" s="109"/>
      <c r="H28" s="112"/>
      <c r="I28" s="109"/>
      <c r="J28" s="113">
        <f>SUM(J5:J26)</f>
        <v>2711.75</v>
      </c>
    </row>
    <row r="29" spans="5:11" ht="12.75" customHeight="1" x14ac:dyDescent="0.2">
      <c r="H29" s="114"/>
    </row>
    <row r="30" spans="5:11" ht="12.75" customHeight="1" x14ac:dyDescent="0.2">
      <c r="H30" s="114"/>
    </row>
    <row r="31" spans="5:11" ht="12.75" customHeight="1" x14ac:dyDescent="0.2">
      <c r="H31" s="114"/>
    </row>
    <row r="32" spans="5:11" ht="12.75" customHeight="1" x14ac:dyDescent="0.2">
      <c r="H32" s="114"/>
    </row>
    <row r="33" spans="8:8" ht="12.75" customHeight="1" x14ac:dyDescent="0.2">
      <c r="H33" s="114"/>
    </row>
    <row r="34" spans="8:8" ht="12.75" customHeight="1" x14ac:dyDescent="0.2">
      <c r="H34" s="114"/>
    </row>
    <row r="35" spans="8:8" ht="12.75" customHeight="1" x14ac:dyDescent="0.2">
      <c r="H35" s="114"/>
    </row>
    <row r="36" spans="8:8" ht="12.75" customHeight="1" x14ac:dyDescent="0.2">
      <c r="H36" s="114"/>
    </row>
    <row r="37" spans="8:8" ht="12.75" customHeight="1" x14ac:dyDescent="0.2"/>
    <row r="38" spans="8:8" ht="12.75" customHeight="1" x14ac:dyDescent="0.2"/>
    <row r="39" spans="8:8" ht="12.75" customHeight="1" x14ac:dyDescent="0.2"/>
    <row r="40" spans="8:8" ht="12.75" customHeight="1" x14ac:dyDescent="0.2"/>
    <row r="41" spans="8:8" ht="12.75" customHeight="1" x14ac:dyDescent="0.2"/>
    <row r="42" spans="8:8" ht="12.75" customHeight="1" x14ac:dyDescent="0.2"/>
    <row r="43" spans="8:8" ht="12.75" customHeight="1" x14ac:dyDescent="0.2"/>
    <row r="44" spans="8:8" ht="12.75" customHeight="1" x14ac:dyDescent="0.2"/>
    <row r="45" spans="8:8" ht="12.75" customHeight="1" x14ac:dyDescent="0.2"/>
    <row r="46" spans="8:8" ht="12.75" customHeight="1" x14ac:dyDescent="0.2"/>
    <row r="47" spans="8:8" ht="12.75" customHeight="1" x14ac:dyDescent="0.2"/>
    <row r="48" spans="8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Eksport Quotation</vt:lpstr>
      <vt:lpstr>TRUCKING</vt:lpstr>
      <vt:lpstr>INVOICE FOR 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MARKETING</cp:lastModifiedBy>
  <cp:lastPrinted>2021-09-09T15:12:38Z</cp:lastPrinted>
  <dcterms:created xsi:type="dcterms:W3CDTF">2021-05-06T05:15:40Z</dcterms:created>
  <dcterms:modified xsi:type="dcterms:W3CDTF">2021-11-16T08:06:33Z</dcterms:modified>
</cp:coreProperties>
</file>