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GIAR\Documents\MRV\Split IO\IO Province\"/>
    </mc:Choice>
  </mc:AlternateContent>
  <xr:revisionPtr revIDLastSave="0" documentId="11_C2C6D9784EF7995BF00C753ACA8E93DAB516AD9C" xr6:coauthVersionLast="41" xr6:coauthVersionMax="41" xr10:uidLastSave="{00000000-0000-0000-0000-000000000000}"/>
  <bookViews>
    <workbookView xWindow="-24120" yWindow="1515" windowWidth="24240" windowHeight="13140" activeTab="3" xr2:uid="{00000000-000D-0000-FFFF-FFFF00000000}"/>
  </bookViews>
  <sheets>
    <sheet name="Rasio" sheetId="13" r:id="rId1"/>
    <sheet name="PCT" sheetId="1" r:id="rId2"/>
    <sheet name="PDT" sheetId="4" r:id="rId3"/>
    <sheet name="PDD" sheetId="5" r:id="rId4"/>
    <sheet name="Leontief1" sheetId="7" r:id="rId5"/>
    <sheet name="IDP+IDK" sheetId="6" r:id="rId6"/>
    <sheet name="Simulasi Leontief" sheetId="8" r:id="rId7"/>
    <sheet name="Sheet1" sheetId="9" r:id="rId8"/>
    <sheet name="PCT (2)" sheetId="10" r:id="rId9"/>
    <sheet name="PDT (2)" sheetId="11" r:id="rId10"/>
    <sheet name="PDD (2)" sheetId="12" r:id="rId11"/>
  </sheets>
  <definedNames>
    <definedName name="_xlnm.Print_Area" localSheetId="8">'PCT (2)'!$A$1:$BX$82</definedName>
    <definedName name="_xlnm.Print_Titles" localSheetId="8">'PCT (2)'!$4:$6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0" i="1" l="1"/>
  <c r="I80" i="1"/>
  <c r="E75" i="1" l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D75" i="1"/>
  <c r="BV9" i="13" l="1"/>
  <c r="BV8" i="13"/>
  <c r="BW8" i="13"/>
  <c r="BX8" i="13"/>
  <c r="BY8" i="13"/>
  <c r="BW9" i="13"/>
  <c r="BX9" i="13"/>
  <c r="BY9" i="13"/>
  <c r="CH9" i="13" s="1"/>
  <c r="BV10" i="13"/>
  <c r="BW10" i="13"/>
  <c r="BX10" i="13"/>
  <c r="BY10" i="13"/>
  <c r="BV11" i="13"/>
  <c r="BW11" i="13"/>
  <c r="BX11" i="13"/>
  <c r="BY11" i="13"/>
  <c r="CH11" i="13" s="1"/>
  <c r="BV12" i="13"/>
  <c r="BW12" i="13"/>
  <c r="BX12" i="13"/>
  <c r="BY12" i="13"/>
  <c r="BV13" i="13"/>
  <c r="BW13" i="13"/>
  <c r="BX13" i="13"/>
  <c r="BY13" i="13"/>
  <c r="CG13" i="13" s="1"/>
  <c r="BV14" i="13"/>
  <c r="BW14" i="13"/>
  <c r="BX14" i="13"/>
  <c r="BY14" i="13"/>
  <c r="BV15" i="13"/>
  <c r="BW15" i="13"/>
  <c r="BX15" i="13"/>
  <c r="BY15" i="13"/>
  <c r="CH15" i="13" s="1"/>
  <c r="BV16" i="13"/>
  <c r="BW16" i="13"/>
  <c r="BX16" i="13"/>
  <c r="BY16" i="13"/>
  <c r="BV17" i="13"/>
  <c r="BW17" i="13"/>
  <c r="BX17" i="13"/>
  <c r="BY17" i="13"/>
  <c r="BV18" i="13"/>
  <c r="BW18" i="13"/>
  <c r="BX18" i="13"/>
  <c r="BY18" i="13"/>
  <c r="BV19" i="13"/>
  <c r="BW19" i="13"/>
  <c r="BX19" i="13"/>
  <c r="BY19" i="13"/>
  <c r="CH19" i="13" s="1"/>
  <c r="BV20" i="13"/>
  <c r="BW20" i="13"/>
  <c r="BX20" i="13"/>
  <c r="BY20" i="13"/>
  <c r="BV21" i="13"/>
  <c r="BW21" i="13"/>
  <c r="BX21" i="13"/>
  <c r="BY21" i="13"/>
  <c r="BV22" i="13"/>
  <c r="BW22" i="13"/>
  <c r="BX22" i="13"/>
  <c r="BY22" i="13"/>
  <c r="BV23" i="13"/>
  <c r="BW23" i="13"/>
  <c r="BX23" i="13"/>
  <c r="BY23" i="13"/>
  <c r="CH23" i="13" s="1"/>
  <c r="BV24" i="13"/>
  <c r="BW24" i="13"/>
  <c r="BX24" i="13"/>
  <c r="BY24" i="13"/>
  <c r="BV25" i="13"/>
  <c r="BW25" i="13"/>
  <c r="BX25" i="13"/>
  <c r="BY25" i="13"/>
  <c r="BV26" i="13"/>
  <c r="BW26" i="13"/>
  <c r="BX26" i="13"/>
  <c r="BY26" i="13"/>
  <c r="BV27" i="13"/>
  <c r="BW27" i="13"/>
  <c r="BX27" i="13"/>
  <c r="BY27" i="13"/>
  <c r="CH27" i="13" s="1"/>
  <c r="BV28" i="13"/>
  <c r="BW28" i="13"/>
  <c r="BX28" i="13"/>
  <c r="BY28" i="13"/>
  <c r="BV29" i="13"/>
  <c r="BW29" i="13"/>
  <c r="BX29" i="13"/>
  <c r="BY29" i="13"/>
  <c r="CG29" i="13" s="1"/>
  <c r="BV30" i="13"/>
  <c r="BW30" i="13"/>
  <c r="BX30" i="13"/>
  <c r="BY30" i="13"/>
  <c r="BV31" i="13"/>
  <c r="BW31" i="13"/>
  <c r="BX31" i="13"/>
  <c r="BY31" i="13"/>
  <c r="CH31" i="13" s="1"/>
  <c r="BV32" i="13"/>
  <c r="BW32" i="13"/>
  <c r="BX32" i="13"/>
  <c r="BY32" i="13"/>
  <c r="BV33" i="13"/>
  <c r="BW33" i="13"/>
  <c r="BX33" i="13"/>
  <c r="BY33" i="13"/>
  <c r="BV34" i="13"/>
  <c r="BW34" i="13"/>
  <c r="BX34" i="13"/>
  <c r="BY34" i="13"/>
  <c r="BV35" i="13"/>
  <c r="BW35" i="13"/>
  <c r="BX35" i="13"/>
  <c r="BY35" i="13"/>
  <c r="CH35" i="13" s="1"/>
  <c r="BV36" i="13"/>
  <c r="BW36" i="13"/>
  <c r="BX36" i="13"/>
  <c r="BY36" i="13"/>
  <c r="BV37" i="13"/>
  <c r="BW37" i="13"/>
  <c r="BX37" i="13"/>
  <c r="BY37" i="13"/>
  <c r="BV38" i="13"/>
  <c r="BW38" i="13"/>
  <c r="BX38" i="13"/>
  <c r="BY38" i="13"/>
  <c r="BV39" i="13"/>
  <c r="BW39" i="13"/>
  <c r="BX39" i="13"/>
  <c r="BY39" i="13"/>
  <c r="CH39" i="13" s="1"/>
  <c r="BV40" i="13"/>
  <c r="BW40" i="13"/>
  <c r="BX40" i="13"/>
  <c r="BY40" i="13"/>
  <c r="BV41" i="13"/>
  <c r="BW41" i="13"/>
  <c r="BX41" i="13"/>
  <c r="BY41" i="13"/>
  <c r="BV42" i="13"/>
  <c r="BW42" i="13"/>
  <c r="BX42" i="13"/>
  <c r="BY42" i="13"/>
  <c r="BV43" i="13"/>
  <c r="BW43" i="13"/>
  <c r="BX43" i="13"/>
  <c r="BY43" i="13"/>
  <c r="CH43" i="13" s="1"/>
  <c r="BV44" i="13"/>
  <c r="BW44" i="13"/>
  <c r="BX44" i="13"/>
  <c r="BY44" i="13"/>
  <c r="BV45" i="13"/>
  <c r="BW45" i="13"/>
  <c r="BX45" i="13"/>
  <c r="BY45" i="13"/>
  <c r="BV46" i="13"/>
  <c r="BW46" i="13"/>
  <c r="BX46" i="13"/>
  <c r="BY46" i="13"/>
  <c r="BV47" i="13"/>
  <c r="BW47" i="13"/>
  <c r="BX47" i="13"/>
  <c r="BY47" i="13"/>
  <c r="CH47" i="13" s="1"/>
  <c r="BV48" i="13"/>
  <c r="BW48" i="13"/>
  <c r="BX48" i="13"/>
  <c r="BY48" i="13"/>
  <c r="BV49" i="13"/>
  <c r="BW49" i="13"/>
  <c r="BX49" i="13"/>
  <c r="BY49" i="13"/>
  <c r="BV50" i="13"/>
  <c r="BW50" i="13"/>
  <c r="BX50" i="13"/>
  <c r="BY50" i="13"/>
  <c r="BV51" i="13"/>
  <c r="BW51" i="13"/>
  <c r="BX51" i="13"/>
  <c r="BY51" i="13"/>
  <c r="CH51" i="13" s="1"/>
  <c r="BV52" i="13"/>
  <c r="BW52" i="13"/>
  <c r="BX52" i="13"/>
  <c r="BY52" i="13"/>
  <c r="BV53" i="13"/>
  <c r="BW53" i="13"/>
  <c r="BX53" i="13"/>
  <c r="BY53" i="13"/>
  <c r="BV54" i="13"/>
  <c r="BW54" i="13"/>
  <c r="BX54" i="13"/>
  <c r="BY54" i="13"/>
  <c r="BV55" i="13"/>
  <c r="BW55" i="13"/>
  <c r="BX55" i="13"/>
  <c r="BY55" i="13"/>
  <c r="CH55" i="13" s="1"/>
  <c r="BV56" i="13"/>
  <c r="BW56" i="13"/>
  <c r="BX56" i="13"/>
  <c r="BY56" i="13"/>
  <c r="BV57" i="13"/>
  <c r="BW57" i="13"/>
  <c r="BX57" i="13"/>
  <c r="BY57" i="13"/>
  <c r="BV58" i="13"/>
  <c r="BW58" i="13"/>
  <c r="BX58" i="13"/>
  <c r="BY58" i="13"/>
  <c r="BV59" i="13"/>
  <c r="BW59" i="13"/>
  <c r="BX59" i="13"/>
  <c r="BY59" i="13"/>
  <c r="CH59" i="13" s="1"/>
  <c r="BV60" i="13"/>
  <c r="BW60" i="13"/>
  <c r="BX60" i="13"/>
  <c r="BY60" i="13"/>
  <c r="BV61" i="13"/>
  <c r="BW61" i="13"/>
  <c r="BX61" i="13"/>
  <c r="BY61" i="13"/>
  <c r="BV62" i="13"/>
  <c r="BW62" i="13"/>
  <c r="BX62" i="13"/>
  <c r="BY62" i="13"/>
  <c r="BV63" i="13"/>
  <c r="BW63" i="13"/>
  <c r="BX63" i="13"/>
  <c r="BY63" i="13"/>
  <c r="CH63" i="13" s="1"/>
  <c r="BV64" i="13"/>
  <c r="BW64" i="13"/>
  <c r="BX64" i="13"/>
  <c r="BY64" i="13"/>
  <c r="BV65" i="13"/>
  <c r="BW65" i="13"/>
  <c r="BX65" i="13"/>
  <c r="BY65" i="13"/>
  <c r="BV66" i="13"/>
  <c r="BW66" i="13"/>
  <c r="BX66" i="13"/>
  <c r="BY66" i="13"/>
  <c r="BV67" i="13"/>
  <c r="BW67" i="13"/>
  <c r="BX67" i="13"/>
  <c r="BY67" i="13"/>
  <c r="CH67" i="13" s="1"/>
  <c r="BW7" i="13"/>
  <c r="BX7" i="13"/>
  <c r="BY7" i="13"/>
  <c r="BV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B76" i="13" s="1"/>
  <c r="AB3" i="13" s="1"/>
  <c r="AC7" i="13"/>
  <c r="AD7" i="13"/>
  <c r="AE7" i="13"/>
  <c r="AF7" i="13"/>
  <c r="AG7" i="13"/>
  <c r="AH7" i="13"/>
  <c r="AI7" i="13"/>
  <c r="AJ7" i="13"/>
  <c r="AJ76" i="13" s="1"/>
  <c r="AJ3" i="13" s="1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P7" i="13"/>
  <c r="BQ7" i="13"/>
  <c r="BR7" i="13"/>
  <c r="BS7" i="13"/>
  <c r="BT7" i="13"/>
  <c r="CF7" i="13" s="1"/>
  <c r="BU7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S76" i="13" s="1"/>
  <c r="S3" i="13" s="1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CF8" i="13" s="1"/>
  <c r="BT8" i="13"/>
  <c r="BU8" i="13"/>
  <c r="E9" i="13"/>
  <c r="CD9" i="13" s="1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CE10" i="13" s="1"/>
  <c r="BN10" i="13"/>
  <c r="BO10" i="13"/>
  <c r="BP10" i="13"/>
  <c r="BQ10" i="13"/>
  <c r="BR10" i="13"/>
  <c r="BS10" i="13"/>
  <c r="BT10" i="13"/>
  <c r="CF10" i="13" s="1"/>
  <c r="BU10" i="13"/>
  <c r="CH10" i="13" s="1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CE11" i="13" s="1"/>
  <c r="BP11" i="13"/>
  <c r="BQ11" i="13"/>
  <c r="BR11" i="13"/>
  <c r="BS11" i="13"/>
  <c r="BT11" i="13"/>
  <c r="CF11" i="13" s="1"/>
  <c r="BU11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CF12" i="13" s="1"/>
  <c r="BT12" i="13"/>
  <c r="BU12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P76" i="13" s="1"/>
  <c r="AP3" i="13" s="1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CI14" i="13" s="1"/>
  <c r="BU14" i="13"/>
  <c r="CH14" i="13" s="1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CE15" i="13" s="1"/>
  <c r="BT15" i="13"/>
  <c r="CF15" i="13" s="1"/>
  <c r="BU15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CF16" i="13" s="1"/>
  <c r="BT16" i="13"/>
  <c r="BU16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CE18" i="13" s="1"/>
  <c r="BN18" i="13"/>
  <c r="BO18" i="13"/>
  <c r="BP18" i="13"/>
  <c r="BQ18" i="13"/>
  <c r="BR18" i="13"/>
  <c r="BS18" i="13"/>
  <c r="BT18" i="13"/>
  <c r="BU18" i="13"/>
  <c r="CH18" i="13" s="1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CF20" i="13" s="1"/>
  <c r="BT20" i="13"/>
  <c r="BU20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CE24" i="13" s="1"/>
  <c r="BP24" i="13"/>
  <c r="BQ24" i="13"/>
  <c r="BR24" i="13"/>
  <c r="BS24" i="13"/>
  <c r="CF24" i="13" s="1"/>
  <c r="BT24" i="13"/>
  <c r="BU24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CE26" i="13" s="1"/>
  <c r="BN26" i="13"/>
  <c r="BO26" i="13"/>
  <c r="BP26" i="13"/>
  <c r="BQ26" i="13"/>
  <c r="BR26" i="13"/>
  <c r="BS26" i="13"/>
  <c r="BT26" i="13"/>
  <c r="BU26" i="13"/>
  <c r="CH26" i="13" s="1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CF28" i="13" s="1"/>
  <c r="BT28" i="13"/>
  <c r="BU28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BU29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BU30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BU31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CE32" i="13" s="1"/>
  <c r="BP32" i="13"/>
  <c r="BQ32" i="13"/>
  <c r="BR32" i="13"/>
  <c r="BS32" i="13"/>
  <c r="CF32" i="13" s="1"/>
  <c r="BT32" i="13"/>
  <c r="BU32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BU33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CE34" i="13" s="1"/>
  <c r="BN34" i="13"/>
  <c r="BO34" i="13"/>
  <c r="BP34" i="13"/>
  <c r="BQ34" i="13"/>
  <c r="BR34" i="13"/>
  <c r="BS34" i="13"/>
  <c r="BT34" i="13"/>
  <c r="BU34" i="13"/>
  <c r="CH34" i="13" s="1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BU35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CF36" i="13" s="1"/>
  <c r="BT36" i="13"/>
  <c r="BU36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BU37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BU38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BU39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CE40" i="13" s="1"/>
  <c r="BP40" i="13"/>
  <c r="BQ40" i="13"/>
  <c r="BR40" i="13"/>
  <c r="BS40" i="13"/>
  <c r="CF40" i="13" s="1"/>
  <c r="BT40" i="13"/>
  <c r="BU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CE42" i="13" s="1"/>
  <c r="BN42" i="13"/>
  <c r="BO42" i="13"/>
  <c r="BP42" i="13"/>
  <c r="BQ42" i="13"/>
  <c r="BR42" i="13"/>
  <c r="BS42" i="13"/>
  <c r="BT42" i="13"/>
  <c r="BU42" i="13"/>
  <c r="CH42" i="13" s="1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CF44" i="13" s="1"/>
  <c r="BT44" i="13"/>
  <c r="BU44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CE48" i="13" s="1"/>
  <c r="BP48" i="13"/>
  <c r="BQ48" i="13"/>
  <c r="BR48" i="13"/>
  <c r="BS48" i="13"/>
  <c r="CF48" i="13" s="1"/>
  <c r="BT48" i="13"/>
  <c r="BU48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CE50" i="13" s="1"/>
  <c r="BN50" i="13"/>
  <c r="BO50" i="13"/>
  <c r="BP50" i="13"/>
  <c r="BQ50" i="13"/>
  <c r="BR50" i="13"/>
  <c r="BS50" i="13"/>
  <c r="BT50" i="13"/>
  <c r="BU50" i="13"/>
  <c r="CH50" i="13" s="1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CF52" i="13" s="1"/>
  <c r="BT52" i="13"/>
  <c r="BU52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CE56" i="13" s="1"/>
  <c r="BP56" i="13"/>
  <c r="BQ56" i="13"/>
  <c r="BR56" i="13"/>
  <c r="BS56" i="13"/>
  <c r="CF56" i="13" s="1"/>
  <c r="BT56" i="13"/>
  <c r="BU56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CE58" i="13" s="1"/>
  <c r="BN58" i="13"/>
  <c r="BO58" i="13"/>
  <c r="BP58" i="13"/>
  <c r="BQ58" i="13"/>
  <c r="BR58" i="13"/>
  <c r="BS58" i="13"/>
  <c r="BT58" i="13"/>
  <c r="BU58" i="13"/>
  <c r="CH58" i="13" s="1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CF60" i="13" s="1"/>
  <c r="BT60" i="13"/>
  <c r="BU60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CH62" i="13" s="1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CE64" i="13" s="1"/>
  <c r="BP64" i="13"/>
  <c r="BQ64" i="13"/>
  <c r="BR64" i="13"/>
  <c r="BS64" i="13"/>
  <c r="CF64" i="13" s="1"/>
  <c r="BT64" i="13"/>
  <c r="BU64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BS65" i="13"/>
  <c r="BT65" i="13"/>
  <c r="BU65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CE66" i="13" s="1"/>
  <c r="BN66" i="13"/>
  <c r="BO66" i="13"/>
  <c r="BP66" i="13"/>
  <c r="BQ66" i="13"/>
  <c r="BR66" i="13"/>
  <c r="BS66" i="13"/>
  <c r="BT66" i="13"/>
  <c r="BU66" i="13"/>
  <c r="CH66" i="13" s="1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7" i="13"/>
  <c r="BN81" i="13"/>
  <c r="BN80" i="13"/>
  <c r="BN82" i="13" s="1"/>
  <c r="BL78" i="13"/>
  <c r="BK78" i="13"/>
  <c r="BJ78" i="13"/>
  <c r="BI78" i="13"/>
  <c r="BH78" i="13"/>
  <c r="BG78" i="13"/>
  <c r="BF78" i="13"/>
  <c r="BE78" i="13"/>
  <c r="BD78" i="13"/>
  <c r="BC78" i="13"/>
  <c r="BB78" i="13"/>
  <c r="BA78" i="13"/>
  <c r="AZ78" i="13"/>
  <c r="AY78" i="13"/>
  <c r="AX78" i="13"/>
  <c r="AW78" i="13"/>
  <c r="AV78" i="13"/>
  <c r="AU78" i="13"/>
  <c r="AT78" i="13"/>
  <c r="AS78" i="13"/>
  <c r="AR78" i="13"/>
  <c r="AQ78" i="13"/>
  <c r="AP78" i="13"/>
  <c r="AO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B77" i="13"/>
  <c r="CA77" i="13"/>
  <c r="BZ77" i="13"/>
  <c r="BY77" i="13"/>
  <c r="BX77" i="13"/>
  <c r="BW77" i="13"/>
  <c r="BV77" i="13"/>
  <c r="BU77" i="13"/>
  <c r="BT77" i="13"/>
  <c r="BS77" i="13"/>
  <c r="BR77" i="13"/>
  <c r="BQ77" i="13"/>
  <c r="BP77" i="13"/>
  <c r="BO77" i="13"/>
  <c r="BN77" i="13"/>
  <c r="BM77" i="13"/>
  <c r="BL77" i="13"/>
  <c r="BK77" i="13"/>
  <c r="BJ77" i="13"/>
  <c r="BI77" i="13"/>
  <c r="BH77" i="13"/>
  <c r="BG77" i="13"/>
  <c r="BF77" i="13"/>
  <c r="BE77" i="13"/>
  <c r="BD77" i="13"/>
  <c r="BC77" i="13"/>
  <c r="BB77" i="13"/>
  <c r="BA77" i="13"/>
  <c r="AZ77" i="13"/>
  <c r="AY77" i="13"/>
  <c r="AX77" i="13"/>
  <c r="AW77" i="13"/>
  <c r="AV77" i="13"/>
  <c r="AU77" i="13"/>
  <c r="AT77" i="13"/>
  <c r="AS77" i="13"/>
  <c r="AR77" i="13"/>
  <c r="AQ77" i="13"/>
  <c r="AP77" i="13"/>
  <c r="AO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B76" i="13"/>
  <c r="CA76" i="13"/>
  <c r="BZ76" i="13"/>
  <c r="BW76" i="13"/>
  <c r="BW3" i="13" s="1"/>
  <c r="Z76" i="13"/>
  <c r="Z3" i="13" s="1"/>
  <c r="U76" i="13"/>
  <c r="A74" i="13"/>
  <c r="A73" i="13"/>
  <c r="A72" i="13"/>
  <c r="A71" i="13"/>
  <c r="A70" i="13"/>
  <c r="A69" i="13"/>
  <c r="CI68" i="13"/>
  <c r="CH68" i="13"/>
  <c r="CG68" i="13"/>
  <c r="CF68" i="13"/>
  <c r="CE68" i="13"/>
  <c r="CD68" i="13"/>
  <c r="A68" i="13"/>
  <c r="CI67" i="13"/>
  <c r="CF67" i="13"/>
  <c r="CE67" i="13"/>
  <c r="CD67" i="13"/>
  <c r="A67" i="13"/>
  <c r="A66" i="13"/>
  <c r="CI65" i="13"/>
  <c r="CF65" i="13"/>
  <c r="A65" i="13"/>
  <c r="CI64" i="13"/>
  <c r="CH64" i="13"/>
  <c r="A64" i="13"/>
  <c r="A63" i="13"/>
  <c r="CG62" i="13"/>
  <c r="A62" i="13"/>
  <c r="CI61" i="13"/>
  <c r="CF61" i="13"/>
  <c r="A61" i="13"/>
  <c r="CI60" i="13"/>
  <c r="CH60" i="13"/>
  <c r="CG60" i="13"/>
  <c r="A60" i="13"/>
  <c r="A59" i="13"/>
  <c r="A58" i="13"/>
  <c r="CI57" i="13"/>
  <c r="CF57" i="13"/>
  <c r="A57" i="13"/>
  <c r="CI56" i="13"/>
  <c r="CH56" i="13"/>
  <c r="A56" i="13"/>
  <c r="A55" i="13"/>
  <c r="CH54" i="13"/>
  <c r="CG54" i="13"/>
  <c r="A54" i="13"/>
  <c r="CI53" i="13"/>
  <c r="CF53" i="13"/>
  <c r="A53" i="13"/>
  <c r="CI52" i="13"/>
  <c r="CH52" i="13"/>
  <c r="CG52" i="13"/>
  <c r="A52" i="13"/>
  <c r="A51" i="13"/>
  <c r="A50" i="13"/>
  <c r="CI49" i="13"/>
  <c r="CF49" i="13"/>
  <c r="A49" i="13"/>
  <c r="CI48" i="13"/>
  <c r="CH48" i="13"/>
  <c r="A48" i="13"/>
  <c r="A47" i="13"/>
  <c r="CH46" i="13"/>
  <c r="CG46" i="13"/>
  <c r="A46" i="13"/>
  <c r="CI45" i="13"/>
  <c r="CF45" i="13"/>
  <c r="A45" i="13"/>
  <c r="CI44" i="13"/>
  <c r="CH44" i="13"/>
  <c r="CG44" i="13"/>
  <c r="A44" i="13"/>
  <c r="A43" i="13"/>
  <c r="A42" i="13"/>
  <c r="CI41" i="13"/>
  <c r="CF41" i="13"/>
  <c r="A41" i="13"/>
  <c r="CI40" i="13"/>
  <c r="CH40" i="13"/>
  <c r="A40" i="13"/>
  <c r="A39" i="13"/>
  <c r="CH38" i="13"/>
  <c r="CG38" i="13"/>
  <c r="A38" i="13"/>
  <c r="CI37" i="13"/>
  <c r="CF37" i="13"/>
  <c r="A37" i="13"/>
  <c r="CI36" i="13"/>
  <c r="CH36" i="13"/>
  <c r="CG36" i="13"/>
  <c r="A36" i="13"/>
  <c r="A35" i="13"/>
  <c r="A34" i="13"/>
  <c r="CI33" i="13"/>
  <c r="CF33" i="13"/>
  <c r="A33" i="13"/>
  <c r="CI32" i="13"/>
  <c r="CH32" i="13"/>
  <c r="A32" i="13"/>
  <c r="A31" i="13"/>
  <c r="CH30" i="13"/>
  <c r="CG30" i="13"/>
  <c r="A30" i="13"/>
  <c r="CI29" i="13"/>
  <c r="CF29" i="13"/>
  <c r="A29" i="13"/>
  <c r="CI28" i="13"/>
  <c r="CH28" i="13"/>
  <c r="CG28" i="13"/>
  <c r="A28" i="13"/>
  <c r="A27" i="13"/>
  <c r="A26" i="13"/>
  <c r="CI25" i="13"/>
  <c r="CF25" i="13"/>
  <c r="A25" i="13"/>
  <c r="CI24" i="13"/>
  <c r="CH24" i="13"/>
  <c r="CG24" i="13"/>
  <c r="A24" i="13"/>
  <c r="A23" i="13"/>
  <c r="CH22" i="13"/>
  <c r="CG22" i="13"/>
  <c r="A22" i="13"/>
  <c r="CI21" i="13"/>
  <c r="CF21" i="13"/>
  <c r="A21" i="13"/>
  <c r="CI20" i="13"/>
  <c r="CH20" i="13"/>
  <c r="CG20" i="13"/>
  <c r="A20" i="13"/>
  <c r="A19" i="13"/>
  <c r="A18" i="13"/>
  <c r="CI17" i="13"/>
  <c r="CF17" i="13"/>
  <c r="A17" i="13"/>
  <c r="CI16" i="13"/>
  <c r="CH16" i="13"/>
  <c r="A16" i="13"/>
  <c r="A15" i="13"/>
  <c r="CG14" i="13"/>
  <c r="CF14" i="13"/>
  <c r="A14" i="13"/>
  <c r="CI13" i="13"/>
  <c r="CF13" i="13"/>
  <c r="A13" i="13"/>
  <c r="CI12" i="13"/>
  <c r="CH12" i="13"/>
  <c r="A12" i="13"/>
  <c r="CI11" i="13"/>
  <c r="A11" i="13"/>
  <c r="A10" i="13"/>
  <c r="CI9" i="13"/>
  <c r="CF9" i="13"/>
  <c r="A9" i="13"/>
  <c r="CI8" i="13"/>
  <c r="CH8" i="13"/>
  <c r="A8" i="13"/>
  <c r="A7" i="13"/>
  <c r="E4" i="13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CB3" i="13"/>
  <c r="CA3" i="13"/>
  <c r="BZ3" i="13"/>
  <c r="U3" i="13"/>
  <c r="CD15" i="13" l="1"/>
  <c r="CH45" i="13"/>
  <c r="CH21" i="13"/>
  <c r="CH13" i="13"/>
  <c r="CG53" i="13"/>
  <c r="CG45" i="13"/>
  <c r="CG35" i="13"/>
  <c r="CG27" i="13"/>
  <c r="CG19" i="13"/>
  <c r="CI10" i="13"/>
  <c r="CH53" i="13"/>
  <c r="CH37" i="13"/>
  <c r="CG51" i="13"/>
  <c r="CG43" i="13"/>
  <c r="CG37" i="13"/>
  <c r="CG21" i="13"/>
  <c r="BY76" i="13"/>
  <c r="BY3" i="13" s="1"/>
  <c r="CG65" i="13"/>
  <c r="CG63" i="13"/>
  <c r="CG61" i="13"/>
  <c r="CG59" i="13"/>
  <c r="CG57" i="13"/>
  <c r="CG55" i="13"/>
  <c r="CG49" i="13"/>
  <c r="CG47" i="13"/>
  <c r="CG41" i="13"/>
  <c r="CG39" i="13"/>
  <c r="CG33" i="13"/>
  <c r="CG31" i="13"/>
  <c r="CG25" i="13"/>
  <c r="CG23" i="13"/>
  <c r="CG17" i="13"/>
  <c r="CG15" i="13"/>
  <c r="CG11" i="13"/>
  <c r="CH29" i="13"/>
  <c r="CE54" i="13"/>
  <c r="CE52" i="13"/>
  <c r="CE44" i="13"/>
  <c r="CE38" i="13"/>
  <c r="CE36" i="13"/>
  <c r="CE30" i="13"/>
  <c r="CE28" i="13"/>
  <c r="CE20" i="13"/>
  <c r="CE17" i="13"/>
  <c r="CE14" i="13"/>
  <c r="CD13" i="13"/>
  <c r="CD10" i="13"/>
  <c r="BN76" i="13"/>
  <c r="BN3" i="13" s="1"/>
  <c r="BF76" i="13"/>
  <c r="BF3" i="13" s="1"/>
  <c r="AX76" i="13"/>
  <c r="AX3" i="13" s="1"/>
  <c r="AH76" i="13"/>
  <c r="AH3" i="13" s="1"/>
  <c r="BX76" i="13"/>
  <c r="BX3" i="13" s="1"/>
  <c r="F76" i="13"/>
  <c r="F3" i="13" s="1"/>
  <c r="CD7" i="13"/>
  <c r="CE62" i="13"/>
  <c r="CH65" i="13"/>
  <c r="CH57" i="13"/>
  <c r="CH49" i="13"/>
  <c r="CH41" i="13"/>
  <c r="CH33" i="13"/>
  <c r="CH25" i="13"/>
  <c r="CH17" i="13"/>
  <c r="CH7" i="13"/>
  <c r="CG66" i="13"/>
  <c r="CG64" i="13"/>
  <c r="CG58" i="13"/>
  <c r="CG56" i="13"/>
  <c r="CG50" i="13"/>
  <c r="CG48" i="13"/>
  <c r="CG42" i="13"/>
  <c r="CG40" i="13"/>
  <c r="CG34" i="13"/>
  <c r="CG32" i="13"/>
  <c r="CG26" i="13"/>
  <c r="CG18" i="13"/>
  <c r="CG16" i="13"/>
  <c r="K76" i="13"/>
  <c r="K3" i="13" s="1"/>
  <c r="CE60" i="13"/>
  <c r="CG67" i="13"/>
  <c r="N76" i="13"/>
  <c r="N3" i="13" s="1"/>
  <c r="CH61" i="13"/>
  <c r="CG12" i="13"/>
  <c r="CG10" i="13"/>
  <c r="CG9" i="13"/>
  <c r="CG8" i="13"/>
  <c r="BV76" i="13"/>
  <c r="BV3" i="13" s="1"/>
  <c r="CG7" i="13"/>
  <c r="CF63" i="13"/>
  <c r="CI63" i="13"/>
  <c r="CD62" i="13"/>
  <c r="CD58" i="13"/>
  <c r="CF55" i="13"/>
  <c r="CI55" i="13"/>
  <c r="CD54" i="13"/>
  <c r="CD50" i="13"/>
  <c r="CF47" i="13"/>
  <c r="CI47" i="13"/>
  <c r="CE46" i="13"/>
  <c r="CD46" i="13"/>
  <c r="CD42" i="13"/>
  <c r="CF39" i="13"/>
  <c r="CI39" i="13"/>
  <c r="CD38" i="13"/>
  <c r="CD34" i="13"/>
  <c r="CD18" i="13"/>
  <c r="BG76" i="13"/>
  <c r="BG3" i="13" s="1"/>
  <c r="AY76" i="13"/>
  <c r="AY3" i="13" s="1"/>
  <c r="AI76" i="13"/>
  <c r="AI3" i="13" s="1"/>
  <c r="G76" i="13"/>
  <c r="G3" i="13" s="1"/>
  <c r="BP76" i="13"/>
  <c r="BP3" i="13" s="1"/>
  <c r="BH76" i="13"/>
  <c r="BH3" i="13" s="1"/>
  <c r="AZ76" i="13"/>
  <c r="AZ3" i="13" s="1"/>
  <c r="AR76" i="13"/>
  <c r="AR3" i="13" s="1"/>
  <c r="AF76" i="13"/>
  <c r="AF3" i="13" s="1"/>
  <c r="X76" i="13"/>
  <c r="X3" i="13" s="1"/>
  <c r="P76" i="13"/>
  <c r="P3" i="13" s="1"/>
  <c r="CE7" i="13"/>
  <c r="CD63" i="13"/>
  <c r="CE59" i="13"/>
  <c r="CD59" i="13"/>
  <c r="CD51" i="13"/>
  <c r="CE47" i="13"/>
  <c r="CD43" i="13"/>
  <c r="CE39" i="13"/>
  <c r="CE31" i="13"/>
  <c r="CE27" i="13"/>
  <c r="CD27" i="13"/>
  <c r="CE23" i="13"/>
  <c r="CD23" i="13"/>
  <c r="CE19" i="13"/>
  <c r="CD19" i="13"/>
  <c r="CE16" i="13"/>
  <c r="CD16" i="13"/>
  <c r="CE13" i="13"/>
  <c r="CE12" i="13"/>
  <c r="CD12" i="13"/>
  <c r="CD11" i="13"/>
  <c r="BR76" i="13"/>
  <c r="BR3" i="13" s="1"/>
  <c r="CE8" i="13"/>
  <c r="BJ76" i="13"/>
  <c r="BJ3" i="13" s="1"/>
  <c r="BB76" i="13"/>
  <c r="BB3" i="13" s="1"/>
  <c r="AT76" i="13"/>
  <c r="AT3" i="13" s="1"/>
  <c r="AL76" i="13"/>
  <c r="AL3" i="13" s="1"/>
  <c r="AD76" i="13"/>
  <c r="AD3" i="13" s="1"/>
  <c r="V76" i="13"/>
  <c r="V3" i="13" s="1"/>
  <c r="R76" i="13"/>
  <c r="R3" i="13" s="1"/>
  <c r="J76" i="13"/>
  <c r="J3" i="13" s="1"/>
  <c r="CD8" i="13"/>
  <c r="BS76" i="13"/>
  <c r="BS3" i="13" s="1"/>
  <c r="BK76" i="13"/>
  <c r="BK3" i="13" s="1"/>
  <c r="BC76" i="13"/>
  <c r="BC3" i="13" s="1"/>
  <c r="AU76" i="13"/>
  <c r="AU3" i="13" s="1"/>
  <c r="AM76" i="13"/>
  <c r="AM3" i="13" s="1"/>
  <c r="AE76" i="13"/>
  <c r="AE3" i="13" s="1"/>
  <c r="W76" i="13"/>
  <c r="W3" i="13" s="1"/>
  <c r="O76" i="13"/>
  <c r="O3" i="13" s="1"/>
  <c r="CD66" i="13"/>
  <c r="CF59" i="13"/>
  <c r="CI59" i="13"/>
  <c r="CF51" i="13"/>
  <c r="CI51" i="13"/>
  <c r="CF43" i="13"/>
  <c r="CI43" i="13"/>
  <c r="CF35" i="13"/>
  <c r="CI35" i="13"/>
  <c r="CF31" i="13"/>
  <c r="CI31" i="13"/>
  <c r="CD30" i="13"/>
  <c r="CF27" i="13"/>
  <c r="CI27" i="13"/>
  <c r="CD26" i="13"/>
  <c r="CF23" i="13"/>
  <c r="CI23" i="13"/>
  <c r="CE22" i="13"/>
  <c r="CD22" i="13"/>
  <c r="CF19" i="13"/>
  <c r="CI19" i="13"/>
  <c r="CD14" i="13"/>
  <c r="BO76" i="13"/>
  <c r="BO3" i="13" s="1"/>
  <c r="AQ76" i="13"/>
  <c r="AQ3" i="13" s="1"/>
  <c r="AA76" i="13"/>
  <c r="AA3" i="13" s="1"/>
  <c r="BT76" i="13"/>
  <c r="BT3" i="13" s="1"/>
  <c r="BL76" i="13"/>
  <c r="BL3" i="13" s="1"/>
  <c r="BD76" i="13"/>
  <c r="BD3" i="13" s="1"/>
  <c r="AV76" i="13"/>
  <c r="AV3" i="13" s="1"/>
  <c r="AN76" i="13"/>
  <c r="AN3" i="13" s="1"/>
  <c r="T76" i="13"/>
  <c r="T3" i="13" s="1"/>
  <c r="L76" i="13"/>
  <c r="L3" i="13" s="1"/>
  <c r="CI7" i="13"/>
  <c r="CE63" i="13"/>
  <c r="CE55" i="13"/>
  <c r="CD55" i="13"/>
  <c r="CE51" i="13"/>
  <c r="CD47" i="13"/>
  <c r="CE43" i="13"/>
  <c r="CD39" i="13"/>
  <c r="CE35" i="13"/>
  <c r="CD35" i="13"/>
  <c r="CD31" i="13"/>
  <c r="CI15" i="13"/>
  <c r="CD65" i="13"/>
  <c r="CD64" i="13"/>
  <c r="CF62" i="13"/>
  <c r="CI62" i="13"/>
  <c r="CE61" i="13"/>
  <c r="CD61" i="13"/>
  <c r="CD60" i="13"/>
  <c r="CE57" i="13"/>
  <c r="CD57" i="13"/>
  <c r="CD56" i="13"/>
  <c r="CF54" i="13"/>
  <c r="CI54" i="13"/>
  <c r="CD53" i="13"/>
  <c r="CF50" i="13"/>
  <c r="CI50" i="13"/>
  <c r="CD49" i="13"/>
  <c r="CD48" i="13"/>
  <c r="CD45" i="13"/>
  <c r="CF42" i="13"/>
  <c r="CI42" i="13"/>
  <c r="CE41" i="13"/>
  <c r="CD41" i="13"/>
  <c r="CD37" i="13"/>
  <c r="CD36" i="13"/>
  <c r="CD33" i="13"/>
  <c r="CD32" i="13"/>
  <c r="CF30" i="13"/>
  <c r="CI30" i="13"/>
  <c r="CD29" i="13"/>
  <c r="CF26" i="13"/>
  <c r="CI26" i="13"/>
  <c r="CE25" i="13"/>
  <c r="CD24" i="13"/>
  <c r="CF22" i="13"/>
  <c r="CI22" i="13"/>
  <c r="CE21" i="13"/>
  <c r="CD21" i="13"/>
  <c r="CD20" i="13"/>
  <c r="CF18" i="13"/>
  <c r="CI18" i="13"/>
  <c r="H76" i="13"/>
  <c r="H3" i="13" s="1"/>
  <c r="BM76" i="13"/>
  <c r="BM3" i="13" s="1"/>
  <c r="BE76" i="13"/>
  <c r="BE3" i="13" s="1"/>
  <c r="AW76" i="13"/>
  <c r="AW3" i="13" s="1"/>
  <c r="AS76" i="13"/>
  <c r="AS3" i="13" s="1"/>
  <c r="AK76" i="13"/>
  <c r="AK3" i="13" s="1"/>
  <c r="AC76" i="13"/>
  <c r="AC3" i="13" s="1"/>
  <c r="M76" i="13"/>
  <c r="M3" i="13" s="1"/>
  <c r="E76" i="13"/>
  <c r="E3" i="13" s="1"/>
  <c r="CE9" i="13"/>
  <c r="CF66" i="13"/>
  <c r="CI66" i="13"/>
  <c r="CE65" i="13"/>
  <c r="CF58" i="13"/>
  <c r="CI58" i="13"/>
  <c r="CE53" i="13"/>
  <c r="CD52" i="13"/>
  <c r="CE49" i="13"/>
  <c r="CF46" i="13"/>
  <c r="CI46" i="13"/>
  <c r="CE45" i="13"/>
  <c r="CD44" i="13"/>
  <c r="CD40" i="13"/>
  <c r="CF38" i="13"/>
  <c r="CI38" i="13"/>
  <c r="CE37" i="13"/>
  <c r="CF34" i="13"/>
  <c r="CI34" i="13"/>
  <c r="CE33" i="13"/>
  <c r="CE29" i="13"/>
  <c r="CD28" i="13"/>
  <c r="CD25" i="13"/>
  <c r="CD17" i="13"/>
  <c r="BU76" i="13"/>
  <c r="BU3" i="13" s="1"/>
  <c r="BQ76" i="13"/>
  <c r="BQ3" i="13" s="1"/>
  <c r="BI76" i="13"/>
  <c r="BI3" i="13" s="1"/>
  <c r="BA76" i="13"/>
  <c r="BA3" i="13" s="1"/>
  <c r="AO76" i="13"/>
  <c r="AO3" i="13" s="1"/>
  <c r="AG76" i="13"/>
  <c r="AG3" i="13" s="1"/>
  <c r="Y76" i="13"/>
  <c r="Y3" i="13" s="1"/>
  <c r="Q76" i="13"/>
  <c r="Q3" i="13" s="1"/>
  <c r="I76" i="13"/>
  <c r="I3" i="13" s="1"/>
  <c r="D76" i="13"/>
  <c r="D3" i="13" s="1"/>
  <c r="BV76" i="11"/>
  <c r="BV77" i="11"/>
  <c r="BU76" i="12"/>
  <c r="BU77" i="12"/>
  <c r="BV76" i="12"/>
  <c r="BV77" i="12"/>
  <c r="BN81" i="12"/>
  <c r="BN80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BY77" i="12"/>
  <c r="BX77" i="12"/>
  <c r="BW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BY76" i="12"/>
  <c r="BX76" i="12"/>
  <c r="BW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F68" i="12"/>
  <c r="CE68" i="12"/>
  <c r="CD68" i="12"/>
  <c r="CC68" i="12"/>
  <c r="CB68" i="12"/>
  <c r="CA68" i="12"/>
  <c r="CF67" i="12"/>
  <c r="CE67" i="12"/>
  <c r="CD67" i="12"/>
  <c r="CC67" i="12"/>
  <c r="CB67" i="12"/>
  <c r="CA67" i="12"/>
  <c r="CF66" i="12"/>
  <c r="CE66" i="12"/>
  <c r="CD66" i="12"/>
  <c r="CC66" i="12"/>
  <c r="CB66" i="12"/>
  <c r="CA66" i="12"/>
  <c r="CF65" i="12"/>
  <c r="CE65" i="12"/>
  <c r="CD65" i="12"/>
  <c r="CC65" i="12"/>
  <c r="CB65" i="12"/>
  <c r="CA65" i="12"/>
  <c r="CF64" i="12"/>
  <c r="CE64" i="12"/>
  <c r="CD64" i="12"/>
  <c r="CC64" i="12"/>
  <c r="CB64" i="12"/>
  <c r="CA64" i="12"/>
  <c r="CF63" i="12"/>
  <c r="CE63" i="12"/>
  <c r="CD63" i="12"/>
  <c r="CC63" i="12"/>
  <c r="CB63" i="12"/>
  <c r="CA63" i="12"/>
  <c r="CF62" i="12"/>
  <c r="CE62" i="12"/>
  <c r="CD62" i="12"/>
  <c r="CC62" i="12"/>
  <c r="CB62" i="12"/>
  <c r="CA62" i="12"/>
  <c r="CF61" i="12"/>
  <c r="CE61" i="12"/>
  <c r="CD61" i="12"/>
  <c r="CC61" i="12"/>
  <c r="CB61" i="12"/>
  <c r="CA61" i="12"/>
  <c r="CF60" i="12"/>
  <c r="CE60" i="12"/>
  <c r="CD60" i="12"/>
  <c r="CC60" i="12"/>
  <c r="CB60" i="12"/>
  <c r="CA60" i="12"/>
  <c r="CF59" i="12"/>
  <c r="CE59" i="12"/>
  <c r="CD59" i="12"/>
  <c r="CC59" i="12"/>
  <c r="CB59" i="12"/>
  <c r="CA59" i="12"/>
  <c r="CF58" i="12"/>
  <c r="CE58" i="12"/>
  <c r="CD58" i="12"/>
  <c r="CC58" i="12"/>
  <c r="CB58" i="12"/>
  <c r="CA58" i="12"/>
  <c r="CF57" i="12"/>
  <c r="CE57" i="12"/>
  <c r="CD57" i="12"/>
  <c r="CC57" i="12"/>
  <c r="CB57" i="12"/>
  <c r="CA57" i="12"/>
  <c r="CF56" i="12"/>
  <c r="CE56" i="12"/>
  <c r="CD56" i="12"/>
  <c r="CC56" i="12"/>
  <c r="CB56" i="12"/>
  <c r="CA56" i="12"/>
  <c r="CF55" i="12"/>
  <c r="CE55" i="12"/>
  <c r="CD55" i="12"/>
  <c r="CC55" i="12"/>
  <c r="CB55" i="12"/>
  <c r="CA55" i="12"/>
  <c r="CF54" i="12"/>
  <c r="CE54" i="12"/>
  <c r="CD54" i="12"/>
  <c r="CC54" i="12"/>
  <c r="CB54" i="12"/>
  <c r="CA54" i="12"/>
  <c r="CF53" i="12"/>
  <c r="CE53" i="12"/>
  <c r="CD53" i="12"/>
  <c r="CC53" i="12"/>
  <c r="CB53" i="12"/>
  <c r="CA53" i="12"/>
  <c r="CF52" i="12"/>
  <c r="CE52" i="12"/>
  <c r="CD52" i="12"/>
  <c r="CC52" i="12"/>
  <c r="CB52" i="12"/>
  <c r="CA52" i="12"/>
  <c r="CF51" i="12"/>
  <c r="CE51" i="12"/>
  <c r="CD51" i="12"/>
  <c r="CC51" i="12"/>
  <c r="CB51" i="12"/>
  <c r="CA51" i="12"/>
  <c r="CF50" i="12"/>
  <c r="CE50" i="12"/>
  <c r="CD50" i="12"/>
  <c r="CC50" i="12"/>
  <c r="CB50" i="12"/>
  <c r="CA50" i="12"/>
  <c r="CF49" i="12"/>
  <c r="CE49" i="12"/>
  <c r="CD49" i="12"/>
  <c r="CC49" i="12"/>
  <c r="CB49" i="12"/>
  <c r="CA49" i="12"/>
  <c r="CF48" i="12"/>
  <c r="CE48" i="12"/>
  <c r="CD48" i="12"/>
  <c r="CC48" i="12"/>
  <c r="CB48" i="12"/>
  <c r="CA48" i="12"/>
  <c r="CF47" i="12"/>
  <c r="CE47" i="12"/>
  <c r="CD47" i="12"/>
  <c r="CC47" i="12"/>
  <c r="CB47" i="12"/>
  <c r="CA47" i="12"/>
  <c r="CF46" i="12"/>
  <c r="CE46" i="12"/>
  <c r="CD46" i="12"/>
  <c r="CC46" i="12"/>
  <c r="CB46" i="12"/>
  <c r="CA46" i="12"/>
  <c r="CF45" i="12"/>
  <c r="CE45" i="12"/>
  <c r="CD45" i="12"/>
  <c r="CC45" i="12"/>
  <c r="CB45" i="12"/>
  <c r="CA45" i="12"/>
  <c r="CF44" i="12"/>
  <c r="CE44" i="12"/>
  <c r="CD44" i="12"/>
  <c r="CC44" i="12"/>
  <c r="CB44" i="12"/>
  <c r="CA44" i="12"/>
  <c r="CF43" i="12"/>
  <c r="CE43" i="12"/>
  <c r="CD43" i="12"/>
  <c r="CC43" i="12"/>
  <c r="CB43" i="12"/>
  <c r="CA43" i="12"/>
  <c r="CF42" i="12"/>
  <c r="CE42" i="12"/>
  <c r="CD42" i="12"/>
  <c r="CC42" i="12"/>
  <c r="CB42" i="12"/>
  <c r="CA42" i="12"/>
  <c r="CF41" i="12"/>
  <c r="CE41" i="12"/>
  <c r="CD41" i="12"/>
  <c r="CC41" i="12"/>
  <c r="CB41" i="12"/>
  <c r="CA41" i="12"/>
  <c r="CF40" i="12"/>
  <c r="CE40" i="12"/>
  <c r="CD40" i="12"/>
  <c r="CC40" i="12"/>
  <c r="CB40" i="12"/>
  <c r="CA40" i="12"/>
  <c r="CF39" i="12"/>
  <c r="CE39" i="12"/>
  <c r="CD39" i="12"/>
  <c r="CC39" i="12"/>
  <c r="CB39" i="12"/>
  <c r="CA39" i="12"/>
  <c r="CF38" i="12"/>
  <c r="CE38" i="12"/>
  <c r="CD38" i="12"/>
  <c r="CC38" i="12"/>
  <c r="CB38" i="12"/>
  <c r="CA38" i="12"/>
  <c r="CF37" i="12"/>
  <c r="CE37" i="12"/>
  <c r="CD37" i="12"/>
  <c r="CC37" i="12"/>
  <c r="CB37" i="12"/>
  <c r="CA37" i="12"/>
  <c r="CF36" i="12"/>
  <c r="CE36" i="12"/>
  <c r="CD36" i="12"/>
  <c r="CC36" i="12"/>
  <c r="CB36" i="12"/>
  <c r="CA36" i="12"/>
  <c r="CF35" i="12"/>
  <c r="CE35" i="12"/>
  <c r="CD35" i="12"/>
  <c r="CC35" i="12"/>
  <c r="CB35" i="12"/>
  <c r="CA35" i="12"/>
  <c r="CF34" i="12"/>
  <c r="CE34" i="12"/>
  <c r="CD34" i="12"/>
  <c r="CC34" i="12"/>
  <c r="CB34" i="12"/>
  <c r="CA34" i="12"/>
  <c r="CF33" i="12"/>
  <c r="CE33" i="12"/>
  <c r="CD33" i="12"/>
  <c r="CC33" i="12"/>
  <c r="CB33" i="12"/>
  <c r="CA33" i="12"/>
  <c r="CF32" i="12"/>
  <c r="CE32" i="12"/>
  <c r="CD32" i="12"/>
  <c r="CC32" i="12"/>
  <c r="CB32" i="12"/>
  <c r="CA32" i="12"/>
  <c r="CF31" i="12"/>
  <c r="CE31" i="12"/>
  <c r="CD31" i="12"/>
  <c r="CC31" i="12"/>
  <c r="CB31" i="12"/>
  <c r="CA31" i="12"/>
  <c r="CF30" i="12"/>
  <c r="CE30" i="12"/>
  <c r="CD30" i="12"/>
  <c r="CC30" i="12"/>
  <c r="CB30" i="12"/>
  <c r="CA30" i="12"/>
  <c r="CF29" i="12"/>
  <c r="CE29" i="12"/>
  <c r="CD29" i="12"/>
  <c r="CC29" i="12"/>
  <c r="CB29" i="12"/>
  <c r="CA29" i="12"/>
  <c r="CF28" i="12"/>
  <c r="CE28" i="12"/>
  <c r="CD28" i="12"/>
  <c r="CC28" i="12"/>
  <c r="CB28" i="12"/>
  <c r="CA28" i="12"/>
  <c r="CF27" i="12"/>
  <c r="CE27" i="12"/>
  <c r="CD27" i="12"/>
  <c r="CC27" i="12"/>
  <c r="CB27" i="12"/>
  <c r="CA27" i="12"/>
  <c r="CF26" i="12"/>
  <c r="CE26" i="12"/>
  <c r="CD26" i="12"/>
  <c r="CC26" i="12"/>
  <c r="CB26" i="12"/>
  <c r="CA26" i="12"/>
  <c r="CF25" i="12"/>
  <c r="CE25" i="12"/>
  <c r="CD25" i="12"/>
  <c r="CC25" i="12"/>
  <c r="CB25" i="12"/>
  <c r="CA25" i="12"/>
  <c r="CF24" i="12"/>
  <c r="CE24" i="12"/>
  <c r="CD24" i="12"/>
  <c r="CC24" i="12"/>
  <c r="CB24" i="12"/>
  <c r="CA24" i="12"/>
  <c r="CF23" i="12"/>
  <c r="CE23" i="12"/>
  <c r="CD23" i="12"/>
  <c r="CC23" i="12"/>
  <c r="CB23" i="12"/>
  <c r="CA23" i="12"/>
  <c r="CF22" i="12"/>
  <c r="CE22" i="12"/>
  <c r="CD22" i="12"/>
  <c r="CC22" i="12"/>
  <c r="CB22" i="12"/>
  <c r="CA22" i="12"/>
  <c r="CF21" i="12"/>
  <c r="CE21" i="12"/>
  <c r="CD21" i="12"/>
  <c r="CC21" i="12"/>
  <c r="CB21" i="12"/>
  <c r="CA21" i="12"/>
  <c r="CF20" i="12"/>
  <c r="CE20" i="12"/>
  <c r="CD20" i="12"/>
  <c r="CC20" i="12"/>
  <c r="CB20" i="12"/>
  <c r="CA20" i="12"/>
  <c r="CF19" i="12"/>
  <c r="CE19" i="12"/>
  <c r="CD19" i="12"/>
  <c r="CC19" i="12"/>
  <c r="CB19" i="12"/>
  <c r="CA19" i="12"/>
  <c r="CF18" i="12"/>
  <c r="CE18" i="12"/>
  <c r="CD18" i="12"/>
  <c r="CC18" i="12"/>
  <c r="CB18" i="12"/>
  <c r="CA18" i="12"/>
  <c r="CF17" i="12"/>
  <c r="CE17" i="12"/>
  <c r="CD17" i="12"/>
  <c r="CC17" i="12"/>
  <c r="CB17" i="12"/>
  <c r="CA17" i="12"/>
  <c r="CF16" i="12"/>
  <c r="CE16" i="12"/>
  <c r="CD16" i="12"/>
  <c r="CC16" i="12"/>
  <c r="CB16" i="12"/>
  <c r="CA16" i="12"/>
  <c r="CF15" i="12"/>
  <c r="CE15" i="12"/>
  <c r="CD15" i="12"/>
  <c r="CC15" i="12"/>
  <c r="CB15" i="12"/>
  <c r="CA15" i="12"/>
  <c r="CF14" i="12"/>
  <c r="CE14" i="12"/>
  <c r="CD14" i="12"/>
  <c r="CC14" i="12"/>
  <c r="CB14" i="12"/>
  <c r="CA14" i="12"/>
  <c r="CF13" i="12"/>
  <c r="CE13" i="12"/>
  <c r="CD13" i="12"/>
  <c r="CC13" i="12"/>
  <c r="CB13" i="12"/>
  <c r="CA13" i="12"/>
  <c r="CF12" i="12"/>
  <c r="CE12" i="12"/>
  <c r="CD12" i="12"/>
  <c r="CC12" i="12"/>
  <c r="CB12" i="12"/>
  <c r="CA12" i="12"/>
  <c r="CF11" i="12"/>
  <c r="CE11" i="12"/>
  <c r="CD11" i="12"/>
  <c r="CC11" i="12"/>
  <c r="CB11" i="12"/>
  <c r="CA11" i="12"/>
  <c r="CF10" i="12"/>
  <c r="CE10" i="12"/>
  <c r="CD10" i="12"/>
  <c r="CC10" i="12"/>
  <c r="CB10" i="12"/>
  <c r="CA10" i="12"/>
  <c r="CF9" i="12"/>
  <c r="CE9" i="12"/>
  <c r="CD9" i="12"/>
  <c r="CC9" i="12"/>
  <c r="CB9" i="12"/>
  <c r="CA9" i="12"/>
  <c r="CF8" i="12"/>
  <c r="CE8" i="12"/>
  <c r="CD8" i="12"/>
  <c r="CC8" i="12"/>
  <c r="CB8" i="12"/>
  <c r="CA8" i="12"/>
  <c r="CF7" i="12"/>
  <c r="CE7" i="12"/>
  <c r="CD7" i="12"/>
  <c r="CC7" i="12"/>
  <c r="CB7" i="12"/>
  <c r="CA7" i="12"/>
  <c r="E4" i="12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N81" i="11"/>
  <c r="BN80" i="11"/>
  <c r="BL78" i="11"/>
  <c r="BK78" i="11"/>
  <c r="BJ78" i="11"/>
  <c r="BI78" i="11"/>
  <c r="BH78" i="11"/>
  <c r="BG78" i="11"/>
  <c r="BF78" i="11"/>
  <c r="BE78" i="11"/>
  <c r="BD78" i="11"/>
  <c r="BC78" i="11"/>
  <c r="BB78" i="11"/>
  <c r="BA78" i="11"/>
  <c r="AZ78" i="11"/>
  <c r="AY78" i="11"/>
  <c r="AX78" i="11"/>
  <c r="AW78" i="11"/>
  <c r="AV78" i="11"/>
  <c r="AU78" i="11"/>
  <c r="AT78" i="11"/>
  <c r="AS78" i="1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BY77" i="11"/>
  <c r="BX77" i="11"/>
  <c r="BW77" i="11"/>
  <c r="BU77" i="11"/>
  <c r="BT77" i="11"/>
  <c r="BS77" i="11"/>
  <c r="BR77" i="11"/>
  <c r="BQ77" i="11"/>
  <c r="BP77" i="11"/>
  <c r="BO77" i="11"/>
  <c r="BN77" i="11"/>
  <c r="BM77" i="11"/>
  <c r="BL77" i="11"/>
  <c r="BK77" i="1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W77" i="11"/>
  <c r="AV77" i="11"/>
  <c r="AU77" i="11"/>
  <c r="AT77" i="11"/>
  <c r="AS77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BY76" i="11"/>
  <c r="BX76" i="11"/>
  <c r="BW76" i="11"/>
  <c r="BU76" i="11"/>
  <c r="BT76" i="11"/>
  <c r="BS76" i="11"/>
  <c r="BR76" i="11"/>
  <c r="BQ76" i="11"/>
  <c r="BP76" i="11"/>
  <c r="BO76" i="11"/>
  <c r="BN76" i="11"/>
  <c r="BM76" i="11"/>
  <c r="BL76" i="11"/>
  <c r="BK76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W76" i="11"/>
  <c r="AV76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F68" i="11"/>
  <c r="CE68" i="11"/>
  <c r="CD68" i="11"/>
  <c r="CC68" i="11"/>
  <c r="CB68" i="11"/>
  <c r="CA68" i="11"/>
  <c r="CF67" i="11"/>
  <c r="CE67" i="11"/>
  <c r="CD67" i="11"/>
  <c r="CC67" i="11"/>
  <c r="CB67" i="11"/>
  <c r="CA67" i="11"/>
  <c r="CF66" i="11"/>
  <c r="CE66" i="11"/>
  <c r="CD66" i="11"/>
  <c r="CC66" i="11"/>
  <c r="CB66" i="11"/>
  <c r="CA66" i="11"/>
  <c r="CF65" i="11"/>
  <c r="CE65" i="11"/>
  <c r="CD65" i="11"/>
  <c r="CC65" i="11"/>
  <c r="CB65" i="11"/>
  <c r="CA65" i="11"/>
  <c r="CF64" i="11"/>
  <c r="CE64" i="11"/>
  <c r="CD64" i="11"/>
  <c r="CC64" i="11"/>
  <c r="CB64" i="11"/>
  <c r="CA64" i="11"/>
  <c r="CF63" i="11"/>
  <c r="CE63" i="11"/>
  <c r="CD63" i="11"/>
  <c r="CC63" i="11"/>
  <c r="CB63" i="11"/>
  <c r="CA63" i="11"/>
  <c r="CF62" i="11"/>
  <c r="CE62" i="11"/>
  <c r="CD62" i="11"/>
  <c r="CC62" i="11"/>
  <c r="CB62" i="11"/>
  <c r="CA62" i="11"/>
  <c r="CF61" i="11"/>
  <c r="CE61" i="11"/>
  <c r="CD61" i="11"/>
  <c r="CC61" i="11"/>
  <c r="CB61" i="11"/>
  <c r="CA61" i="11"/>
  <c r="CF60" i="11"/>
  <c r="CE60" i="11"/>
  <c r="CD60" i="11"/>
  <c r="CC60" i="11"/>
  <c r="CB60" i="11"/>
  <c r="CA60" i="11"/>
  <c r="CF59" i="11"/>
  <c r="CE59" i="11"/>
  <c r="CD59" i="11"/>
  <c r="CC59" i="11"/>
  <c r="CB59" i="11"/>
  <c r="CA59" i="11"/>
  <c r="CF58" i="11"/>
  <c r="CE58" i="11"/>
  <c r="CD58" i="11"/>
  <c r="CC58" i="11"/>
  <c r="CB58" i="11"/>
  <c r="CA58" i="11"/>
  <c r="CF57" i="11"/>
  <c r="CE57" i="11"/>
  <c r="CD57" i="11"/>
  <c r="CC57" i="11"/>
  <c r="CB57" i="11"/>
  <c r="CA57" i="11"/>
  <c r="CF56" i="11"/>
  <c r="CE56" i="11"/>
  <c r="CD56" i="11"/>
  <c r="CC56" i="11"/>
  <c r="CB56" i="11"/>
  <c r="CA56" i="11"/>
  <c r="CF55" i="11"/>
  <c r="CE55" i="11"/>
  <c r="CD55" i="11"/>
  <c r="CC55" i="11"/>
  <c r="CB55" i="11"/>
  <c r="CA55" i="11"/>
  <c r="CF54" i="11"/>
  <c r="CE54" i="11"/>
  <c r="CD54" i="11"/>
  <c r="CC54" i="11"/>
  <c r="CB54" i="11"/>
  <c r="CA54" i="11"/>
  <c r="CF53" i="11"/>
  <c r="CE53" i="11"/>
  <c r="CD53" i="11"/>
  <c r="CC53" i="11"/>
  <c r="CB53" i="11"/>
  <c r="CA53" i="11"/>
  <c r="CF52" i="11"/>
  <c r="CE52" i="11"/>
  <c r="CD52" i="11"/>
  <c r="CC52" i="11"/>
  <c r="CB52" i="11"/>
  <c r="CA52" i="11"/>
  <c r="CF51" i="11"/>
  <c r="CE51" i="11"/>
  <c r="CD51" i="11"/>
  <c r="CC51" i="11"/>
  <c r="CB51" i="11"/>
  <c r="CA51" i="11"/>
  <c r="CF50" i="11"/>
  <c r="CE50" i="11"/>
  <c r="CD50" i="11"/>
  <c r="CC50" i="11"/>
  <c r="CB50" i="11"/>
  <c r="CA50" i="11"/>
  <c r="CF49" i="11"/>
  <c r="CE49" i="11"/>
  <c r="CD49" i="11"/>
  <c r="CC49" i="11"/>
  <c r="CB49" i="11"/>
  <c r="CA49" i="11"/>
  <c r="CF48" i="11"/>
  <c r="CE48" i="11"/>
  <c r="CD48" i="11"/>
  <c r="CC48" i="11"/>
  <c r="CB48" i="11"/>
  <c r="CA48" i="11"/>
  <c r="CF47" i="11"/>
  <c r="CE47" i="11"/>
  <c r="CD47" i="11"/>
  <c r="CC47" i="11"/>
  <c r="CB47" i="11"/>
  <c r="CA47" i="11"/>
  <c r="CF46" i="11"/>
  <c r="CE46" i="11"/>
  <c r="CD46" i="11"/>
  <c r="CC46" i="11"/>
  <c r="CB46" i="11"/>
  <c r="CA46" i="11"/>
  <c r="CF45" i="11"/>
  <c r="CE45" i="11"/>
  <c r="CD45" i="11"/>
  <c r="CC45" i="11"/>
  <c r="CB45" i="11"/>
  <c r="CA45" i="11"/>
  <c r="CF44" i="11"/>
  <c r="CE44" i="11"/>
  <c r="CD44" i="11"/>
  <c r="CC44" i="11"/>
  <c r="CB44" i="11"/>
  <c r="CA44" i="11"/>
  <c r="CF43" i="11"/>
  <c r="CE43" i="11"/>
  <c r="CD43" i="11"/>
  <c r="CC43" i="11"/>
  <c r="CB43" i="11"/>
  <c r="CA43" i="11"/>
  <c r="CF42" i="11"/>
  <c r="CE42" i="11"/>
  <c r="CD42" i="11"/>
  <c r="CC42" i="11"/>
  <c r="CB42" i="11"/>
  <c r="CA42" i="11"/>
  <c r="CF41" i="11"/>
  <c r="CE41" i="11"/>
  <c r="CD41" i="11"/>
  <c r="CC41" i="11"/>
  <c r="CB41" i="11"/>
  <c r="CA41" i="11"/>
  <c r="CF40" i="11"/>
  <c r="CE40" i="11"/>
  <c r="CD40" i="11"/>
  <c r="CC40" i="11"/>
  <c r="CB40" i="11"/>
  <c r="CA40" i="11"/>
  <c r="CF39" i="11"/>
  <c r="CE39" i="11"/>
  <c r="CD39" i="11"/>
  <c r="CC39" i="11"/>
  <c r="CB39" i="11"/>
  <c r="CA39" i="11"/>
  <c r="CF38" i="11"/>
  <c r="CE38" i="11"/>
  <c r="CD38" i="11"/>
  <c r="CC38" i="11"/>
  <c r="CB38" i="11"/>
  <c r="CA38" i="11"/>
  <c r="CF37" i="11"/>
  <c r="CE37" i="11"/>
  <c r="CD37" i="11"/>
  <c r="CC37" i="11"/>
  <c r="CB37" i="11"/>
  <c r="CA37" i="11"/>
  <c r="CF36" i="11"/>
  <c r="CE36" i="11"/>
  <c r="CD36" i="11"/>
  <c r="CC36" i="11"/>
  <c r="CB36" i="11"/>
  <c r="CA36" i="11"/>
  <c r="CF35" i="11"/>
  <c r="CE35" i="11"/>
  <c r="CD35" i="11"/>
  <c r="CC35" i="11"/>
  <c r="CB35" i="11"/>
  <c r="CA35" i="11"/>
  <c r="CF34" i="11"/>
  <c r="CE34" i="11"/>
  <c r="CD34" i="11"/>
  <c r="CC34" i="11"/>
  <c r="CB34" i="11"/>
  <c r="CA34" i="11"/>
  <c r="CF33" i="11"/>
  <c r="CE33" i="11"/>
  <c r="CD33" i="11"/>
  <c r="CC33" i="11"/>
  <c r="CB33" i="11"/>
  <c r="CA33" i="11"/>
  <c r="CF32" i="11"/>
  <c r="CE32" i="11"/>
  <c r="CD32" i="11"/>
  <c r="CC32" i="11"/>
  <c r="CB32" i="11"/>
  <c r="CA32" i="11"/>
  <c r="CF31" i="11"/>
  <c r="CE31" i="11"/>
  <c r="CD31" i="11"/>
  <c r="CC31" i="11"/>
  <c r="CB31" i="11"/>
  <c r="CA31" i="11"/>
  <c r="CF30" i="11"/>
  <c r="CE30" i="11"/>
  <c r="CD30" i="11"/>
  <c r="CC30" i="11"/>
  <c r="CB30" i="11"/>
  <c r="CA30" i="11"/>
  <c r="CF29" i="11"/>
  <c r="CE29" i="11"/>
  <c r="CD29" i="11"/>
  <c r="CC29" i="11"/>
  <c r="CB29" i="11"/>
  <c r="CA29" i="11"/>
  <c r="CF28" i="11"/>
  <c r="CE28" i="11"/>
  <c r="CD28" i="11"/>
  <c r="CC28" i="11"/>
  <c r="CB28" i="11"/>
  <c r="CA28" i="11"/>
  <c r="CF27" i="11"/>
  <c r="CE27" i="11"/>
  <c r="CD27" i="11"/>
  <c r="CC27" i="11"/>
  <c r="CB27" i="11"/>
  <c r="CA27" i="11"/>
  <c r="CF26" i="11"/>
  <c r="CE26" i="11"/>
  <c r="CD26" i="11"/>
  <c r="CC26" i="11"/>
  <c r="CB26" i="11"/>
  <c r="CA26" i="11"/>
  <c r="CF25" i="11"/>
  <c r="CE25" i="11"/>
  <c r="CD25" i="11"/>
  <c r="CC25" i="11"/>
  <c r="CB25" i="11"/>
  <c r="CA25" i="11"/>
  <c r="CF24" i="11"/>
  <c r="CE24" i="11"/>
  <c r="CD24" i="11"/>
  <c r="CC24" i="11"/>
  <c r="CB24" i="11"/>
  <c r="CA24" i="11"/>
  <c r="CF23" i="11"/>
  <c r="CE23" i="11"/>
  <c r="CD23" i="11"/>
  <c r="CC23" i="11"/>
  <c r="CB23" i="11"/>
  <c r="CA23" i="11"/>
  <c r="CF22" i="11"/>
  <c r="CE22" i="11"/>
  <c r="CD22" i="11"/>
  <c r="CC22" i="11"/>
  <c r="CB22" i="11"/>
  <c r="CA22" i="11"/>
  <c r="CF21" i="11"/>
  <c r="CE21" i="11"/>
  <c r="CD21" i="11"/>
  <c r="CC21" i="11"/>
  <c r="CB21" i="11"/>
  <c r="CA21" i="11"/>
  <c r="CF20" i="11"/>
  <c r="CE20" i="11"/>
  <c r="CD20" i="11"/>
  <c r="CC20" i="11"/>
  <c r="CB20" i="11"/>
  <c r="CA20" i="11"/>
  <c r="CF19" i="11"/>
  <c r="CE19" i="11"/>
  <c r="CD19" i="11"/>
  <c r="CC19" i="11"/>
  <c r="CB19" i="11"/>
  <c r="CA19" i="11"/>
  <c r="CF18" i="11"/>
  <c r="CE18" i="11"/>
  <c r="CD18" i="11"/>
  <c r="CC18" i="11"/>
  <c r="CB18" i="11"/>
  <c r="CA18" i="11"/>
  <c r="CF17" i="11"/>
  <c r="CE17" i="11"/>
  <c r="CD17" i="11"/>
  <c r="CC17" i="11"/>
  <c r="CB17" i="11"/>
  <c r="CA17" i="11"/>
  <c r="CF16" i="11"/>
  <c r="CE16" i="11"/>
  <c r="CD16" i="11"/>
  <c r="CC16" i="11"/>
  <c r="CB16" i="11"/>
  <c r="CA16" i="11"/>
  <c r="CF15" i="11"/>
  <c r="CE15" i="11"/>
  <c r="CD15" i="11"/>
  <c r="CC15" i="11"/>
  <c r="CB15" i="11"/>
  <c r="CA15" i="11"/>
  <c r="CF14" i="11"/>
  <c r="CE14" i="11"/>
  <c r="CD14" i="11"/>
  <c r="CC14" i="11"/>
  <c r="CB14" i="11"/>
  <c r="CA14" i="11"/>
  <c r="CF13" i="11"/>
  <c r="CE13" i="11"/>
  <c r="CD13" i="11"/>
  <c r="CC13" i="11"/>
  <c r="CB13" i="11"/>
  <c r="CA13" i="11"/>
  <c r="CF12" i="11"/>
  <c r="CE12" i="11"/>
  <c r="CD12" i="11"/>
  <c r="CC12" i="11"/>
  <c r="CB12" i="11"/>
  <c r="CA12" i="11"/>
  <c r="CF11" i="11"/>
  <c r="CE11" i="11"/>
  <c r="CD11" i="11"/>
  <c r="CC11" i="11"/>
  <c r="CB11" i="11"/>
  <c r="CA11" i="11"/>
  <c r="CF10" i="11"/>
  <c r="CE10" i="11"/>
  <c r="CD10" i="11"/>
  <c r="CC10" i="11"/>
  <c r="CB10" i="11"/>
  <c r="CA10" i="11"/>
  <c r="CF9" i="11"/>
  <c r="CE9" i="11"/>
  <c r="CD9" i="11"/>
  <c r="CC9" i="11"/>
  <c r="CB9" i="11"/>
  <c r="CA9" i="11"/>
  <c r="CF8" i="11"/>
  <c r="CE8" i="11"/>
  <c r="CD8" i="11"/>
  <c r="CC8" i="11"/>
  <c r="CB8" i="11"/>
  <c r="CA8" i="11"/>
  <c r="CF7" i="11"/>
  <c r="CE7" i="11"/>
  <c r="CD7" i="11"/>
  <c r="CC7" i="11"/>
  <c r="CB7" i="11"/>
  <c r="CA7" i="11"/>
  <c r="E4" i="1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N81" i="10"/>
  <c r="BN80" i="10"/>
  <c r="BL78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BY77" i="10"/>
  <c r="BX77" i="10"/>
  <c r="BW77" i="10"/>
  <c r="BV77" i="10"/>
  <c r="BU77" i="10"/>
  <c r="BT77" i="10"/>
  <c r="BS77" i="10"/>
  <c r="BR77" i="10"/>
  <c r="BQ77" i="10"/>
  <c r="BP77" i="10"/>
  <c r="BO77" i="10"/>
  <c r="BN77" i="10"/>
  <c r="BM77" i="10"/>
  <c r="BL77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BY76" i="10"/>
  <c r="BX76" i="10"/>
  <c r="BX3" i="10" s="1"/>
  <c r="BW76" i="10"/>
  <c r="BW3" i="10" s="1"/>
  <c r="BV76" i="10"/>
  <c r="BV3" i="10" s="1"/>
  <c r="BU76" i="10"/>
  <c r="BT76" i="10"/>
  <c r="BT3" i="10" s="1"/>
  <c r="BS76" i="10"/>
  <c r="BR76" i="10"/>
  <c r="BR3" i="10" s="1"/>
  <c r="BQ76" i="10"/>
  <c r="BP76" i="10"/>
  <c r="BP3" i="10" s="1"/>
  <c r="BO76" i="10"/>
  <c r="BN76" i="10"/>
  <c r="BM76" i="10"/>
  <c r="BL76" i="10"/>
  <c r="BL3" i="10" s="1"/>
  <c r="BK76" i="10"/>
  <c r="BJ76" i="10"/>
  <c r="BJ3" i="10" s="1"/>
  <c r="BI76" i="10"/>
  <c r="BH76" i="10"/>
  <c r="BH3" i="10" s="1"/>
  <c r="BG76" i="10"/>
  <c r="BG3" i="10" s="1"/>
  <c r="BF76" i="10"/>
  <c r="BF3" i="10" s="1"/>
  <c r="BE76" i="10"/>
  <c r="BD76" i="10"/>
  <c r="BD3" i="10" s="1"/>
  <c r="BC76" i="10"/>
  <c r="BB76" i="10"/>
  <c r="BB3" i="10" s="1"/>
  <c r="BA76" i="10"/>
  <c r="AZ76" i="10"/>
  <c r="AZ3" i="10" s="1"/>
  <c r="AY76" i="10"/>
  <c r="AY3" i="10" s="1"/>
  <c r="AX76" i="10"/>
  <c r="AX3" i="10" s="1"/>
  <c r="AW76" i="10"/>
  <c r="AV76" i="10"/>
  <c r="AV3" i="10" s="1"/>
  <c r="AU76" i="10"/>
  <c r="AT76" i="10"/>
  <c r="AS76" i="10"/>
  <c r="AR76" i="10"/>
  <c r="AR3" i="10" s="1"/>
  <c r="AQ76" i="10"/>
  <c r="AQ3" i="10" s="1"/>
  <c r="AP76" i="10"/>
  <c r="AP3" i="10" s="1"/>
  <c r="AO76" i="10"/>
  <c r="AN76" i="10"/>
  <c r="AN3" i="10" s="1"/>
  <c r="AM76" i="10"/>
  <c r="AL76" i="10"/>
  <c r="AL3" i="10" s="1"/>
  <c r="AK76" i="10"/>
  <c r="AJ76" i="10"/>
  <c r="AJ3" i="10" s="1"/>
  <c r="AI76" i="10"/>
  <c r="AH76" i="10"/>
  <c r="AG76" i="10"/>
  <c r="AF76" i="10"/>
  <c r="AF3" i="10" s="1"/>
  <c r="AE76" i="10"/>
  <c r="AD76" i="10"/>
  <c r="AD3" i="10" s="1"/>
  <c r="AC76" i="10"/>
  <c r="AB76" i="10"/>
  <c r="AB3" i="10" s="1"/>
  <c r="AA76" i="10"/>
  <c r="AA3" i="10" s="1"/>
  <c r="Z76" i="10"/>
  <c r="Z3" i="10" s="1"/>
  <c r="Y76" i="10"/>
  <c r="X76" i="10"/>
  <c r="X3" i="10" s="1"/>
  <c r="W76" i="10"/>
  <c r="V76" i="10"/>
  <c r="V3" i="10" s="1"/>
  <c r="U76" i="10"/>
  <c r="T76" i="10"/>
  <c r="T3" i="10" s="1"/>
  <c r="S76" i="10"/>
  <c r="S3" i="10" s="1"/>
  <c r="R76" i="10"/>
  <c r="R3" i="10" s="1"/>
  <c r="Q76" i="10"/>
  <c r="P76" i="10"/>
  <c r="P3" i="10" s="1"/>
  <c r="O76" i="10"/>
  <c r="N76" i="10"/>
  <c r="M76" i="10"/>
  <c r="L76" i="10"/>
  <c r="L3" i="10" s="1"/>
  <c r="K76" i="10"/>
  <c r="K3" i="10" s="1"/>
  <c r="J76" i="10"/>
  <c r="J3" i="10" s="1"/>
  <c r="I76" i="10"/>
  <c r="H76" i="10"/>
  <c r="H3" i="10" s="1"/>
  <c r="G76" i="10"/>
  <c r="F76" i="10"/>
  <c r="F3" i="10" s="1"/>
  <c r="E76" i="10"/>
  <c r="D76" i="10"/>
  <c r="D3" i="10" s="1"/>
  <c r="A74" i="10"/>
  <c r="A73" i="10"/>
  <c r="A72" i="10"/>
  <c r="A71" i="10"/>
  <c r="A70" i="10"/>
  <c r="A69" i="10"/>
  <c r="CF68" i="10"/>
  <c r="CE68" i="10"/>
  <c r="CD68" i="10"/>
  <c r="CC68" i="10"/>
  <c r="CB68" i="10"/>
  <c r="CA68" i="10"/>
  <c r="A68" i="10"/>
  <c r="CF67" i="10"/>
  <c r="CE67" i="10"/>
  <c r="CD67" i="10"/>
  <c r="CC67" i="10"/>
  <c r="CB67" i="10"/>
  <c r="CA67" i="10"/>
  <c r="A67" i="10"/>
  <c r="CF66" i="10"/>
  <c r="CE66" i="10"/>
  <c r="CD66" i="10"/>
  <c r="CC66" i="10"/>
  <c r="CB66" i="10"/>
  <c r="CA66" i="10"/>
  <c r="A66" i="10"/>
  <c r="CF65" i="10"/>
  <c r="CE65" i="10"/>
  <c r="CD65" i="10"/>
  <c r="CC65" i="10"/>
  <c r="CB65" i="10"/>
  <c r="CA65" i="10"/>
  <c r="A65" i="10"/>
  <c r="CF64" i="10"/>
  <c r="CE64" i="10"/>
  <c r="CD64" i="10"/>
  <c r="CC64" i="10"/>
  <c r="CB64" i="10"/>
  <c r="CA64" i="10"/>
  <c r="A64" i="10"/>
  <c r="CF63" i="10"/>
  <c r="CE63" i="10"/>
  <c r="CD63" i="10"/>
  <c r="CC63" i="10"/>
  <c r="CB63" i="10"/>
  <c r="CA63" i="10"/>
  <c r="A63" i="10"/>
  <c r="CF62" i="10"/>
  <c r="CE62" i="10"/>
  <c r="CD62" i="10"/>
  <c r="CC62" i="10"/>
  <c r="CB62" i="10"/>
  <c r="CA62" i="10"/>
  <c r="A62" i="10"/>
  <c r="CF61" i="10"/>
  <c r="CE61" i="10"/>
  <c r="CD61" i="10"/>
  <c r="CC61" i="10"/>
  <c r="CB61" i="10"/>
  <c r="CA61" i="10"/>
  <c r="A61" i="10"/>
  <c r="CF60" i="10"/>
  <c r="CE60" i="10"/>
  <c r="CD60" i="10"/>
  <c r="CC60" i="10"/>
  <c r="CB60" i="10"/>
  <c r="CA60" i="10"/>
  <c r="A60" i="10"/>
  <c r="CF59" i="10"/>
  <c r="CE59" i="10"/>
  <c r="CD59" i="10"/>
  <c r="CC59" i="10"/>
  <c r="CB59" i="10"/>
  <c r="CA59" i="10"/>
  <c r="A59" i="10"/>
  <c r="CF58" i="10"/>
  <c r="CE58" i="10"/>
  <c r="CD58" i="10"/>
  <c r="CC58" i="10"/>
  <c r="CB58" i="10"/>
  <c r="CA58" i="10"/>
  <c r="A58" i="10"/>
  <c r="CF57" i="10"/>
  <c r="CE57" i="10"/>
  <c r="CD57" i="10"/>
  <c r="CC57" i="10"/>
  <c r="CB57" i="10"/>
  <c r="CA57" i="10"/>
  <c r="A57" i="10"/>
  <c r="CF56" i="10"/>
  <c r="CE56" i="10"/>
  <c r="CD56" i="10"/>
  <c r="CC56" i="10"/>
  <c r="CB56" i="10"/>
  <c r="CA56" i="10"/>
  <c r="A56" i="10"/>
  <c r="CF55" i="10"/>
  <c r="CE55" i="10"/>
  <c r="CD55" i="10"/>
  <c r="CC55" i="10"/>
  <c r="CB55" i="10"/>
  <c r="CA55" i="10"/>
  <c r="A55" i="10"/>
  <c r="CF54" i="10"/>
  <c r="CE54" i="10"/>
  <c r="CD54" i="10"/>
  <c r="CC54" i="10"/>
  <c r="CB54" i="10"/>
  <c r="CA54" i="10"/>
  <c r="A54" i="10"/>
  <c r="CF53" i="10"/>
  <c r="CE53" i="10"/>
  <c r="CD53" i="10"/>
  <c r="CC53" i="10"/>
  <c r="CB53" i="10"/>
  <c r="CA53" i="10"/>
  <c r="A53" i="10"/>
  <c r="CF52" i="10"/>
  <c r="CE52" i="10"/>
  <c r="CD52" i="10"/>
  <c r="CC52" i="10"/>
  <c r="CB52" i="10"/>
  <c r="CA52" i="10"/>
  <c r="A52" i="10"/>
  <c r="CF51" i="10"/>
  <c r="CE51" i="10"/>
  <c r="CD51" i="10"/>
  <c r="CC51" i="10"/>
  <c r="CB51" i="10"/>
  <c r="CA51" i="10"/>
  <c r="A51" i="10"/>
  <c r="CF50" i="10"/>
  <c r="CE50" i="10"/>
  <c r="CD50" i="10"/>
  <c r="CC50" i="10"/>
  <c r="CB50" i="10"/>
  <c r="CA50" i="10"/>
  <c r="A50" i="10"/>
  <c r="CF49" i="10"/>
  <c r="CE49" i="10"/>
  <c r="CD49" i="10"/>
  <c r="CC49" i="10"/>
  <c r="CB49" i="10"/>
  <c r="CA49" i="10"/>
  <c r="A49" i="10"/>
  <c r="CF48" i="10"/>
  <c r="CE48" i="10"/>
  <c r="CD48" i="10"/>
  <c r="CC48" i="10"/>
  <c r="CB48" i="10"/>
  <c r="CA48" i="10"/>
  <c r="A48" i="10"/>
  <c r="CF47" i="10"/>
  <c r="CE47" i="10"/>
  <c r="CD47" i="10"/>
  <c r="CC47" i="10"/>
  <c r="CB47" i="10"/>
  <c r="CA47" i="10"/>
  <c r="A47" i="10"/>
  <c r="CF46" i="10"/>
  <c r="CE46" i="10"/>
  <c r="CD46" i="10"/>
  <c r="CC46" i="10"/>
  <c r="CB46" i="10"/>
  <c r="CA46" i="10"/>
  <c r="A46" i="10"/>
  <c r="CF45" i="10"/>
  <c r="CE45" i="10"/>
  <c r="CD45" i="10"/>
  <c r="CC45" i="10"/>
  <c r="CB45" i="10"/>
  <c r="CA45" i="10"/>
  <c r="A45" i="10"/>
  <c r="CF44" i="10"/>
  <c r="CE44" i="10"/>
  <c r="CD44" i="10"/>
  <c r="CC44" i="10"/>
  <c r="CB44" i="10"/>
  <c r="CA44" i="10"/>
  <c r="A44" i="10"/>
  <c r="CF43" i="10"/>
  <c r="CE43" i="10"/>
  <c r="CD43" i="10"/>
  <c r="CC43" i="10"/>
  <c r="CB43" i="10"/>
  <c r="CA43" i="10"/>
  <c r="A43" i="10"/>
  <c r="CF42" i="10"/>
  <c r="CE42" i="10"/>
  <c r="CD42" i="10"/>
  <c r="CC42" i="10"/>
  <c r="CB42" i="10"/>
  <c r="CA42" i="10"/>
  <c r="A42" i="10"/>
  <c r="CF41" i="10"/>
  <c r="CE41" i="10"/>
  <c r="CD41" i="10"/>
  <c r="CC41" i="10"/>
  <c r="CB41" i="10"/>
  <c r="CA41" i="10"/>
  <c r="A41" i="10"/>
  <c r="CF40" i="10"/>
  <c r="CE40" i="10"/>
  <c r="CD40" i="10"/>
  <c r="CC40" i="10"/>
  <c r="CB40" i="10"/>
  <c r="CA40" i="10"/>
  <c r="A40" i="10"/>
  <c r="CF39" i="10"/>
  <c r="CE39" i="10"/>
  <c r="CD39" i="10"/>
  <c r="CC39" i="10"/>
  <c r="CB39" i="10"/>
  <c r="CA39" i="10"/>
  <c r="A39" i="10"/>
  <c r="CF38" i="10"/>
  <c r="CE38" i="10"/>
  <c r="CD38" i="10"/>
  <c r="CC38" i="10"/>
  <c r="CB38" i="10"/>
  <c r="CA38" i="10"/>
  <c r="A38" i="10"/>
  <c r="CF37" i="10"/>
  <c r="CE37" i="10"/>
  <c r="CD37" i="10"/>
  <c r="CC37" i="10"/>
  <c r="CB37" i="10"/>
  <c r="CA37" i="10"/>
  <c r="A37" i="10"/>
  <c r="CF36" i="10"/>
  <c r="CE36" i="10"/>
  <c r="CD36" i="10"/>
  <c r="CC36" i="10"/>
  <c r="CB36" i="10"/>
  <c r="CA36" i="10"/>
  <c r="A36" i="10"/>
  <c r="CF35" i="10"/>
  <c r="CE35" i="10"/>
  <c r="CD35" i="10"/>
  <c r="CC35" i="10"/>
  <c r="CB35" i="10"/>
  <c r="CA35" i="10"/>
  <c r="A35" i="10"/>
  <c r="CF34" i="10"/>
  <c r="CE34" i="10"/>
  <c r="CD34" i="10"/>
  <c r="CC34" i="10"/>
  <c r="CB34" i="10"/>
  <c r="CA34" i="10"/>
  <c r="A34" i="10"/>
  <c r="CF33" i="10"/>
  <c r="CE33" i="10"/>
  <c r="CD33" i="10"/>
  <c r="CC33" i="10"/>
  <c r="CB33" i="10"/>
  <c r="CA33" i="10"/>
  <c r="A33" i="10"/>
  <c r="CF32" i="10"/>
  <c r="CE32" i="10"/>
  <c r="CD32" i="10"/>
  <c r="CC32" i="10"/>
  <c r="CB32" i="10"/>
  <c r="CA32" i="10"/>
  <c r="A32" i="10"/>
  <c r="CF31" i="10"/>
  <c r="CE31" i="10"/>
  <c r="CD31" i="10"/>
  <c r="CC31" i="10"/>
  <c r="CB31" i="10"/>
  <c r="CA31" i="10"/>
  <c r="A31" i="10"/>
  <c r="CF30" i="10"/>
  <c r="CE30" i="10"/>
  <c r="CD30" i="10"/>
  <c r="CC30" i="10"/>
  <c r="CB30" i="10"/>
  <c r="CA30" i="10"/>
  <c r="A30" i="10"/>
  <c r="CF29" i="10"/>
  <c r="CE29" i="10"/>
  <c r="CD29" i="10"/>
  <c r="CC29" i="10"/>
  <c r="CB29" i="10"/>
  <c r="CA29" i="10"/>
  <c r="A29" i="10"/>
  <c r="CF28" i="10"/>
  <c r="CE28" i="10"/>
  <c r="CD28" i="10"/>
  <c r="CC28" i="10"/>
  <c r="CB28" i="10"/>
  <c r="CA28" i="10"/>
  <c r="A28" i="10"/>
  <c r="CF27" i="10"/>
  <c r="CE27" i="10"/>
  <c r="CD27" i="10"/>
  <c r="CC27" i="10"/>
  <c r="CB27" i="10"/>
  <c r="CA27" i="10"/>
  <c r="A27" i="10"/>
  <c r="CF26" i="10"/>
  <c r="CE26" i="10"/>
  <c r="CD26" i="10"/>
  <c r="CC26" i="10"/>
  <c r="CB26" i="10"/>
  <c r="CA26" i="10"/>
  <c r="A26" i="10"/>
  <c r="CF25" i="10"/>
  <c r="CE25" i="10"/>
  <c r="CD25" i="10"/>
  <c r="CC25" i="10"/>
  <c r="CB25" i="10"/>
  <c r="CA25" i="10"/>
  <c r="A25" i="10"/>
  <c r="CF24" i="10"/>
  <c r="CE24" i="10"/>
  <c r="CD24" i="10"/>
  <c r="CC24" i="10"/>
  <c r="CB24" i="10"/>
  <c r="CA24" i="10"/>
  <c r="A24" i="10"/>
  <c r="CF23" i="10"/>
  <c r="CE23" i="10"/>
  <c r="CD23" i="10"/>
  <c r="CC23" i="10"/>
  <c r="CB23" i="10"/>
  <c r="CA23" i="10"/>
  <c r="A23" i="10"/>
  <c r="CF22" i="10"/>
  <c r="CE22" i="10"/>
  <c r="CD22" i="10"/>
  <c r="CC22" i="10"/>
  <c r="CB22" i="10"/>
  <c r="CA22" i="10"/>
  <c r="A22" i="10"/>
  <c r="CF21" i="10"/>
  <c r="CE21" i="10"/>
  <c r="CD21" i="10"/>
  <c r="CC21" i="10"/>
  <c r="CB21" i="10"/>
  <c r="CA21" i="10"/>
  <c r="A21" i="10"/>
  <c r="CF20" i="10"/>
  <c r="CE20" i="10"/>
  <c r="CD20" i="10"/>
  <c r="CC20" i="10"/>
  <c r="CB20" i="10"/>
  <c r="CA20" i="10"/>
  <c r="A20" i="10"/>
  <c r="CF19" i="10"/>
  <c r="CE19" i="10"/>
  <c r="CD19" i="10"/>
  <c r="CC19" i="10"/>
  <c r="CB19" i="10"/>
  <c r="CA19" i="10"/>
  <c r="A19" i="10"/>
  <c r="CF18" i="10"/>
  <c r="CE18" i="10"/>
  <c r="CD18" i="10"/>
  <c r="CC18" i="10"/>
  <c r="CB18" i="10"/>
  <c r="CA18" i="10"/>
  <c r="A18" i="10"/>
  <c r="CF17" i="10"/>
  <c r="CE17" i="10"/>
  <c r="CD17" i="10"/>
  <c r="CC17" i="10"/>
  <c r="CB17" i="10"/>
  <c r="CA17" i="10"/>
  <c r="A17" i="10"/>
  <c r="CF16" i="10"/>
  <c r="CE16" i="10"/>
  <c r="CD16" i="10"/>
  <c r="CC16" i="10"/>
  <c r="CB16" i="10"/>
  <c r="CA16" i="10"/>
  <c r="A16" i="10"/>
  <c r="CF15" i="10"/>
  <c r="CE15" i="10"/>
  <c r="CD15" i="10"/>
  <c r="CC15" i="10"/>
  <c r="CB15" i="10"/>
  <c r="CA15" i="10"/>
  <c r="A15" i="10"/>
  <c r="CF14" i="10"/>
  <c r="CE14" i="10"/>
  <c r="CD14" i="10"/>
  <c r="CC14" i="10"/>
  <c r="CB14" i="10"/>
  <c r="CA14" i="10"/>
  <c r="A14" i="10"/>
  <c r="CF13" i="10"/>
  <c r="CE13" i="10"/>
  <c r="CD13" i="10"/>
  <c r="CC13" i="10"/>
  <c r="CB13" i="10"/>
  <c r="CA13" i="10"/>
  <c r="A13" i="10"/>
  <c r="CF12" i="10"/>
  <c r="CE12" i="10"/>
  <c r="CD12" i="10"/>
  <c r="CC12" i="10"/>
  <c r="CB12" i="10"/>
  <c r="CA12" i="10"/>
  <c r="A12" i="10"/>
  <c r="CF11" i="10"/>
  <c r="CE11" i="10"/>
  <c r="CD11" i="10"/>
  <c r="CC11" i="10"/>
  <c r="CB11" i="10"/>
  <c r="CA11" i="10"/>
  <c r="A11" i="10"/>
  <c r="CF10" i="10"/>
  <c r="CE10" i="10"/>
  <c r="CD10" i="10"/>
  <c r="CC10" i="10"/>
  <c r="CB10" i="10"/>
  <c r="CA10" i="10"/>
  <c r="A10" i="10"/>
  <c r="CF9" i="10"/>
  <c r="CE9" i="10"/>
  <c r="CD9" i="10"/>
  <c r="CC9" i="10"/>
  <c r="CB9" i="10"/>
  <c r="CA9" i="10"/>
  <c r="A9" i="10"/>
  <c r="CF8" i="10"/>
  <c r="CE8" i="10"/>
  <c r="CD8" i="10"/>
  <c r="CC8" i="10"/>
  <c r="CB8" i="10"/>
  <c r="CA8" i="10"/>
  <c r="A8" i="10"/>
  <c r="CF7" i="10"/>
  <c r="CE7" i="10"/>
  <c r="CD7" i="10"/>
  <c r="CC7" i="10"/>
  <c r="CB7" i="10"/>
  <c r="CA7" i="10"/>
  <c r="A7" i="10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AZ4" i="10" s="1"/>
  <c r="BA4" i="10" s="1"/>
  <c r="BB4" i="10" s="1"/>
  <c r="BC4" i="10" s="1"/>
  <c r="BD4" i="10" s="1"/>
  <c r="BE4" i="10" s="1"/>
  <c r="BF4" i="10" s="1"/>
  <c r="BG4" i="10" s="1"/>
  <c r="BH4" i="10" s="1"/>
  <c r="BI4" i="10" s="1"/>
  <c r="BJ4" i="10" s="1"/>
  <c r="BK4" i="10" s="1"/>
  <c r="BY3" i="10"/>
  <c r="BU3" i="10"/>
  <c r="BS3" i="10"/>
  <c r="BQ3" i="10"/>
  <c r="BO3" i="10"/>
  <c r="BN3" i="10"/>
  <c r="BM3" i="10"/>
  <c r="BK3" i="10"/>
  <c r="BI3" i="10"/>
  <c r="BE3" i="10"/>
  <c r="BC3" i="10"/>
  <c r="BA3" i="10"/>
  <c r="AW3" i="10"/>
  <c r="AU3" i="10"/>
  <c r="AT3" i="10"/>
  <c r="AS3" i="10"/>
  <c r="AO3" i="10"/>
  <c r="AM3" i="10"/>
  <c r="AK3" i="10"/>
  <c r="AI3" i="10"/>
  <c r="AH3" i="10"/>
  <c r="AG3" i="10"/>
  <c r="AE3" i="10"/>
  <c r="AC3" i="10"/>
  <c r="Y3" i="10"/>
  <c r="W3" i="10"/>
  <c r="U3" i="10"/>
  <c r="Q3" i="10"/>
  <c r="O3" i="10"/>
  <c r="N3" i="10"/>
  <c r="M3" i="10"/>
  <c r="I3" i="10"/>
  <c r="G3" i="10"/>
  <c r="E3" i="10"/>
  <c r="BN82" i="10" l="1"/>
  <c r="R65" i="6"/>
  <c r="Q65" i="6"/>
  <c r="O66" i="6" s="1"/>
  <c r="P65" i="6"/>
  <c r="O65" i="6"/>
  <c r="H5" i="9"/>
  <c r="I5" i="9"/>
  <c r="J5" i="9"/>
  <c r="K5" i="9"/>
  <c r="L5" i="9"/>
  <c r="M5" i="9"/>
  <c r="H6" i="9"/>
  <c r="I6" i="9"/>
  <c r="J6" i="9"/>
  <c r="K6" i="9"/>
  <c r="L6" i="9"/>
  <c r="M6" i="9"/>
  <c r="H7" i="9"/>
  <c r="I7" i="9"/>
  <c r="J7" i="9"/>
  <c r="K7" i="9"/>
  <c r="L7" i="9"/>
  <c r="M7" i="9"/>
  <c r="H8" i="9"/>
  <c r="I8" i="9"/>
  <c r="J8" i="9"/>
  <c r="K8" i="9"/>
  <c r="L8" i="9"/>
  <c r="M8" i="9"/>
  <c r="H9" i="9"/>
  <c r="I9" i="9"/>
  <c r="J9" i="9"/>
  <c r="K9" i="9"/>
  <c r="L9" i="9"/>
  <c r="M9" i="9"/>
  <c r="H10" i="9"/>
  <c r="I10" i="9"/>
  <c r="J10" i="9"/>
  <c r="K10" i="9"/>
  <c r="L10" i="9"/>
  <c r="M10" i="9"/>
  <c r="H11" i="9"/>
  <c r="I11" i="9"/>
  <c r="J11" i="9"/>
  <c r="K11" i="9"/>
  <c r="L11" i="9"/>
  <c r="M11" i="9"/>
  <c r="H12" i="9"/>
  <c r="I12" i="9"/>
  <c r="J12" i="9"/>
  <c r="K12" i="9"/>
  <c r="L12" i="9"/>
  <c r="M12" i="9"/>
  <c r="H13" i="9"/>
  <c r="I13" i="9"/>
  <c r="J13" i="9"/>
  <c r="K13" i="9"/>
  <c r="L13" i="9"/>
  <c r="M13" i="9"/>
  <c r="H14" i="9"/>
  <c r="I14" i="9"/>
  <c r="J14" i="9"/>
  <c r="K14" i="9"/>
  <c r="L14" i="9"/>
  <c r="M14" i="9"/>
  <c r="H15" i="9"/>
  <c r="I15" i="9"/>
  <c r="J15" i="9"/>
  <c r="K15" i="9"/>
  <c r="L15" i="9"/>
  <c r="M15" i="9"/>
  <c r="H16" i="9"/>
  <c r="I16" i="9"/>
  <c r="J16" i="9"/>
  <c r="K16" i="9"/>
  <c r="L16" i="9"/>
  <c r="M16" i="9"/>
  <c r="H17" i="9"/>
  <c r="I17" i="9"/>
  <c r="J17" i="9"/>
  <c r="K17" i="9"/>
  <c r="L17" i="9"/>
  <c r="M17" i="9"/>
  <c r="H18" i="9"/>
  <c r="I18" i="9"/>
  <c r="J18" i="9"/>
  <c r="K18" i="9"/>
  <c r="L18" i="9"/>
  <c r="M18" i="9"/>
  <c r="H19" i="9"/>
  <c r="I19" i="9"/>
  <c r="J19" i="9"/>
  <c r="K19" i="9"/>
  <c r="L19" i="9"/>
  <c r="M19" i="9"/>
  <c r="H20" i="9"/>
  <c r="I20" i="9"/>
  <c r="J20" i="9"/>
  <c r="K20" i="9"/>
  <c r="L20" i="9"/>
  <c r="M20" i="9"/>
  <c r="H21" i="9"/>
  <c r="I21" i="9"/>
  <c r="J21" i="9"/>
  <c r="K21" i="9"/>
  <c r="L21" i="9"/>
  <c r="M21" i="9"/>
  <c r="H22" i="9"/>
  <c r="I22" i="9"/>
  <c r="J22" i="9"/>
  <c r="K22" i="9"/>
  <c r="L22" i="9"/>
  <c r="M22" i="9"/>
  <c r="H23" i="9"/>
  <c r="I23" i="9"/>
  <c r="J23" i="9"/>
  <c r="K23" i="9"/>
  <c r="L23" i="9"/>
  <c r="M23" i="9"/>
  <c r="H24" i="9"/>
  <c r="I24" i="9"/>
  <c r="J24" i="9"/>
  <c r="K24" i="9"/>
  <c r="L24" i="9"/>
  <c r="M24" i="9"/>
  <c r="H25" i="9"/>
  <c r="I25" i="9"/>
  <c r="J25" i="9"/>
  <c r="K25" i="9"/>
  <c r="L25" i="9"/>
  <c r="M25" i="9"/>
  <c r="H26" i="9"/>
  <c r="I26" i="9"/>
  <c r="J26" i="9"/>
  <c r="K26" i="9"/>
  <c r="L26" i="9"/>
  <c r="M26" i="9"/>
  <c r="H27" i="9"/>
  <c r="I27" i="9"/>
  <c r="J27" i="9"/>
  <c r="K27" i="9"/>
  <c r="L27" i="9"/>
  <c r="M27" i="9"/>
  <c r="H28" i="9"/>
  <c r="I28" i="9"/>
  <c r="J28" i="9"/>
  <c r="K28" i="9"/>
  <c r="L28" i="9"/>
  <c r="M28" i="9"/>
  <c r="H29" i="9"/>
  <c r="I29" i="9"/>
  <c r="J29" i="9"/>
  <c r="K29" i="9"/>
  <c r="L29" i="9"/>
  <c r="M29" i="9"/>
  <c r="H30" i="9"/>
  <c r="I30" i="9"/>
  <c r="J30" i="9"/>
  <c r="K30" i="9"/>
  <c r="L30" i="9"/>
  <c r="M30" i="9"/>
  <c r="H31" i="9"/>
  <c r="I31" i="9"/>
  <c r="J31" i="9"/>
  <c r="K31" i="9"/>
  <c r="L31" i="9"/>
  <c r="M31" i="9"/>
  <c r="H32" i="9"/>
  <c r="I32" i="9"/>
  <c r="J32" i="9"/>
  <c r="K32" i="9"/>
  <c r="L32" i="9"/>
  <c r="M32" i="9"/>
  <c r="H33" i="9"/>
  <c r="I33" i="9"/>
  <c r="J33" i="9"/>
  <c r="K33" i="9"/>
  <c r="L33" i="9"/>
  <c r="M33" i="9"/>
  <c r="H34" i="9"/>
  <c r="I34" i="9"/>
  <c r="J34" i="9"/>
  <c r="K34" i="9"/>
  <c r="L34" i="9"/>
  <c r="M34" i="9"/>
  <c r="H35" i="9"/>
  <c r="I35" i="9"/>
  <c r="J35" i="9"/>
  <c r="K35" i="9"/>
  <c r="L35" i="9"/>
  <c r="M35" i="9"/>
  <c r="H36" i="9"/>
  <c r="I36" i="9"/>
  <c r="J36" i="9"/>
  <c r="K36" i="9"/>
  <c r="L36" i="9"/>
  <c r="M36" i="9"/>
  <c r="H37" i="9"/>
  <c r="I37" i="9"/>
  <c r="J37" i="9"/>
  <c r="K37" i="9"/>
  <c r="L37" i="9"/>
  <c r="M37" i="9"/>
  <c r="H38" i="9"/>
  <c r="I38" i="9"/>
  <c r="J38" i="9"/>
  <c r="K38" i="9"/>
  <c r="L38" i="9"/>
  <c r="M38" i="9"/>
  <c r="H39" i="9"/>
  <c r="I39" i="9"/>
  <c r="J39" i="9"/>
  <c r="K39" i="9"/>
  <c r="L39" i="9"/>
  <c r="M39" i="9"/>
  <c r="H40" i="9"/>
  <c r="I40" i="9"/>
  <c r="J40" i="9"/>
  <c r="K40" i="9"/>
  <c r="L40" i="9"/>
  <c r="M40" i="9"/>
  <c r="H41" i="9"/>
  <c r="I41" i="9"/>
  <c r="J41" i="9"/>
  <c r="K41" i="9"/>
  <c r="L41" i="9"/>
  <c r="M41" i="9"/>
  <c r="H42" i="9"/>
  <c r="I42" i="9"/>
  <c r="J42" i="9"/>
  <c r="K42" i="9"/>
  <c r="L42" i="9"/>
  <c r="M42" i="9"/>
  <c r="H43" i="9"/>
  <c r="I43" i="9"/>
  <c r="J43" i="9"/>
  <c r="K43" i="9"/>
  <c r="L43" i="9"/>
  <c r="M43" i="9"/>
  <c r="H44" i="9"/>
  <c r="I44" i="9"/>
  <c r="J44" i="9"/>
  <c r="K44" i="9"/>
  <c r="L44" i="9"/>
  <c r="M44" i="9"/>
  <c r="H45" i="9"/>
  <c r="I45" i="9"/>
  <c r="J45" i="9"/>
  <c r="K45" i="9"/>
  <c r="L45" i="9"/>
  <c r="M45" i="9"/>
  <c r="H46" i="9"/>
  <c r="I46" i="9"/>
  <c r="J46" i="9"/>
  <c r="K46" i="9"/>
  <c r="L46" i="9"/>
  <c r="M46" i="9"/>
  <c r="H47" i="9"/>
  <c r="I47" i="9"/>
  <c r="J47" i="9"/>
  <c r="K47" i="9"/>
  <c r="L47" i="9"/>
  <c r="M47" i="9"/>
  <c r="H48" i="9"/>
  <c r="I48" i="9"/>
  <c r="J48" i="9"/>
  <c r="K48" i="9"/>
  <c r="L48" i="9"/>
  <c r="M48" i="9"/>
  <c r="H49" i="9"/>
  <c r="I49" i="9"/>
  <c r="J49" i="9"/>
  <c r="K49" i="9"/>
  <c r="L49" i="9"/>
  <c r="M49" i="9"/>
  <c r="H50" i="9"/>
  <c r="I50" i="9"/>
  <c r="J50" i="9"/>
  <c r="K50" i="9"/>
  <c r="L50" i="9"/>
  <c r="M50" i="9"/>
  <c r="H51" i="9"/>
  <c r="I51" i="9"/>
  <c r="J51" i="9"/>
  <c r="K51" i="9"/>
  <c r="L51" i="9"/>
  <c r="M51" i="9"/>
  <c r="H52" i="9"/>
  <c r="I52" i="9"/>
  <c r="J52" i="9"/>
  <c r="K52" i="9"/>
  <c r="L52" i="9"/>
  <c r="M52" i="9"/>
  <c r="H53" i="9"/>
  <c r="I53" i="9"/>
  <c r="J53" i="9"/>
  <c r="K53" i="9"/>
  <c r="L53" i="9"/>
  <c r="M53" i="9"/>
  <c r="H54" i="9"/>
  <c r="I54" i="9"/>
  <c r="J54" i="9"/>
  <c r="K54" i="9"/>
  <c r="L54" i="9"/>
  <c r="M54" i="9"/>
  <c r="H55" i="9"/>
  <c r="I55" i="9"/>
  <c r="J55" i="9"/>
  <c r="K55" i="9"/>
  <c r="L55" i="9"/>
  <c r="M55" i="9"/>
  <c r="H56" i="9"/>
  <c r="I56" i="9"/>
  <c r="J56" i="9"/>
  <c r="K56" i="9"/>
  <c r="L56" i="9"/>
  <c r="M56" i="9"/>
  <c r="H57" i="9"/>
  <c r="I57" i="9"/>
  <c r="J57" i="9"/>
  <c r="K57" i="9"/>
  <c r="L57" i="9"/>
  <c r="M57" i="9"/>
  <c r="H58" i="9"/>
  <c r="I58" i="9"/>
  <c r="J58" i="9"/>
  <c r="K58" i="9"/>
  <c r="L58" i="9"/>
  <c r="M58" i="9"/>
  <c r="H59" i="9"/>
  <c r="I59" i="9"/>
  <c r="J59" i="9"/>
  <c r="K59" i="9"/>
  <c r="L59" i="9"/>
  <c r="M59" i="9"/>
  <c r="H60" i="9"/>
  <c r="I60" i="9"/>
  <c r="J60" i="9"/>
  <c r="K60" i="9"/>
  <c r="L60" i="9"/>
  <c r="M60" i="9"/>
  <c r="H61" i="9"/>
  <c r="I61" i="9"/>
  <c r="J61" i="9"/>
  <c r="K61" i="9"/>
  <c r="L61" i="9"/>
  <c r="M61" i="9"/>
  <c r="H62" i="9"/>
  <c r="I62" i="9"/>
  <c r="J62" i="9"/>
  <c r="K62" i="9"/>
  <c r="L62" i="9"/>
  <c r="M62" i="9"/>
  <c r="H63" i="9"/>
  <c r="I63" i="9"/>
  <c r="J63" i="9"/>
  <c r="K63" i="9"/>
  <c r="L63" i="9"/>
  <c r="M63" i="9"/>
  <c r="H64" i="9"/>
  <c r="I64" i="9"/>
  <c r="J64" i="9"/>
  <c r="K64" i="9"/>
  <c r="L64" i="9"/>
  <c r="M64" i="9"/>
  <c r="I4" i="9"/>
  <c r="J4" i="9"/>
  <c r="K4" i="9"/>
  <c r="L4" i="9"/>
  <c r="M4" i="9"/>
  <c r="H4" i="9"/>
  <c r="BN81" i="5" l="1"/>
  <c r="BN80" i="5"/>
  <c r="BN81" i="4"/>
  <c r="BN80" i="4"/>
  <c r="BK129" i="7"/>
  <c r="BJ129" i="7"/>
  <c r="BI129" i="7"/>
  <c r="BH129" i="7"/>
  <c r="BG129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T129" i="7"/>
  <c r="AS129" i="7"/>
  <c r="AR129" i="7"/>
  <c r="AQ129" i="7"/>
  <c r="AP129" i="7"/>
  <c r="AO129" i="7"/>
  <c r="AN129" i="7"/>
  <c r="AM129" i="7"/>
  <c r="AL129" i="7"/>
  <c r="AK129" i="7"/>
  <c r="AJ129" i="7"/>
  <c r="AJ195" i="7" s="1"/>
  <c r="AI129" i="7"/>
  <c r="AH129" i="7"/>
  <c r="AG129" i="7"/>
  <c r="AF129" i="7"/>
  <c r="AE129" i="7"/>
  <c r="AD129" i="7"/>
  <c r="AC129" i="7"/>
  <c r="AB129" i="7"/>
  <c r="AB195" i="7" s="1"/>
  <c r="AA129" i="7"/>
  <c r="Z129" i="7"/>
  <c r="Z195" i="7" s="1"/>
  <c r="Y129" i="7"/>
  <c r="X129" i="7"/>
  <c r="W129" i="7"/>
  <c r="V129" i="7"/>
  <c r="U129" i="7"/>
  <c r="U195" i="7" s="1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/>
  <c r="BK128" i="7"/>
  <c r="BJ128" i="7"/>
  <c r="BI128" i="7"/>
  <c r="BH128" i="7"/>
  <c r="BG128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T128" i="7"/>
  <c r="AS128" i="7"/>
  <c r="AR128" i="7"/>
  <c r="AQ128" i="7"/>
  <c r="AP128" i="7"/>
  <c r="AO128" i="7"/>
  <c r="AN128" i="7"/>
  <c r="AM128" i="7"/>
  <c r="AL128" i="7"/>
  <c r="AK128" i="7"/>
  <c r="AJ128" i="7"/>
  <c r="AJ194" i="7" s="1"/>
  <c r="AI128" i="7"/>
  <c r="AH128" i="7"/>
  <c r="AG128" i="7"/>
  <c r="AF128" i="7"/>
  <c r="AE128" i="7"/>
  <c r="AD128" i="7"/>
  <c r="AC128" i="7"/>
  <c r="AB128" i="7"/>
  <c r="AB194" i="7" s="1"/>
  <c r="AA128" i="7"/>
  <c r="Z128" i="7"/>
  <c r="Z194" i="7" s="1"/>
  <c r="Y128" i="7"/>
  <c r="X128" i="7"/>
  <c r="W128" i="7"/>
  <c r="V128" i="7"/>
  <c r="U128" i="7"/>
  <c r="U194" i="7" s="1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/>
  <c r="BK127" i="7"/>
  <c r="BJ127" i="7"/>
  <c r="BI127" i="7"/>
  <c r="BH127" i="7"/>
  <c r="BG127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T127" i="7"/>
  <c r="AS127" i="7"/>
  <c r="AR127" i="7"/>
  <c r="AQ127" i="7"/>
  <c r="AP127" i="7"/>
  <c r="AO127" i="7"/>
  <c r="AN127" i="7"/>
  <c r="AM127" i="7"/>
  <c r="AL127" i="7"/>
  <c r="AK127" i="7"/>
  <c r="AJ127" i="7"/>
  <c r="AJ193" i="7" s="1"/>
  <c r="AI127" i="7"/>
  <c r="AH127" i="7"/>
  <c r="AG127" i="7"/>
  <c r="AF127" i="7"/>
  <c r="AE127" i="7"/>
  <c r="AD127" i="7"/>
  <c r="AC127" i="7"/>
  <c r="AB127" i="7"/>
  <c r="AB193" i="7" s="1"/>
  <c r="AA127" i="7"/>
  <c r="Z127" i="7"/>
  <c r="Z193" i="7" s="1"/>
  <c r="Y127" i="7"/>
  <c r="X127" i="7"/>
  <c r="W127" i="7"/>
  <c r="V127" i="7"/>
  <c r="U127" i="7"/>
  <c r="U193" i="7" s="1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/>
  <c r="BK126" i="7"/>
  <c r="BJ126" i="7"/>
  <c r="BI126" i="7"/>
  <c r="BH126" i="7"/>
  <c r="BG126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T126" i="7"/>
  <c r="AS126" i="7"/>
  <c r="AR126" i="7"/>
  <c r="AQ126" i="7"/>
  <c r="AP126" i="7"/>
  <c r="AO126" i="7"/>
  <c r="AN126" i="7"/>
  <c r="AM126" i="7"/>
  <c r="AL126" i="7"/>
  <c r="AK126" i="7"/>
  <c r="AJ126" i="7"/>
  <c r="AJ192" i="7" s="1"/>
  <c r="AI126" i="7"/>
  <c r="AH126" i="7"/>
  <c r="AG126" i="7"/>
  <c r="AF126" i="7"/>
  <c r="AE126" i="7"/>
  <c r="AD126" i="7"/>
  <c r="AC126" i="7"/>
  <c r="AB126" i="7"/>
  <c r="AB192" i="7" s="1"/>
  <c r="AA126" i="7"/>
  <c r="Z126" i="7"/>
  <c r="Z192" i="7" s="1"/>
  <c r="Y126" i="7"/>
  <c r="X126" i="7"/>
  <c r="W126" i="7"/>
  <c r="V126" i="7"/>
  <c r="U126" i="7"/>
  <c r="U192" i="7" s="1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BK125" i="7"/>
  <c r="BJ125" i="7"/>
  <c r="BI125" i="7"/>
  <c r="BH125" i="7"/>
  <c r="BG125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T125" i="7"/>
  <c r="AS125" i="7"/>
  <c r="AR125" i="7"/>
  <c r="AQ125" i="7"/>
  <c r="AP125" i="7"/>
  <c r="AO125" i="7"/>
  <c r="AN125" i="7"/>
  <c r="AM125" i="7"/>
  <c r="AL125" i="7"/>
  <c r="AK125" i="7"/>
  <c r="AJ125" i="7"/>
  <c r="AJ191" i="7" s="1"/>
  <c r="AI125" i="7"/>
  <c r="AH125" i="7"/>
  <c r="AG125" i="7"/>
  <c r="AF125" i="7"/>
  <c r="AE125" i="7"/>
  <c r="AD125" i="7"/>
  <c r="AC125" i="7"/>
  <c r="AB125" i="7"/>
  <c r="AB191" i="7" s="1"/>
  <c r="AA125" i="7"/>
  <c r="Z125" i="7"/>
  <c r="Z191" i="7" s="1"/>
  <c r="Y125" i="7"/>
  <c r="X125" i="7"/>
  <c r="W125" i="7"/>
  <c r="V125" i="7"/>
  <c r="U125" i="7"/>
  <c r="U191" i="7" s="1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BK124" i="7"/>
  <c r="BJ124" i="7"/>
  <c r="BI124" i="7"/>
  <c r="BH124" i="7"/>
  <c r="BG124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T124" i="7"/>
  <c r="AS124" i="7"/>
  <c r="AR124" i="7"/>
  <c r="AQ124" i="7"/>
  <c r="AP124" i="7"/>
  <c r="AO124" i="7"/>
  <c r="AN124" i="7"/>
  <c r="AM124" i="7"/>
  <c r="AL124" i="7"/>
  <c r="AK124" i="7"/>
  <c r="AJ124" i="7"/>
  <c r="AJ190" i="7" s="1"/>
  <c r="AI124" i="7"/>
  <c r="AH124" i="7"/>
  <c r="AG124" i="7"/>
  <c r="AF124" i="7"/>
  <c r="AE124" i="7"/>
  <c r="AD124" i="7"/>
  <c r="AC124" i="7"/>
  <c r="AB124" i="7"/>
  <c r="AB190" i="7" s="1"/>
  <c r="AA124" i="7"/>
  <c r="Z124" i="7"/>
  <c r="Z190" i="7" s="1"/>
  <c r="Y124" i="7"/>
  <c r="X124" i="7"/>
  <c r="W124" i="7"/>
  <c r="V124" i="7"/>
  <c r="U124" i="7"/>
  <c r="U190" i="7" s="1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/>
  <c r="BK123" i="7"/>
  <c r="BJ123" i="7"/>
  <c r="BI123" i="7"/>
  <c r="BH123" i="7"/>
  <c r="BG123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AJ189" i="7" s="1"/>
  <c r="AI123" i="7"/>
  <c r="AH123" i="7"/>
  <c r="AG123" i="7"/>
  <c r="AF123" i="7"/>
  <c r="AE123" i="7"/>
  <c r="AD123" i="7"/>
  <c r="AC123" i="7"/>
  <c r="AB123" i="7"/>
  <c r="AB189" i="7" s="1"/>
  <c r="AA123" i="7"/>
  <c r="Z123" i="7"/>
  <c r="Z189" i="7" s="1"/>
  <c r="Y123" i="7"/>
  <c r="X123" i="7"/>
  <c r="W123" i="7"/>
  <c r="V123" i="7"/>
  <c r="U123" i="7"/>
  <c r="U189" i="7" s="1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BK122" i="7"/>
  <c r="BJ122" i="7"/>
  <c r="BI122" i="7"/>
  <c r="BH122" i="7"/>
  <c r="BG122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T122" i="7"/>
  <c r="AS122" i="7"/>
  <c r="AR122" i="7"/>
  <c r="AQ122" i="7"/>
  <c r="AP122" i="7"/>
  <c r="AO122" i="7"/>
  <c r="AN122" i="7"/>
  <c r="AM122" i="7"/>
  <c r="AL122" i="7"/>
  <c r="AK122" i="7"/>
  <c r="AJ122" i="7"/>
  <c r="AJ188" i="7" s="1"/>
  <c r="AI122" i="7"/>
  <c r="AH122" i="7"/>
  <c r="AG122" i="7"/>
  <c r="AF122" i="7"/>
  <c r="AE122" i="7"/>
  <c r="AD122" i="7"/>
  <c r="AC122" i="7"/>
  <c r="AB122" i="7"/>
  <c r="AB188" i="7" s="1"/>
  <c r="AA122" i="7"/>
  <c r="Z122" i="7"/>
  <c r="Z188" i="7" s="1"/>
  <c r="Y122" i="7"/>
  <c r="X122" i="7"/>
  <c r="W122" i="7"/>
  <c r="V122" i="7"/>
  <c r="U122" i="7"/>
  <c r="U188" i="7" s="1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/>
  <c r="BK121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J187" i="7" s="1"/>
  <c r="AI121" i="7"/>
  <c r="AH121" i="7"/>
  <c r="AG121" i="7"/>
  <c r="AF121" i="7"/>
  <c r="AE121" i="7"/>
  <c r="AD121" i="7"/>
  <c r="AC121" i="7"/>
  <c r="AB121" i="7"/>
  <c r="AB187" i="7" s="1"/>
  <c r="AA121" i="7"/>
  <c r="Z121" i="7"/>
  <c r="Z187" i="7" s="1"/>
  <c r="Y121" i="7"/>
  <c r="X121" i="7"/>
  <c r="W121" i="7"/>
  <c r="V121" i="7"/>
  <c r="U121" i="7"/>
  <c r="U187" i="7" s="1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BK120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J186" i="7" s="1"/>
  <c r="AI120" i="7"/>
  <c r="AH120" i="7"/>
  <c r="AG120" i="7"/>
  <c r="AF120" i="7"/>
  <c r="AE120" i="7"/>
  <c r="AD120" i="7"/>
  <c r="AC120" i="7"/>
  <c r="AB120" i="7"/>
  <c r="AB186" i="7" s="1"/>
  <c r="AA120" i="7"/>
  <c r="Z120" i="7"/>
  <c r="Z186" i="7" s="1"/>
  <c r="Y120" i="7"/>
  <c r="X120" i="7"/>
  <c r="W120" i="7"/>
  <c r="V120" i="7"/>
  <c r="U120" i="7"/>
  <c r="U186" i="7" s="1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/>
  <c r="BK119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J185" i="7" s="1"/>
  <c r="AI119" i="7"/>
  <c r="AH119" i="7"/>
  <c r="AG119" i="7"/>
  <c r="AF119" i="7"/>
  <c r="AE119" i="7"/>
  <c r="AD119" i="7"/>
  <c r="AC119" i="7"/>
  <c r="AB119" i="7"/>
  <c r="AB185" i="7" s="1"/>
  <c r="AA119" i="7"/>
  <c r="Z119" i="7"/>
  <c r="Z185" i="7" s="1"/>
  <c r="Y119" i="7"/>
  <c r="X119" i="7"/>
  <c r="W119" i="7"/>
  <c r="V119" i="7"/>
  <c r="U119" i="7"/>
  <c r="U185" i="7" s="1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/>
  <c r="BK118" i="7"/>
  <c r="BJ118" i="7"/>
  <c r="BI118" i="7"/>
  <c r="BH118" i="7"/>
  <c r="BG118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T118" i="7"/>
  <c r="AS118" i="7"/>
  <c r="AR118" i="7"/>
  <c r="AQ118" i="7"/>
  <c r="AP118" i="7"/>
  <c r="AO118" i="7"/>
  <c r="AN118" i="7"/>
  <c r="AM118" i="7"/>
  <c r="AL118" i="7"/>
  <c r="AK118" i="7"/>
  <c r="AJ118" i="7"/>
  <c r="AJ184" i="7" s="1"/>
  <c r="AI118" i="7"/>
  <c r="AH118" i="7"/>
  <c r="AG118" i="7"/>
  <c r="AF118" i="7"/>
  <c r="AE118" i="7"/>
  <c r="AD118" i="7"/>
  <c r="AC118" i="7"/>
  <c r="AB118" i="7"/>
  <c r="AB184" i="7" s="1"/>
  <c r="AA118" i="7"/>
  <c r="Z118" i="7"/>
  <c r="Z184" i="7" s="1"/>
  <c r="Y118" i="7"/>
  <c r="X118" i="7"/>
  <c r="W118" i="7"/>
  <c r="V118" i="7"/>
  <c r="U118" i="7"/>
  <c r="U184" i="7" s="1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/>
  <c r="BK117" i="7"/>
  <c r="BJ117" i="7"/>
  <c r="BI117" i="7"/>
  <c r="BH117" i="7"/>
  <c r="BG117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T117" i="7"/>
  <c r="AS117" i="7"/>
  <c r="AR117" i="7"/>
  <c r="AQ117" i="7"/>
  <c r="AP117" i="7"/>
  <c r="AO117" i="7"/>
  <c r="AN117" i="7"/>
  <c r="AM117" i="7"/>
  <c r="AL117" i="7"/>
  <c r="AK117" i="7"/>
  <c r="AJ117" i="7"/>
  <c r="AJ183" i="7" s="1"/>
  <c r="AI117" i="7"/>
  <c r="AH117" i="7"/>
  <c r="AG117" i="7"/>
  <c r="AF117" i="7"/>
  <c r="AE117" i="7"/>
  <c r="AD117" i="7"/>
  <c r="AC117" i="7"/>
  <c r="AB117" i="7"/>
  <c r="AB183" i="7" s="1"/>
  <c r="AA117" i="7"/>
  <c r="Z117" i="7"/>
  <c r="Z183" i="7" s="1"/>
  <c r="Y117" i="7"/>
  <c r="X117" i="7"/>
  <c r="W117" i="7"/>
  <c r="V117" i="7"/>
  <c r="U117" i="7"/>
  <c r="U183" i="7" s="1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/>
  <c r="BK116" i="7"/>
  <c r="BJ116" i="7"/>
  <c r="BI116" i="7"/>
  <c r="BH116" i="7"/>
  <c r="BG116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T116" i="7"/>
  <c r="AS116" i="7"/>
  <c r="AR116" i="7"/>
  <c r="AQ116" i="7"/>
  <c r="AP116" i="7"/>
  <c r="AO116" i="7"/>
  <c r="AN116" i="7"/>
  <c r="AM116" i="7"/>
  <c r="AL116" i="7"/>
  <c r="AK116" i="7"/>
  <c r="AJ116" i="7"/>
  <c r="AJ182" i="7" s="1"/>
  <c r="AI116" i="7"/>
  <c r="AH116" i="7"/>
  <c r="AG116" i="7"/>
  <c r="AF116" i="7"/>
  <c r="AE116" i="7"/>
  <c r="AD116" i="7"/>
  <c r="AC116" i="7"/>
  <c r="AB116" i="7"/>
  <c r="AB182" i="7" s="1"/>
  <c r="AA116" i="7"/>
  <c r="Z116" i="7"/>
  <c r="Z182" i="7" s="1"/>
  <c r="Y116" i="7"/>
  <c r="X116" i="7"/>
  <c r="W116" i="7"/>
  <c r="V116" i="7"/>
  <c r="U116" i="7"/>
  <c r="U182" i="7" s="1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/>
  <c r="BK115" i="7"/>
  <c r="BJ115" i="7"/>
  <c r="BI115" i="7"/>
  <c r="BH115" i="7"/>
  <c r="BG115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T115" i="7"/>
  <c r="AS115" i="7"/>
  <c r="AR115" i="7"/>
  <c r="AQ115" i="7"/>
  <c r="AP115" i="7"/>
  <c r="AO115" i="7"/>
  <c r="AN115" i="7"/>
  <c r="AM115" i="7"/>
  <c r="AL115" i="7"/>
  <c r="AK115" i="7"/>
  <c r="AJ115" i="7"/>
  <c r="AJ181" i="7" s="1"/>
  <c r="AI115" i="7"/>
  <c r="AH115" i="7"/>
  <c r="AG115" i="7"/>
  <c r="AF115" i="7"/>
  <c r="AE115" i="7"/>
  <c r="AD115" i="7"/>
  <c r="AC115" i="7"/>
  <c r="AB115" i="7"/>
  <c r="AB181" i="7" s="1"/>
  <c r="AA115" i="7"/>
  <c r="Z115" i="7"/>
  <c r="Z181" i="7" s="1"/>
  <c r="Y115" i="7"/>
  <c r="X115" i="7"/>
  <c r="W115" i="7"/>
  <c r="V115" i="7"/>
  <c r="U115" i="7"/>
  <c r="U181" i="7" s="1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/>
  <c r="BK114" i="7"/>
  <c r="BJ114" i="7"/>
  <c r="BI114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J180" i="7" s="1"/>
  <c r="AI114" i="7"/>
  <c r="AH114" i="7"/>
  <c r="AG114" i="7"/>
  <c r="AF114" i="7"/>
  <c r="AE114" i="7"/>
  <c r="AD114" i="7"/>
  <c r="AC114" i="7"/>
  <c r="AB114" i="7"/>
  <c r="AB180" i="7" s="1"/>
  <c r="AA114" i="7"/>
  <c r="Z114" i="7"/>
  <c r="Z180" i="7" s="1"/>
  <c r="Y114" i="7"/>
  <c r="X114" i="7"/>
  <c r="W114" i="7"/>
  <c r="V114" i="7"/>
  <c r="U114" i="7"/>
  <c r="U180" i="7" s="1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BK113" i="7"/>
  <c r="BJ113" i="7"/>
  <c r="BI113" i="7"/>
  <c r="BH113" i="7"/>
  <c r="BG113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T113" i="7"/>
  <c r="AS113" i="7"/>
  <c r="AR113" i="7"/>
  <c r="AQ113" i="7"/>
  <c r="AP113" i="7"/>
  <c r="AO113" i="7"/>
  <c r="AN113" i="7"/>
  <c r="AM113" i="7"/>
  <c r="AL113" i="7"/>
  <c r="AK113" i="7"/>
  <c r="AJ113" i="7"/>
  <c r="AJ179" i="7" s="1"/>
  <c r="AI113" i="7"/>
  <c r="AH113" i="7"/>
  <c r="AG113" i="7"/>
  <c r="AF113" i="7"/>
  <c r="AE113" i="7"/>
  <c r="AD113" i="7"/>
  <c r="AC113" i="7"/>
  <c r="AB113" i="7"/>
  <c r="AB179" i="7" s="1"/>
  <c r="AA113" i="7"/>
  <c r="Z113" i="7"/>
  <c r="Z179" i="7" s="1"/>
  <c r="Y113" i="7"/>
  <c r="X113" i="7"/>
  <c r="W113" i="7"/>
  <c r="V113" i="7"/>
  <c r="U113" i="7"/>
  <c r="U179" i="7" s="1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/>
  <c r="BK112" i="7"/>
  <c r="BJ112" i="7"/>
  <c r="BI112" i="7"/>
  <c r="BH112" i="7"/>
  <c r="BG112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T112" i="7"/>
  <c r="AS112" i="7"/>
  <c r="AR112" i="7"/>
  <c r="AQ112" i="7"/>
  <c r="AP112" i="7"/>
  <c r="AO112" i="7"/>
  <c r="AN112" i="7"/>
  <c r="AM112" i="7"/>
  <c r="AL112" i="7"/>
  <c r="AK112" i="7"/>
  <c r="AJ112" i="7"/>
  <c r="AJ178" i="7" s="1"/>
  <c r="AI112" i="7"/>
  <c r="AH112" i="7"/>
  <c r="AG112" i="7"/>
  <c r="AF112" i="7"/>
  <c r="AE112" i="7"/>
  <c r="AD112" i="7"/>
  <c r="AC112" i="7"/>
  <c r="AB112" i="7"/>
  <c r="AB178" i="7" s="1"/>
  <c r="AA112" i="7"/>
  <c r="Z112" i="7"/>
  <c r="Z178" i="7" s="1"/>
  <c r="Y112" i="7"/>
  <c r="X112" i="7"/>
  <c r="W112" i="7"/>
  <c r="V112" i="7"/>
  <c r="U112" i="7"/>
  <c r="U178" i="7" s="1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BK111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T111" i="7"/>
  <c r="AS111" i="7"/>
  <c r="AR111" i="7"/>
  <c r="AQ111" i="7"/>
  <c r="AP111" i="7"/>
  <c r="AO111" i="7"/>
  <c r="AN111" i="7"/>
  <c r="AM111" i="7"/>
  <c r="AL111" i="7"/>
  <c r="AK111" i="7"/>
  <c r="AJ111" i="7"/>
  <c r="AJ177" i="7" s="1"/>
  <c r="AI111" i="7"/>
  <c r="AH111" i="7"/>
  <c r="AG111" i="7"/>
  <c r="AF111" i="7"/>
  <c r="AE111" i="7"/>
  <c r="AD111" i="7"/>
  <c r="AC111" i="7"/>
  <c r="AB111" i="7"/>
  <c r="AB177" i="7" s="1"/>
  <c r="AA111" i="7"/>
  <c r="Z111" i="7"/>
  <c r="Z177" i="7" s="1"/>
  <c r="Y111" i="7"/>
  <c r="X111" i="7"/>
  <c r="W111" i="7"/>
  <c r="V111" i="7"/>
  <c r="U111" i="7"/>
  <c r="U177" i="7" s="1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BK110" i="7"/>
  <c r="BJ110" i="7"/>
  <c r="BI110" i="7"/>
  <c r="BH110" i="7"/>
  <c r="BG110" i="7"/>
  <c r="BF110" i="7"/>
  <c r="BE110" i="7"/>
  <c r="BD110" i="7"/>
  <c r="BC110" i="7"/>
  <c r="BB110" i="7"/>
  <c r="BA110" i="7"/>
  <c r="AZ110" i="7"/>
  <c r="AY110" i="7"/>
  <c r="AX110" i="7"/>
  <c r="AW110" i="7"/>
  <c r="AV110" i="7"/>
  <c r="AU110" i="7"/>
  <c r="AT110" i="7"/>
  <c r="AS110" i="7"/>
  <c r="AR110" i="7"/>
  <c r="AQ110" i="7"/>
  <c r="AP110" i="7"/>
  <c r="AO110" i="7"/>
  <c r="AN110" i="7"/>
  <c r="AM110" i="7"/>
  <c r="AL110" i="7"/>
  <c r="AK110" i="7"/>
  <c r="AJ110" i="7"/>
  <c r="AJ176" i="7" s="1"/>
  <c r="AI110" i="7"/>
  <c r="AH110" i="7"/>
  <c r="AG110" i="7"/>
  <c r="AF110" i="7"/>
  <c r="AE110" i="7"/>
  <c r="AD110" i="7"/>
  <c r="AC110" i="7"/>
  <c r="AB110" i="7"/>
  <c r="AB176" i="7" s="1"/>
  <c r="AA110" i="7"/>
  <c r="Z110" i="7"/>
  <c r="Z176" i="7" s="1"/>
  <c r="Y110" i="7"/>
  <c r="X110" i="7"/>
  <c r="W110" i="7"/>
  <c r="V110" i="7"/>
  <c r="U110" i="7"/>
  <c r="U176" i="7" s="1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BK109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T109" i="7"/>
  <c r="AS109" i="7"/>
  <c r="AR109" i="7"/>
  <c r="AQ109" i="7"/>
  <c r="AP109" i="7"/>
  <c r="AO109" i="7"/>
  <c r="AN109" i="7"/>
  <c r="AM109" i="7"/>
  <c r="AL109" i="7"/>
  <c r="AK109" i="7"/>
  <c r="AJ109" i="7"/>
  <c r="AJ175" i="7" s="1"/>
  <c r="AI109" i="7"/>
  <c r="AH109" i="7"/>
  <c r="AG109" i="7"/>
  <c r="AF109" i="7"/>
  <c r="AE109" i="7"/>
  <c r="AD109" i="7"/>
  <c r="AC109" i="7"/>
  <c r="AB109" i="7"/>
  <c r="AB175" i="7" s="1"/>
  <c r="AA109" i="7"/>
  <c r="Z109" i="7"/>
  <c r="Z175" i="7" s="1"/>
  <c r="Y109" i="7"/>
  <c r="X109" i="7"/>
  <c r="W109" i="7"/>
  <c r="V109" i="7"/>
  <c r="U109" i="7"/>
  <c r="U175" i="7" s="1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BK108" i="7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T108" i="7"/>
  <c r="AS108" i="7"/>
  <c r="AR108" i="7"/>
  <c r="AQ108" i="7"/>
  <c r="AP108" i="7"/>
  <c r="AO108" i="7"/>
  <c r="AN108" i="7"/>
  <c r="AM108" i="7"/>
  <c r="AL108" i="7"/>
  <c r="AK108" i="7"/>
  <c r="AJ108" i="7"/>
  <c r="AJ174" i="7" s="1"/>
  <c r="AI108" i="7"/>
  <c r="AH108" i="7"/>
  <c r="AG108" i="7"/>
  <c r="AF108" i="7"/>
  <c r="AE108" i="7"/>
  <c r="AD108" i="7"/>
  <c r="AC108" i="7"/>
  <c r="AB108" i="7"/>
  <c r="AB174" i="7" s="1"/>
  <c r="AA108" i="7"/>
  <c r="Z108" i="7"/>
  <c r="Z174" i="7" s="1"/>
  <c r="Y108" i="7"/>
  <c r="X108" i="7"/>
  <c r="W108" i="7"/>
  <c r="V108" i="7"/>
  <c r="U108" i="7"/>
  <c r="U174" i="7" s="1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BK107" i="7"/>
  <c r="BJ107" i="7"/>
  <c r="BI107" i="7"/>
  <c r="BH107" i="7"/>
  <c r="BG107" i="7"/>
  <c r="BF107" i="7"/>
  <c r="BE107" i="7"/>
  <c r="BD107" i="7"/>
  <c r="BC107" i="7"/>
  <c r="BB107" i="7"/>
  <c r="BA107" i="7"/>
  <c r="AZ107" i="7"/>
  <c r="AY107" i="7"/>
  <c r="AX107" i="7"/>
  <c r="AW107" i="7"/>
  <c r="AV107" i="7"/>
  <c r="AU107" i="7"/>
  <c r="AT107" i="7"/>
  <c r="AS107" i="7"/>
  <c r="AR107" i="7"/>
  <c r="AQ107" i="7"/>
  <c r="AP107" i="7"/>
  <c r="AO107" i="7"/>
  <c r="AN107" i="7"/>
  <c r="AM107" i="7"/>
  <c r="AL107" i="7"/>
  <c r="AK107" i="7"/>
  <c r="AJ107" i="7"/>
  <c r="AJ173" i="7" s="1"/>
  <c r="AI107" i="7"/>
  <c r="AH107" i="7"/>
  <c r="AG107" i="7"/>
  <c r="AF107" i="7"/>
  <c r="AE107" i="7"/>
  <c r="AD107" i="7"/>
  <c r="AC107" i="7"/>
  <c r="AB107" i="7"/>
  <c r="AB173" i="7" s="1"/>
  <c r="AA107" i="7"/>
  <c r="Z107" i="7"/>
  <c r="Z173" i="7" s="1"/>
  <c r="Y107" i="7"/>
  <c r="X107" i="7"/>
  <c r="W107" i="7"/>
  <c r="V107" i="7"/>
  <c r="U107" i="7"/>
  <c r="U173" i="7" s="1"/>
  <c r="T107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BK106" i="7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T106" i="7"/>
  <c r="AS106" i="7"/>
  <c r="AR106" i="7"/>
  <c r="AQ106" i="7"/>
  <c r="AP106" i="7"/>
  <c r="AO106" i="7"/>
  <c r="AN106" i="7"/>
  <c r="AM106" i="7"/>
  <c r="AL106" i="7"/>
  <c r="AK106" i="7"/>
  <c r="AJ106" i="7"/>
  <c r="AJ172" i="7" s="1"/>
  <c r="AI106" i="7"/>
  <c r="AH106" i="7"/>
  <c r="AG106" i="7"/>
  <c r="AF106" i="7"/>
  <c r="AE106" i="7"/>
  <c r="AD106" i="7"/>
  <c r="AC106" i="7"/>
  <c r="AB106" i="7"/>
  <c r="AB172" i="7" s="1"/>
  <c r="AA106" i="7"/>
  <c r="Z106" i="7"/>
  <c r="Z172" i="7" s="1"/>
  <c r="Y106" i="7"/>
  <c r="X106" i="7"/>
  <c r="W106" i="7"/>
  <c r="V106" i="7"/>
  <c r="U106" i="7"/>
  <c r="U172" i="7" s="1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BK105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T105" i="7"/>
  <c r="AS105" i="7"/>
  <c r="AR105" i="7"/>
  <c r="AQ105" i="7"/>
  <c r="AP105" i="7"/>
  <c r="AO105" i="7"/>
  <c r="AN105" i="7"/>
  <c r="AM105" i="7"/>
  <c r="AL105" i="7"/>
  <c r="AK105" i="7"/>
  <c r="AJ105" i="7"/>
  <c r="AJ171" i="7" s="1"/>
  <c r="AI105" i="7"/>
  <c r="AH105" i="7"/>
  <c r="AG105" i="7"/>
  <c r="AF105" i="7"/>
  <c r="AE105" i="7"/>
  <c r="AD105" i="7"/>
  <c r="AC105" i="7"/>
  <c r="AB105" i="7"/>
  <c r="AB171" i="7" s="1"/>
  <c r="AA105" i="7"/>
  <c r="Z105" i="7"/>
  <c r="Z171" i="7" s="1"/>
  <c r="Y105" i="7"/>
  <c r="X105" i="7"/>
  <c r="W105" i="7"/>
  <c r="V105" i="7"/>
  <c r="U105" i="7"/>
  <c r="U171" i="7" s="1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J170" i="7" s="1"/>
  <c r="AI104" i="7"/>
  <c r="AH104" i="7"/>
  <c r="AG104" i="7"/>
  <c r="AF104" i="7"/>
  <c r="AE104" i="7"/>
  <c r="AD104" i="7"/>
  <c r="AC104" i="7"/>
  <c r="AB104" i="7"/>
  <c r="AB170" i="7" s="1"/>
  <c r="AA104" i="7"/>
  <c r="Z104" i="7"/>
  <c r="Z170" i="7" s="1"/>
  <c r="Y104" i="7"/>
  <c r="X104" i="7"/>
  <c r="W104" i="7"/>
  <c r="V104" i="7"/>
  <c r="U104" i="7"/>
  <c r="U170" i="7" s="1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BK103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J169" i="7" s="1"/>
  <c r="AI103" i="7"/>
  <c r="AH103" i="7"/>
  <c r="AG103" i="7"/>
  <c r="AF103" i="7"/>
  <c r="AE103" i="7"/>
  <c r="AD103" i="7"/>
  <c r="AC103" i="7"/>
  <c r="AB103" i="7"/>
  <c r="AB169" i="7" s="1"/>
  <c r="AA103" i="7"/>
  <c r="Z103" i="7"/>
  <c r="Z169" i="7" s="1"/>
  <c r="Y103" i="7"/>
  <c r="X103" i="7"/>
  <c r="W103" i="7"/>
  <c r="V103" i="7"/>
  <c r="U103" i="7"/>
  <c r="U169" i="7" s="1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BK102" i="7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J168" i="7" s="1"/>
  <c r="AI102" i="7"/>
  <c r="AH102" i="7"/>
  <c r="AG102" i="7"/>
  <c r="AF102" i="7"/>
  <c r="AE102" i="7"/>
  <c r="AD102" i="7"/>
  <c r="AC102" i="7"/>
  <c r="AB102" i="7"/>
  <c r="AB168" i="7" s="1"/>
  <c r="AA102" i="7"/>
  <c r="Z102" i="7"/>
  <c r="Z168" i="7" s="1"/>
  <c r="Y102" i="7"/>
  <c r="X102" i="7"/>
  <c r="W102" i="7"/>
  <c r="V102" i="7"/>
  <c r="U102" i="7"/>
  <c r="U168" i="7" s="1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J167" i="7" s="1"/>
  <c r="AI101" i="7"/>
  <c r="AH101" i="7"/>
  <c r="AG101" i="7"/>
  <c r="AF101" i="7"/>
  <c r="AE101" i="7"/>
  <c r="AD101" i="7"/>
  <c r="AC101" i="7"/>
  <c r="AB101" i="7"/>
  <c r="AB167" i="7" s="1"/>
  <c r="AA101" i="7"/>
  <c r="Z101" i="7"/>
  <c r="Z167" i="7" s="1"/>
  <c r="Y101" i="7"/>
  <c r="X101" i="7"/>
  <c r="W101" i="7"/>
  <c r="V101" i="7"/>
  <c r="U101" i="7"/>
  <c r="U167" i="7" s="1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J166" i="7" s="1"/>
  <c r="AI100" i="7"/>
  <c r="AH100" i="7"/>
  <c r="AG100" i="7"/>
  <c r="AF100" i="7"/>
  <c r="AE100" i="7"/>
  <c r="AD100" i="7"/>
  <c r="AC100" i="7"/>
  <c r="AB100" i="7"/>
  <c r="AB166" i="7" s="1"/>
  <c r="AA100" i="7"/>
  <c r="Z100" i="7"/>
  <c r="Z166" i="7" s="1"/>
  <c r="Y100" i="7"/>
  <c r="X100" i="7"/>
  <c r="W100" i="7"/>
  <c r="V100" i="7"/>
  <c r="U100" i="7"/>
  <c r="U166" i="7" s="1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J165" i="7" s="1"/>
  <c r="AI99" i="7"/>
  <c r="AH99" i="7"/>
  <c r="AG99" i="7"/>
  <c r="AF99" i="7"/>
  <c r="AE99" i="7"/>
  <c r="AD99" i="7"/>
  <c r="AC99" i="7"/>
  <c r="AB99" i="7"/>
  <c r="AB165" i="7" s="1"/>
  <c r="AA99" i="7"/>
  <c r="Z99" i="7"/>
  <c r="Z165" i="7" s="1"/>
  <c r="Y99" i="7"/>
  <c r="X99" i="7"/>
  <c r="W99" i="7"/>
  <c r="V99" i="7"/>
  <c r="U99" i="7"/>
  <c r="U165" i="7" s="1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J164" i="7" s="1"/>
  <c r="AI98" i="7"/>
  <c r="AH98" i="7"/>
  <c r="AG98" i="7"/>
  <c r="AF98" i="7"/>
  <c r="AE98" i="7"/>
  <c r="AD98" i="7"/>
  <c r="AC98" i="7"/>
  <c r="AB98" i="7"/>
  <c r="AB164" i="7" s="1"/>
  <c r="AA98" i="7"/>
  <c r="Z98" i="7"/>
  <c r="Z164" i="7" s="1"/>
  <c r="Y98" i="7"/>
  <c r="X98" i="7"/>
  <c r="W98" i="7"/>
  <c r="V98" i="7"/>
  <c r="U98" i="7"/>
  <c r="U164" i="7" s="1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J163" i="7" s="1"/>
  <c r="AI97" i="7"/>
  <c r="AH97" i="7"/>
  <c r="AG97" i="7"/>
  <c r="AF97" i="7"/>
  <c r="AE97" i="7"/>
  <c r="AD97" i="7"/>
  <c r="AC97" i="7"/>
  <c r="AB97" i="7"/>
  <c r="AB163" i="7" s="1"/>
  <c r="AA97" i="7"/>
  <c r="Z97" i="7"/>
  <c r="Z163" i="7" s="1"/>
  <c r="Y97" i="7"/>
  <c r="X97" i="7"/>
  <c r="W97" i="7"/>
  <c r="V97" i="7"/>
  <c r="U97" i="7"/>
  <c r="U163" i="7" s="1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J162" i="7" s="1"/>
  <c r="AI96" i="7"/>
  <c r="AH96" i="7"/>
  <c r="AG96" i="7"/>
  <c r="AF96" i="7"/>
  <c r="AE96" i="7"/>
  <c r="AD96" i="7"/>
  <c r="AC96" i="7"/>
  <c r="AB96" i="7"/>
  <c r="AB162" i="7" s="1"/>
  <c r="AA96" i="7"/>
  <c r="Z96" i="7"/>
  <c r="Z162" i="7" s="1"/>
  <c r="Y96" i="7"/>
  <c r="X96" i="7"/>
  <c r="W96" i="7"/>
  <c r="V96" i="7"/>
  <c r="U96" i="7"/>
  <c r="U162" i="7" s="1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J161" i="7" s="1"/>
  <c r="AI95" i="7"/>
  <c r="AH95" i="7"/>
  <c r="AG95" i="7"/>
  <c r="AF95" i="7"/>
  <c r="AE95" i="7"/>
  <c r="AD95" i="7"/>
  <c r="AC95" i="7"/>
  <c r="AB95" i="7"/>
  <c r="AB161" i="7" s="1"/>
  <c r="AA95" i="7"/>
  <c r="Z95" i="7"/>
  <c r="Z161" i="7" s="1"/>
  <c r="Y95" i="7"/>
  <c r="X95" i="7"/>
  <c r="W95" i="7"/>
  <c r="V95" i="7"/>
  <c r="U95" i="7"/>
  <c r="U161" i="7" s="1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J160" i="7" s="1"/>
  <c r="AI94" i="7"/>
  <c r="AH94" i="7"/>
  <c r="AG94" i="7"/>
  <c r="AF94" i="7"/>
  <c r="AE94" i="7"/>
  <c r="AD94" i="7"/>
  <c r="AC94" i="7"/>
  <c r="AB94" i="7"/>
  <c r="AB160" i="7" s="1"/>
  <c r="AA94" i="7"/>
  <c r="Z94" i="7"/>
  <c r="Z160" i="7" s="1"/>
  <c r="Y94" i="7"/>
  <c r="X94" i="7"/>
  <c r="W94" i="7"/>
  <c r="V94" i="7"/>
  <c r="U94" i="7"/>
  <c r="U160" i="7" s="1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J159" i="7" s="1"/>
  <c r="AI93" i="7"/>
  <c r="AH93" i="7"/>
  <c r="AG93" i="7"/>
  <c r="AF93" i="7"/>
  <c r="AE93" i="7"/>
  <c r="AD93" i="7"/>
  <c r="AC93" i="7"/>
  <c r="AB93" i="7"/>
  <c r="AB159" i="7" s="1"/>
  <c r="AA93" i="7"/>
  <c r="Z93" i="7"/>
  <c r="Z159" i="7" s="1"/>
  <c r="Y93" i="7"/>
  <c r="X93" i="7"/>
  <c r="W93" i="7"/>
  <c r="V93" i="7"/>
  <c r="U93" i="7"/>
  <c r="U159" i="7" s="1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J158" i="7" s="1"/>
  <c r="AI92" i="7"/>
  <c r="AH92" i="7"/>
  <c r="AG92" i="7"/>
  <c r="AF92" i="7"/>
  <c r="AE92" i="7"/>
  <c r="AD92" i="7"/>
  <c r="AC92" i="7"/>
  <c r="AB92" i="7"/>
  <c r="AB158" i="7" s="1"/>
  <c r="AA92" i="7"/>
  <c r="Z92" i="7"/>
  <c r="Z158" i="7" s="1"/>
  <c r="Y92" i="7"/>
  <c r="X92" i="7"/>
  <c r="W92" i="7"/>
  <c r="V92" i="7"/>
  <c r="U92" i="7"/>
  <c r="U158" i="7" s="1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J157" i="7" s="1"/>
  <c r="AI91" i="7"/>
  <c r="AH91" i="7"/>
  <c r="AG91" i="7"/>
  <c r="AF91" i="7"/>
  <c r="AE91" i="7"/>
  <c r="AD91" i="7"/>
  <c r="AC91" i="7"/>
  <c r="AB91" i="7"/>
  <c r="AB157" i="7" s="1"/>
  <c r="AA91" i="7"/>
  <c r="Z91" i="7"/>
  <c r="Z157" i="7" s="1"/>
  <c r="Y91" i="7"/>
  <c r="X91" i="7"/>
  <c r="W91" i="7"/>
  <c r="V91" i="7"/>
  <c r="U91" i="7"/>
  <c r="U157" i="7" s="1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J156" i="7" s="1"/>
  <c r="AI90" i="7"/>
  <c r="AH90" i="7"/>
  <c r="AG90" i="7"/>
  <c r="AF90" i="7"/>
  <c r="AE90" i="7"/>
  <c r="AD90" i="7"/>
  <c r="AC90" i="7"/>
  <c r="AB90" i="7"/>
  <c r="AB156" i="7" s="1"/>
  <c r="AA90" i="7"/>
  <c r="Z90" i="7"/>
  <c r="Z156" i="7" s="1"/>
  <c r="Y90" i="7"/>
  <c r="X90" i="7"/>
  <c r="W90" i="7"/>
  <c r="V90" i="7"/>
  <c r="U90" i="7"/>
  <c r="U156" i="7" s="1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J155" i="7" s="1"/>
  <c r="AI89" i="7"/>
  <c r="AH89" i="7"/>
  <c r="AG89" i="7"/>
  <c r="AF89" i="7"/>
  <c r="AE89" i="7"/>
  <c r="AD89" i="7"/>
  <c r="AC89" i="7"/>
  <c r="AB89" i="7"/>
  <c r="AB155" i="7" s="1"/>
  <c r="AA89" i="7"/>
  <c r="Z89" i="7"/>
  <c r="Z155" i="7" s="1"/>
  <c r="Y89" i="7"/>
  <c r="X89" i="7"/>
  <c r="W89" i="7"/>
  <c r="V89" i="7"/>
  <c r="U89" i="7"/>
  <c r="U155" i="7" s="1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J154" i="7" s="1"/>
  <c r="AI88" i="7"/>
  <c r="AH88" i="7"/>
  <c r="AG88" i="7"/>
  <c r="AF88" i="7"/>
  <c r="AE88" i="7"/>
  <c r="AD88" i="7"/>
  <c r="AC88" i="7"/>
  <c r="AB88" i="7"/>
  <c r="AB154" i="7" s="1"/>
  <c r="AA88" i="7"/>
  <c r="Z88" i="7"/>
  <c r="Z154" i="7" s="1"/>
  <c r="Y88" i="7"/>
  <c r="X88" i="7"/>
  <c r="W88" i="7"/>
  <c r="V88" i="7"/>
  <c r="U88" i="7"/>
  <c r="U154" i="7" s="1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J153" i="7" s="1"/>
  <c r="AI87" i="7"/>
  <c r="AH87" i="7"/>
  <c r="AG87" i="7"/>
  <c r="AF87" i="7"/>
  <c r="AE87" i="7"/>
  <c r="AD87" i="7"/>
  <c r="AC87" i="7"/>
  <c r="AB87" i="7"/>
  <c r="AB153" i="7" s="1"/>
  <c r="AA87" i="7"/>
  <c r="Z87" i="7"/>
  <c r="Z153" i="7" s="1"/>
  <c r="Y87" i="7"/>
  <c r="X87" i="7"/>
  <c r="W87" i="7"/>
  <c r="V87" i="7"/>
  <c r="U87" i="7"/>
  <c r="U153" i="7" s="1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J152" i="7" s="1"/>
  <c r="AI86" i="7"/>
  <c r="AH86" i="7"/>
  <c r="AG86" i="7"/>
  <c r="AF86" i="7"/>
  <c r="AE86" i="7"/>
  <c r="AD86" i="7"/>
  <c r="AC86" i="7"/>
  <c r="AB86" i="7"/>
  <c r="AB152" i="7" s="1"/>
  <c r="AA86" i="7"/>
  <c r="Z86" i="7"/>
  <c r="Z152" i="7" s="1"/>
  <c r="Y86" i="7"/>
  <c r="X86" i="7"/>
  <c r="W86" i="7"/>
  <c r="V86" i="7"/>
  <c r="U86" i="7"/>
  <c r="U152" i="7" s="1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J151" i="7" s="1"/>
  <c r="AI85" i="7"/>
  <c r="AH85" i="7"/>
  <c r="AG85" i="7"/>
  <c r="AF85" i="7"/>
  <c r="AE85" i="7"/>
  <c r="AD85" i="7"/>
  <c r="AC85" i="7"/>
  <c r="AB85" i="7"/>
  <c r="AB151" i="7" s="1"/>
  <c r="AA85" i="7"/>
  <c r="Z85" i="7"/>
  <c r="Z151" i="7" s="1"/>
  <c r="Y85" i="7"/>
  <c r="X85" i="7"/>
  <c r="W85" i="7"/>
  <c r="V85" i="7"/>
  <c r="U85" i="7"/>
  <c r="U151" i="7" s="1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J150" i="7" s="1"/>
  <c r="AI84" i="7"/>
  <c r="AH84" i="7"/>
  <c r="AG84" i="7"/>
  <c r="AF84" i="7"/>
  <c r="AE84" i="7"/>
  <c r="AD84" i="7"/>
  <c r="AC84" i="7"/>
  <c r="AB84" i="7"/>
  <c r="AB150" i="7" s="1"/>
  <c r="AA84" i="7"/>
  <c r="Z84" i="7"/>
  <c r="Z150" i="7" s="1"/>
  <c r="Y84" i="7"/>
  <c r="X84" i="7"/>
  <c r="W84" i="7"/>
  <c r="V84" i="7"/>
  <c r="U84" i="7"/>
  <c r="U150" i="7" s="1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J149" i="7" s="1"/>
  <c r="AI83" i="7"/>
  <c r="AH83" i="7"/>
  <c r="AG83" i="7"/>
  <c r="AF83" i="7"/>
  <c r="AE83" i="7"/>
  <c r="AD83" i="7"/>
  <c r="AC83" i="7"/>
  <c r="AB83" i="7"/>
  <c r="AB149" i="7" s="1"/>
  <c r="AA83" i="7"/>
  <c r="Z83" i="7"/>
  <c r="Z149" i="7" s="1"/>
  <c r="Y83" i="7"/>
  <c r="X83" i="7"/>
  <c r="W83" i="7"/>
  <c r="V83" i="7"/>
  <c r="U83" i="7"/>
  <c r="U149" i="7" s="1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J148" i="7" s="1"/>
  <c r="AI82" i="7"/>
  <c r="AH82" i="7"/>
  <c r="AG82" i="7"/>
  <c r="AF82" i="7"/>
  <c r="AE82" i="7"/>
  <c r="AD82" i="7"/>
  <c r="AC82" i="7"/>
  <c r="AB82" i="7"/>
  <c r="AB148" i="7" s="1"/>
  <c r="AA82" i="7"/>
  <c r="Z82" i="7"/>
  <c r="Z148" i="7" s="1"/>
  <c r="Y82" i="7"/>
  <c r="X82" i="7"/>
  <c r="W82" i="7"/>
  <c r="V82" i="7"/>
  <c r="U82" i="7"/>
  <c r="U148" i="7" s="1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J147" i="7" s="1"/>
  <c r="AI81" i="7"/>
  <c r="AH81" i="7"/>
  <c r="AG81" i="7"/>
  <c r="AF81" i="7"/>
  <c r="AE81" i="7"/>
  <c r="AD81" i="7"/>
  <c r="AC81" i="7"/>
  <c r="AB81" i="7"/>
  <c r="AB147" i="7" s="1"/>
  <c r="AA81" i="7"/>
  <c r="Z81" i="7"/>
  <c r="Z147" i="7" s="1"/>
  <c r="Y81" i="7"/>
  <c r="X81" i="7"/>
  <c r="W81" i="7"/>
  <c r="V81" i="7"/>
  <c r="U81" i="7"/>
  <c r="U147" i="7" s="1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J146" i="7" s="1"/>
  <c r="AI80" i="7"/>
  <c r="AH80" i="7"/>
  <c r="AG80" i="7"/>
  <c r="AF80" i="7"/>
  <c r="AE80" i="7"/>
  <c r="AD80" i="7"/>
  <c r="AC80" i="7"/>
  <c r="AB80" i="7"/>
  <c r="AB146" i="7" s="1"/>
  <c r="AA80" i="7"/>
  <c r="Z80" i="7"/>
  <c r="Z146" i="7" s="1"/>
  <c r="Y80" i="7"/>
  <c r="X80" i="7"/>
  <c r="W80" i="7"/>
  <c r="V80" i="7"/>
  <c r="U80" i="7"/>
  <c r="U146" i="7" s="1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J145" i="7" s="1"/>
  <c r="AI79" i="7"/>
  <c r="AH79" i="7"/>
  <c r="AG79" i="7"/>
  <c r="AF79" i="7"/>
  <c r="AE79" i="7"/>
  <c r="AD79" i="7"/>
  <c r="AC79" i="7"/>
  <c r="AB79" i="7"/>
  <c r="AB145" i="7" s="1"/>
  <c r="AA79" i="7"/>
  <c r="Z79" i="7"/>
  <c r="Z145" i="7" s="1"/>
  <c r="Y79" i="7"/>
  <c r="X79" i="7"/>
  <c r="W79" i="7"/>
  <c r="V79" i="7"/>
  <c r="U79" i="7"/>
  <c r="U145" i="7" s="1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J144" i="7" s="1"/>
  <c r="AI78" i="7"/>
  <c r="AH78" i="7"/>
  <c r="AG78" i="7"/>
  <c r="AF78" i="7"/>
  <c r="AE78" i="7"/>
  <c r="AD78" i="7"/>
  <c r="AC78" i="7"/>
  <c r="AB78" i="7"/>
  <c r="AB144" i="7" s="1"/>
  <c r="AA78" i="7"/>
  <c r="Z78" i="7"/>
  <c r="Z144" i="7" s="1"/>
  <c r="Y78" i="7"/>
  <c r="X78" i="7"/>
  <c r="W78" i="7"/>
  <c r="V78" i="7"/>
  <c r="U78" i="7"/>
  <c r="U144" i="7" s="1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J143" i="7" s="1"/>
  <c r="AI77" i="7"/>
  <c r="AH77" i="7"/>
  <c r="AG77" i="7"/>
  <c r="AF77" i="7"/>
  <c r="AE77" i="7"/>
  <c r="AD77" i="7"/>
  <c r="AC77" i="7"/>
  <c r="AB77" i="7"/>
  <c r="AB143" i="7" s="1"/>
  <c r="AA77" i="7"/>
  <c r="Z77" i="7"/>
  <c r="Z143" i="7" s="1"/>
  <c r="Y77" i="7"/>
  <c r="X77" i="7"/>
  <c r="W77" i="7"/>
  <c r="V77" i="7"/>
  <c r="U77" i="7"/>
  <c r="U143" i="7" s="1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J142" i="7" s="1"/>
  <c r="AI76" i="7"/>
  <c r="AH76" i="7"/>
  <c r="AG76" i="7"/>
  <c r="AF76" i="7"/>
  <c r="AE76" i="7"/>
  <c r="AD76" i="7"/>
  <c r="AC76" i="7"/>
  <c r="AB76" i="7"/>
  <c r="AB142" i="7" s="1"/>
  <c r="AA76" i="7"/>
  <c r="Z76" i="7"/>
  <c r="Z142" i="7" s="1"/>
  <c r="Y76" i="7"/>
  <c r="X76" i="7"/>
  <c r="W76" i="7"/>
  <c r="V76" i="7"/>
  <c r="U76" i="7"/>
  <c r="U142" i="7" s="1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J141" i="7" s="1"/>
  <c r="AI75" i="7"/>
  <c r="AH75" i="7"/>
  <c r="AG75" i="7"/>
  <c r="AF75" i="7"/>
  <c r="AE75" i="7"/>
  <c r="AD75" i="7"/>
  <c r="AC75" i="7"/>
  <c r="AB75" i="7"/>
  <c r="AB141" i="7" s="1"/>
  <c r="AA75" i="7"/>
  <c r="Z75" i="7"/>
  <c r="Z141" i="7" s="1"/>
  <c r="Y75" i="7"/>
  <c r="X75" i="7"/>
  <c r="W75" i="7"/>
  <c r="V75" i="7"/>
  <c r="U75" i="7"/>
  <c r="U141" i="7" s="1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J140" i="7" s="1"/>
  <c r="AI74" i="7"/>
  <c r="AH74" i="7"/>
  <c r="AG74" i="7"/>
  <c r="AF74" i="7"/>
  <c r="AE74" i="7"/>
  <c r="AD74" i="7"/>
  <c r="AC74" i="7"/>
  <c r="AB74" i="7"/>
  <c r="AB140" i="7" s="1"/>
  <c r="AA74" i="7"/>
  <c r="Z74" i="7"/>
  <c r="Z140" i="7" s="1"/>
  <c r="Y74" i="7"/>
  <c r="X74" i="7"/>
  <c r="W74" i="7"/>
  <c r="V74" i="7"/>
  <c r="U74" i="7"/>
  <c r="U140" i="7" s="1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J139" i="7" s="1"/>
  <c r="AI73" i="7"/>
  <c r="AH73" i="7"/>
  <c r="AG73" i="7"/>
  <c r="AF73" i="7"/>
  <c r="AE73" i="7"/>
  <c r="AD73" i="7"/>
  <c r="AC73" i="7"/>
  <c r="AB73" i="7"/>
  <c r="AB139" i="7" s="1"/>
  <c r="AA73" i="7"/>
  <c r="Z73" i="7"/>
  <c r="Z139" i="7" s="1"/>
  <c r="Y73" i="7"/>
  <c r="X73" i="7"/>
  <c r="W73" i="7"/>
  <c r="V73" i="7"/>
  <c r="U73" i="7"/>
  <c r="U139" i="7" s="1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J138" i="7" s="1"/>
  <c r="AI72" i="7"/>
  <c r="AH72" i="7"/>
  <c r="AG72" i="7"/>
  <c r="AF72" i="7"/>
  <c r="AE72" i="7"/>
  <c r="AD72" i="7"/>
  <c r="AC72" i="7"/>
  <c r="AB72" i="7"/>
  <c r="AB138" i="7" s="1"/>
  <c r="AA72" i="7"/>
  <c r="Z72" i="7"/>
  <c r="Z138" i="7" s="1"/>
  <c r="Y72" i="7"/>
  <c r="X72" i="7"/>
  <c r="W72" i="7"/>
  <c r="V72" i="7"/>
  <c r="U72" i="7"/>
  <c r="U138" i="7" s="1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J137" i="7" s="1"/>
  <c r="AI71" i="7"/>
  <c r="AH71" i="7"/>
  <c r="AG71" i="7"/>
  <c r="AF71" i="7"/>
  <c r="AE71" i="7"/>
  <c r="AD71" i="7"/>
  <c r="AC71" i="7"/>
  <c r="AB71" i="7"/>
  <c r="AB137" i="7" s="1"/>
  <c r="AA71" i="7"/>
  <c r="Z71" i="7"/>
  <c r="Z137" i="7" s="1"/>
  <c r="Y71" i="7"/>
  <c r="X71" i="7"/>
  <c r="W71" i="7"/>
  <c r="V71" i="7"/>
  <c r="U71" i="7"/>
  <c r="U137" i="7" s="1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J136" i="7" s="1"/>
  <c r="AI70" i="7"/>
  <c r="AH70" i="7"/>
  <c r="AG70" i="7"/>
  <c r="AF70" i="7"/>
  <c r="AE70" i="7"/>
  <c r="AD70" i="7"/>
  <c r="AC70" i="7"/>
  <c r="AB70" i="7"/>
  <c r="AB136" i="7" s="1"/>
  <c r="AA70" i="7"/>
  <c r="Z70" i="7"/>
  <c r="Z136" i="7" s="1"/>
  <c r="Y70" i="7"/>
  <c r="X70" i="7"/>
  <c r="W70" i="7"/>
  <c r="V70" i="7"/>
  <c r="U70" i="7"/>
  <c r="U136" i="7" s="1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BK64" i="7"/>
  <c r="BK195" i="7" s="1"/>
  <c r="BJ64" i="7"/>
  <c r="BJ195" i="7" s="1"/>
  <c r="BI64" i="7"/>
  <c r="BI195" i="7" s="1"/>
  <c r="BH64" i="7"/>
  <c r="BH195" i="7" s="1"/>
  <c r="BG64" i="7"/>
  <c r="BG195" i="7" s="1"/>
  <c r="BF64" i="7"/>
  <c r="BF195" i="7" s="1"/>
  <c r="BE64" i="7"/>
  <c r="BE195" i="7" s="1"/>
  <c r="BD64" i="7"/>
  <c r="BD195" i="7" s="1"/>
  <c r="BC64" i="7"/>
  <c r="BC195" i="7" s="1"/>
  <c r="BB64" i="7"/>
  <c r="BB195" i="7" s="1"/>
  <c r="BA64" i="7"/>
  <c r="BA195" i="7" s="1"/>
  <c r="AZ64" i="7"/>
  <c r="AZ195" i="7" s="1"/>
  <c r="AY64" i="7"/>
  <c r="AY195" i="7" s="1"/>
  <c r="AX64" i="7"/>
  <c r="AX195" i="7" s="1"/>
  <c r="AW64" i="7"/>
  <c r="AW195" i="7" s="1"/>
  <c r="AV64" i="7"/>
  <c r="AV195" i="7" s="1"/>
  <c r="AU64" i="7"/>
  <c r="AU195" i="7" s="1"/>
  <c r="AT64" i="7"/>
  <c r="AT195" i="7" s="1"/>
  <c r="AS64" i="7"/>
  <c r="AS195" i="7" s="1"/>
  <c r="AR64" i="7"/>
  <c r="AR195" i="7" s="1"/>
  <c r="AQ64" i="7"/>
  <c r="AQ195" i="7" s="1"/>
  <c r="AP64" i="7"/>
  <c r="AP195" i="7" s="1"/>
  <c r="AO64" i="7"/>
  <c r="AO195" i="7" s="1"/>
  <c r="AN64" i="7"/>
  <c r="AN195" i="7" s="1"/>
  <c r="AM64" i="7"/>
  <c r="AM195" i="7" s="1"/>
  <c r="AL64" i="7"/>
  <c r="AL195" i="7" s="1"/>
  <c r="AK64" i="7"/>
  <c r="AK195" i="7" s="1"/>
  <c r="AI64" i="7"/>
  <c r="AI195" i="7" s="1"/>
  <c r="AH64" i="7"/>
  <c r="AG64" i="7"/>
  <c r="AG195" i="7" s="1"/>
  <c r="AF64" i="7"/>
  <c r="AE64" i="7"/>
  <c r="AE195" i="7" s="1"/>
  <c r="AD64" i="7"/>
  <c r="AC64" i="7"/>
  <c r="AC195" i="7" s="1"/>
  <c r="AA64" i="7"/>
  <c r="Y64" i="7"/>
  <c r="Y195" i="7" s="1"/>
  <c r="X64" i="7"/>
  <c r="W64" i="7"/>
  <c r="W195" i="7" s="1"/>
  <c r="V64" i="7"/>
  <c r="T64" i="7"/>
  <c r="S64" i="7"/>
  <c r="R64" i="7"/>
  <c r="R195" i="7" s="1"/>
  <c r="Q64" i="7"/>
  <c r="Q195" i="7" s="1"/>
  <c r="P64" i="7"/>
  <c r="P195" i="7" s="1"/>
  <c r="O64" i="7"/>
  <c r="O195" i="7" s="1"/>
  <c r="N64" i="7"/>
  <c r="M64" i="7"/>
  <c r="M195" i="7" s="1"/>
  <c r="L64" i="7"/>
  <c r="K64" i="7"/>
  <c r="J64" i="7"/>
  <c r="J195" i="7" s="1"/>
  <c r="I64" i="7"/>
  <c r="I195" i="7" s="1"/>
  <c r="H64" i="7"/>
  <c r="H195" i="7" s="1"/>
  <c r="G64" i="7"/>
  <c r="G195" i="7" s="1"/>
  <c r="F64" i="7"/>
  <c r="E64" i="7"/>
  <c r="E195" i="7" s="1"/>
  <c r="D64" i="7"/>
  <c r="BK63" i="7"/>
  <c r="BJ63" i="7"/>
  <c r="BJ194" i="7" s="1"/>
  <c r="BI63" i="7"/>
  <c r="BI194" i="7" s="1"/>
  <c r="BH63" i="7"/>
  <c r="BH194" i="7" s="1"/>
  <c r="BG63" i="7"/>
  <c r="BG194" i="7" s="1"/>
  <c r="BF63" i="7"/>
  <c r="BE63" i="7"/>
  <c r="BE194" i="7" s="1"/>
  <c r="BD63" i="7"/>
  <c r="BC63" i="7"/>
  <c r="BB63" i="7"/>
  <c r="BB194" i="7" s="1"/>
  <c r="BA63" i="7"/>
  <c r="BA194" i="7" s="1"/>
  <c r="AZ63" i="7"/>
  <c r="AZ194" i="7" s="1"/>
  <c r="AY63" i="7"/>
  <c r="AY194" i="7" s="1"/>
  <c r="AX63" i="7"/>
  <c r="AW63" i="7"/>
  <c r="AW194" i="7" s="1"/>
  <c r="AV63" i="7"/>
  <c r="AU63" i="7"/>
  <c r="AT63" i="7"/>
  <c r="AT194" i="7" s="1"/>
  <c r="AS63" i="7"/>
  <c r="AS194" i="7" s="1"/>
  <c r="AR63" i="7"/>
  <c r="AR194" i="7" s="1"/>
  <c r="AQ63" i="7"/>
  <c r="AQ194" i="7" s="1"/>
  <c r="AP63" i="7"/>
  <c r="AO63" i="7"/>
  <c r="AO194" i="7" s="1"/>
  <c r="AN63" i="7"/>
  <c r="AM63" i="7"/>
  <c r="AL63" i="7"/>
  <c r="AL194" i="7" s="1"/>
  <c r="AK63" i="7"/>
  <c r="AK194" i="7" s="1"/>
  <c r="AI63" i="7"/>
  <c r="AI194" i="7" s="1"/>
  <c r="AH63" i="7"/>
  <c r="AG63" i="7"/>
  <c r="AG194" i="7" s="1"/>
  <c r="AF63" i="7"/>
  <c r="AE63" i="7"/>
  <c r="AD63" i="7"/>
  <c r="AC63" i="7"/>
  <c r="AC194" i="7" s="1"/>
  <c r="AA63" i="7"/>
  <c r="AA194" i="7" s="1"/>
  <c r="Y63" i="7"/>
  <c r="Y194" i="7" s="1"/>
  <c r="X63" i="7"/>
  <c r="W63" i="7"/>
  <c r="V63" i="7"/>
  <c r="T63" i="7"/>
  <c r="T194" i="7" s="1"/>
  <c r="S63" i="7"/>
  <c r="S194" i="7" s="1"/>
  <c r="R63" i="7"/>
  <c r="R194" i="7" s="1"/>
  <c r="Q63" i="7"/>
  <c r="Q194" i="7" s="1"/>
  <c r="P63" i="7"/>
  <c r="P194" i="7" s="1"/>
  <c r="O63" i="7"/>
  <c r="O194" i="7" s="1"/>
  <c r="N63" i="7"/>
  <c r="N194" i="7" s="1"/>
  <c r="M63" i="7"/>
  <c r="M194" i="7" s="1"/>
  <c r="L63" i="7"/>
  <c r="L194" i="7" s="1"/>
  <c r="K63" i="7"/>
  <c r="K194" i="7" s="1"/>
  <c r="J63" i="7"/>
  <c r="J194" i="7" s="1"/>
  <c r="I63" i="7"/>
  <c r="I194" i="7" s="1"/>
  <c r="H63" i="7"/>
  <c r="H194" i="7" s="1"/>
  <c r="G63" i="7"/>
  <c r="G194" i="7" s="1"/>
  <c r="F63" i="7"/>
  <c r="F194" i="7" s="1"/>
  <c r="E63" i="7"/>
  <c r="E194" i="7" s="1"/>
  <c r="D63" i="7"/>
  <c r="D194" i="7" s="1"/>
  <c r="BK62" i="7"/>
  <c r="BK193" i="7" s="1"/>
  <c r="BJ62" i="7"/>
  <c r="BJ193" i="7" s="1"/>
  <c r="BI62" i="7"/>
  <c r="BI193" i="7" s="1"/>
  <c r="BH62" i="7"/>
  <c r="BH193" i="7" s="1"/>
  <c r="BG62" i="7"/>
  <c r="BG193" i="7" s="1"/>
  <c r="BF62" i="7"/>
  <c r="BF193" i="7" s="1"/>
  <c r="BE62" i="7"/>
  <c r="BE193" i="7" s="1"/>
  <c r="BD62" i="7"/>
  <c r="BD193" i="7" s="1"/>
  <c r="BC62" i="7"/>
  <c r="BC193" i="7" s="1"/>
  <c r="BB62" i="7"/>
  <c r="BB193" i="7" s="1"/>
  <c r="BA62" i="7"/>
  <c r="BA193" i="7" s="1"/>
  <c r="AZ62" i="7"/>
  <c r="AZ193" i="7" s="1"/>
  <c r="AY62" i="7"/>
  <c r="AY193" i="7" s="1"/>
  <c r="AX62" i="7"/>
  <c r="AX193" i="7" s="1"/>
  <c r="AW62" i="7"/>
  <c r="AW193" i="7" s="1"/>
  <c r="AV62" i="7"/>
  <c r="AV193" i="7" s="1"/>
  <c r="AU62" i="7"/>
  <c r="AU193" i="7" s="1"/>
  <c r="AT62" i="7"/>
  <c r="AT193" i="7" s="1"/>
  <c r="AS62" i="7"/>
  <c r="AS193" i="7" s="1"/>
  <c r="AR62" i="7"/>
  <c r="AR193" i="7" s="1"/>
  <c r="AQ62" i="7"/>
  <c r="AQ193" i="7" s="1"/>
  <c r="AP62" i="7"/>
  <c r="AP193" i="7" s="1"/>
  <c r="AO62" i="7"/>
  <c r="AO193" i="7" s="1"/>
  <c r="AN62" i="7"/>
  <c r="AN193" i="7" s="1"/>
  <c r="AM62" i="7"/>
  <c r="AM193" i="7" s="1"/>
  <c r="AL62" i="7"/>
  <c r="AL193" i="7" s="1"/>
  <c r="AK62" i="7"/>
  <c r="AK193" i="7" s="1"/>
  <c r="AI62" i="7"/>
  <c r="AI193" i="7" s="1"/>
  <c r="AH62" i="7"/>
  <c r="AG62" i="7"/>
  <c r="AG193" i="7" s="1"/>
  <c r="AF62" i="7"/>
  <c r="AE62" i="7"/>
  <c r="AE193" i="7" s="1"/>
  <c r="AD62" i="7"/>
  <c r="AC62" i="7"/>
  <c r="AC193" i="7" s="1"/>
  <c r="AA62" i="7"/>
  <c r="Y62" i="7"/>
  <c r="Y193" i="7" s="1"/>
  <c r="X62" i="7"/>
  <c r="W62" i="7"/>
  <c r="W193" i="7" s="1"/>
  <c r="V62" i="7"/>
  <c r="T62" i="7"/>
  <c r="S62" i="7"/>
  <c r="R62" i="7"/>
  <c r="R193" i="7" s="1"/>
  <c r="Q62" i="7"/>
  <c r="Q193" i="7" s="1"/>
  <c r="P62" i="7"/>
  <c r="P193" i="7" s="1"/>
  <c r="O62" i="7"/>
  <c r="O193" i="7" s="1"/>
  <c r="N62" i="7"/>
  <c r="M62" i="7"/>
  <c r="M193" i="7" s="1"/>
  <c r="L62" i="7"/>
  <c r="K62" i="7"/>
  <c r="J62" i="7"/>
  <c r="J193" i="7" s="1"/>
  <c r="I62" i="7"/>
  <c r="I193" i="7" s="1"/>
  <c r="H62" i="7"/>
  <c r="H193" i="7" s="1"/>
  <c r="G62" i="7"/>
  <c r="G193" i="7" s="1"/>
  <c r="F62" i="7"/>
  <c r="E62" i="7"/>
  <c r="E193" i="7" s="1"/>
  <c r="D62" i="7"/>
  <c r="BK61" i="7"/>
  <c r="BJ61" i="7"/>
  <c r="BJ192" i="7" s="1"/>
  <c r="BI61" i="7"/>
  <c r="BI192" i="7" s="1"/>
  <c r="BH61" i="7"/>
  <c r="BH192" i="7" s="1"/>
  <c r="BG61" i="7"/>
  <c r="BG192" i="7" s="1"/>
  <c r="BF61" i="7"/>
  <c r="BE61" i="7"/>
  <c r="BE192" i="7" s="1"/>
  <c r="BD61" i="7"/>
  <c r="BC61" i="7"/>
  <c r="BB61" i="7"/>
  <c r="BB192" i="7" s="1"/>
  <c r="BA61" i="7"/>
  <c r="BA192" i="7" s="1"/>
  <c r="AZ61" i="7"/>
  <c r="AZ192" i="7" s="1"/>
  <c r="AY61" i="7"/>
  <c r="AY192" i="7" s="1"/>
  <c r="AX61" i="7"/>
  <c r="AW61" i="7"/>
  <c r="AW192" i="7" s="1"/>
  <c r="AV61" i="7"/>
  <c r="AU61" i="7"/>
  <c r="AT61" i="7"/>
  <c r="AT192" i="7" s="1"/>
  <c r="AS61" i="7"/>
  <c r="AS192" i="7" s="1"/>
  <c r="AR61" i="7"/>
  <c r="AR192" i="7" s="1"/>
  <c r="AQ61" i="7"/>
  <c r="AQ192" i="7" s="1"/>
  <c r="AP61" i="7"/>
  <c r="AO61" i="7"/>
  <c r="AO192" i="7" s="1"/>
  <c r="AN61" i="7"/>
  <c r="AM61" i="7"/>
  <c r="AL61" i="7"/>
  <c r="AL192" i="7" s="1"/>
  <c r="AK61" i="7"/>
  <c r="AK192" i="7" s="1"/>
  <c r="AI61" i="7"/>
  <c r="AI192" i="7" s="1"/>
  <c r="AH61" i="7"/>
  <c r="AG61" i="7"/>
  <c r="AG192" i="7" s="1"/>
  <c r="AF61" i="7"/>
  <c r="AE61" i="7"/>
  <c r="AD61" i="7"/>
  <c r="AC61" i="7"/>
  <c r="AC192" i="7" s="1"/>
  <c r="AA61" i="7"/>
  <c r="AA192" i="7" s="1"/>
  <c r="Y61" i="7"/>
  <c r="Y192" i="7" s="1"/>
  <c r="X61" i="7"/>
  <c r="W61" i="7"/>
  <c r="V61" i="7"/>
  <c r="T61" i="7"/>
  <c r="T192" i="7" s="1"/>
  <c r="S61" i="7"/>
  <c r="S192" i="7" s="1"/>
  <c r="R61" i="7"/>
  <c r="R192" i="7" s="1"/>
  <c r="Q61" i="7"/>
  <c r="Q192" i="7" s="1"/>
  <c r="P61" i="7"/>
  <c r="P192" i="7" s="1"/>
  <c r="O61" i="7"/>
  <c r="O192" i="7" s="1"/>
  <c r="N61" i="7"/>
  <c r="N192" i="7" s="1"/>
  <c r="M61" i="7"/>
  <c r="M192" i="7" s="1"/>
  <c r="L61" i="7"/>
  <c r="L192" i="7" s="1"/>
  <c r="K61" i="7"/>
  <c r="K192" i="7" s="1"/>
  <c r="J61" i="7"/>
  <c r="J192" i="7" s="1"/>
  <c r="I61" i="7"/>
  <c r="I192" i="7" s="1"/>
  <c r="H61" i="7"/>
  <c r="H192" i="7" s="1"/>
  <c r="G61" i="7"/>
  <c r="G192" i="7" s="1"/>
  <c r="F61" i="7"/>
  <c r="F192" i="7" s="1"/>
  <c r="E61" i="7"/>
  <c r="E192" i="7" s="1"/>
  <c r="D61" i="7"/>
  <c r="D192" i="7" s="1"/>
  <c r="BK60" i="7"/>
  <c r="BK191" i="7" s="1"/>
  <c r="BJ60" i="7"/>
  <c r="BJ191" i="7" s="1"/>
  <c r="BI60" i="7"/>
  <c r="BI191" i="7" s="1"/>
  <c r="BH60" i="7"/>
  <c r="BH191" i="7" s="1"/>
  <c r="BG60" i="7"/>
  <c r="BG191" i="7" s="1"/>
  <c r="BF60" i="7"/>
  <c r="BF191" i="7" s="1"/>
  <c r="BE60" i="7"/>
  <c r="BE191" i="7" s="1"/>
  <c r="BD60" i="7"/>
  <c r="BD191" i="7" s="1"/>
  <c r="BC60" i="7"/>
  <c r="BC191" i="7" s="1"/>
  <c r="BB60" i="7"/>
  <c r="BB191" i="7" s="1"/>
  <c r="BA60" i="7"/>
  <c r="BA191" i="7" s="1"/>
  <c r="AZ60" i="7"/>
  <c r="AZ191" i="7" s="1"/>
  <c r="AY60" i="7"/>
  <c r="AY191" i="7" s="1"/>
  <c r="AX60" i="7"/>
  <c r="AX191" i="7" s="1"/>
  <c r="AW60" i="7"/>
  <c r="AW191" i="7" s="1"/>
  <c r="AV60" i="7"/>
  <c r="AV191" i="7" s="1"/>
  <c r="AU60" i="7"/>
  <c r="AU191" i="7" s="1"/>
  <c r="AT60" i="7"/>
  <c r="AT191" i="7" s="1"/>
  <c r="AS60" i="7"/>
  <c r="AS191" i="7" s="1"/>
  <c r="AR60" i="7"/>
  <c r="AR191" i="7" s="1"/>
  <c r="AQ60" i="7"/>
  <c r="AQ191" i="7" s="1"/>
  <c r="AP60" i="7"/>
  <c r="AP191" i="7" s="1"/>
  <c r="AO60" i="7"/>
  <c r="AO191" i="7" s="1"/>
  <c r="AN60" i="7"/>
  <c r="AN191" i="7" s="1"/>
  <c r="AM60" i="7"/>
  <c r="AM191" i="7" s="1"/>
  <c r="AL60" i="7"/>
  <c r="AL191" i="7" s="1"/>
  <c r="AK60" i="7"/>
  <c r="AK191" i="7" s="1"/>
  <c r="AI60" i="7"/>
  <c r="AI191" i="7" s="1"/>
  <c r="AH60" i="7"/>
  <c r="AG60" i="7"/>
  <c r="AG191" i="7" s="1"/>
  <c r="AF60" i="7"/>
  <c r="AE60" i="7"/>
  <c r="AE191" i="7" s="1"/>
  <c r="AD60" i="7"/>
  <c r="AC60" i="7"/>
  <c r="AC191" i="7" s="1"/>
  <c r="AA60" i="7"/>
  <c r="Y60" i="7"/>
  <c r="Y191" i="7" s="1"/>
  <c r="X60" i="7"/>
  <c r="W60" i="7"/>
  <c r="W191" i="7" s="1"/>
  <c r="V60" i="7"/>
  <c r="T60" i="7"/>
  <c r="S60" i="7"/>
  <c r="R60" i="7"/>
  <c r="R191" i="7" s="1"/>
  <c r="Q60" i="7"/>
  <c r="Q191" i="7" s="1"/>
  <c r="P60" i="7"/>
  <c r="P191" i="7" s="1"/>
  <c r="O60" i="7"/>
  <c r="O191" i="7" s="1"/>
  <c r="N60" i="7"/>
  <c r="M60" i="7"/>
  <c r="M191" i="7" s="1"/>
  <c r="L60" i="7"/>
  <c r="K60" i="7"/>
  <c r="J60" i="7"/>
  <c r="J191" i="7" s="1"/>
  <c r="I60" i="7"/>
  <c r="I191" i="7" s="1"/>
  <c r="H60" i="7"/>
  <c r="H191" i="7" s="1"/>
  <c r="G60" i="7"/>
  <c r="G191" i="7" s="1"/>
  <c r="F60" i="7"/>
  <c r="E60" i="7"/>
  <c r="E191" i="7" s="1"/>
  <c r="D60" i="7"/>
  <c r="BK59" i="7"/>
  <c r="BJ59" i="7"/>
  <c r="BJ190" i="7" s="1"/>
  <c r="BI59" i="7"/>
  <c r="BI190" i="7" s="1"/>
  <c r="BH59" i="7"/>
  <c r="BH190" i="7" s="1"/>
  <c r="BG59" i="7"/>
  <c r="BG190" i="7" s="1"/>
  <c r="BF59" i="7"/>
  <c r="BE59" i="7"/>
  <c r="BE190" i="7" s="1"/>
  <c r="BD59" i="7"/>
  <c r="BC59" i="7"/>
  <c r="BB59" i="7"/>
  <c r="BB190" i="7" s="1"/>
  <c r="BA59" i="7"/>
  <c r="BA190" i="7" s="1"/>
  <c r="AZ59" i="7"/>
  <c r="AZ190" i="7" s="1"/>
  <c r="AY59" i="7"/>
  <c r="AY190" i="7" s="1"/>
  <c r="AX59" i="7"/>
  <c r="AW59" i="7"/>
  <c r="AW190" i="7" s="1"/>
  <c r="AV59" i="7"/>
  <c r="AU59" i="7"/>
  <c r="AT59" i="7"/>
  <c r="AT190" i="7" s="1"/>
  <c r="AS59" i="7"/>
  <c r="AS190" i="7" s="1"/>
  <c r="AR59" i="7"/>
  <c r="AR190" i="7" s="1"/>
  <c r="AQ59" i="7"/>
  <c r="AQ190" i="7" s="1"/>
  <c r="AP59" i="7"/>
  <c r="AO59" i="7"/>
  <c r="AO190" i="7" s="1"/>
  <c r="AN59" i="7"/>
  <c r="AM59" i="7"/>
  <c r="AL59" i="7"/>
  <c r="AL190" i="7" s="1"/>
  <c r="AK59" i="7"/>
  <c r="AK190" i="7" s="1"/>
  <c r="AI59" i="7"/>
  <c r="AI190" i="7" s="1"/>
  <c r="AH59" i="7"/>
  <c r="AG59" i="7"/>
  <c r="AG190" i="7" s="1"/>
  <c r="AF59" i="7"/>
  <c r="AE59" i="7"/>
  <c r="AD59" i="7"/>
  <c r="AC59" i="7"/>
  <c r="AC190" i="7" s="1"/>
  <c r="AA59" i="7"/>
  <c r="AA190" i="7" s="1"/>
  <c r="Y59" i="7"/>
  <c r="Y190" i="7" s="1"/>
  <c r="X59" i="7"/>
  <c r="W59" i="7"/>
  <c r="V59" i="7"/>
  <c r="T59" i="7"/>
  <c r="T190" i="7" s="1"/>
  <c r="S59" i="7"/>
  <c r="S190" i="7" s="1"/>
  <c r="R59" i="7"/>
  <c r="R190" i="7" s="1"/>
  <c r="Q59" i="7"/>
  <c r="Q190" i="7" s="1"/>
  <c r="P59" i="7"/>
  <c r="P190" i="7" s="1"/>
  <c r="O59" i="7"/>
  <c r="O190" i="7" s="1"/>
  <c r="N59" i="7"/>
  <c r="N190" i="7" s="1"/>
  <c r="M59" i="7"/>
  <c r="M190" i="7" s="1"/>
  <c r="L59" i="7"/>
  <c r="L190" i="7" s="1"/>
  <c r="K59" i="7"/>
  <c r="K190" i="7" s="1"/>
  <c r="J59" i="7"/>
  <c r="J190" i="7" s="1"/>
  <c r="I59" i="7"/>
  <c r="I190" i="7" s="1"/>
  <c r="H59" i="7"/>
  <c r="H190" i="7" s="1"/>
  <c r="G59" i="7"/>
  <c r="G190" i="7" s="1"/>
  <c r="F59" i="7"/>
  <c r="F190" i="7" s="1"/>
  <c r="E59" i="7"/>
  <c r="E190" i="7" s="1"/>
  <c r="D59" i="7"/>
  <c r="D190" i="7" s="1"/>
  <c r="BK58" i="7"/>
  <c r="BK189" i="7" s="1"/>
  <c r="BJ58" i="7"/>
  <c r="BJ189" i="7" s="1"/>
  <c r="BI58" i="7"/>
  <c r="BI189" i="7" s="1"/>
  <c r="BH58" i="7"/>
  <c r="BH189" i="7" s="1"/>
  <c r="BG58" i="7"/>
  <c r="BG189" i="7" s="1"/>
  <c r="BF58" i="7"/>
  <c r="BF189" i="7" s="1"/>
  <c r="BE58" i="7"/>
  <c r="BE189" i="7" s="1"/>
  <c r="BD58" i="7"/>
  <c r="BD189" i="7" s="1"/>
  <c r="BC58" i="7"/>
  <c r="BC189" i="7" s="1"/>
  <c r="BB58" i="7"/>
  <c r="BB189" i="7" s="1"/>
  <c r="BA58" i="7"/>
  <c r="BA189" i="7" s="1"/>
  <c r="AZ58" i="7"/>
  <c r="AZ189" i="7" s="1"/>
  <c r="AY58" i="7"/>
  <c r="AY189" i="7" s="1"/>
  <c r="AX58" i="7"/>
  <c r="AX189" i="7" s="1"/>
  <c r="AW58" i="7"/>
  <c r="AW189" i="7" s="1"/>
  <c r="AV58" i="7"/>
  <c r="AV189" i="7" s="1"/>
  <c r="AU58" i="7"/>
  <c r="AU189" i="7" s="1"/>
  <c r="AT58" i="7"/>
  <c r="AT189" i="7" s="1"/>
  <c r="AS58" i="7"/>
  <c r="AS189" i="7" s="1"/>
  <c r="AR58" i="7"/>
  <c r="AR189" i="7" s="1"/>
  <c r="AQ58" i="7"/>
  <c r="AQ189" i="7" s="1"/>
  <c r="AP58" i="7"/>
  <c r="AP189" i="7" s="1"/>
  <c r="AO58" i="7"/>
  <c r="AO189" i="7" s="1"/>
  <c r="AN58" i="7"/>
  <c r="AN189" i="7" s="1"/>
  <c r="AM58" i="7"/>
  <c r="AM189" i="7" s="1"/>
  <c r="AL58" i="7"/>
  <c r="AL189" i="7" s="1"/>
  <c r="AK58" i="7"/>
  <c r="AK189" i="7" s="1"/>
  <c r="AI58" i="7"/>
  <c r="AI189" i="7" s="1"/>
  <c r="AH58" i="7"/>
  <c r="AG58" i="7"/>
  <c r="AG189" i="7" s="1"/>
  <c r="AF58" i="7"/>
  <c r="AE58" i="7"/>
  <c r="AE189" i="7" s="1"/>
  <c r="AD58" i="7"/>
  <c r="AC58" i="7"/>
  <c r="AC189" i="7" s="1"/>
  <c r="AA58" i="7"/>
  <c r="Y58" i="7"/>
  <c r="Y189" i="7" s="1"/>
  <c r="X58" i="7"/>
  <c r="W58" i="7"/>
  <c r="W189" i="7" s="1"/>
  <c r="V58" i="7"/>
  <c r="T58" i="7"/>
  <c r="S58" i="7"/>
  <c r="R58" i="7"/>
  <c r="R189" i="7" s="1"/>
  <c r="Q58" i="7"/>
  <c r="Q189" i="7" s="1"/>
  <c r="P58" i="7"/>
  <c r="P189" i="7" s="1"/>
  <c r="O58" i="7"/>
  <c r="O189" i="7" s="1"/>
  <c r="N58" i="7"/>
  <c r="M58" i="7"/>
  <c r="M189" i="7" s="1"/>
  <c r="L58" i="7"/>
  <c r="K58" i="7"/>
  <c r="J58" i="7"/>
  <c r="J189" i="7" s="1"/>
  <c r="I58" i="7"/>
  <c r="I189" i="7" s="1"/>
  <c r="H58" i="7"/>
  <c r="H189" i="7" s="1"/>
  <c r="G58" i="7"/>
  <c r="G189" i="7" s="1"/>
  <c r="F58" i="7"/>
  <c r="E58" i="7"/>
  <c r="E189" i="7" s="1"/>
  <c r="D58" i="7"/>
  <c r="BK57" i="7"/>
  <c r="BJ57" i="7"/>
  <c r="BJ188" i="7" s="1"/>
  <c r="BI57" i="7"/>
  <c r="BI188" i="7" s="1"/>
  <c r="BH57" i="7"/>
  <c r="BH188" i="7" s="1"/>
  <c r="BG57" i="7"/>
  <c r="BG188" i="7" s="1"/>
  <c r="BF57" i="7"/>
  <c r="BE57" i="7"/>
  <c r="BE188" i="7" s="1"/>
  <c r="BD57" i="7"/>
  <c r="BC57" i="7"/>
  <c r="BB57" i="7"/>
  <c r="BB188" i="7" s="1"/>
  <c r="BA57" i="7"/>
  <c r="BA188" i="7" s="1"/>
  <c r="AZ57" i="7"/>
  <c r="AZ188" i="7" s="1"/>
  <c r="AY57" i="7"/>
  <c r="AY188" i="7" s="1"/>
  <c r="AX57" i="7"/>
  <c r="AW57" i="7"/>
  <c r="AW188" i="7" s="1"/>
  <c r="AV57" i="7"/>
  <c r="AU57" i="7"/>
  <c r="AT57" i="7"/>
  <c r="AT188" i="7" s="1"/>
  <c r="AS57" i="7"/>
  <c r="AS188" i="7" s="1"/>
  <c r="AR57" i="7"/>
  <c r="AR188" i="7" s="1"/>
  <c r="AQ57" i="7"/>
  <c r="AQ188" i="7" s="1"/>
  <c r="AP57" i="7"/>
  <c r="AO57" i="7"/>
  <c r="AO188" i="7" s="1"/>
  <c r="AN57" i="7"/>
  <c r="AM57" i="7"/>
  <c r="AL57" i="7"/>
  <c r="AL188" i="7" s="1"/>
  <c r="AK57" i="7"/>
  <c r="AK188" i="7" s="1"/>
  <c r="AI57" i="7"/>
  <c r="AI188" i="7" s="1"/>
  <c r="AH57" i="7"/>
  <c r="AG57" i="7"/>
  <c r="AG188" i="7" s="1"/>
  <c r="AF57" i="7"/>
  <c r="AE57" i="7"/>
  <c r="AD57" i="7"/>
  <c r="AC57" i="7"/>
  <c r="AC188" i="7" s="1"/>
  <c r="AA57" i="7"/>
  <c r="AA188" i="7" s="1"/>
  <c r="Y57" i="7"/>
  <c r="Y188" i="7" s="1"/>
  <c r="X57" i="7"/>
  <c r="W57" i="7"/>
  <c r="V57" i="7"/>
  <c r="T57" i="7"/>
  <c r="T188" i="7" s="1"/>
  <c r="S57" i="7"/>
  <c r="S188" i="7" s="1"/>
  <c r="R57" i="7"/>
  <c r="R188" i="7" s="1"/>
  <c r="Q57" i="7"/>
  <c r="Q188" i="7" s="1"/>
  <c r="P57" i="7"/>
  <c r="P188" i="7" s="1"/>
  <c r="O57" i="7"/>
  <c r="O188" i="7" s="1"/>
  <c r="N57" i="7"/>
  <c r="N188" i="7" s="1"/>
  <c r="M57" i="7"/>
  <c r="M188" i="7" s="1"/>
  <c r="L57" i="7"/>
  <c r="L188" i="7" s="1"/>
  <c r="K57" i="7"/>
  <c r="K188" i="7" s="1"/>
  <c r="J57" i="7"/>
  <c r="J188" i="7" s="1"/>
  <c r="I57" i="7"/>
  <c r="I188" i="7" s="1"/>
  <c r="H57" i="7"/>
  <c r="H188" i="7" s="1"/>
  <c r="G57" i="7"/>
  <c r="G188" i="7" s="1"/>
  <c r="F57" i="7"/>
  <c r="F188" i="7" s="1"/>
  <c r="E57" i="7"/>
  <c r="E188" i="7" s="1"/>
  <c r="D57" i="7"/>
  <c r="D188" i="7" s="1"/>
  <c r="BK56" i="7"/>
  <c r="BK187" i="7" s="1"/>
  <c r="BJ56" i="7"/>
  <c r="BJ187" i="7" s="1"/>
  <c r="BI56" i="7"/>
  <c r="BI187" i="7" s="1"/>
  <c r="BH56" i="7"/>
  <c r="BH187" i="7" s="1"/>
  <c r="BG56" i="7"/>
  <c r="BG187" i="7" s="1"/>
  <c r="BF56" i="7"/>
  <c r="BF187" i="7" s="1"/>
  <c r="BE56" i="7"/>
  <c r="BE187" i="7" s="1"/>
  <c r="BD56" i="7"/>
  <c r="BD187" i="7" s="1"/>
  <c r="BC56" i="7"/>
  <c r="BC187" i="7" s="1"/>
  <c r="BB56" i="7"/>
  <c r="BB187" i="7" s="1"/>
  <c r="BA56" i="7"/>
  <c r="BA187" i="7" s="1"/>
  <c r="AZ56" i="7"/>
  <c r="AZ187" i="7" s="1"/>
  <c r="AY56" i="7"/>
  <c r="AY187" i="7" s="1"/>
  <c r="AX56" i="7"/>
  <c r="AX187" i="7" s="1"/>
  <c r="AW56" i="7"/>
  <c r="AW187" i="7" s="1"/>
  <c r="AV56" i="7"/>
  <c r="AV187" i="7" s="1"/>
  <c r="AU56" i="7"/>
  <c r="AU187" i="7" s="1"/>
  <c r="AT56" i="7"/>
  <c r="AT187" i="7" s="1"/>
  <c r="AS56" i="7"/>
  <c r="AS187" i="7" s="1"/>
  <c r="AR56" i="7"/>
  <c r="AR187" i="7" s="1"/>
  <c r="AQ56" i="7"/>
  <c r="AQ187" i="7" s="1"/>
  <c r="AP56" i="7"/>
  <c r="AP187" i="7" s="1"/>
  <c r="AO56" i="7"/>
  <c r="AO187" i="7" s="1"/>
  <c r="AN56" i="7"/>
  <c r="AN187" i="7" s="1"/>
  <c r="AM56" i="7"/>
  <c r="AM187" i="7" s="1"/>
  <c r="AL56" i="7"/>
  <c r="AL187" i="7" s="1"/>
  <c r="AK56" i="7"/>
  <c r="AK187" i="7" s="1"/>
  <c r="AI56" i="7"/>
  <c r="AI187" i="7" s="1"/>
  <c r="AH56" i="7"/>
  <c r="AG56" i="7"/>
  <c r="AG187" i="7" s="1"/>
  <c r="AF56" i="7"/>
  <c r="AE56" i="7"/>
  <c r="AE187" i="7" s="1"/>
  <c r="AD56" i="7"/>
  <c r="AC56" i="7"/>
  <c r="AC187" i="7" s="1"/>
  <c r="AA56" i="7"/>
  <c r="Y56" i="7"/>
  <c r="Y187" i="7" s="1"/>
  <c r="X56" i="7"/>
  <c r="X187" i="7" s="1"/>
  <c r="W56" i="7"/>
  <c r="W187" i="7" s="1"/>
  <c r="V56" i="7"/>
  <c r="T56" i="7"/>
  <c r="S56" i="7"/>
  <c r="R56" i="7"/>
  <c r="R187" i="7" s="1"/>
  <c r="Q56" i="7"/>
  <c r="Q187" i="7" s="1"/>
  <c r="P56" i="7"/>
  <c r="P187" i="7" s="1"/>
  <c r="O56" i="7"/>
  <c r="O187" i="7" s="1"/>
  <c r="N56" i="7"/>
  <c r="M56" i="7"/>
  <c r="M187" i="7" s="1"/>
  <c r="L56" i="7"/>
  <c r="K56" i="7"/>
  <c r="J56" i="7"/>
  <c r="J187" i="7" s="1"/>
  <c r="I56" i="7"/>
  <c r="I187" i="7" s="1"/>
  <c r="H56" i="7"/>
  <c r="H187" i="7" s="1"/>
  <c r="G56" i="7"/>
  <c r="G187" i="7" s="1"/>
  <c r="F56" i="7"/>
  <c r="E56" i="7"/>
  <c r="E187" i="7" s="1"/>
  <c r="D56" i="7"/>
  <c r="BK55" i="7"/>
  <c r="BJ55" i="7"/>
  <c r="BJ186" i="7" s="1"/>
  <c r="BI55" i="7"/>
  <c r="BI186" i="7" s="1"/>
  <c r="BH55" i="7"/>
  <c r="BH186" i="7" s="1"/>
  <c r="BG55" i="7"/>
  <c r="BG186" i="7" s="1"/>
  <c r="BF55" i="7"/>
  <c r="BE55" i="7"/>
  <c r="BE186" i="7" s="1"/>
  <c r="BD55" i="7"/>
  <c r="BC55" i="7"/>
  <c r="BB55" i="7"/>
  <c r="BB186" i="7" s="1"/>
  <c r="BA55" i="7"/>
  <c r="BA186" i="7" s="1"/>
  <c r="AZ55" i="7"/>
  <c r="AZ186" i="7" s="1"/>
  <c r="AY55" i="7"/>
  <c r="AY186" i="7" s="1"/>
  <c r="AX55" i="7"/>
  <c r="AW55" i="7"/>
  <c r="AW186" i="7" s="1"/>
  <c r="AV55" i="7"/>
  <c r="AU55" i="7"/>
  <c r="AT55" i="7"/>
  <c r="AT186" i="7" s="1"/>
  <c r="AS55" i="7"/>
  <c r="AS186" i="7" s="1"/>
  <c r="AR55" i="7"/>
  <c r="AR186" i="7" s="1"/>
  <c r="AQ55" i="7"/>
  <c r="AQ186" i="7" s="1"/>
  <c r="AP55" i="7"/>
  <c r="AO55" i="7"/>
  <c r="AO186" i="7" s="1"/>
  <c r="AN55" i="7"/>
  <c r="AM55" i="7"/>
  <c r="AL55" i="7"/>
  <c r="AL186" i="7" s="1"/>
  <c r="AK55" i="7"/>
  <c r="AK186" i="7" s="1"/>
  <c r="AI55" i="7"/>
  <c r="AI186" i="7" s="1"/>
  <c r="AH55" i="7"/>
  <c r="AG55" i="7"/>
  <c r="AG186" i="7" s="1"/>
  <c r="AF55" i="7"/>
  <c r="AE55" i="7"/>
  <c r="AD55" i="7"/>
  <c r="AC55" i="7"/>
  <c r="AC186" i="7" s="1"/>
  <c r="AA55" i="7"/>
  <c r="AA186" i="7" s="1"/>
  <c r="Y55" i="7"/>
  <c r="Y186" i="7" s="1"/>
  <c r="X55" i="7"/>
  <c r="W55" i="7"/>
  <c r="V55" i="7"/>
  <c r="T55" i="7"/>
  <c r="T186" i="7" s="1"/>
  <c r="S55" i="7"/>
  <c r="S186" i="7" s="1"/>
  <c r="R55" i="7"/>
  <c r="R186" i="7" s="1"/>
  <c r="Q55" i="7"/>
  <c r="Q186" i="7" s="1"/>
  <c r="P55" i="7"/>
  <c r="P186" i="7" s="1"/>
  <c r="O55" i="7"/>
  <c r="O186" i="7" s="1"/>
  <c r="N55" i="7"/>
  <c r="N186" i="7" s="1"/>
  <c r="M55" i="7"/>
  <c r="M186" i="7" s="1"/>
  <c r="L55" i="7"/>
  <c r="L186" i="7" s="1"/>
  <c r="K55" i="7"/>
  <c r="K186" i="7" s="1"/>
  <c r="J55" i="7"/>
  <c r="J186" i="7" s="1"/>
  <c r="I55" i="7"/>
  <c r="I186" i="7" s="1"/>
  <c r="H55" i="7"/>
  <c r="H186" i="7" s="1"/>
  <c r="G55" i="7"/>
  <c r="G186" i="7" s="1"/>
  <c r="F55" i="7"/>
  <c r="F186" i="7" s="1"/>
  <c r="E55" i="7"/>
  <c r="E186" i="7" s="1"/>
  <c r="D55" i="7"/>
  <c r="D186" i="7" s="1"/>
  <c r="BK54" i="7"/>
  <c r="BK185" i="7" s="1"/>
  <c r="BJ54" i="7"/>
  <c r="BJ185" i="7" s="1"/>
  <c r="BI54" i="7"/>
  <c r="BI185" i="7" s="1"/>
  <c r="BH54" i="7"/>
  <c r="BH185" i="7" s="1"/>
  <c r="BG54" i="7"/>
  <c r="BG185" i="7" s="1"/>
  <c r="BF54" i="7"/>
  <c r="BF185" i="7" s="1"/>
  <c r="BE54" i="7"/>
  <c r="BE185" i="7" s="1"/>
  <c r="BD54" i="7"/>
  <c r="BD185" i="7" s="1"/>
  <c r="BC54" i="7"/>
  <c r="BC185" i="7" s="1"/>
  <c r="BB54" i="7"/>
  <c r="BB185" i="7" s="1"/>
  <c r="BA54" i="7"/>
  <c r="BA185" i="7" s="1"/>
  <c r="AZ54" i="7"/>
  <c r="AZ185" i="7" s="1"/>
  <c r="AY54" i="7"/>
  <c r="AY185" i="7" s="1"/>
  <c r="AX54" i="7"/>
  <c r="AX185" i="7" s="1"/>
  <c r="AW54" i="7"/>
  <c r="AW185" i="7" s="1"/>
  <c r="AV54" i="7"/>
  <c r="AV185" i="7" s="1"/>
  <c r="AU54" i="7"/>
  <c r="AU185" i="7" s="1"/>
  <c r="AT54" i="7"/>
  <c r="AT185" i="7" s="1"/>
  <c r="AS54" i="7"/>
  <c r="AS185" i="7" s="1"/>
  <c r="AR54" i="7"/>
  <c r="AR185" i="7" s="1"/>
  <c r="AQ54" i="7"/>
  <c r="AQ185" i="7" s="1"/>
  <c r="AP54" i="7"/>
  <c r="AP185" i="7" s="1"/>
  <c r="AO54" i="7"/>
  <c r="AO185" i="7" s="1"/>
  <c r="AN54" i="7"/>
  <c r="AN185" i="7" s="1"/>
  <c r="AM54" i="7"/>
  <c r="AM185" i="7" s="1"/>
  <c r="AL54" i="7"/>
  <c r="AL185" i="7" s="1"/>
  <c r="AK54" i="7"/>
  <c r="AK185" i="7" s="1"/>
  <c r="AI54" i="7"/>
  <c r="AI185" i="7" s="1"/>
  <c r="AH54" i="7"/>
  <c r="AG54" i="7"/>
  <c r="AG185" i="7" s="1"/>
  <c r="AF54" i="7"/>
  <c r="AE54" i="7"/>
  <c r="AE185" i="7" s="1"/>
  <c r="AD54" i="7"/>
  <c r="AC54" i="7"/>
  <c r="AC185" i="7" s="1"/>
  <c r="AA54" i="7"/>
  <c r="Y54" i="7"/>
  <c r="Y185" i="7" s="1"/>
  <c r="X54" i="7"/>
  <c r="X185" i="7" s="1"/>
  <c r="W54" i="7"/>
  <c r="W185" i="7" s="1"/>
  <c r="V54" i="7"/>
  <c r="T54" i="7"/>
  <c r="S54" i="7"/>
  <c r="R54" i="7"/>
  <c r="R185" i="7" s="1"/>
  <c r="Q54" i="7"/>
  <c r="Q185" i="7" s="1"/>
  <c r="P54" i="7"/>
  <c r="P185" i="7" s="1"/>
  <c r="O54" i="7"/>
  <c r="O185" i="7" s="1"/>
  <c r="N54" i="7"/>
  <c r="M54" i="7"/>
  <c r="M185" i="7" s="1"/>
  <c r="L54" i="7"/>
  <c r="K54" i="7"/>
  <c r="J54" i="7"/>
  <c r="J185" i="7" s="1"/>
  <c r="I54" i="7"/>
  <c r="I185" i="7" s="1"/>
  <c r="H54" i="7"/>
  <c r="H185" i="7" s="1"/>
  <c r="G54" i="7"/>
  <c r="G185" i="7" s="1"/>
  <c r="F54" i="7"/>
  <c r="E54" i="7"/>
  <c r="E185" i="7" s="1"/>
  <c r="D54" i="7"/>
  <c r="BK53" i="7"/>
  <c r="BJ53" i="7"/>
  <c r="BJ184" i="7" s="1"/>
  <c r="BI53" i="7"/>
  <c r="BI184" i="7" s="1"/>
  <c r="BH53" i="7"/>
  <c r="BH184" i="7" s="1"/>
  <c r="BG53" i="7"/>
  <c r="BG184" i="7" s="1"/>
  <c r="BF53" i="7"/>
  <c r="BE53" i="7"/>
  <c r="BE184" i="7" s="1"/>
  <c r="BD53" i="7"/>
  <c r="BC53" i="7"/>
  <c r="BB53" i="7"/>
  <c r="BB184" i="7" s="1"/>
  <c r="BA53" i="7"/>
  <c r="BA184" i="7" s="1"/>
  <c r="AZ53" i="7"/>
  <c r="AZ184" i="7" s="1"/>
  <c r="AY53" i="7"/>
  <c r="AY184" i="7" s="1"/>
  <c r="AX53" i="7"/>
  <c r="AW53" i="7"/>
  <c r="AW184" i="7" s="1"/>
  <c r="AV53" i="7"/>
  <c r="AU53" i="7"/>
  <c r="AT53" i="7"/>
  <c r="AT184" i="7" s="1"/>
  <c r="AS53" i="7"/>
  <c r="AS184" i="7" s="1"/>
  <c r="AR53" i="7"/>
  <c r="AR184" i="7" s="1"/>
  <c r="AQ53" i="7"/>
  <c r="AQ184" i="7" s="1"/>
  <c r="AP53" i="7"/>
  <c r="AO53" i="7"/>
  <c r="AO184" i="7" s="1"/>
  <c r="AN53" i="7"/>
  <c r="AM53" i="7"/>
  <c r="AL53" i="7"/>
  <c r="AL184" i="7" s="1"/>
  <c r="AK53" i="7"/>
  <c r="AK184" i="7" s="1"/>
  <c r="AI53" i="7"/>
  <c r="AI184" i="7" s="1"/>
  <c r="AH53" i="7"/>
  <c r="AG53" i="7"/>
  <c r="AG184" i="7" s="1"/>
  <c r="AF53" i="7"/>
  <c r="AE53" i="7"/>
  <c r="AD53" i="7"/>
  <c r="AC53" i="7"/>
  <c r="AC184" i="7" s="1"/>
  <c r="AA53" i="7"/>
  <c r="AA184" i="7" s="1"/>
  <c r="Y53" i="7"/>
  <c r="Y184" i="7" s="1"/>
  <c r="X53" i="7"/>
  <c r="W53" i="7"/>
  <c r="V53" i="7"/>
  <c r="T53" i="7"/>
  <c r="T184" i="7" s="1"/>
  <c r="S53" i="7"/>
  <c r="S184" i="7" s="1"/>
  <c r="R53" i="7"/>
  <c r="R184" i="7" s="1"/>
  <c r="Q53" i="7"/>
  <c r="Q184" i="7" s="1"/>
  <c r="P53" i="7"/>
  <c r="P184" i="7" s="1"/>
  <c r="O53" i="7"/>
  <c r="O184" i="7" s="1"/>
  <c r="N53" i="7"/>
  <c r="N184" i="7" s="1"/>
  <c r="M53" i="7"/>
  <c r="M184" i="7" s="1"/>
  <c r="L53" i="7"/>
  <c r="L184" i="7" s="1"/>
  <c r="K53" i="7"/>
  <c r="K184" i="7" s="1"/>
  <c r="J53" i="7"/>
  <c r="J184" i="7" s="1"/>
  <c r="I53" i="7"/>
  <c r="I184" i="7" s="1"/>
  <c r="H53" i="7"/>
  <c r="H184" i="7" s="1"/>
  <c r="G53" i="7"/>
  <c r="G184" i="7" s="1"/>
  <c r="F53" i="7"/>
  <c r="F184" i="7" s="1"/>
  <c r="E53" i="7"/>
  <c r="E184" i="7" s="1"/>
  <c r="D53" i="7"/>
  <c r="D184" i="7" s="1"/>
  <c r="BK52" i="7"/>
  <c r="BK183" i="7" s="1"/>
  <c r="BJ52" i="7"/>
  <c r="BJ183" i="7" s="1"/>
  <c r="BI52" i="7"/>
  <c r="BI183" i="7" s="1"/>
  <c r="BH52" i="7"/>
  <c r="BH183" i="7" s="1"/>
  <c r="BG52" i="7"/>
  <c r="BG183" i="7" s="1"/>
  <c r="BF52" i="7"/>
  <c r="BF183" i="7" s="1"/>
  <c r="BE52" i="7"/>
  <c r="BE183" i="7" s="1"/>
  <c r="BD52" i="7"/>
  <c r="BD183" i="7" s="1"/>
  <c r="BC52" i="7"/>
  <c r="BC183" i="7" s="1"/>
  <c r="BB52" i="7"/>
  <c r="BB183" i="7" s="1"/>
  <c r="BA52" i="7"/>
  <c r="BA183" i="7" s="1"/>
  <c r="AZ52" i="7"/>
  <c r="AZ183" i="7" s="1"/>
  <c r="AY52" i="7"/>
  <c r="AY183" i="7" s="1"/>
  <c r="AX52" i="7"/>
  <c r="AX183" i="7" s="1"/>
  <c r="AW52" i="7"/>
  <c r="AW183" i="7" s="1"/>
  <c r="AV52" i="7"/>
  <c r="AV183" i="7" s="1"/>
  <c r="AU52" i="7"/>
  <c r="AU183" i="7" s="1"/>
  <c r="AT52" i="7"/>
  <c r="AT183" i="7" s="1"/>
  <c r="AS52" i="7"/>
  <c r="AS183" i="7" s="1"/>
  <c r="AR52" i="7"/>
  <c r="AR183" i="7" s="1"/>
  <c r="AQ52" i="7"/>
  <c r="AQ183" i="7" s="1"/>
  <c r="AP52" i="7"/>
  <c r="AP183" i="7" s="1"/>
  <c r="AO52" i="7"/>
  <c r="AO183" i="7" s="1"/>
  <c r="AN52" i="7"/>
  <c r="AN183" i="7" s="1"/>
  <c r="AM52" i="7"/>
  <c r="AM183" i="7" s="1"/>
  <c r="AL52" i="7"/>
  <c r="AL183" i="7" s="1"/>
  <c r="AK52" i="7"/>
  <c r="AK183" i="7" s="1"/>
  <c r="AI52" i="7"/>
  <c r="AI183" i="7" s="1"/>
  <c r="AH52" i="7"/>
  <c r="AG52" i="7"/>
  <c r="AG183" i="7" s="1"/>
  <c r="AF52" i="7"/>
  <c r="AE52" i="7"/>
  <c r="AE183" i="7" s="1"/>
  <c r="AD52" i="7"/>
  <c r="AC52" i="7"/>
  <c r="AC183" i="7" s="1"/>
  <c r="AA52" i="7"/>
  <c r="Y52" i="7"/>
  <c r="Y183" i="7" s="1"/>
  <c r="X52" i="7"/>
  <c r="X183" i="7" s="1"/>
  <c r="W52" i="7"/>
  <c r="W183" i="7" s="1"/>
  <c r="V52" i="7"/>
  <c r="T52" i="7"/>
  <c r="S52" i="7"/>
  <c r="R52" i="7"/>
  <c r="R183" i="7" s="1"/>
  <c r="Q52" i="7"/>
  <c r="Q183" i="7" s="1"/>
  <c r="P52" i="7"/>
  <c r="P183" i="7" s="1"/>
  <c r="O52" i="7"/>
  <c r="O183" i="7" s="1"/>
  <c r="N52" i="7"/>
  <c r="N183" i="7" s="1"/>
  <c r="M52" i="7"/>
  <c r="M183" i="7" s="1"/>
  <c r="L52" i="7"/>
  <c r="K52" i="7"/>
  <c r="J52" i="7"/>
  <c r="J183" i="7" s="1"/>
  <c r="I52" i="7"/>
  <c r="I183" i="7" s="1"/>
  <c r="H52" i="7"/>
  <c r="H183" i="7" s="1"/>
  <c r="G52" i="7"/>
  <c r="G183" i="7" s="1"/>
  <c r="F52" i="7"/>
  <c r="F183" i="7" s="1"/>
  <c r="E52" i="7"/>
  <c r="E183" i="7" s="1"/>
  <c r="D52" i="7"/>
  <c r="BK51" i="7"/>
  <c r="BJ51" i="7"/>
  <c r="BJ182" i="7" s="1"/>
  <c r="BI51" i="7"/>
  <c r="BI182" i="7" s="1"/>
  <c r="BH51" i="7"/>
  <c r="BH182" i="7" s="1"/>
  <c r="BG51" i="7"/>
  <c r="BG182" i="7" s="1"/>
  <c r="BF51" i="7"/>
  <c r="BF182" i="7" s="1"/>
  <c r="BE51" i="7"/>
  <c r="BE182" i="7" s="1"/>
  <c r="BD51" i="7"/>
  <c r="BC51" i="7"/>
  <c r="BB51" i="7"/>
  <c r="BB182" i="7" s="1"/>
  <c r="BA51" i="7"/>
  <c r="BA182" i="7" s="1"/>
  <c r="AZ51" i="7"/>
  <c r="AZ182" i="7" s="1"/>
  <c r="AY51" i="7"/>
  <c r="AY182" i="7" s="1"/>
  <c r="AX51" i="7"/>
  <c r="AX182" i="7" s="1"/>
  <c r="AW51" i="7"/>
  <c r="AW182" i="7" s="1"/>
  <c r="AV51" i="7"/>
  <c r="AU51" i="7"/>
  <c r="AT51" i="7"/>
  <c r="AT182" i="7" s="1"/>
  <c r="AS51" i="7"/>
  <c r="AS182" i="7" s="1"/>
  <c r="AR51" i="7"/>
  <c r="AR182" i="7" s="1"/>
  <c r="AQ51" i="7"/>
  <c r="AQ182" i="7" s="1"/>
  <c r="AP51" i="7"/>
  <c r="AP182" i="7" s="1"/>
  <c r="AO51" i="7"/>
  <c r="AO182" i="7" s="1"/>
  <c r="AN51" i="7"/>
  <c r="AM51" i="7"/>
  <c r="AL51" i="7"/>
  <c r="AL182" i="7" s="1"/>
  <c r="AK51" i="7"/>
  <c r="AK182" i="7" s="1"/>
  <c r="AI51" i="7"/>
  <c r="AI182" i="7" s="1"/>
  <c r="AH51" i="7"/>
  <c r="AG51" i="7"/>
  <c r="AG182" i="7" s="1"/>
  <c r="AF51" i="7"/>
  <c r="AE51" i="7"/>
  <c r="AD51" i="7"/>
  <c r="AC51" i="7"/>
  <c r="AC182" i="7" s="1"/>
  <c r="AA51" i="7"/>
  <c r="AA182" i="7" s="1"/>
  <c r="Y51" i="7"/>
  <c r="Y182" i="7" s="1"/>
  <c r="X51" i="7"/>
  <c r="W51" i="7"/>
  <c r="V51" i="7"/>
  <c r="T51" i="7"/>
  <c r="T182" i="7" s="1"/>
  <c r="S51" i="7"/>
  <c r="S182" i="7" s="1"/>
  <c r="R51" i="7"/>
  <c r="R182" i="7" s="1"/>
  <c r="Q51" i="7"/>
  <c r="Q182" i="7" s="1"/>
  <c r="P51" i="7"/>
  <c r="P182" i="7" s="1"/>
  <c r="O51" i="7"/>
  <c r="O182" i="7" s="1"/>
  <c r="N51" i="7"/>
  <c r="N182" i="7" s="1"/>
  <c r="M51" i="7"/>
  <c r="M182" i="7" s="1"/>
  <c r="L51" i="7"/>
  <c r="L182" i="7" s="1"/>
  <c r="K51" i="7"/>
  <c r="K182" i="7" s="1"/>
  <c r="J51" i="7"/>
  <c r="J182" i="7" s="1"/>
  <c r="I51" i="7"/>
  <c r="I182" i="7" s="1"/>
  <c r="H51" i="7"/>
  <c r="H182" i="7" s="1"/>
  <c r="G51" i="7"/>
  <c r="G182" i="7" s="1"/>
  <c r="F51" i="7"/>
  <c r="F182" i="7" s="1"/>
  <c r="E51" i="7"/>
  <c r="E182" i="7" s="1"/>
  <c r="D51" i="7"/>
  <c r="D182" i="7" s="1"/>
  <c r="BK50" i="7"/>
  <c r="BK181" i="7" s="1"/>
  <c r="BJ50" i="7"/>
  <c r="BJ181" i="7" s="1"/>
  <c r="BI50" i="7"/>
  <c r="BI181" i="7" s="1"/>
  <c r="BH50" i="7"/>
  <c r="BH181" i="7" s="1"/>
  <c r="BG50" i="7"/>
  <c r="BG181" i="7" s="1"/>
  <c r="BF50" i="7"/>
  <c r="BF181" i="7" s="1"/>
  <c r="BE50" i="7"/>
  <c r="BE181" i="7" s="1"/>
  <c r="BD50" i="7"/>
  <c r="BD181" i="7" s="1"/>
  <c r="BC50" i="7"/>
  <c r="BC181" i="7" s="1"/>
  <c r="BB50" i="7"/>
  <c r="BB181" i="7" s="1"/>
  <c r="BA50" i="7"/>
  <c r="BA181" i="7" s="1"/>
  <c r="AZ50" i="7"/>
  <c r="AZ181" i="7" s="1"/>
  <c r="AY50" i="7"/>
  <c r="AY181" i="7" s="1"/>
  <c r="AX50" i="7"/>
  <c r="AX181" i="7" s="1"/>
  <c r="AW50" i="7"/>
  <c r="AW181" i="7" s="1"/>
  <c r="AV50" i="7"/>
  <c r="AV181" i="7" s="1"/>
  <c r="AU50" i="7"/>
  <c r="AU181" i="7" s="1"/>
  <c r="AT50" i="7"/>
  <c r="AT181" i="7" s="1"/>
  <c r="AS50" i="7"/>
  <c r="AS181" i="7" s="1"/>
  <c r="AR50" i="7"/>
  <c r="AR181" i="7" s="1"/>
  <c r="AQ50" i="7"/>
  <c r="AQ181" i="7" s="1"/>
  <c r="AP50" i="7"/>
  <c r="AP181" i="7" s="1"/>
  <c r="AO50" i="7"/>
  <c r="AO181" i="7" s="1"/>
  <c r="AN50" i="7"/>
  <c r="AN181" i="7" s="1"/>
  <c r="AM50" i="7"/>
  <c r="AM181" i="7" s="1"/>
  <c r="AL50" i="7"/>
  <c r="AL181" i="7" s="1"/>
  <c r="AK50" i="7"/>
  <c r="AK181" i="7" s="1"/>
  <c r="AI50" i="7"/>
  <c r="AI181" i="7" s="1"/>
  <c r="AH50" i="7"/>
  <c r="AG50" i="7"/>
  <c r="AG181" i="7" s="1"/>
  <c r="AF50" i="7"/>
  <c r="AE50" i="7"/>
  <c r="AE181" i="7" s="1"/>
  <c r="AD50" i="7"/>
  <c r="AC50" i="7"/>
  <c r="AC181" i="7" s="1"/>
  <c r="AA50" i="7"/>
  <c r="Y50" i="7"/>
  <c r="Y181" i="7" s="1"/>
  <c r="X50" i="7"/>
  <c r="X181" i="7" s="1"/>
  <c r="W50" i="7"/>
  <c r="W181" i="7" s="1"/>
  <c r="V50" i="7"/>
  <c r="T50" i="7"/>
  <c r="S50" i="7"/>
  <c r="R50" i="7"/>
  <c r="R181" i="7" s="1"/>
  <c r="Q50" i="7"/>
  <c r="Q181" i="7" s="1"/>
  <c r="P50" i="7"/>
  <c r="P181" i="7" s="1"/>
  <c r="O50" i="7"/>
  <c r="O181" i="7" s="1"/>
  <c r="N50" i="7"/>
  <c r="N181" i="7" s="1"/>
  <c r="M50" i="7"/>
  <c r="M181" i="7" s="1"/>
  <c r="L50" i="7"/>
  <c r="K50" i="7"/>
  <c r="J50" i="7"/>
  <c r="J181" i="7" s="1"/>
  <c r="I50" i="7"/>
  <c r="I181" i="7" s="1"/>
  <c r="H50" i="7"/>
  <c r="H181" i="7" s="1"/>
  <c r="G50" i="7"/>
  <c r="G181" i="7" s="1"/>
  <c r="F50" i="7"/>
  <c r="F181" i="7" s="1"/>
  <c r="E50" i="7"/>
  <c r="E181" i="7" s="1"/>
  <c r="D50" i="7"/>
  <c r="BK49" i="7"/>
  <c r="BJ49" i="7"/>
  <c r="BJ180" i="7" s="1"/>
  <c r="BI49" i="7"/>
  <c r="BI180" i="7" s="1"/>
  <c r="BH49" i="7"/>
  <c r="BH180" i="7" s="1"/>
  <c r="BG49" i="7"/>
  <c r="BG180" i="7" s="1"/>
  <c r="BF49" i="7"/>
  <c r="BF180" i="7" s="1"/>
  <c r="BE49" i="7"/>
  <c r="BE180" i="7" s="1"/>
  <c r="BD49" i="7"/>
  <c r="BC49" i="7"/>
  <c r="BB49" i="7"/>
  <c r="BB180" i="7" s="1"/>
  <c r="BA49" i="7"/>
  <c r="BA180" i="7" s="1"/>
  <c r="AZ49" i="7"/>
  <c r="AZ180" i="7" s="1"/>
  <c r="AY49" i="7"/>
  <c r="AY180" i="7" s="1"/>
  <c r="AX49" i="7"/>
  <c r="AX180" i="7" s="1"/>
  <c r="AW49" i="7"/>
  <c r="AW180" i="7" s="1"/>
  <c r="AV49" i="7"/>
  <c r="AU49" i="7"/>
  <c r="AT49" i="7"/>
  <c r="AT180" i="7" s="1"/>
  <c r="AS49" i="7"/>
  <c r="AS180" i="7" s="1"/>
  <c r="AR49" i="7"/>
  <c r="AR180" i="7" s="1"/>
  <c r="AQ49" i="7"/>
  <c r="AQ180" i="7" s="1"/>
  <c r="AP49" i="7"/>
  <c r="AP180" i="7" s="1"/>
  <c r="AO49" i="7"/>
  <c r="AO180" i="7" s="1"/>
  <c r="AN49" i="7"/>
  <c r="AM49" i="7"/>
  <c r="AL49" i="7"/>
  <c r="AL180" i="7" s="1"/>
  <c r="AK49" i="7"/>
  <c r="AK180" i="7" s="1"/>
  <c r="AI49" i="7"/>
  <c r="AI180" i="7" s="1"/>
  <c r="AH49" i="7"/>
  <c r="AG49" i="7"/>
  <c r="AG180" i="7" s="1"/>
  <c r="AF49" i="7"/>
  <c r="AE49" i="7"/>
  <c r="AD49" i="7"/>
  <c r="AC49" i="7"/>
  <c r="AC180" i="7" s="1"/>
  <c r="AA49" i="7"/>
  <c r="AA180" i="7" s="1"/>
  <c r="Y49" i="7"/>
  <c r="Y180" i="7" s="1"/>
  <c r="X49" i="7"/>
  <c r="W49" i="7"/>
  <c r="W180" i="7" s="1"/>
  <c r="V49" i="7"/>
  <c r="T49" i="7"/>
  <c r="T180" i="7" s="1"/>
  <c r="S49" i="7"/>
  <c r="S180" i="7" s="1"/>
  <c r="R49" i="7"/>
  <c r="R180" i="7" s="1"/>
  <c r="Q49" i="7"/>
  <c r="Q180" i="7" s="1"/>
  <c r="P49" i="7"/>
  <c r="P180" i="7" s="1"/>
  <c r="O49" i="7"/>
  <c r="O180" i="7" s="1"/>
  <c r="N49" i="7"/>
  <c r="N180" i="7" s="1"/>
  <c r="M49" i="7"/>
  <c r="M180" i="7" s="1"/>
  <c r="L49" i="7"/>
  <c r="L180" i="7" s="1"/>
  <c r="K49" i="7"/>
  <c r="K180" i="7" s="1"/>
  <c r="J49" i="7"/>
  <c r="J180" i="7" s="1"/>
  <c r="I49" i="7"/>
  <c r="I180" i="7" s="1"/>
  <c r="H49" i="7"/>
  <c r="H180" i="7" s="1"/>
  <c r="G49" i="7"/>
  <c r="G180" i="7" s="1"/>
  <c r="F49" i="7"/>
  <c r="F180" i="7" s="1"/>
  <c r="E49" i="7"/>
  <c r="E180" i="7" s="1"/>
  <c r="D49" i="7"/>
  <c r="D180" i="7" s="1"/>
  <c r="BK48" i="7"/>
  <c r="BK179" i="7" s="1"/>
  <c r="BJ48" i="7"/>
  <c r="BJ179" i="7" s="1"/>
  <c r="BI48" i="7"/>
  <c r="BI179" i="7" s="1"/>
  <c r="BH48" i="7"/>
  <c r="BH179" i="7" s="1"/>
  <c r="BG48" i="7"/>
  <c r="BG179" i="7" s="1"/>
  <c r="BF48" i="7"/>
  <c r="BF179" i="7" s="1"/>
  <c r="BE48" i="7"/>
  <c r="BE179" i="7" s="1"/>
  <c r="BD48" i="7"/>
  <c r="BD179" i="7" s="1"/>
  <c r="BC48" i="7"/>
  <c r="BC179" i="7" s="1"/>
  <c r="BB48" i="7"/>
  <c r="BB179" i="7" s="1"/>
  <c r="BA48" i="7"/>
  <c r="BA179" i="7" s="1"/>
  <c r="AZ48" i="7"/>
  <c r="AZ179" i="7" s="1"/>
  <c r="AY48" i="7"/>
  <c r="AY179" i="7" s="1"/>
  <c r="AX48" i="7"/>
  <c r="AX179" i="7" s="1"/>
  <c r="AW48" i="7"/>
  <c r="AW179" i="7" s="1"/>
  <c r="AV48" i="7"/>
  <c r="AV179" i="7" s="1"/>
  <c r="AU48" i="7"/>
  <c r="AU179" i="7" s="1"/>
  <c r="AT48" i="7"/>
  <c r="AT179" i="7" s="1"/>
  <c r="AS48" i="7"/>
  <c r="AS179" i="7" s="1"/>
  <c r="AR48" i="7"/>
  <c r="AR179" i="7" s="1"/>
  <c r="AQ48" i="7"/>
  <c r="AQ179" i="7" s="1"/>
  <c r="AP48" i="7"/>
  <c r="AP179" i="7" s="1"/>
  <c r="AO48" i="7"/>
  <c r="AO179" i="7" s="1"/>
  <c r="AN48" i="7"/>
  <c r="AN179" i="7" s="1"/>
  <c r="AM48" i="7"/>
  <c r="AM179" i="7" s="1"/>
  <c r="AL48" i="7"/>
  <c r="AL179" i="7" s="1"/>
  <c r="AK48" i="7"/>
  <c r="AK179" i="7" s="1"/>
  <c r="AI48" i="7"/>
  <c r="AI179" i="7" s="1"/>
  <c r="AH48" i="7"/>
  <c r="AG48" i="7"/>
  <c r="AG179" i="7" s="1"/>
  <c r="AF48" i="7"/>
  <c r="AE48" i="7"/>
  <c r="AE179" i="7" s="1"/>
  <c r="AD48" i="7"/>
  <c r="AC48" i="7"/>
  <c r="AC179" i="7" s="1"/>
  <c r="AA48" i="7"/>
  <c r="Y48" i="7"/>
  <c r="Y179" i="7" s="1"/>
  <c r="X48" i="7"/>
  <c r="X179" i="7" s="1"/>
  <c r="W48" i="7"/>
  <c r="W179" i="7" s="1"/>
  <c r="V48" i="7"/>
  <c r="T48" i="7"/>
  <c r="S48" i="7"/>
  <c r="R48" i="7"/>
  <c r="R179" i="7" s="1"/>
  <c r="Q48" i="7"/>
  <c r="Q179" i="7" s="1"/>
  <c r="P48" i="7"/>
  <c r="P179" i="7" s="1"/>
  <c r="O48" i="7"/>
  <c r="O179" i="7" s="1"/>
  <c r="N48" i="7"/>
  <c r="N179" i="7" s="1"/>
  <c r="M48" i="7"/>
  <c r="M179" i="7" s="1"/>
  <c r="L48" i="7"/>
  <c r="K48" i="7"/>
  <c r="J48" i="7"/>
  <c r="J179" i="7" s="1"/>
  <c r="I48" i="7"/>
  <c r="I179" i="7" s="1"/>
  <c r="H48" i="7"/>
  <c r="H179" i="7" s="1"/>
  <c r="G48" i="7"/>
  <c r="G179" i="7" s="1"/>
  <c r="F48" i="7"/>
  <c r="F179" i="7" s="1"/>
  <c r="E48" i="7"/>
  <c r="E179" i="7" s="1"/>
  <c r="D48" i="7"/>
  <c r="BK47" i="7"/>
  <c r="BJ47" i="7"/>
  <c r="BJ178" i="7" s="1"/>
  <c r="BI47" i="7"/>
  <c r="BI178" i="7" s="1"/>
  <c r="BH47" i="7"/>
  <c r="BH178" i="7" s="1"/>
  <c r="BG47" i="7"/>
  <c r="BG178" i="7" s="1"/>
  <c r="BF47" i="7"/>
  <c r="BF178" i="7" s="1"/>
  <c r="BE47" i="7"/>
  <c r="BE178" i="7" s="1"/>
  <c r="BD47" i="7"/>
  <c r="BC47" i="7"/>
  <c r="BB47" i="7"/>
  <c r="BB178" i="7" s="1"/>
  <c r="BA47" i="7"/>
  <c r="BA178" i="7" s="1"/>
  <c r="AZ47" i="7"/>
  <c r="AZ178" i="7" s="1"/>
  <c r="AY47" i="7"/>
  <c r="AY178" i="7" s="1"/>
  <c r="AX47" i="7"/>
  <c r="AX178" i="7" s="1"/>
  <c r="AW47" i="7"/>
  <c r="AW178" i="7" s="1"/>
  <c r="AV47" i="7"/>
  <c r="AU47" i="7"/>
  <c r="AT47" i="7"/>
  <c r="AT178" i="7" s="1"/>
  <c r="AS47" i="7"/>
  <c r="AS178" i="7" s="1"/>
  <c r="AR47" i="7"/>
  <c r="AR178" i="7" s="1"/>
  <c r="AQ47" i="7"/>
  <c r="AQ178" i="7" s="1"/>
  <c r="AP47" i="7"/>
  <c r="AP178" i="7" s="1"/>
  <c r="AO47" i="7"/>
  <c r="AO178" i="7" s="1"/>
  <c r="AN47" i="7"/>
  <c r="AM47" i="7"/>
  <c r="AL47" i="7"/>
  <c r="AL178" i="7" s="1"/>
  <c r="AK47" i="7"/>
  <c r="AK178" i="7" s="1"/>
  <c r="AI47" i="7"/>
  <c r="AI178" i="7" s="1"/>
  <c r="AH47" i="7"/>
  <c r="AG47" i="7"/>
  <c r="AG178" i="7" s="1"/>
  <c r="AF47" i="7"/>
  <c r="AE47" i="7"/>
  <c r="AD47" i="7"/>
  <c r="AC47" i="7"/>
  <c r="AC178" i="7" s="1"/>
  <c r="AA47" i="7"/>
  <c r="AA178" i="7" s="1"/>
  <c r="Y47" i="7"/>
  <c r="Y178" i="7" s="1"/>
  <c r="X47" i="7"/>
  <c r="W47" i="7"/>
  <c r="W178" i="7" s="1"/>
  <c r="V47" i="7"/>
  <c r="T47" i="7"/>
  <c r="T178" i="7" s="1"/>
  <c r="S47" i="7"/>
  <c r="S178" i="7" s="1"/>
  <c r="R47" i="7"/>
  <c r="R178" i="7" s="1"/>
  <c r="Q47" i="7"/>
  <c r="Q178" i="7" s="1"/>
  <c r="P47" i="7"/>
  <c r="P178" i="7" s="1"/>
  <c r="O47" i="7"/>
  <c r="O178" i="7" s="1"/>
  <c r="N47" i="7"/>
  <c r="N178" i="7" s="1"/>
  <c r="M47" i="7"/>
  <c r="M178" i="7" s="1"/>
  <c r="L47" i="7"/>
  <c r="L178" i="7" s="1"/>
  <c r="K47" i="7"/>
  <c r="K178" i="7" s="1"/>
  <c r="J47" i="7"/>
  <c r="J178" i="7" s="1"/>
  <c r="I47" i="7"/>
  <c r="I178" i="7" s="1"/>
  <c r="H47" i="7"/>
  <c r="H178" i="7" s="1"/>
  <c r="G47" i="7"/>
  <c r="G178" i="7" s="1"/>
  <c r="F47" i="7"/>
  <c r="F178" i="7" s="1"/>
  <c r="E47" i="7"/>
  <c r="E178" i="7" s="1"/>
  <c r="D47" i="7"/>
  <c r="D178" i="7" s="1"/>
  <c r="BK46" i="7"/>
  <c r="BK177" i="7" s="1"/>
  <c r="BJ46" i="7"/>
  <c r="BJ177" i="7" s="1"/>
  <c r="BI46" i="7"/>
  <c r="BI177" i="7" s="1"/>
  <c r="BH46" i="7"/>
  <c r="BH177" i="7" s="1"/>
  <c r="BG46" i="7"/>
  <c r="BG177" i="7" s="1"/>
  <c r="BF46" i="7"/>
  <c r="BF177" i="7" s="1"/>
  <c r="BE46" i="7"/>
  <c r="BE177" i="7" s="1"/>
  <c r="BD46" i="7"/>
  <c r="BD177" i="7" s="1"/>
  <c r="BC46" i="7"/>
  <c r="BC177" i="7" s="1"/>
  <c r="BB46" i="7"/>
  <c r="BB177" i="7" s="1"/>
  <c r="BA46" i="7"/>
  <c r="BA177" i="7" s="1"/>
  <c r="AZ46" i="7"/>
  <c r="AZ177" i="7" s="1"/>
  <c r="AY46" i="7"/>
  <c r="AY177" i="7" s="1"/>
  <c r="AX46" i="7"/>
  <c r="AX177" i="7" s="1"/>
  <c r="AW46" i="7"/>
  <c r="AW177" i="7" s="1"/>
  <c r="AV46" i="7"/>
  <c r="AV177" i="7" s="1"/>
  <c r="AU46" i="7"/>
  <c r="AU177" i="7" s="1"/>
  <c r="AT46" i="7"/>
  <c r="AT177" i="7" s="1"/>
  <c r="AS46" i="7"/>
  <c r="AS177" i="7" s="1"/>
  <c r="AR46" i="7"/>
  <c r="AR177" i="7" s="1"/>
  <c r="AQ46" i="7"/>
  <c r="AQ177" i="7" s="1"/>
  <c r="AP46" i="7"/>
  <c r="AP177" i="7" s="1"/>
  <c r="AO46" i="7"/>
  <c r="AO177" i="7" s="1"/>
  <c r="AN46" i="7"/>
  <c r="AN177" i="7" s="1"/>
  <c r="AM46" i="7"/>
  <c r="AM177" i="7" s="1"/>
  <c r="AL46" i="7"/>
  <c r="AL177" i="7" s="1"/>
  <c r="AK46" i="7"/>
  <c r="AK177" i="7" s="1"/>
  <c r="AI46" i="7"/>
  <c r="AI177" i="7" s="1"/>
  <c r="AH46" i="7"/>
  <c r="AG46" i="7"/>
  <c r="AG177" i="7" s="1"/>
  <c r="AF46" i="7"/>
  <c r="AE46" i="7"/>
  <c r="AE177" i="7" s="1"/>
  <c r="AD46" i="7"/>
  <c r="AC46" i="7"/>
  <c r="AC177" i="7" s="1"/>
  <c r="AA46" i="7"/>
  <c r="Y46" i="7"/>
  <c r="Y177" i="7" s="1"/>
  <c r="X46" i="7"/>
  <c r="X177" i="7" s="1"/>
  <c r="W46" i="7"/>
  <c r="W177" i="7" s="1"/>
  <c r="V46" i="7"/>
  <c r="T46" i="7"/>
  <c r="S46" i="7"/>
  <c r="R46" i="7"/>
  <c r="R177" i="7" s="1"/>
  <c r="Q46" i="7"/>
  <c r="Q177" i="7" s="1"/>
  <c r="P46" i="7"/>
  <c r="P177" i="7" s="1"/>
  <c r="O46" i="7"/>
  <c r="O177" i="7" s="1"/>
  <c r="N46" i="7"/>
  <c r="N177" i="7" s="1"/>
  <c r="M46" i="7"/>
  <c r="M177" i="7" s="1"/>
  <c r="L46" i="7"/>
  <c r="K46" i="7"/>
  <c r="J46" i="7"/>
  <c r="J177" i="7" s="1"/>
  <c r="I46" i="7"/>
  <c r="I177" i="7" s="1"/>
  <c r="H46" i="7"/>
  <c r="H177" i="7" s="1"/>
  <c r="G46" i="7"/>
  <c r="G177" i="7" s="1"/>
  <c r="F46" i="7"/>
  <c r="F177" i="7" s="1"/>
  <c r="E46" i="7"/>
  <c r="E177" i="7" s="1"/>
  <c r="D46" i="7"/>
  <c r="BK45" i="7"/>
  <c r="BJ45" i="7"/>
  <c r="BJ176" i="7" s="1"/>
  <c r="BI45" i="7"/>
  <c r="BI176" i="7" s="1"/>
  <c r="BH45" i="7"/>
  <c r="BH176" i="7" s="1"/>
  <c r="BG45" i="7"/>
  <c r="BG176" i="7" s="1"/>
  <c r="BF45" i="7"/>
  <c r="BF176" i="7" s="1"/>
  <c r="BE45" i="7"/>
  <c r="BE176" i="7" s="1"/>
  <c r="BD45" i="7"/>
  <c r="BC45" i="7"/>
  <c r="BB45" i="7"/>
  <c r="BB176" i="7" s="1"/>
  <c r="BA45" i="7"/>
  <c r="BA176" i="7" s="1"/>
  <c r="AZ45" i="7"/>
  <c r="AZ176" i="7" s="1"/>
  <c r="AY45" i="7"/>
  <c r="AY176" i="7" s="1"/>
  <c r="AX45" i="7"/>
  <c r="AX176" i="7" s="1"/>
  <c r="AW45" i="7"/>
  <c r="AW176" i="7" s="1"/>
  <c r="AV45" i="7"/>
  <c r="AU45" i="7"/>
  <c r="AT45" i="7"/>
  <c r="AT176" i="7" s="1"/>
  <c r="AS45" i="7"/>
  <c r="AS176" i="7" s="1"/>
  <c r="AR45" i="7"/>
  <c r="AR176" i="7" s="1"/>
  <c r="AQ45" i="7"/>
  <c r="AQ176" i="7" s="1"/>
  <c r="AP45" i="7"/>
  <c r="AP176" i="7" s="1"/>
  <c r="AO45" i="7"/>
  <c r="AO176" i="7" s="1"/>
  <c r="AN45" i="7"/>
  <c r="AM45" i="7"/>
  <c r="AL45" i="7"/>
  <c r="AL176" i="7" s="1"/>
  <c r="AK45" i="7"/>
  <c r="AK176" i="7" s="1"/>
  <c r="AI45" i="7"/>
  <c r="AI176" i="7" s="1"/>
  <c r="AH45" i="7"/>
  <c r="AG45" i="7"/>
  <c r="AG176" i="7" s="1"/>
  <c r="AF45" i="7"/>
  <c r="AE45" i="7"/>
  <c r="AD45" i="7"/>
  <c r="AC45" i="7"/>
  <c r="AC176" i="7" s="1"/>
  <c r="AA45" i="7"/>
  <c r="AA176" i="7" s="1"/>
  <c r="Y45" i="7"/>
  <c r="Y176" i="7" s="1"/>
  <c r="X45" i="7"/>
  <c r="W45" i="7"/>
  <c r="W176" i="7" s="1"/>
  <c r="V45" i="7"/>
  <c r="T45" i="7"/>
  <c r="T176" i="7" s="1"/>
  <c r="S45" i="7"/>
  <c r="S176" i="7" s="1"/>
  <c r="R45" i="7"/>
  <c r="R176" i="7" s="1"/>
  <c r="Q45" i="7"/>
  <c r="Q176" i="7" s="1"/>
  <c r="P45" i="7"/>
  <c r="P176" i="7" s="1"/>
  <c r="O45" i="7"/>
  <c r="O176" i="7" s="1"/>
  <c r="N45" i="7"/>
  <c r="N176" i="7" s="1"/>
  <c r="M45" i="7"/>
  <c r="M176" i="7" s="1"/>
  <c r="L45" i="7"/>
  <c r="L176" i="7" s="1"/>
  <c r="K45" i="7"/>
  <c r="K176" i="7" s="1"/>
  <c r="J45" i="7"/>
  <c r="J176" i="7" s="1"/>
  <c r="I45" i="7"/>
  <c r="I176" i="7" s="1"/>
  <c r="H45" i="7"/>
  <c r="H176" i="7" s="1"/>
  <c r="G45" i="7"/>
  <c r="G176" i="7" s="1"/>
  <c r="F45" i="7"/>
  <c r="F176" i="7" s="1"/>
  <c r="E45" i="7"/>
  <c r="E176" i="7" s="1"/>
  <c r="D45" i="7"/>
  <c r="D176" i="7" s="1"/>
  <c r="BK44" i="7"/>
  <c r="BK175" i="7" s="1"/>
  <c r="BJ44" i="7"/>
  <c r="BJ175" i="7" s="1"/>
  <c r="BI44" i="7"/>
  <c r="BI175" i="7" s="1"/>
  <c r="BH44" i="7"/>
  <c r="BH175" i="7" s="1"/>
  <c r="BG44" i="7"/>
  <c r="BG175" i="7" s="1"/>
  <c r="BF44" i="7"/>
  <c r="BF175" i="7" s="1"/>
  <c r="BE44" i="7"/>
  <c r="BE175" i="7" s="1"/>
  <c r="BD44" i="7"/>
  <c r="BD175" i="7" s="1"/>
  <c r="BC44" i="7"/>
  <c r="BC175" i="7" s="1"/>
  <c r="BB44" i="7"/>
  <c r="BB175" i="7" s="1"/>
  <c r="BA44" i="7"/>
  <c r="BA175" i="7" s="1"/>
  <c r="AZ44" i="7"/>
  <c r="AZ175" i="7" s="1"/>
  <c r="AY44" i="7"/>
  <c r="AY175" i="7" s="1"/>
  <c r="AX44" i="7"/>
  <c r="AX175" i="7" s="1"/>
  <c r="AW44" i="7"/>
  <c r="AW175" i="7" s="1"/>
  <c r="AV44" i="7"/>
  <c r="AV175" i="7" s="1"/>
  <c r="AU44" i="7"/>
  <c r="AU175" i="7" s="1"/>
  <c r="AT44" i="7"/>
  <c r="AT175" i="7" s="1"/>
  <c r="AS44" i="7"/>
  <c r="AS175" i="7" s="1"/>
  <c r="AR44" i="7"/>
  <c r="AR175" i="7" s="1"/>
  <c r="AQ44" i="7"/>
  <c r="AQ175" i="7" s="1"/>
  <c r="AP44" i="7"/>
  <c r="AP175" i="7" s="1"/>
  <c r="AO44" i="7"/>
  <c r="AO175" i="7" s="1"/>
  <c r="AN44" i="7"/>
  <c r="AN175" i="7" s="1"/>
  <c r="AM44" i="7"/>
  <c r="AM175" i="7" s="1"/>
  <c r="AL44" i="7"/>
  <c r="AL175" i="7" s="1"/>
  <c r="AK44" i="7"/>
  <c r="AK175" i="7" s="1"/>
  <c r="AI44" i="7"/>
  <c r="AI175" i="7" s="1"/>
  <c r="AH44" i="7"/>
  <c r="AG44" i="7"/>
  <c r="AG175" i="7" s="1"/>
  <c r="AF44" i="7"/>
  <c r="AE44" i="7"/>
  <c r="AE175" i="7" s="1"/>
  <c r="AD44" i="7"/>
  <c r="AC44" i="7"/>
  <c r="AC175" i="7" s="1"/>
  <c r="AA44" i="7"/>
  <c r="Y44" i="7"/>
  <c r="Y175" i="7" s="1"/>
  <c r="X44" i="7"/>
  <c r="X175" i="7" s="1"/>
  <c r="W44" i="7"/>
  <c r="W175" i="7" s="1"/>
  <c r="V44" i="7"/>
  <c r="T44" i="7"/>
  <c r="S44" i="7"/>
  <c r="R44" i="7"/>
  <c r="R175" i="7" s="1"/>
  <c r="Q44" i="7"/>
  <c r="Q175" i="7" s="1"/>
  <c r="P44" i="7"/>
  <c r="P175" i="7" s="1"/>
  <c r="O44" i="7"/>
  <c r="O175" i="7" s="1"/>
  <c r="N44" i="7"/>
  <c r="N175" i="7" s="1"/>
  <c r="M44" i="7"/>
  <c r="M175" i="7" s="1"/>
  <c r="L44" i="7"/>
  <c r="K44" i="7"/>
  <c r="J44" i="7"/>
  <c r="J175" i="7" s="1"/>
  <c r="I44" i="7"/>
  <c r="I175" i="7" s="1"/>
  <c r="H44" i="7"/>
  <c r="H175" i="7" s="1"/>
  <c r="G44" i="7"/>
  <c r="G175" i="7" s="1"/>
  <c r="F44" i="7"/>
  <c r="F175" i="7" s="1"/>
  <c r="E44" i="7"/>
  <c r="E175" i="7" s="1"/>
  <c r="D44" i="7"/>
  <c r="BK43" i="7"/>
  <c r="BJ43" i="7"/>
  <c r="BJ174" i="7" s="1"/>
  <c r="BI43" i="7"/>
  <c r="BI174" i="7" s="1"/>
  <c r="BH43" i="7"/>
  <c r="BH174" i="7" s="1"/>
  <c r="BG43" i="7"/>
  <c r="BG174" i="7" s="1"/>
  <c r="BF43" i="7"/>
  <c r="BF174" i="7" s="1"/>
  <c r="BE43" i="7"/>
  <c r="BE174" i="7" s="1"/>
  <c r="BD43" i="7"/>
  <c r="BC43" i="7"/>
  <c r="BB43" i="7"/>
  <c r="BB174" i="7" s="1"/>
  <c r="BA43" i="7"/>
  <c r="BA174" i="7" s="1"/>
  <c r="AZ43" i="7"/>
  <c r="AZ174" i="7" s="1"/>
  <c r="AY43" i="7"/>
  <c r="AY174" i="7" s="1"/>
  <c r="AX43" i="7"/>
  <c r="AX174" i="7" s="1"/>
  <c r="AW43" i="7"/>
  <c r="AW174" i="7" s="1"/>
  <c r="AV43" i="7"/>
  <c r="AU43" i="7"/>
  <c r="AT43" i="7"/>
  <c r="AT174" i="7" s="1"/>
  <c r="AS43" i="7"/>
  <c r="AS174" i="7" s="1"/>
  <c r="AR43" i="7"/>
  <c r="AR174" i="7" s="1"/>
  <c r="AQ43" i="7"/>
  <c r="AQ174" i="7" s="1"/>
  <c r="AP43" i="7"/>
  <c r="AP174" i="7" s="1"/>
  <c r="AO43" i="7"/>
  <c r="AO174" i="7" s="1"/>
  <c r="AN43" i="7"/>
  <c r="AM43" i="7"/>
  <c r="AL43" i="7"/>
  <c r="AL174" i="7" s="1"/>
  <c r="AK43" i="7"/>
  <c r="AK174" i="7" s="1"/>
  <c r="AI43" i="7"/>
  <c r="AI174" i="7" s="1"/>
  <c r="AH43" i="7"/>
  <c r="AG43" i="7"/>
  <c r="AG174" i="7" s="1"/>
  <c r="AF43" i="7"/>
  <c r="AE43" i="7"/>
  <c r="AD43" i="7"/>
  <c r="AC43" i="7"/>
  <c r="AC174" i="7" s="1"/>
  <c r="AA43" i="7"/>
  <c r="AA174" i="7" s="1"/>
  <c r="Y43" i="7"/>
  <c r="Y174" i="7" s="1"/>
  <c r="X43" i="7"/>
  <c r="W43" i="7"/>
  <c r="W174" i="7" s="1"/>
  <c r="V43" i="7"/>
  <c r="T43" i="7"/>
  <c r="T174" i="7" s="1"/>
  <c r="S43" i="7"/>
  <c r="S174" i="7" s="1"/>
  <c r="R43" i="7"/>
  <c r="R174" i="7" s="1"/>
  <c r="Q43" i="7"/>
  <c r="Q174" i="7" s="1"/>
  <c r="P43" i="7"/>
  <c r="P174" i="7" s="1"/>
  <c r="O43" i="7"/>
  <c r="O174" i="7" s="1"/>
  <c r="N43" i="7"/>
  <c r="N174" i="7" s="1"/>
  <c r="M43" i="7"/>
  <c r="M174" i="7" s="1"/>
  <c r="L43" i="7"/>
  <c r="L174" i="7" s="1"/>
  <c r="K43" i="7"/>
  <c r="K174" i="7" s="1"/>
  <c r="J43" i="7"/>
  <c r="J174" i="7" s="1"/>
  <c r="I43" i="7"/>
  <c r="I174" i="7" s="1"/>
  <c r="H43" i="7"/>
  <c r="H174" i="7" s="1"/>
  <c r="G43" i="7"/>
  <c r="G174" i="7" s="1"/>
  <c r="F43" i="7"/>
  <c r="F174" i="7" s="1"/>
  <c r="E43" i="7"/>
  <c r="E174" i="7" s="1"/>
  <c r="D43" i="7"/>
  <c r="D174" i="7" s="1"/>
  <c r="BK42" i="7"/>
  <c r="BK173" i="7" s="1"/>
  <c r="BJ42" i="7"/>
  <c r="BJ173" i="7" s="1"/>
  <c r="BI42" i="7"/>
  <c r="BI173" i="7" s="1"/>
  <c r="BH42" i="7"/>
  <c r="BH173" i="7" s="1"/>
  <c r="BG42" i="7"/>
  <c r="BG173" i="7" s="1"/>
  <c r="BF42" i="7"/>
  <c r="BF173" i="7" s="1"/>
  <c r="BE42" i="7"/>
  <c r="BE173" i="7" s="1"/>
  <c r="BD42" i="7"/>
  <c r="BD173" i="7" s="1"/>
  <c r="BC42" i="7"/>
  <c r="BC173" i="7" s="1"/>
  <c r="BB42" i="7"/>
  <c r="BB173" i="7" s="1"/>
  <c r="BA42" i="7"/>
  <c r="BA173" i="7" s="1"/>
  <c r="AZ42" i="7"/>
  <c r="AZ173" i="7" s="1"/>
  <c r="AY42" i="7"/>
  <c r="AY173" i="7" s="1"/>
  <c r="AX42" i="7"/>
  <c r="AX173" i="7" s="1"/>
  <c r="AW42" i="7"/>
  <c r="AW173" i="7" s="1"/>
  <c r="AV42" i="7"/>
  <c r="AV173" i="7" s="1"/>
  <c r="AU42" i="7"/>
  <c r="AU173" i="7" s="1"/>
  <c r="AT42" i="7"/>
  <c r="AT173" i="7" s="1"/>
  <c r="AS42" i="7"/>
  <c r="AS173" i="7" s="1"/>
  <c r="AR42" i="7"/>
  <c r="AR173" i="7" s="1"/>
  <c r="AQ42" i="7"/>
  <c r="AQ173" i="7" s="1"/>
  <c r="AP42" i="7"/>
  <c r="AP173" i="7" s="1"/>
  <c r="AO42" i="7"/>
  <c r="AO173" i="7" s="1"/>
  <c r="AN42" i="7"/>
  <c r="AN173" i="7" s="1"/>
  <c r="AM42" i="7"/>
  <c r="AM173" i="7" s="1"/>
  <c r="AL42" i="7"/>
  <c r="AL173" i="7" s="1"/>
  <c r="AK42" i="7"/>
  <c r="AK173" i="7" s="1"/>
  <c r="AI42" i="7"/>
  <c r="AI173" i="7" s="1"/>
  <c r="AH42" i="7"/>
  <c r="AG42" i="7"/>
  <c r="AG173" i="7" s="1"/>
  <c r="AF42" i="7"/>
  <c r="AE42" i="7"/>
  <c r="AE173" i="7" s="1"/>
  <c r="AD42" i="7"/>
  <c r="AC42" i="7"/>
  <c r="AC173" i="7" s="1"/>
  <c r="AA42" i="7"/>
  <c r="AA173" i="7" s="1"/>
  <c r="Y42" i="7"/>
  <c r="Y173" i="7" s="1"/>
  <c r="X42" i="7"/>
  <c r="X173" i="7" s="1"/>
  <c r="W42" i="7"/>
  <c r="W173" i="7" s="1"/>
  <c r="V42" i="7"/>
  <c r="T42" i="7"/>
  <c r="S42" i="7"/>
  <c r="R42" i="7"/>
  <c r="R173" i="7" s="1"/>
  <c r="Q42" i="7"/>
  <c r="Q173" i="7" s="1"/>
  <c r="P42" i="7"/>
  <c r="P173" i="7" s="1"/>
  <c r="O42" i="7"/>
  <c r="O173" i="7" s="1"/>
  <c r="N42" i="7"/>
  <c r="N173" i="7" s="1"/>
  <c r="M42" i="7"/>
  <c r="M173" i="7" s="1"/>
  <c r="L42" i="7"/>
  <c r="K42" i="7"/>
  <c r="J42" i="7"/>
  <c r="J173" i="7" s="1"/>
  <c r="I42" i="7"/>
  <c r="I173" i="7" s="1"/>
  <c r="H42" i="7"/>
  <c r="H173" i="7" s="1"/>
  <c r="G42" i="7"/>
  <c r="G173" i="7" s="1"/>
  <c r="F42" i="7"/>
  <c r="F173" i="7" s="1"/>
  <c r="E42" i="7"/>
  <c r="E173" i="7" s="1"/>
  <c r="D42" i="7"/>
  <c r="BK41" i="7"/>
  <c r="BJ41" i="7"/>
  <c r="BJ172" i="7" s="1"/>
  <c r="BI41" i="7"/>
  <c r="BI172" i="7" s="1"/>
  <c r="BH41" i="7"/>
  <c r="BH172" i="7" s="1"/>
  <c r="BG41" i="7"/>
  <c r="BG172" i="7" s="1"/>
  <c r="BF41" i="7"/>
  <c r="BF172" i="7" s="1"/>
  <c r="BE41" i="7"/>
  <c r="BE172" i="7" s="1"/>
  <c r="BD41" i="7"/>
  <c r="BC41" i="7"/>
  <c r="BB41" i="7"/>
  <c r="BB172" i="7" s="1"/>
  <c r="BA41" i="7"/>
  <c r="BA172" i="7" s="1"/>
  <c r="AZ41" i="7"/>
  <c r="AZ172" i="7" s="1"/>
  <c r="AY41" i="7"/>
  <c r="AY172" i="7" s="1"/>
  <c r="AX41" i="7"/>
  <c r="AX172" i="7" s="1"/>
  <c r="AW41" i="7"/>
  <c r="AW172" i="7" s="1"/>
  <c r="AV41" i="7"/>
  <c r="AU41" i="7"/>
  <c r="AT41" i="7"/>
  <c r="AT172" i="7" s="1"/>
  <c r="AS41" i="7"/>
  <c r="AS172" i="7" s="1"/>
  <c r="AR41" i="7"/>
  <c r="AR172" i="7" s="1"/>
  <c r="AQ41" i="7"/>
  <c r="AQ172" i="7" s="1"/>
  <c r="AP41" i="7"/>
  <c r="AP172" i="7" s="1"/>
  <c r="AO41" i="7"/>
  <c r="AO172" i="7" s="1"/>
  <c r="AN41" i="7"/>
  <c r="AM41" i="7"/>
  <c r="AL41" i="7"/>
  <c r="AL172" i="7" s="1"/>
  <c r="AK41" i="7"/>
  <c r="AK172" i="7" s="1"/>
  <c r="AI41" i="7"/>
  <c r="AI172" i="7" s="1"/>
  <c r="AH41" i="7"/>
  <c r="AG41" i="7"/>
  <c r="AG172" i="7" s="1"/>
  <c r="AF41" i="7"/>
  <c r="AE41" i="7"/>
  <c r="AE172" i="7" s="1"/>
  <c r="AD41" i="7"/>
  <c r="AC41" i="7"/>
  <c r="AC172" i="7" s="1"/>
  <c r="AA41" i="7"/>
  <c r="AA172" i="7" s="1"/>
  <c r="Y41" i="7"/>
  <c r="Y172" i="7" s="1"/>
  <c r="X41" i="7"/>
  <c r="W41" i="7"/>
  <c r="W172" i="7" s="1"/>
  <c r="V41" i="7"/>
  <c r="T41" i="7"/>
  <c r="T172" i="7" s="1"/>
  <c r="S41" i="7"/>
  <c r="S172" i="7" s="1"/>
  <c r="R41" i="7"/>
  <c r="R172" i="7" s="1"/>
  <c r="Q41" i="7"/>
  <c r="Q172" i="7" s="1"/>
  <c r="P41" i="7"/>
  <c r="P172" i="7" s="1"/>
  <c r="O41" i="7"/>
  <c r="O172" i="7" s="1"/>
  <c r="N41" i="7"/>
  <c r="N172" i="7" s="1"/>
  <c r="M41" i="7"/>
  <c r="M172" i="7" s="1"/>
  <c r="L41" i="7"/>
  <c r="L172" i="7" s="1"/>
  <c r="K41" i="7"/>
  <c r="K172" i="7" s="1"/>
  <c r="J41" i="7"/>
  <c r="J172" i="7" s="1"/>
  <c r="I41" i="7"/>
  <c r="I172" i="7" s="1"/>
  <c r="H41" i="7"/>
  <c r="H172" i="7" s="1"/>
  <c r="G41" i="7"/>
  <c r="G172" i="7" s="1"/>
  <c r="F41" i="7"/>
  <c r="F172" i="7" s="1"/>
  <c r="E41" i="7"/>
  <c r="E172" i="7" s="1"/>
  <c r="D41" i="7"/>
  <c r="D172" i="7" s="1"/>
  <c r="BK40" i="7"/>
  <c r="BK171" i="7" s="1"/>
  <c r="BJ40" i="7"/>
  <c r="BJ171" i="7" s="1"/>
  <c r="BI40" i="7"/>
  <c r="BI171" i="7" s="1"/>
  <c r="BH40" i="7"/>
  <c r="BH171" i="7" s="1"/>
  <c r="BG40" i="7"/>
  <c r="BG171" i="7" s="1"/>
  <c r="BF40" i="7"/>
  <c r="BF171" i="7" s="1"/>
  <c r="BE40" i="7"/>
  <c r="BE171" i="7" s="1"/>
  <c r="BD40" i="7"/>
  <c r="BD171" i="7" s="1"/>
  <c r="BC40" i="7"/>
  <c r="BC171" i="7" s="1"/>
  <c r="BB40" i="7"/>
  <c r="BB171" i="7" s="1"/>
  <c r="BA40" i="7"/>
  <c r="BA171" i="7" s="1"/>
  <c r="AZ40" i="7"/>
  <c r="AZ171" i="7" s="1"/>
  <c r="AY40" i="7"/>
  <c r="AY171" i="7" s="1"/>
  <c r="AX40" i="7"/>
  <c r="AX171" i="7" s="1"/>
  <c r="AW40" i="7"/>
  <c r="AW171" i="7" s="1"/>
  <c r="AV40" i="7"/>
  <c r="AV171" i="7" s="1"/>
  <c r="AU40" i="7"/>
  <c r="AU171" i="7" s="1"/>
  <c r="AT40" i="7"/>
  <c r="AT171" i="7" s="1"/>
  <c r="AS40" i="7"/>
  <c r="AS171" i="7" s="1"/>
  <c r="AR40" i="7"/>
  <c r="AR171" i="7" s="1"/>
  <c r="AQ40" i="7"/>
  <c r="AQ171" i="7" s="1"/>
  <c r="AP40" i="7"/>
  <c r="AP171" i="7" s="1"/>
  <c r="AO40" i="7"/>
  <c r="AO171" i="7" s="1"/>
  <c r="AN40" i="7"/>
  <c r="AN171" i="7" s="1"/>
  <c r="AM40" i="7"/>
  <c r="AM171" i="7" s="1"/>
  <c r="AL40" i="7"/>
  <c r="AL171" i="7" s="1"/>
  <c r="AK40" i="7"/>
  <c r="AK171" i="7" s="1"/>
  <c r="AI40" i="7"/>
  <c r="AI171" i="7" s="1"/>
  <c r="AH40" i="7"/>
  <c r="AG40" i="7"/>
  <c r="AG171" i="7" s="1"/>
  <c r="AF40" i="7"/>
  <c r="AE40" i="7"/>
  <c r="AE171" i="7" s="1"/>
  <c r="AD40" i="7"/>
  <c r="AC40" i="7"/>
  <c r="AC171" i="7" s="1"/>
  <c r="AA40" i="7"/>
  <c r="AA171" i="7" s="1"/>
  <c r="Y40" i="7"/>
  <c r="Y171" i="7" s="1"/>
  <c r="X40" i="7"/>
  <c r="X171" i="7" s="1"/>
  <c r="W40" i="7"/>
  <c r="W171" i="7" s="1"/>
  <c r="V40" i="7"/>
  <c r="T40" i="7"/>
  <c r="S40" i="7"/>
  <c r="R40" i="7"/>
  <c r="R171" i="7" s="1"/>
  <c r="Q40" i="7"/>
  <c r="Q171" i="7" s="1"/>
  <c r="P40" i="7"/>
  <c r="P171" i="7" s="1"/>
  <c r="O40" i="7"/>
  <c r="O171" i="7" s="1"/>
  <c r="N40" i="7"/>
  <c r="N171" i="7" s="1"/>
  <c r="M40" i="7"/>
  <c r="M171" i="7" s="1"/>
  <c r="L40" i="7"/>
  <c r="K40" i="7"/>
  <c r="J40" i="7"/>
  <c r="J171" i="7" s="1"/>
  <c r="I40" i="7"/>
  <c r="I171" i="7" s="1"/>
  <c r="H40" i="7"/>
  <c r="H171" i="7" s="1"/>
  <c r="G40" i="7"/>
  <c r="G171" i="7" s="1"/>
  <c r="F40" i="7"/>
  <c r="F171" i="7" s="1"/>
  <c r="E40" i="7"/>
  <c r="E171" i="7" s="1"/>
  <c r="D40" i="7"/>
  <c r="BK39" i="7"/>
  <c r="BJ39" i="7"/>
  <c r="BJ170" i="7" s="1"/>
  <c r="BI39" i="7"/>
  <c r="BI170" i="7" s="1"/>
  <c r="BH39" i="7"/>
  <c r="BH170" i="7" s="1"/>
  <c r="BG39" i="7"/>
  <c r="BG170" i="7" s="1"/>
  <c r="BF39" i="7"/>
  <c r="BF170" i="7" s="1"/>
  <c r="BE39" i="7"/>
  <c r="BE170" i="7" s="1"/>
  <c r="BD39" i="7"/>
  <c r="BC39" i="7"/>
  <c r="BB39" i="7"/>
  <c r="BB170" i="7" s="1"/>
  <c r="BA39" i="7"/>
  <c r="BA170" i="7" s="1"/>
  <c r="AZ39" i="7"/>
  <c r="AZ170" i="7" s="1"/>
  <c r="AY39" i="7"/>
  <c r="AY170" i="7" s="1"/>
  <c r="AX39" i="7"/>
  <c r="AX170" i="7" s="1"/>
  <c r="AW39" i="7"/>
  <c r="AW170" i="7" s="1"/>
  <c r="AV39" i="7"/>
  <c r="AU39" i="7"/>
  <c r="AT39" i="7"/>
  <c r="AT170" i="7" s="1"/>
  <c r="AS39" i="7"/>
  <c r="AS170" i="7" s="1"/>
  <c r="AR39" i="7"/>
  <c r="AR170" i="7" s="1"/>
  <c r="AQ39" i="7"/>
  <c r="AQ170" i="7" s="1"/>
  <c r="AP39" i="7"/>
  <c r="AP170" i="7" s="1"/>
  <c r="AO39" i="7"/>
  <c r="AO170" i="7" s="1"/>
  <c r="AN39" i="7"/>
  <c r="AM39" i="7"/>
  <c r="AL39" i="7"/>
  <c r="AL170" i="7" s="1"/>
  <c r="AK39" i="7"/>
  <c r="AK170" i="7" s="1"/>
  <c r="AI39" i="7"/>
  <c r="AI170" i="7" s="1"/>
  <c r="AH39" i="7"/>
  <c r="AG39" i="7"/>
  <c r="AG170" i="7" s="1"/>
  <c r="AF39" i="7"/>
  <c r="AE39" i="7"/>
  <c r="AE170" i="7" s="1"/>
  <c r="AD39" i="7"/>
  <c r="AC39" i="7"/>
  <c r="AC170" i="7" s="1"/>
  <c r="AA39" i="7"/>
  <c r="AA170" i="7" s="1"/>
  <c r="Y39" i="7"/>
  <c r="Y170" i="7" s="1"/>
  <c r="X39" i="7"/>
  <c r="W39" i="7"/>
  <c r="W170" i="7" s="1"/>
  <c r="V39" i="7"/>
  <c r="T39" i="7"/>
  <c r="T170" i="7" s="1"/>
  <c r="S39" i="7"/>
  <c r="S170" i="7" s="1"/>
  <c r="R39" i="7"/>
  <c r="R170" i="7" s="1"/>
  <c r="Q39" i="7"/>
  <c r="Q170" i="7" s="1"/>
  <c r="P39" i="7"/>
  <c r="P170" i="7" s="1"/>
  <c r="O39" i="7"/>
  <c r="O170" i="7" s="1"/>
  <c r="N39" i="7"/>
  <c r="N170" i="7" s="1"/>
  <c r="M39" i="7"/>
  <c r="M170" i="7" s="1"/>
  <c r="L39" i="7"/>
  <c r="L170" i="7" s="1"/>
  <c r="K39" i="7"/>
  <c r="K170" i="7" s="1"/>
  <c r="J39" i="7"/>
  <c r="J170" i="7" s="1"/>
  <c r="I39" i="7"/>
  <c r="I170" i="7" s="1"/>
  <c r="H39" i="7"/>
  <c r="H170" i="7" s="1"/>
  <c r="G39" i="7"/>
  <c r="G170" i="7" s="1"/>
  <c r="F39" i="7"/>
  <c r="F170" i="7" s="1"/>
  <c r="E39" i="7"/>
  <c r="E170" i="7" s="1"/>
  <c r="D39" i="7"/>
  <c r="D170" i="7" s="1"/>
  <c r="BK38" i="7"/>
  <c r="BK169" i="7" s="1"/>
  <c r="BJ38" i="7"/>
  <c r="BJ169" i="7" s="1"/>
  <c r="BI38" i="7"/>
  <c r="BI169" i="7" s="1"/>
  <c r="BH38" i="7"/>
  <c r="BH169" i="7" s="1"/>
  <c r="BG38" i="7"/>
  <c r="BG169" i="7" s="1"/>
  <c r="BF38" i="7"/>
  <c r="BF169" i="7" s="1"/>
  <c r="BE38" i="7"/>
  <c r="BE169" i="7" s="1"/>
  <c r="BD38" i="7"/>
  <c r="BD169" i="7" s="1"/>
  <c r="BC38" i="7"/>
  <c r="BC169" i="7" s="1"/>
  <c r="BB38" i="7"/>
  <c r="BB169" i="7" s="1"/>
  <c r="BA38" i="7"/>
  <c r="BA169" i="7" s="1"/>
  <c r="AZ38" i="7"/>
  <c r="AZ169" i="7" s="1"/>
  <c r="AY38" i="7"/>
  <c r="AY169" i="7" s="1"/>
  <c r="AX38" i="7"/>
  <c r="AX169" i="7" s="1"/>
  <c r="AW38" i="7"/>
  <c r="AW169" i="7" s="1"/>
  <c r="AV38" i="7"/>
  <c r="AV169" i="7" s="1"/>
  <c r="AU38" i="7"/>
  <c r="AU169" i="7" s="1"/>
  <c r="AT38" i="7"/>
  <c r="AT169" i="7" s="1"/>
  <c r="AS38" i="7"/>
  <c r="AS169" i="7" s="1"/>
  <c r="AR38" i="7"/>
  <c r="AR169" i="7" s="1"/>
  <c r="AQ38" i="7"/>
  <c r="AQ169" i="7" s="1"/>
  <c r="AP38" i="7"/>
  <c r="AP169" i="7" s="1"/>
  <c r="AO38" i="7"/>
  <c r="AO169" i="7" s="1"/>
  <c r="AN38" i="7"/>
  <c r="AN169" i="7" s="1"/>
  <c r="AM38" i="7"/>
  <c r="AM169" i="7" s="1"/>
  <c r="AL38" i="7"/>
  <c r="AL169" i="7" s="1"/>
  <c r="AK38" i="7"/>
  <c r="AK169" i="7" s="1"/>
  <c r="AI38" i="7"/>
  <c r="AI169" i="7" s="1"/>
  <c r="AH38" i="7"/>
  <c r="AG38" i="7"/>
  <c r="AG169" i="7" s="1"/>
  <c r="AF38" i="7"/>
  <c r="AE38" i="7"/>
  <c r="AE169" i="7" s="1"/>
  <c r="AD38" i="7"/>
  <c r="AC38" i="7"/>
  <c r="AC169" i="7" s="1"/>
  <c r="AA38" i="7"/>
  <c r="AA169" i="7" s="1"/>
  <c r="Y38" i="7"/>
  <c r="Y169" i="7" s="1"/>
  <c r="X38" i="7"/>
  <c r="X169" i="7" s="1"/>
  <c r="W38" i="7"/>
  <c r="W169" i="7" s="1"/>
  <c r="V38" i="7"/>
  <c r="T38" i="7"/>
  <c r="S38" i="7"/>
  <c r="R38" i="7"/>
  <c r="R169" i="7" s="1"/>
  <c r="Q38" i="7"/>
  <c r="Q169" i="7" s="1"/>
  <c r="P38" i="7"/>
  <c r="P169" i="7" s="1"/>
  <c r="O38" i="7"/>
  <c r="O169" i="7" s="1"/>
  <c r="N38" i="7"/>
  <c r="N169" i="7" s="1"/>
  <c r="M38" i="7"/>
  <c r="M169" i="7" s="1"/>
  <c r="L38" i="7"/>
  <c r="K38" i="7"/>
  <c r="J38" i="7"/>
  <c r="J169" i="7" s="1"/>
  <c r="I38" i="7"/>
  <c r="I169" i="7" s="1"/>
  <c r="H38" i="7"/>
  <c r="H169" i="7" s="1"/>
  <c r="G38" i="7"/>
  <c r="G169" i="7" s="1"/>
  <c r="F38" i="7"/>
  <c r="F169" i="7" s="1"/>
  <c r="E38" i="7"/>
  <c r="E169" i="7" s="1"/>
  <c r="D38" i="7"/>
  <c r="BK37" i="7"/>
  <c r="BJ37" i="7"/>
  <c r="BJ168" i="7" s="1"/>
  <c r="BI37" i="7"/>
  <c r="BI168" i="7" s="1"/>
  <c r="BH37" i="7"/>
  <c r="BH168" i="7" s="1"/>
  <c r="BG37" i="7"/>
  <c r="BG168" i="7" s="1"/>
  <c r="BF37" i="7"/>
  <c r="BF168" i="7" s="1"/>
  <c r="BE37" i="7"/>
  <c r="BE168" i="7" s="1"/>
  <c r="BD37" i="7"/>
  <c r="BC37" i="7"/>
  <c r="BB37" i="7"/>
  <c r="BB168" i="7" s="1"/>
  <c r="BA37" i="7"/>
  <c r="BA168" i="7" s="1"/>
  <c r="AZ37" i="7"/>
  <c r="AZ168" i="7" s="1"/>
  <c r="AY37" i="7"/>
  <c r="AY168" i="7" s="1"/>
  <c r="AX37" i="7"/>
  <c r="AX168" i="7" s="1"/>
  <c r="AW37" i="7"/>
  <c r="AW168" i="7" s="1"/>
  <c r="AV37" i="7"/>
  <c r="AU37" i="7"/>
  <c r="AT37" i="7"/>
  <c r="AT168" i="7" s="1"/>
  <c r="AS37" i="7"/>
  <c r="AS168" i="7" s="1"/>
  <c r="AR37" i="7"/>
  <c r="AR168" i="7" s="1"/>
  <c r="AQ37" i="7"/>
  <c r="AQ168" i="7" s="1"/>
  <c r="AP37" i="7"/>
  <c r="AP168" i="7" s="1"/>
  <c r="AO37" i="7"/>
  <c r="AO168" i="7" s="1"/>
  <c r="AN37" i="7"/>
  <c r="AM37" i="7"/>
  <c r="AL37" i="7"/>
  <c r="AL168" i="7" s="1"/>
  <c r="AK37" i="7"/>
  <c r="AK168" i="7" s="1"/>
  <c r="AI37" i="7"/>
  <c r="AI168" i="7" s="1"/>
  <c r="AH37" i="7"/>
  <c r="AG37" i="7"/>
  <c r="AG168" i="7" s="1"/>
  <c r="AF37" i="7"/>
  <c r="AE37" i="7"/>
  <c r="AE168" i="7" s="1"/>
  <c r="AD37" i="7"/>
  <c r="AC37" i="7"/>
  <c r="AC168" i="7" s="1"/>
  <c r="AA37" i="7"/>
  <c r="AA168" i="7" s="1"/>
  <c r="Y37" i="7"/>
  <c r="Y168" i="7" s="1"/>
  <c r="X37" i="7"/>
  <c r="W37" i="7"/>
  <c r="W168" i="7" s="1"/>
  <c r="V37" i="7"/>
  <c r="T37" i="7"/>
  <c r="T168" i="7" s="1"/>
  <c r="S37" i="7"/>
  <c r="S168" i="7" s="1"/>
  <c r="R37" i="7"/>
  <c r="R168" i="7" s="1"/>
  <c r="Q37" i="7"/>
  <c r="Q168" i="7" s="1"/>
  <c r="P37" i="7"/>
  <c r="P168" i="7" s="1"/>
  <c r="O37" i="7"/>
  <c r="O168" i="7" s="1"/>
  <c r="N37" i="7"/>
  <c r="N168" i="7" s="1"/>
  <c r="M37" i="7"/>
  <c r="M168" i="7" s="1"/>
  <c r="L37" i="7"/>
  <c r="L168" i="7" s="1"/>
  <c r="K37" i="7"/>
  <c r="K168" i="7" s="1"/>
  <c r="J37" i="7"/>
  <c r="J168" i="7" s="1"/>
  <c r="I37" i="7"/>
  <c r="I168" i="7" s="1"/>
  <c r="H37" i="7"/>
  <c r="H168" i="7" s="1"/>
  <c r="G37" i="7"/>
  <c r="G168" i="7" s="1"/>
  <c r="F37" i="7"/>
  <c r="F168" i="7" s="1"/>
  <c r="E37" i="7"/>
  <c r="E168" i="7" s="1"/>
  <c r="D37" i="7"/>
  <c r="D168" i="7" s="1"/>
  <c r="BK36" i="7"/>
  <c r="BK167" i="7" s="1"/>
  <c r="BJ36" i="7"/>
  <c r="BJ167" i="7" s="1"/>
  <c r="BI36" i="7"/>
  <c r="BI167" i="7" s="1"/>
  <c r="BH36" i="7"/>
  <c r="BH167" i="7" s="1"/>
  <c r="BG36" i="7"/>
  <c r="BG167" i="7" s="1"/>
  <c r="BF36" i="7"/>
  <c r="BF167" i="7" s="1"/>
  <c r="BE36" i="7"/>
  <c r="BE167" i="7" s="1"/>
  <c r="BD36" i="7"/>
  <c r="BD167" i="7" s="1"/>
  <c r="BC36" i="7"/>
  <c r="BC167" i="7" s="1"/>
  <c r="BB36" i="7"/>
  <c r="BB167" i="7" s="1"/>
  <c r="BA36" i="7"/>
  <c r="BA167" i="7" s="1"/>
  <c r="AZ36" i="7"/>
  <c r="AZ167" i="7" s="1"/>
  <c r="AY36" i="7"/>
  <c r="AY167" i="7" s="1"/>
  <c r="AX36" i="7"/>
  <c r="AX167" i="7" s="1"/>
  <c r="AW36" i="7"/>
  <c r="AW167" i="7" s="1"/>
  <c r="AV36" i="7"/>
  <c r="AV167" i="7" s="1"/>
  <c r="AU36" i="7"/>
  <c r="AU167" i="7" s="1"/>
  <c r="AT36" i="7"/>
  <c r="AT167" i="7" s="1"/>
  <c r="AS36" i="7"/>
  <c r="AS167" i="7" s="1"/>
  <c r="AR36" i="7"/>
  <c r="AR167" i="7" s="1"/>
  <c r="AQ36" i="7"/>
  <c r="AQ167" i="7" s="1"/>
  <c r="AP36" i="7"/>
  <c r="AP167" i="7" s="1"/>
  <c r="AO36" i="7"/>
  <c r="AO167" i="7" s="1"/>
  <c r="AN36" i="7"/>
  <c r="AN167" i="7" s="1"/>
  <c r="AM36" i="7"/>
  <c r="AM167" i="7" s="1"/>
  <c r="AL36" i="7"/>
  <c r="AL167" i="7" s="1"/>
  <c r="AK36" i="7"/>
  <c r="AK167" i="7" s="1"/>
  <c r="AI36" i="7"/>
  <c r="AI167" i="7" s="1"/>
  <c r="AH36" i="7"/>
  <c r="AG36" i="7"/>
  <c r="AG167" i="7" s="1"/>
  <c r="AF36" i="7"/>
  <c r="AE36" i="7"/>
  <c r="AE167" i="7" s="1"/>
  <c r="AD36" i="7"/>
  <c r="AC36" i="7"/>
  <c r="AC167" i="7" s="1"/>
  <c r="AA36" i="7"/>
  <c r="AA167" i="7" s="1"/>
  <c r="Y36" i="7"/>
  <c r="Y167" i="7" s="1"/>
  <c r="X36" i="7"/>
  <c r="X167" i="7" s="1"/>
  <c r="W36" i="7"/>
  <c r="W167" i="7" s="1"/>
  <c r="V36" i="7"/>
  <c r="T36" i="7"/>
  <c r="S36" i="7"/>
  <c r="R36" i="7"/>
  <c r="R167" i="7" s="1"/>
  <c r="Q36" i="7"/>
  <c r="Q167" i="7" s="1"/>
  <c r="P36" i="7"/>
  <c r="P167" i="7" s="1"/>
  <c r="O36" i="7"/>
  <c r="O167" i="7" s="1"/>
  <c r="N36" i="7"/>
  <c r="N167" i="7" s="1"/>
  <c r="M36" i="7"/>
  <c r="M167" i="7" s="1"/>
  <c r="L36" i="7"/>
  <c r="K36" i="7"/>
  <c r="J36" i="7"/>
  <c r="J167" i="7" s="1"/>
  <c r="I36" i="7"/>
  <c r="I167" i="7" s="1"/>
  <c r="H36" i="7"/>
  <c r="H167" i="7" s="1"/>
  <c r="G36" i="7"/>
  <c r="G167" i="7" s="1"/>
  <c r="F36" i="7"/>
  <c r="F167" i="7" s="1"/>
  <c r="E36" i="7"/>
  <c r="E167" i="7" s="1"/>
  <c r="D36" i="7"/>
  <c r="BK35" i="7"/>
  <c r="BJ35" i="7"/>
  <c r="BJ166" i="7" s="1"/>
  <c r="BI35" i="7"/>
  <c r="BI166" i="7" s="1"/>
  <c r="BH35" i="7"/>
  <c r="BH166" i="7" s="1"/>
  <c r="BG35" i="7"/>
  <c r="BG166" i="7" s="1"/>
  <c r="BF35" i="7"/>
  <c r="BF166" i="7" s="1"/>
  <c r="BE35" i="7"/>
  <c r="BE166" i="7" s="1"/>
  <c r="BD35" i="7"/>
  <c r="BC35" i="7"/>
  <c r="BB35" i="7"/>
  <c r="BB166" i="7" s="1"/>
  <c r="BA35" i="7"/>
  <c r="BA166" i="7" s="1"/>
  <c r="AZ35" i="7"/>
  <c r="AZ166" i="7" s="1"/>
  <c r="AY35" i="7"/>
  <c r="AY166" i="7" s="1"/>
  <c r="AX35" i="7"/>
  <c r="AX166" i="7" s="1"/>
  <c r="AW35" i="7"/>
  <c r="AW166" i="7" s="1"/>
  <c r="AV35" i="7"/>
  <c r="AU35" i="7"/>
  <c r="AT35" i="7"/>
  <c r="AT166" i="7" s="1"/>
  <c r="AS35" i="7"/>
  <c r="AS166" i="7" s="1"/>
  <c r="AR35" i="7"/>
  <c r="AR166" i="7" s="1"/>
  <c r="AQ35" i="7"/>
  <c r="AQ166" i="7" s="1"/>
  <c r="AP35" i="7"/>
  <c r="AP166" i="7" s="1"/>
  <c r="AO35" i="7"/>
  <c r="AO166" i="7" s="1"/>
  <c r="AN35" i="7"/>
  <c r="AM35" i="7"/>
  <c r="AL35" i="7"/>
  <c r="AL166" i="7" s="1"/>
  <c r="AK35" i="7"/>
  <c r="AK166" i="7" s="1"/>
  <c r="AI35" i="7"/>
  <c r="AI166" i="7" s="1"/>
  <c r="AH35" i="7"/>
  <c r="AG35" i="7"/>
  <c r="AG166" i="7" s="1"/>
  <c r="AF35" i="7"/>
  <c r="AE35" i="7"/>
  <c r="AE166" i="7" s="1"/>
  <c r="AD35" i="7"/>
  <c r="AC35" i="7"/>
  <c r="AC166" i="7" s="1"/>
  <c r="AA35" i="7"/>
  <c r="AA166" i="7" s="1"/>
  <c r="Y35" i="7"/>
  <c r="Y166" i="7" s="1"/>
  <c r="X35" i="7"/>
  <c r="W35" i="7"/>
  <c r="W166" i="7" s="1"/>
  <c r="V35" i="7"/>
  <c r="T35" i="7"/>
  <c r="T166" i="7" s="1"/>
  <c r="S35" i="7"/>
  <c r="S166" i="7" s="1"/>
  <c r="R35" i="7"/>
  <c r="R166" i="7" s="1"/>
  <c r="Q35" i="7"/>
  <c r="Q166" i="7" s="1"/>
  <c r="P35" i="7"/>
  <c r="P166" i="7" s="1"/>
  <c r="O35" i="7"/>
  <c r="O166" i="7" s="1"/>
  <c r="N35" i="7"/>
  <c r="N166" i="7" s="1"/>
  <c r="M35" i="7"/>
  <c r="M166" i="7" s="1"/>
  <c r="L35" i="7"/>
  <c r="L166" i="7" s="1"/>
  <c r="K35" i="7"/>
  <c r="K166" i="7" s="1"/>
  <c r="J35" i="7"/>
  <c r="J166" i="7" s="1"/>
  <c r="I35" i="7"/>
  <c r="I166" i="7" s="1"/>
  <c r="H35" i="7"/>
  <c r="H166" i="7" s="1"/>
  <c r="G35" i="7"/>
  <c r="G166" i="7" s="1"/>
  <c r="F35" i="7"/>
  <c r="F166" i="7" s="1"/>
  <c r="E35" i="7"/>
  <c r="E166" i="7" s="1"/>
  <c r="D35" i="7"/>
  <c r="D166" i="7" s="1"/>
  <c r="BK34" i="7"/>
  <c r="BK165" i="7" s="1"/>
  <c r="BJ34" i="7"/>
  <c r="BJ165" i="7" s="1"/>
  <c r="BI34" i="7"/>
  <c r="BI165" i="7" s="1"/>
  <c r="BH34" i="7"/>
  <c r="BH165" i="7" s="1"/>
  <c r="BG34" i="7"/>
  <c r="BG165" i="7" s="1"/>
  <c r="BF34" i="7"/>
  <c r="BF165" i="7" s="1"/>
  <c r="BE34" i="7"/>
  <c r="BE165" i="7" s="1"/>
  <c r="BD34" i="7"/>
  <c r="BD165" i="7" s="1"/>
  <c r="BC34" i="7"/>
  <c r="BC165" i="7" s="1"/>
  <c r="BB34" i="7"/>
  <c r="BB165" i="7" s="1"/>
  <c r="BA34" i="7"/>
  <c r="BA165" i="7" s="1"/>
  <c r="AZ34" i="7"/>
  <c r="AZ165" i="7" s="1"/>
  <c r="AY34" i="7"/>
  <c r="AY165" i="7" s="1"/>
  <c r="AX34" i="7"/>
  <c r="AX165" i="7" s="1"/>
  <c r="AW34" i="7"/>
  <c r="AW165" i="7" s="1"/>
  <c r="AV34" i="7"/>
  <c r="AV165" i="7" s="1"/>
  <c r="AU34" i="7"/>
  <c r="AU165" i="7" s="1"/>
  <c r="AT34" i="7"/>
  <c r="AT165" i="7" s="1"/>
  <c r="AS34" i="7"/>
  <c r="AS165" i="7" s="1"/>
  <c r="AR34" i="7"/>
  <c r="AR165" i="7" s="1"/>
  <c r="AQ34" i="7"/>
  <c r="AQ165" i="7" s="1"/>
  <c r="AP34" i="7"/>
  <c r="AP165" i="7" s="1"/>
  <c r="AO34" i="7"/>
  <c r="AO165" i="7" s="1"/>
  <c r="AN34" i="7"/>
  <c r="AN165" i="7" s="1"/>
  <c r="AM34" i="7"/>
  <c r="AM165" i="7" s="1"/>
  <c r="AL34" i="7"/>
  <c r="AL165" i="7" s="1"/>
  <c r="AK34" i="7"/>
  <c r="AK165" i="7" s="1"/>
  <c r="AI34" i="7"/>
  <c r="AI165" i="7" s="1"/>
  <c r="AH34" i="7"/>
  <c r="AG34" i="7"/>
  <c r="AG165" i="7" s="1"/>
  <c r="AF34" i="7"/>
  <c r="AE34" i="7"/>
  <c r="AE165" i="7" s="1"/>
  <c r="AD34" i="7"/>
  <c r="AC34" i="7"/>
  <c r="AC165" i="7" s="1"/>
  <c r="AA34" i="7"/>
  <c r="AA165" i="7" s="1"/>
  <c r="Y34" i="7"/>
  <c r="Y165" i="7" s="1"/>
  <c r="X34" i="7"/>
  <c r="X165" i="7" s="1"/>
  <c r="W34" i="7"/>
  <c r="W165" i="7" s="1"/>
  <c r="V34" i="7"/>
  <c r="T34" i="7"/>
  <c r="S34" i="7"/>
  <c r="R34" i="7"/>
  <c r="R165" i="7" s="1"/>
  <c r="Q34" i="7"/>
  <c r="Q165" i="7" s="1"/>
  <c r="P34" i="7"/>
  <c r="P165" i="7" s="1"/>
  <c r="O34" i="7"/>
  <c r="O165" i="7" s="1"/>
  <c r="N34" i="7"/>
  <c r="N165" i="7" s="1"/>
  <c r="M34" i="7"/>
  <c r="M165" i="7" s="1"/>
  <c r="L34" i="7"/>
  <c r="K34" i="7"/>
  <c r="J34" i="7"/>
  <c r="J165" i="7" s="1"/>
  <c r="I34" i="7"/>
  <c r="I165" i="7" s="1"/>
  <c r="H34" i="7"/>
  <c r="H165" i="7" s="1"/>
  <c r="G34" i="7"/>
  <c r="G165" i="7" s="1"/>
  <c r="F34" i="7"/>
  <c r="F165" i="7" s="1"/>
  <c r="E34" i="7"/>
  <c r="E165" i="7" s="1"/>
  <c r="D34" i="7"/>
  <c r="BK33" i="7"/>
  <c r="BJ33" i="7"/>
  <c r="BJ164" i="7" s="1"/>
  <c r="BI33" i="7"/>
  <c r="BI164" i="7" s="1"/>
  <c r="BH33" i="7"/>
  <c r="BH164" i="7" s="1"/>
  <c r="BG33" i="7"/>
  <c r="BG164" i="7" s="1"/>
  <c r="BF33" i="7"/>
  <c r="BF164" i="7" s="1"/>
  <c r="BE33" i="7"/>
  <c r="BE164" i="7" s="1"/>
  <c r="BD33" i="7"/>
  <c r="BC33" i="7"/>
  <c r="BB33" i="7"/>
  <c r="BB164" i="7" s="1"/>
  <c r="BA33" i="7"/>
  <c r="BA164" i="7" s="1"/>
  <c r="AZ33" i="7"/>
  <c r="AZ164" i="7" s="1"/>
  <c r="AY33" i="7"/>
  <c r="AY164" i="7" s="1"/>
  <c r="AX33" i="7"/>
  <c r="AX164" i="7" s="1"/>
  <c r="AW33" i="7"/>
  <c r="AW164" i="7" s="1"/>
  <c r="AV33" i="7"/>
  <c r="AU33" i="7"/>
  <c r="AT33" i="7"/>
  <c r="AT164" i="7" s="1"/>
  <c r="AS33" i="7"/>
  <c r="AS164" i="7" s="1"/>
  <c r="AR33" i="7"/>
  <c r="AR164" i="7" s="1"/>
  <c r="AQ33" i="7"/>
  <c r="AQ164" i="7" s="1"/>
  <c r="AP33" i="7"/>
  <c r="AP164" i="7" s="1"/>
  <c r="AO33" i="7"/>
  <c r="AO164" i="7" s="1"/>
  <c r="AN33" i="7"/>
  <c r="AM33" i="7"/>
  <c r="AL33" i="7"/>
  <c r="AL164" i="7" s="1"/>
  <c r="AK33" i="7"/>
  <c r="AK164" i="7" s="1"/>
  <c r="AI33" i="7"/>
  <c r="AI164" i="7" s="1"/>
  <c r="AH33" i="7"/>
  <c r="AG33" i="7"/>
  <c r="AG164" i="7" s="1"/>
  <c r="AF33" i="7"/>
  <c r="AE33" i="7"/>
  <c r="AE164" i="7" s="1"/>
  <c r="AD33" i="7"/>
  <c r="AC33" i="7"/>
  <c r="AC164" i="7" s="1"/>
  <c r="AA33" i="7"/>
  <c r="AA164" i="7" s="1"/>
  <c r="Y33" i="7"/>
  <c r="Y164" i="7" s="1"/>
  <c r="X33" i="7"/>
  <c r="W33" i="7"/>
  <c r="W164" i="7" s="1"/>
  <c r="V33" i="7"/>
  <c r="T33" i="7"/>
  <c r="T164" i="7" s="1"/>
  <c r="S33" i="7"/>
  <c r="S164" i="7" s="1"/>
  <c r="R33" i="7"/>
  <c r="R164" i="7" s="1"/>
  <c r="Q33" i="7"/>
  <c r="Q164" i="7" s="1"/>
  <c r="P33" i="7"/>
  <c r="P164" i="7" s="1"/>
  <c r="O33" i="7"/>
  <c r="O164" i="7" s="1"/>
  <c r="N33" i="7"/>
  <c r="N164" i="7" s="1"/>
  <c r="M33" i="7"/>
  <c r="M164" i="7" s="1"/>
  <c r="L33" i="7"/>
  <c r="L164" i="7" s="1"/>
  <c r="K33" i="7"/>
  <c r="K164" i="7" s="1"/>
  <c r="J33" i="7"/>
  <c r="J164" i="7" s="1"/>
  <c r="I33" i="7"/>
  <c r="I164" i="7" s="1"/>
  <c r="H33" i="7"/>
  <c r="H164" i="7" s="1"/>
  <c r="G33" i="7"/>
  <c r="G164" i="7" s="1"/>
  <c r="F33" i="7"/>
  <c r="F164" i="7" s="1"/>
  <c r="E33" i="7"/>
  <c r="E164" i="7" s="1"/>
  <c r="D33" i="7"/>
  <c r="D164" i="7" s="1"/>
  <c r="BK32" i="7"/>
  <c r="BK163" i="7" s="1"/>
  <c r="BJ32" i="7"/>
  <c r="BJ163" i="7" s="1"/>
  <c r="BI32" i="7"/>
  <c r="BI163" i="7" s="1"/>
  <c r="BH32" i="7"/>
  <c r="BH163" i="7" s="1"/>
  <c r="BG32" i="7"/>
  <c r="BG163" i="7" s="1"/>
  <c r="BF32" i="7"/>
  <c r="BF163" i="7" s="1"/>
  <c r="BE32" i="7"/>
  <c r="BE163" i="7" s="1"/>
  <c r="BD32" i="7"/>
  <c r="BD163" i="7" s="1"/>
  <c r="BC32" i="7"/>
  <c r="BC163" i="7" s="1"/>
  <c r="BB32" i="7"/>
  <c r="BB163" i="7" s="1"/>
  <c r="BA32" i="7"/>
  <c r="BA163" i="7" s="1"/>
  <c r="AZ32" i="7"/>
  <c r="AZ163" i="7" s="1"/>
  <c r="AY32" i="7"/>
  <c r="AY163" i="7" s="1"/>
  <c r="AX32" i="7"/>
  <c r="AX163" i="7" s="1"/>
  <c r="AW32" i="7"/>
  <c r="AW163" i="7" s="1"/>
  <c r="AV32" i="7"/>
  <c r="AV163" i="7" s="1"/>
  <c r="AU32" i="7"/>
  <c r="AU163" i="7" s="1"/>
  <c r="AT32" i="7"/>
  <c r="AT163" i="7" s="1"/>
  <c r="AS32" i="7"/>
  <c r="AS163" i="7" s="1"/>
  <c r="AR32" i="7"/>
  <c r="AR163" i="7" s="1"/>
  <c r="AQ32" i="7"/>
  <c r="AQ163" i="7" s="1"/>
  <c r="AP32" i="7"/>
  <c r="AP163" i="7" s="1"/>
  <c r="AO32" i="7"/>
  <c r="AO163" i="7" s="1"/>
  <c r="AN32" i="7"/>
  <c r="AN163" i="7" s="1"/>
  <c r="AM32" i="7"/>
  <c r="AM163" i="7" s="1"/>
  <c r="AL32" i="7"/>
  <c r="AL163" i="7" s="1"/>
  <c r="AK32" i="7"/>
  <c r="AK163" i="7" s="1"/>
  <c r="AI32" i="7"/>
  <c r="AI163" i="7" s="1"/>
  <c r="AH32" i="7"/>
  <c r="AG32" i="7"/>
  <c r="AG163" i="7" s="1"/>
  <c r="AF32" i="7"/>
  <c r="AE32" i="7"/>
  <c r="AE163" i="7" s="1"/>
  <c r="AD32" i="7"/>
  <c r="AC32" i="7"/>
  <c r="AC163" i="7" s="1"/>
  <c r="AA32" i="7"/>
  <c r="AA163" i="7" s="1"/>
  <c r="Y32" i="7"/>
  <c r="Y163" i="7" s="1"/>
  <c r="X32" i="7"/>
  <c r="X163" i="7" s="1"/>
  <c r="W32" i="7"/>
  <c r="W163" i="7" s="1"/>
  <c r="V32" i="7"/>
  <c r="T32" i="7"/>
  <c r="S32" i="7"/>
  <c r="R32" i="7"/>
  <c r="R163" i="7" s="1"/>
  <c r="Q32" i="7"/>
  <c r="Q163" i="7" s="1"/>
  <c r="P32" i="7"/>
  <c r="P163" i="7" s="1"/>
  <c r="O32" i="7"/>
  <c r="O163" i="7" s="1"/>
  <c r="N32" i="7"/>
  <c r="N163" i="7" s="1"/>
  <c r="M32" i="7"/>
  <c r="M163" i="7" s="1"/>
  <c r="L32" i="7"/>
  <c r="K32" i="7"/>
  <c r="J32" i="7"/>
  <c r="J163" i="7" s="1"/>
  <c r="I32" i="7"/>
  <c r="I163" i="7" s="1"/>
  <c r="H32" i="7"/>
  <c r="H163" i="7" s="1"/>
  <c r="G32" i="7"/>
  <c r="G163" i="7" s="1"/>
  <c r="F32" i="7"/>
  <c r="F163" i="7" s="1"/>
  <c r="E32" i="7"/>
  <c r="E163" i="7" s="1"/>
  <c r="D32" i="7"/>
  <c r="BK31" i="7"/>
  <c r="BJ31" i="7"/>
  <c r="BJ162" i="7" s="1"/>
  <c r="BI31" i="7"/>
  <c r="BI162" i="7" s="1"/>
  <c r="BH31" i="7"/>
  <c r="BH162" i="7" s="1"/>
  <c r="BG31" i="7"/>
  <c r="BG162" i="7" s="1"/>
  <c r="BF31" i="7"/>
  <c r="BF162" i="7" s="1"/>
  <c r="BE31" i="7"/>
  <c r="BE162" i="7" s="1"/>
  <c r="BD31" i="7"/>
  <c r="BC31" i="7"/>
  <c r="BB31" i="7"/>
  <c r="BB162" i="7" s="1"/>
  <c r="BA31" i="7"/>
  <c r="BA162" i="7" s="1"/>
  <c r="AZ31" i="7"/>
  <c r="AZ162" i="7" s="1"/>
  <c r="AY31" i="7"/>
  <c r="AY162" i="7" s="1"/>
  <c r="AX31" i="7"/>
  <c r="AX162" i="7" s="1"/>
  <c r="AW31" i="7"/>
  <c r="AW162" i="7" s="1"/>
  <c r="AV31" i="7"/>
  <c r="AU31" i="7"/>
  <c r="AT31" i="7"/>
  <c r="AT162" i="7" s="1"/>
  <c r="AS31" i="7"/>
  <c r="AS162" i="7" s="1"/>
  <c r="AR31" i="7"/>
  <c r="AR162" i="7" s="1"/>
  <c r="AQ31" i="7"/>
  <c r="AQ162" i="7" s="1"/>
  <c r="AP31" i="7"/>
  <c r="AP162" i="7" s="1"/>
  <c r="AO31" i="7"/>
  <c r="AO162" i="7" s="1"/>
  <c r="AN31" i="7"/>
  <c r="AM31" i="7"/>
  <c r="AL31" i="7"/>
  <c r="AL162" i="7" s="1"/>
  <c r="AK31" i="7"/>
  <c r="AK162" i="7" s="1"/>
  <c r="AI31" i="7"/>
  <c r="AI162" i="7" s="1"/>
  <c r="AH31" i="7"/>
  <c r="AG31" i="7"/>
  <c r="AG162" i="7" s="1"/>
  <c r="AF31" i="7"/>
  <c r="AE31" i="7"/>
  <c r="AE162" i="7" s="1"/>
  <c r="AD31" i="7"/>
  <c r="AC31" i="7"/>
  <c r="AC162" i="7" s="1"/>
  <c r="AA31" i="7"/>
  <c r="AA162" i="7" s="1"/>
  <c r="Y31" i="7"/>
  <c r="Y162" i="7" s="1"/>
  <c r="X31" i="7"/>
  <c r="W31" i="7"/>
  <c r="W162" i="7" s="1"/>
  <c r="V31" i="7"/>
  <c r="T31" i="7"/>
  <c r="T162" i="7" s="1"/>
  <c r="S31" i="7"/>
  <c r="S162" i="7" s="1"/>
  <c r="R31" i="7"/>
  <c r="R162" i="7" s="1"/>
  <c r="Q31" i="7"/>
  <c r="Q162" i="7" s="1"/>
  <c r="P31" i="7"/>
  <c r="P162" i="7" s="1"/>
  <c r="O31" i="7"/>
  <c r="O162" i="7" s="1"/>
  <c r="N31" i="7"/>
  <c r="N162" i="7" s="1"/>
  <c r="M31" i="7"/>
  <c r="M162" i="7" s="1"/>
  <c r="L31" i="7"/>
  <c r="L162" i="7" s="1"/>
  <c r="K31" i="7"/>
  <c r="K162" i="7" s="1"/>
  <c r="J31" i="7"/>
  <c r="J162" i="7" s="1"/>
  <c r="I31" i="7"/>
  <c r="I162" i="7" s="1"/>
  <c r="H31" i="7"/>
  <c r="H162" i="7" s="1"/>
  <c r="G31" i="7"/>
  <c r="G162" i="7" s="1"/>
  <c r="F31" i="7"/>
  <c r="F162" i="7" s="1"/>
  <c r="E31" i="7"/>
  <c r="E162" i="7" s="1"/>
  <c r="D31" i="7"/>
  <c r="D162" i="7" s="1"/>
  <c r="BK30" i="7"/>
  <c r="BK161" i="7" s="1"/>
  <c r="BJ30" i="7"/>
  <c r="BJ161" i="7" s="1"/>
  <c r="BI30" i="7"/>
  <c r="BI161" i="7" s="1"/>
  <c r="BH30" i="7"/>
  <c r="BH161" i="7" s="1"/>
  <c r="BG30" i="7"/>
  <c r="BG161" i="7" s="1"/>
  <c r="BF30" i="7"/>
  <c r="BF161" i="7" s="1"/>
  <c r="BE30" i="7"/>
  <c r="BE161" i="7" s="1"/>
  <c r="BD30" i="7"/>
  <c r="BD161" i="7" s="1"/>
  <c r="BC30" i="7"/>
  <c r="BC161" i="7" s="1"/>
  <c r="BB30" i="7"/>
  <c r="BB161" i="7" s="1"/>
  <c r="BA30" i="7"/>
  <c r="BA161" i="7" s="1"/>
  <c r="AZ30" i="7"/>
  <c r="AZ161" i="7" s="1"/>
  <c r="AY30" i="7"/>
  <c r="AY161" i="7" s="1"/>
  <c r="AX30" i="7"/>
  <c r="AX161" i="7" s="1"/>
  <c r="AW30" i="7"/>
  <c r="AW161" i="7" s="1"/>
  <c r="AV30" i="7"/>
  <c r="AV161" i="7" s="1"/>
  <c r="AU30" i="7"/>
  <c r="AU161" i="7" s="1"/>
  <c r="AT30" i="7"/>
  <c r="AT161" i="7" s="1"/>
  <c r="AS30" i="7"/>
  <c r="AS161" i="7" s="1"/>
  <c r="AR30" i="7"/>
  <c r="AR161" i="7" s="1"/>
  <c r="AQ30" i="7"/>
  <c r="AQ161" i="7" s="1"/>
  <c r="AP30" i="7"/>
  <c r="AP161" i="7" s="1"/>
  <c r="AO30" i="7"/>
  <c r="AO161" i="7" s="1"/>
  <c r="AN30" i="7"/>
  <c r="AN161" i="7" s="1"/>
  <c r="AM30" i="7"/>
  <c r="AM161" i="7" s="1"/>
  <c r="AL30" i="7"/>
  <c r="AL161" i="7" s="1"/>
  <c r="AK30" i="7"/>
  <c r="AK161" i="7" s="1"/>
  <c r="AI30" i="7"/>
  <c r="AI161" i="7" s="1"/>
  <c r="AH30" i="7"/>
  <c r="AG30" i="7"/>
  <c r="AG161" i="7" s="1"/>
  <c r="AF30" i="7"/>
  <c r="AE30" i="7"/>
  <c r="AE161" i="7" s="1"/>
  <c r="AD30" i="7"/>
  <c r="AC30" i="7"/>
  <c r="AC161" i="7" s="1"/>
  <c r="AA30" i="7"/>
  <c r="AA161" i="7" s="1"/>
  <c r="Y30" i="7"/>
  <c r="Y161" i="7" s="1"/>
  <c r="X30" i="7"/>
  <c r="X161" i="7" s="1"/>
  <c r="W30" i="7"/>
  <c r="W161" i="7" s="1"/>
  <c r="V30" i="7"/>
  <c r="T30" i="7"/>
  <c r="S30" i="7"/>
  <c r="R30" i="7"/>
  <c r="R161" i="7" s="1"/>
  <c r="Q30" i="7"/>
  <c r="Q161" i="7" s="1"/>
  <c r="P30" i="7"/>
  <c r="P161" i="7" s="1"/>
  <c r="O30" i="7"/>
  <c r="O161" i="7" s="1"/>
  <c r="N30" i="7"/>
  <c r="N161" i="7" s="1"/>
  <c r="M30" i="7"/>
  <c r="M161" i="7" s="1"/>
  <c r="L30" i="7"/>
  <c r="K30" i="7"/>
  <c r="J30" i="7"/>
  <c r="J161" i="7" s="1"/>
  <c r="I30" i="7"/>
  <c r="I161" i="7" s="1"/>
  <c r="H30" i="7"/>
  <c r="H161" i="7" s="1"/>
  <c r="G30" i="7"/>
  <c r="G161" i="7" s="1"/>
  <c r="F30" i="7"/>
  <c r="F161" i="7" s="1"/>
  <c r="E30" i="7"/>
  <c r="E161" i="7" s="1"/>
  <c r="D30" i="7"/>
  <c r="BK29" i="7"/>
  <c r="BJ29" i="7"/>
  <c r="BJ160" i="7" s="1"/>
  <c r="BI29" i="7"/>
  <c r="BI160" i="7" s="1"/>
  <c r="BH29" i="7"/>
  <c r="BH160" i="7" s="1"/>
  <c r="BG29" i="7"/>
  <c r="BG160" i="7" s="1"/>
  <c r="BF29" i="7"/>
  <c r="BF160" i="7" s="1"/>
  <c r="BE29" i="7"/>
  <c r="BE160" i="7" s="1"/>
  <c r="BD29" i="7"/>
  <c r="BC29" i="7"/>
  <c r="BB29" i="7"/>
  <c r="BB160" i="7" s="1"/>
  <c r="BA29" i="7"/>
  <c r="BA160" i="7" s="1"/>
  <c r="AZ29" i="7"/>
  <c r="AZ160" i="7" s="1"/>
  <c r="AY29" i="7"/>
  <c r="AY160" i="7" s="1"/>
  <c r="AX29" i="7"/>
  <c r="AX160" i="7" s="1"/>
  <c r="AW29" i="7"/>
  <c r="AW160" i="7" s="1"/>
  <c r="AV29" i="7"/>
  <c r="AU29" i="7"/>
  <c r="AT29" i="7"/>
  <c r="AT160" i="7" s="1"/>
  <c r="AS29" i="7"/>
  <c r="AS160" i="7" s="1"/>
  <c r="AR29" i="7"/>
  <c r="AR160" i="7" s="1"/>
  <c r="AQ29" i="7"/>
  <c r="AQ160" i="7" s="1"/>
  <c r="AP29" i="7"/>
  <c r="AP160" i="7" s="1"/>
  <c r="AO29" i="7"/>
  <c r="AO160" i="7" s="1"/>
  <c r="AN29" i="7"/>
  <c r="AM29" i="7"/>
  <c r="AL29" i="7"/>
  <c r="AL160" i="7" s="1"/>
  <c r="AK29" i="7"/>
  <c r="AK160" i="7" s="1"/>
  <c r="AI29" i="7"/>
  <c r="AI160" i="7" s="1"/>
  <c r="AH29" i="7"/>
  <c r="AG29" i="7"/>
  <c r="AG160" i="7" s="1"/>
  <c r="AF29" i="7"/>
  <c r="AE29" i="7"/>
  <c r="AE160" i="7" s="1"/>
  <c r="AD29" i="7"/>
  <c r="AC29" i="7"/>
  <c r="AC160" i="7" s="1"/>
  <c r="AA29" i="7"/>
  <c r="AA160" i="7" s="1"/>
  <c r="Y29" i="7"/>
  <c r="Y160" i="7" s="1"/>
  <c r="X29" i="7"/>
  <c r="W29" i="7"/>
  <c r="W160" i="7" s="1"/>
  <c r="V29" i="7"/>
  <c r="T29" i="7"/>
  <c r="T160" i="7" s="1"/>
  <c r="S29" i="7"/>
  <c r="S160" i="7" s="1"/>
  <c r="R29" i="7"/>
  <c r="R160" i="7" s="1"/>
  <c r="Q29" i="7"/>
  <c r="Q160" i="7" s="1"/>
  <c r="P29" i="7"/>
  <c r="P160" i="7" s="1"/>
  <c r="O29" i="7"/>
  <c r="O160" i="7" s="1"/>
  <c r="N29" i="7"/>
  <c r="N160" i="7" s="1"/>
  <c r="M29" i="7"/>
  <c r="M160" i="7" s="1"/>
  <c r="L29" i="7"/>
  <c r="L160" i="7" s="1"/>
  <c r="K29" i="7"/>
  <c r="K160" i="7" s="1"/>
  <c r="J29" i="7"/>
  <c r="J160" i="7" s="1"/>
  <c r="I29" i="7"/>
  <c r="I160" i="7" s="1"/>
  <c r="H29" i="7"/>
  <c r="H160" i="7" s="1"/>
  <c r="G29" i="7"/>
  <c r="G160" i="7" s="1"/>
  <c r="F29" i="7"/>
  <c r="F160" i="7" s="1"/>
  <c r="E29" i="7"/>
  <c r="E160" i="7" s="1"/>
  <c r="D29" i="7"/>
  <c r="D160" i="7" s="1"/>
  <c r="BK28" i="7"/>
  <c r="BK159" i="7" s="1"/>
  <c r="BJ28" i="7"/>
  <c r="BJ159" i="7" s="1"/>
  <c r="BI28" i="7"/>
  <c r="BI159" i="7" s="1"/>
  <c r="BH28" i="7"/>
  <c r="BH159" i="7" s="1"/>
  <c r="BG28" i="7"/>
  <c r="BG159" i="7" s="1"/>
  <c r="BF28" i="7"/>
  <c r="BF159" i="7" s="1"/>
  <c r="BE28" i="7"/>
  <c r="BE159" i="7" s="1"/>
  <c r="BD28" i="7"/>
  <c r="BD159" i="7" s="1"/>
  <c r="BC28" i="7"/>
  <c r="BC159" i="7" s="1"/>
  <c r="BB28" i="7"/>
  <c r="BB159" i="7" s="1"/>
  <c r="BA28" i="7"/>
  <c r="BA159" i="7" s="1"/>
  <c r="AZ28" i="7"/>
  <c r="AZ159" i="7" s="1"/>
  <c r="AY28" i="7"/>
  <c r="AY159" i="7" s="1"/>
  <c r="AX28" i="7"/>
  <c r="AX159" i="7" s="1"/>
  <c r="AW28" i="7"/>
  <c r="AW159" i="7" s="1"/>
  <c r="AV28" i="7"/>
  <c r="AV159" i="7" s="1"/>
  <c r="AU28" i="7"/>
  <c r="AU159" i="7" s="1"/>
  <c r="AT28" i="7"/>
  <c r="AT159" i="7" s="1"/>
  <c r="AS28" i="7"/>
  <c r="AS159" i="7" s="1"/>
  <c r="AR28" i="7"/>
  <c r="AR159" i="7" s="1"/>
  <c r="AQ28" i="7"/>
  <c r="AQ159" i="7" s="1"/>
  <c r="AP28" i="7"/>
  <c r="AP159" i="7" s="1"/>
  <c r="AO28" i="7"/>
  <c r="AO159" i="7" s="1"/>
  <c r="AN28" i="7"/>
  <c r="AN159" i="7" s="1"/>
  <c r="AM28" i="7"/>
  <c r="AM159" i="7" s="1"/>
  <c r="AL28" i="7"/>
  <c r="AL159" i="7" s="1"/>
  <c r="AK28" i="7"/>
  <c r="AK159" i="7" s="1"/>
  <c r="AI28" i="7"/>
  <c r="AI159" i="7" s="1"/>
  <c r="AH28" i="7"/>
  <c r="AG28" i="7"/>
  <c r="AG159" i="7" s="1"/>
  <c r="AF28" i="7"/>
  <c r="AE28" i="7"/>
  <c r="AE159" i="7" s="1"/>
  <c r="AD28" i="7"/>
  <c r="AC28" i="7"/>
  <c r="AC159" i="7" s="1"/>
  <c r="AA28" i="7"/>
  <c r="AA159" i="7" s="1"/>
  <c r="Y28" i="7"/>
  <c r="Y159" i="7" s="1"/>
  <c r="X28" i="7"/>
  <c r="X159" i="7" s="1"/>
  <c r="W28" i="7"/>
  <c r="W159" i="7" s="1"/>
  <c r="V28" i="7"/>
  <c r="T28" i="7"/>
  <c r="S28" i="7"/>
  <c r="S159" i="7" s="1"/>
  <c r="R28" i="7"/>
  <c r="R159" i="7" s="1"/>
  <c r="Q28" i="7"/>
  <c r="Q159" i="7" s="1"/>
  <c r="P28" i="7"/>
  <c r="P159" i="7" s="1"/>
  <c r="O28" i="7"/>
  <c r="O159" i="7" s="1"/>
  <c r="N28" i="7"/>
  <c r="N159" i="7" s="1"/>
  <c r="M28" i="7"/>
  <c r="M159" i="7" s="1"/>
  <c r="L28" i="7"/>
  <c r="K28" i="7"/>
  <c r="K159" i="7" s="1"/>
  <c r="J28" i="7"/>
  <c r="J159" i="7" s="1"/>
  <c r="I28" i="7"/>
  <c r="I159" i="7" s="1"/>
  <c r="H28" i="7"/>
  <c r="H159" i="7" s="1"/>
  <c r="G28" i="7"/>
  <c r="G159" i="7" s="1"/>
  <c r="F28" i="7"/>
  <c r="F159" i="7" s="1"/>
  <c r="E28" i="7"/>
  <c r="E159" i="7" s="1"/>
  <c r="D28" i="7"/>
  <c r="BK27" i="7"/>
  <c r="BK158" i="7" s="1"/>
  <c r="BJ27" i="7"/>
  <c r="BJ158" i="7" s="1"/>
  <c r="BI27" i="7"/>
  <c r="BI158" i="7" s="1"/>
  <c r="BH27" i="7"/>
  <c r="BH158" i="7" s="1"/>
  <c r="BG27" i="7"/>
  <c r="BG158" i="7" s="1"/>
  <c r="BF27" i="7"/>
  <c r="BF158" i="7" s="1"/>
  <c r="BE27" i="7"/>
  <c r="BE158" i="7" s="1"/>
  <c r="BD27" i="7"/>
  <c r="BC27" i="7"/>
  <c r="BC158" i="7" s="1"/>
  <c r="BB27" i="7"/>
  <c r="BB158" i="7" s="1"/>
  <c r="BA27" i="7"/>
  <c r="BA158" i="7" s="1"/>
  <c r="AZ27" i="7"/>
  <c r="AZ158" i="7" s="1"/>
  <c r="AY27" i="7"/>
  <c r="AY158" i="7" s="1"/>
  <c r="AX27" i="7"/>
  <c r="AX158" i="7" s="1"/>
  <c r="AW27" i="7"/>
  <c r="AW158" i="7" s="1"/>
  <c r="AV27" i="7"/>
  <c r="AU27" i="7"/>
  <c r="AU158" i="7" s="1"/>
  <c r="AT27" i="7"/>
  <c r="AT158" i="7" s="1"/>
  <c r="AS27" i="7"/>
  <c r="AS158" i="7" s="1"/>
  <c r="AR27" i="7"/>
  <c r="AR158" i="7" s="1"/>
  <c r="AQ27" i="7"/>
  <c r="AQ158" i="7" s="1"/>
  <c r="AP27" i="7"/>
  <c r="AP158" i="7" s="1"/>
  <c r="AO27" i="7"/>
  <c r="AO158" i="7" s="1"/>
  <c r="AN27" i="7"/>
  <c r="AM27" i="7"/>
  <c r="AM158" i="7" s="1"/>
  <c r="AL27" i="7"/>
  <c r="AL158" i="7" s="1"/>
  <c r="AK27" i="7"/>
  <c r="AK158" i="7" s="1"/>
  <c r="AI27" i="7"/>
  <c r="AI158" i="7" s="1"/>
  <c r="AH27" i="7"/>
  <c r="AG27" i="7"/>
  <c r="AG158" i="7" s="1"/>
  <c r="AF27" i="7"/>
  <c r="AE27" i="7"/>
  <c r="AE158" i="7" s="1"/>
  <c r="AD27" i="7"/>
  <c r="AC27" i="7"/>
  <c r="AC158" i="7" s="1"/>
  <c r="AA27" i="7"/>
  <c r="AA158" i="7" s="1"/>
  <c r="Y27" i="7"/>
  <c r="Y158" i="7" s="1"/>
  <c r="X27" i="7"/>
  <c r="W27" i="7"/>
  <c r="W158" i="7" s="1"/>
  <c r="V27" i="7"/>
  <c r="T27" i="7"/>
  <c r="T158" i="7" s="1"/>
  <c r="S27" i="7"/>
  <c r="S158" i="7" s="1"/>
  <c r="R27" i="7"/>
  <c r="R158" i="7" s="1"/>
  <c r="Q27" i="7"/>
  <c r="Q158" i="7" s="1"/>
  <c r="P27" i="7"/>
  <c r="P158" i="7" s="1"/>
  <c r="O27" i="7"/>
  <c r="O158" i="7" s="1"/>
  <c r="N27" i="7"/>
  <c r="N158" i="7" s="1"/>
  <c r="M27" i="7"/>
  <c r="M158" i="7" s="1"/>
  <c r="L27" i="7"/>
  <c r="L158" i="7" s="1"/>
  <c r="K27" i="7"/>
  <c r="K158" i="7" s="1"/>
  <c r="J27" i="7"/>
  <c r="J158" i="7" s="1"/>
  <c r="I27" i="7"/>
  <c r="I158" i="7" s="1"/>
  <c r="H27" i="7"/>
  <c r="H158" i="7" s="1"/>
  <c r="G27" i="7"/>
  <c r="G158" i="7" s="1"/>
  <c r="F27" i="7"/>
  <c r="F158" i="7" s="1"/>
  <c r="E27" i="7"/>
  <c r="E158" i="7" s="1"/>
  <c r="D27" i="7"/>
  <c r="D158" i="7" s="1"/>
  <c r="BK26" i="7"/>
  <c r="BK157" i="7" s="1"/>
  <c r="BJ26" i="7"/>
  <c r="BJ157" i="7" s="1"/>
  <c r="BI26" i="7"/>
  <c r="BI157" i="7" s="1"/>
  <c r="BH26" i="7"/>
  <c r="BH157" i="7" s="1"/>
  <c r="BG26" i="7"/>
  <c r="BG157" i="7" s="1"/>
  <c r="BF26" i="7"/>
  <c r="BF157" i="7" s="1"/>
  <c r="BE26" i="7"/>
  <c r="BE157" i="7" s="1"/>
  <c r="BD26" i="7"/>
  <c r="BD157" i="7" s="1"/>
  <c r="BC26" i="7"/>
  <c r="BC157" i="7" s="1"/>
  <c r="BB26" i="7"/>
  <c r="BB157" i="7" s="1"/>
  <c r="BA26" i="7"/>
  <c r="BA157" i="7" s="1"/>
  <c r="AZ26" i="7"/>
  <c r="AZ157" i="7" s="1"/>
  <c r="AY26" i="7"/>
  <c r="AY157" i="7" s="1"/>
  <c r="AX26" i="7"/>
  <c r="AX157" i="7" s="1"/>
  <c r="AW26" i="7"/>
  <c r="AW157" i="7" s="1"/>
  <c r="AV26" i="7"/>
  <c r="AV157" i="7" s="1"/>
  <c r="AU26" i="7"/>
  <c r="AU157" i="7" s="1"/>
  <c r="AT26" i="7"/>
  <c r="AT157" i="7" s="1"/>
  <c r="AS26" i="7"/>
  <c r="AS157" i="7" s="1"/>
  <c r="AR26" i="7"/>
  <c r="AR157" i="7" s="1"/>
  <c r="AQ26" i="7"/>
  <c r="AQ157" i="7" s="1"/>
  <c r="AP26" i="7"/>
  <c r="AP157" i="7" s="1"/>
  <c r="AO26" i="7"/>
  <c r="AO157" i="7" s="1"/>
  <c r="AN26" i="7"/>
  <c r="AN157" i="7" s="1"/>
  <c r="AM26" i="7"/>
  <c r="AM157" i="7" s="1"/>
  <c r="AL26" i="7"/>
  <c r="AL157" i="7" s="1"/>
  <c r="AK26" i="7"/>
  <c r="AK157" i="7" s="1"/>
  <c r="AI26" i="7"/>
  <c r="AI157" i="7" s="1"/>
  <c r="AH26" i="7"/>
  <c r="AG26" i="7"/>
  <c r="AG157" i="7" s="1"/>
  <c r="AF26" i="7"/>
  <c r="AE26" i="7"/>
  <c r="AE157" i="7" s="1"/>
  <c r="AD26" i="7"/>
  <c r="AC26" i="7"/>
  <c r="AC157" i="7" s="1"/>
  <c r="AA26" i="7"/>
  <c r="AA157" i="7" s="1"/>
  <c r="Y26" i="7"/>
  <c r="Y157" i="7" s="1"/>
  <c r="X26" i="7"/>
  <c r="X157" i="7" s="1"/>
  <c r="W26" i="7"/>
  <c r="W157" i="7" s="1"/>
  <c r="V26" i="7"/>
  <c r="T26" i="7"/>
  <c r="S26" i="7"/>
  <c r="S157" i="7" s="1"/>
  <c r="R26" i="7"/>
  <c r="R157" i="7" s="1"/>
  <c r="Q26" i="7"/>
  <c r="Q157" i="7" s="1"/>
  <c r="P26" i="7"/>
  <c r="P157" i="7" s="1"/>
  <c r="O26" i="7"/>
  <c r="O157" i="7" s="1"/>
  <c r="N26" i="7"/>
  <c r="N157" i="7" s="1"/>
  <c r="M26" i="7"/>
  <c r="M157" i="7" s="1"/>
  <c r="L26" i="7"/>
  <c r="K26" i="7"/>
  <c r="K157" i="7" s="1"/>
  <c r="J26" i="7"/>
  <c r="J157" i="7" s="1"/>
  <c r="I26" i="7"/>
  <c r="I157" i="7" s="1"/>
  <c r="H26" i="7"/>
  <c r="H157" i="7" s="1"/>
  <c r="G26" i="7"/>
  <c r="G157" i="7" s="1"/>
  <c r="F26" i="7"/>
  <c r="F157" i="7" s="1"/>
  <c r="E26" i="7"/>
  <c r="E157" i="7" s="1"/>
  <c r="D26" i="7"/>
  <c r="BK25" i="7"/>
  <c r="BK156" i="7" s="1"/>
  <c r="BJ25" i="7"/>
  <c r="BJ156" i="7" s="1"/>
  <c r="BI25" i="7"/>
  <c r="BI156" i="7" s="1"/>
  <c r="BH25" i="7"/>
  <c r="BH156" i="7" s="1"/>
  <c r="BG25" i="7"/>
  <c r="BG156" i="7" s="1"/>
  <c r="BF25" i="7"/>
  <c r="BF156" i="7" s="1"/>
  <c r="BE25" i="7"/>
  <c r="BE156" i="7" s="1"/>
  <c r="BD25" i="7"/>
  <c r="BC25" i="7"/>
  <c r="BC156" i="7" s="1"/>
  <c r="BB25" i="7"/>
  <c r="BB156" i="7" s="1"/>
  <c r="BA25" i="7"/>
  <c r="BA156" i="7" s="1"/>
  <c r="AZ25" i="7"/>
  <c r="AZ156" i="7" s="1"/>
  <c r="AY25" i="7"/>
  <c r="AY156" i="7" s="1"/>
  <c r="AX25" i="7"/>
  <c r="AX156" i="7" s="1"/>
  <c r="AW25" i="7"/>
  <c r="AW156" i="7" s="1"/>
  <c r="AV25" i="7"/>
  <c r="AU25" i="7"/>
  <c r="AU156" i="7" s="1"/>
  <c r="AT25" i="7"/>
  <c r="AT156" i="7" s="1"/>
  <c r="AS25" i="7"/>
  <c r="AS156" i="7" s="1"/>
  <c r="AR25" i="7"/>
  <c r="AR156" i="7" s="1"/>
  <c r="AQ25" i="7"/>
  <c r="AQ156" i="7" s="1"/>
  <c r="AP25" i="7"/>
  <c r="AP156" i="7" s="1"/>
  <c r="AO25" i="7"/>
  <c r="AO156" i="7" s="1"/>
  <c r="AN25" i="7"/>
  <c r="AM25" i="7"/>
  <c r="AM156" i="7" s="1"/>
  <c r="AL25" i="7"/>
  <c r="AL156" i="7" s="1"/>
  <c r="AK25" i="7"/>
  <c r="AK156" i="7" s="1"/>
  <c r="AI25" i="7"/>
  <c r="AI156" i="7" s="1"/>
  <c r="AH25" i="7"/>
  <c r="AG25" i="7"/>
  <c r="AG156" i="7" s="1"/>
  <c r="AF25" i="7"/>
  <c r="AE25" i="7"/>
  <c r="AE156" i="7" s="1"/>
  <c r="AD25" i="7"/>
  <c r="AC25" i="7"/>
  <c r="AC156" i="7" s="1"/>
  <c r="AA25" i="7"/>
  <c r="AA156" i="7" s="1"/>
  <c r="Y25" i="7"/>
  <c r="Y156" i="7" s="1"/>
  <c r="X25" i="7"/>
  <c r="W25" i="7"/>
  <c r="W156" i="7" s="1"/>
  <c r="V25" i="7"/>
  <c r="T25" i="7"/>
  <c r="T156" i="7" s="1"/>
  <c r="S25" i="7"/>
  <c r="S156" i="7" s="1"/>
  <c r="R25" i="7"/>
  <c r="R156" i="7" s="1"/>
  <c r="Q25" i="7"/>
  <c r="Q156" i="7" s="1"/>
  <c r="P25" i="7"/>
  <c r="P156" i="7" s="1"/>
  <c r="O25" i="7"/>
  <c r="O156" i="7" s="1"/>
  <c r="N25" i="7"/>
  <c r="N156" i="7" s="1"/>
  <c r="M25" i="7"/>
  <c r="M156" i="7" s="1"/>
  <c r="L25" i="7"/>
  <c r="L156" i="7" s="1"/>
  <c r="K25" i="7"/>
  <c r="K156" i="7" s="1"/>
  <c r="J25" i="7"/>
  <c r="J156" i="7" s="1"/>
  <c r="I25" i="7"/>
  <c r="I156" i="7" s="1"/>
  <c r="H25" i="7"/>
  <c r="H156" i="7" s="1"/>
  <c r="G25" i="7"/>
  <c r="G156" i="7" s="1"/>
  <c r="F25" i="7"/>
  <c r="F156" i="7" s="1"/>
  <c r="E25" i="7"/>
  <c r="E156" i="7" s="1"/>
  <c r="D25" i="7"/>
  <c r="D156" i="7" s="1"/>
  <c r="BK24" i="7"/>
  <c r="BK155" i="7" s="1"/>
  <c r="BJ24" i="7"/>
  <c r="BJ155" i="7" s="1"/>
  <c r="BI24" i="7"/>
  <c r="BI155" i="7" s="1"/>
  <c r="BH24" i="7"/>
  <c r="BH155" i="7" s="1"/>
  <c r="BG24" i="7"/>
  <c r="BG155" i="7" s="1"/>
  <c r="BF24" i="7"/>
  <c r="BF155" i="7" s="1"/>
  <c r="BE24" i="7"/>
  <c r="BE155" i="7" s="1"/>
  <c r="BD24" i="7"/>
  <c r="BD155" i="7" s="1"/>
  <c r="BC24" i="7"/>
  <c r="BC155" i="7" s="1"/>
  <c r="BB24" i="7"/>
  <c r="BB155" i="7" s="1"/>
  <c r="BA24" i="7"/>
  <c r="BA155" i="7" s="1"/>
  <c r="AZ24" i="7"/>
  <c r="AZ155" i="7" s="1"/>
  <c r="AY24" i="7"/>
  <c r="AY155" i="7" s="1"/>
  <c r="AX24" i="7"/>
  <c r="AX155" i="7" s="1"/>
  <c r="AW24" i="7"/>
  <c r="AW155" i="7" s="1"/>
  <c r="AV24" i="7"/>
  <c r="AV155" i="7" s="1"/>
  <c r="AU24" i="7"/>
  <c r="AU155" i="7" s="1"/>
  <c r="AT24" i="7"/>
  <c r="AT155" i="7" s="1"/>
  <c r="AS24" i="7"/>
  <c r="AS155" i="7" s="1"/>
  <c r="AR24" i="7"/>
  <c r="AR155" i="7" s="1"/>
  <c r="AQ24" i="7"/>
  <c r="AQ155" i="7" s="1"/>
  <c r="AP24" i="7"/>
  <c r="AP155" i="7" s="1"/>
  <c r="AO24" i="7"/>
  <c r="AO155" i="7" s="1"/>
  <c r="AN24" i="7"/>
  <c r="AN155" i="7" s="1"/>
  <c r="AM24" i="7"/>
  <c r="AM155" i="7" s="1"/>
  <c r="AL24" i="7"/>
  <c r="AL155" i="7" s="1"/>
  <c r="AK24" i="7"/>
  <c r="AK155" i="7" s="1"/>
  <c r="AI24" i="7"/>
  <c r="AI155" i="7" s="1"/>
  <c r="AH24" i="7"/>
  <c r="AG24" i="7"/>
  <c r="AG155" i="7" s="1"/>
  <c r="AF24" i="7"/>
  <c r="AE24" i="7"/>
  <c r="AE155" i="7" s="1"/>
  <c r="AD24" i="7"/>
  <c r="AC24" i="7"/>
  <c r="AC155" i="7" s="1"/>
  <c r="AA24" i="7"/>
  <c r="AA155" i="7" s="1"/>
  <c r="Y24" i="7"/>
  <c r="Y155" i="7" s="1"/>
  <c r="X24" i="7"/>
  <c r="X155" i="7" s="1"/>
  <c r="W24" i="7"/>
  <c r="W155" i="7" s="1"/>
  <c r="V24" i="7"/>
  <c r="T24" i="7"/>
  <c r="S24" i="7"/>
  <c r="S155" i="7" s="1"/>
  <c r="R24" i="7"/>
  <c r="R155" i="7" s="1"/>
  <c r="Q24" i="7"/>
  <c r="Q155" i="7" s="1"/>
  <c r="P24" i="7"/>
  <c r="P155" i="7" s="1"/>
  <c r="O24" i="7"/>
  <c r="O155" i="7" s="1"/>
  <c r="N24" i="7"/>
  <c r="N155" i="7" s="1"/>
  <c r="M24" i="7"/>
  <c r="M155" i="7" s="1"/>
  <c r="L24" i="7"/>
  <c r="K24" i="7"/>
  <c r="K155" i="7" s="1"/>
  <c r="J24" i="7"/>
  <c r="J155" i="7" s="1"/>
  <c r="I24" i="7"/>
  <c r="I155" i="7" s="1"/>
  <c r="H24" i="7"/>
  <c r="H155" i="7" s="1"/>
  <c r="G24" i="7"/>
  <c r="G155" i="7" s="1"/>
  <c r="F24" i="7"/>
  <c r="F155" i="7" s="1"/>
  <c r="E24" i="7"/>
  <c r="E155" i="7" s="1"/>
  <c r="D24" i="7"/>
  <c r="BK23" i="7"/>
  <c r="BK154" i="7" s="1"/>
  <c r="BJ23" i="7"/>
  <c r="BJ154" i="7" s="1"/>
  <c r="BI23" i="7"/>
  <c r="BI154" i="7" s="1"/>
  <c r="BH23" i="7"/>
  <c r="BH154" i="7" s="1"/>
  <c r="BG23" i="7"/>
  <c r="BG154" i="7" s="1"/>
  <c r="BF23" i="7"/>
  <c r="BF154" i="7" s="1"/>
  <c r="BE23" i="7"/>
  <c r="BE154" i="7" s="1"/>
  <c r="BD23" i="7"/>
  <c r="BC23" i="7"/>
  <c r="BC154" i="7" s="1"/>
  <c r="BB23" i="7"/>
  <c r="BB154" i="7" s="1"/>
  <c r="BA23" i="7"/>
  <c r="BA154" i="7" s="1"/>
  <c r="AZ23" i="7"/>
  <c r="AZ154" i="7" s="1"/>
  <c r="AY23" i="7"/>
  <c r="AY154" i="7" s="1"/>
  <c r="AX23" i="7"/>
  <c r="AX154" i="7" s="1"/>
  <c r="AW23" i="7"/>
  <c r="AW154" i="7" s="1"/>
  <c r="AV23" i="7"/>
  <c r="AU23" i="7"/>
  <c r="AU154" i="7" s="1"/>
  <c r="AT23" i="7"/>
  <c r="AT154" i="7" s="1"/>
  <c r="AS23" i="7"/>
  <c r="AS154" i="7" s="1"/>
  <c r="AR23" i="7"/>
  <c r="AR154" i="7" s="1"/>
  <c r="AQ23" i="7"/>
  <c r="AQ154" i="7" s="1"/>
  <c r="AP23" i="7"/>
  <c r="AP154" i="7" s="1"/>
  <c r="AO23" i="7"/>
  <c r="AO154" i="7" s="1"/>
  <c r="AN23" i="7"/>
  <c r="AM23" i="7"/>
  <c r="AM154" i="7" s="1"/>
  <c r="AL23" i="7"/>
  <c r="AL154" i="7" s="1"/>
  <c r="AK23" i="7"/>
  <c r="AK154" i="7" s="1"/>
  <c r="AI23" i="7"/>
  <c r="AI154" i="7" s="1"/>
  <c r="AH23" i="7"/>
  <c r="AG23" i="7"/>
  <c r="AG154" i="7" s="1"/>
  <c r="AF23" i="7"/>
  <c r="AE23" i="7"/>
  <c r="AE154" i="7" s="1"/>
  <c r="AD23" i="7"/>
  <c r="AC23" i="7"/>
  <c r="AC154" i="7" s="1"/>
  <c r="AA23" i="7"/>
  <c r="AA154" i="7" s="1"/>
  <c r="Y23" i="7"/>
  <c r="Y154" i="7" s="1"/>
  <c r="X23" i="7"/>
  <c r="W23" i="7"/>
  <c r="W154" i="7" s="1"/>
  <c r="V23" i="7"/>
  <c r="T23" i="7"/>
  <c r="T154" i="7" s="1"/>
  <c r="S23" i="7"/>
  <c r="S154" i="7" s="1"/>
  <c r="R23" i="7"/>
  <c r="R154" i="7" s="1"/>
  <c r="Q23" i="7"/>
  <c r="Q154" i="7" s="1"/>
  <c r="P23" i="7"/>
  <c r="P154" i="7" s="1"/>
  <c r="O23" i="7"/>
  <c r="O154" i="7" s="1"/>
  <c r="N23" i="7"/>
  <c r="N154" i="7" s="1"/>
  <c r="M23" i="7"/>
  <c r="M154" i="7" s="1"/>
  <c r="L23" i="7"/>
  <c r="L154" i="7" s="1"/>
  <c r="K23" i="7"/>
  <c r="K154" i="7" s="1"/>
  <c r="J23" i="7"/>
  <c r="J154" i="7" s="1"/>
  <c r="I23" i="7"/>
  <c r="I154" i="7" s="1"/>
  <c r="H23" i="7"/>
  <c r="H154" i="7" s="1"/>
  <c r="G23" i="7"/>
  <c r="G154" i="7" s="1"/>
  <c r="F23" i="7"/>
  <c r="F154" i="7" s="1"/>
  <c r="E23" i="7"/>
  <c r="E154" i="7" s="1"/>
  <c r="D23" i="7"/>
  <c r="D154" i="7" s="1"/>
  <c r="BK22" i="7"/>
  <c r="BK153" i="7" s="1"/>
  <c r="BJ22" i="7"/>
  <c r="BJ153" i="7" s="1"/>
  <c r="BI22" i="7"/>
  <c r="BI153" i="7" s="1"/>
  <c r="BH22" i="7"/>
  <c r="BH153" i="7" s="1"/>
  <c r="BG22" i="7"/>
  <c r="BG153" i="7" s="1"/>
  <c r="BF22" i="7"/>
  <c r="BF153" i="7" s="1"/>
  <c r="BE22" i="7"/>
  <c r="BE153" i="7" s="1"/>
  <c r="BD22" i="7"/>
  <c r="BD153" i="7" s="1"/>
  <c r="BC22" i="7"/>
  <c r="BC153" i="7" s="1"/>
  <c r="BB22" i="7"/>
  <c r="BB153" i="7" s="1"/>
  <c r="BA22" i="7"/>
  <c r="BA153" i="7" s="1"/>
  <c r="AZ22" i="7"/>
  <c r="AZ153" i="7" s="1"/>
  <c r="AY22" i="7"/>
  <c r="AY153" i="7" s="1"/>
  <c r="AX22" i="7"/>
  <c r="AX153" i="7" s="1"/>
  <c r="AW22" i="7"/>
  <c r="AW153" i="7" s="1"/>
  <c r="AV22" i="7"/>
  <c r="AV153" i="7" s="1"/>
  <c r="AU22" i="7"/>
  <c r="AU153" i="7" s="1"/>
  <c r="AT22" i="7"/>
  <c r="AT153" i="7" s="1"/>
  <c r="AS22" i="7"/>
  <c r="AS153" i="7" s="1"/>
  <c r="AR22" i="7"/>
  <c r="AR153" i="7" s="1"/>
  <c r="AQ22" i="7"/>
  <c r="AQ153" i="7" s="1"/>
  <c r="AP22" i="7"/>
  <c r="AP153" i="7" s="1"/>
  <c r="AO22" i="7"/>
  <c r="AO153" i="7" s="1"/>
  <c r="AN22" i="7"/>
  <c r="AN153" i="7" s="1"/>
  <c r="AM22" i="7"/>
  <c r="AM153" i="7" s="1"/>
  <c r="AL22" i="7"/>
  <c r="AL153" i="7" s="1"/>
  <c r="AK22" i="7"/>
  <c r="AK153" i="7" s="1"/>
  <c r="AI22" i="7"/>
  <c r="AI153" i="7" s="1"/>
  <c r="AH22" i="7"/>
  <c r="AG22" i="7"/>
  <c r="AG153" i="7" s="1"/>
  <c r="AF22" i="7"/>
  <c r="AE22" i="7"/>
  <c r="AE153" i="7" s="1"/>
  <c r="AD22" i="7"/>
  <c r="AC22" i="7"/>
  <c r="AC153" i="7" s="1"/>
  <c r="AA22" i="7"/>
  <c r="AA153" i="7" s="1"/>
  <c r="Y22" i="7"/>
  <c r="Y153" i="7" s="1"/>
  <c r="X22" i="7"/>
  <c r="X153" i="7" s="1"/>
  <c r="W22" i="7"/>
  <c r="W153" i="7" s="1"/>
  <c r="V22" i="7"/>
  <c r="T22" i="7"/>
  <c r="S22" i="7"/>
  <c r="S153" i="7" s="1"/>
  <c r="R22" i="7"/>
  <c r="R153" i="7" s="1"/>
  <c r="Q22" i="7"/>
  <c r="Q153" i="7" s="1"/>
  <c r="P22" i="7"/>
  <c r="P153" i="7" s="1"/>
  <c r="O22" i="7"/>
  <c r="O153" i="7" s="1"/>
  <c r="N22" i="7"/>
  <c r="N153" i="7" s="1"/>
  <c r="M22" i="7"/>
  <c r="M153" i="7" s="1"/>
  <c r="L22" i="7"/>
  <c r="K22" i="7"/>
  <c r="K153" i="7" s="1"/>
  <c r="J22" i="7"/>
  <c r="J153" i="7" s="1"/>
  <c r="I22" i="7"/>
  <c r="I153" i="7" s="1"/>
  <c r="H22" i="7"/>
  <c r="H153" i="7" s="1"/>
  <c r="G22" i="7"/>
  <c r="G153" i="7" s="1"/>
  <c r="F22" i="7"/>
  <c r="F153" i="7" s="1"/>
  <c r="E22" i="7"/>
  <c r="E153" i="7" s="1"/>
  <c r="D22" i="7"/>
  <c r="BK21" i="7"/>
  <c r="BK152" i="7" s="1"/>
  <c r="BJ21" i="7"/>
  <c r="BJ152" i="7" s="1"/>
  <c r="BI21" i="7"/>
  <c r="BI152" i="7" s="1"/>
  <c r="BH21" i="7"/>
  <c r="BH152" i="7" s="1"/>
  <c r="BG21" i="7"/>
  <c r="BG152" i="7" s="1"/>
  <c r="BF21" i="7"/>
  <c r="BF152" i="7" s="1"/>
  <c r="BE21" i="7"/>
  <c r="BE152" i="7" s="1"/>
  <c r="BD21" i="7"/>
  <c r="BC21" i="7"/>
  <c r="BC152" i="7" s="1"/>
  <c r="BB21" i="7"/>
  <c r="BB152" i="7" s="1"/>
  <c r="BA21" i="7"/>
  <c r="BA152" i="7" s="1"/>
  <c r="AZ21" i="7"/>
  <c r="AZ152" i="7" s="1"/>
  <c r="AY21" i="7"/>
  <c r="AY152" i="7" s="1"/>
  <c r="AX21" i="7"/>
  <c r="AX152" i="7" s="1"/>
  <c r="AW21" i="7"/>
  <c r="AW152" i="7" s="1"/>
  <c r="AV21" i="7"/>
  <c r="AU21" i="7"/>
  <c r="AU152" i="7" s="1"/>
  <c r="AT21" i="7"/>
  <c r="AT152" i="7" s="1"/>
  <c r="AS21" i="7"/>
  <c r="AS152" i="7" s="1"/>
  <c r="AR21" i="7"/>
  <c r="AR152" i="7" s="1"/>
  <c r="AQ21" i="7"/>
  <c r="AQ152" i="7" s="1"/>
  <c r="AP21" i="7"/>
  <c r="AP152" i="7" s="1"/>
  <c r="AO21" i="7"/>
  <c r="AO152" i="7" s="1"/>
  <c r="AN21" i="7"/>
  <c r="AM21" i="7"/>
  <c r="AM152" i="7" s="1"/>
  <c r="AL21" i="7"/>
  <c r="AL152" i="7" s="1"/>
  <c r="AK21" i="7"/>
  <c r="AK152" i="7" s="1"/>
  <c r="AI21" i="7"/>
  <c r="AI152" i="7" s="1"/>
  <c r="AH21" i="7"/>
  <c r="AG21" i="7"/>
  <c r="AG152" i="7" s="1"/>
  <c r="AF21" i="7"/>
  <c r="AE21" i="7"/>
  <c r="AE152" i="7" s="1"/>
  <c r="AD21" i="7"/>
  <c r="AC21" i="7"/>
  <c r="AC152" i="7" s="1"/>
  <c r="AA21" i="7"/>
  <c r="AA152" i="7" s="1"/>
  <c r="Y21" i="7"/>
  <c r="Y152" i="7" s="1"/>
  <c r="X21" i="7"/>
  <c r="W21" i="7"/>
  <c r="W152" i="7" s="1"/>
  <c r="V21" i="7"/>
  <c r="T21" i="7"/>
  <c r="T152" i="7" s="1"/>
  <c r="S21" i="7"/>
  <c r="S152" i="7" s="1"/>
  <c r="R21" i="7"/>
  <c r="R152" i="7" s="1"/>
  <c r="Q21" i="7"/>
  <c r="Q152" i="7" s="1"/>
  <c r="P21" i="7"/>
  <c r="P152" i="7" s="1"/>
  <c r="O21" i="7"/>
  <c r="O152" i="7" s="1"/>
  <c r="N21" i="7"/>
  <c r="N152" i="7" s="1"/>
  <c r="M21" i="7"/>
  <c r="M152" i="7" s="1"/>
  <c r="L21" i="7"/>
  <c r="L152" i="7" s="1"/>
  <c r="K21" i="7"/>
  <c r="K152" i="7" s="1"/>
  <c r="J21" i="7"/>
  <c r="J152" i="7" s="1"/>
  <c r="I21" i="7"/>
  <c r="I152" i="7" s="1"/>
  <c r="H21" i="7"/>
  <c r="H152" i="7" s="1"/>
  <c r="G21" i="7"/>
  <c r="G152" i="7" s="1"/>
  <c r="F21" i="7"/>
  <c r="F152" i="7" s="1"/>
  <c r="E21" i="7"/>
  <c r="E152" i="7" s="1"/>
  <c r="D21" i="7"/>
  <c r="D152" i="7" s="1"/>
  <c r="BK20" i="7"/>
  <c r="BK151" i="7" s="1"/>
  <c r="BJ20" i="7"/>
  <c r="BJ151" i="7" s="1"/>
  <c r="BI20" i="7"/>
  <c r="BI151" i="7" s="1"/>
  <c r="BH20" i="7"/>
  <c r="BH151" i="7" s="1"/>
  <c r="BG20" i="7"/>
  <c r="BG151" i="7" s="1"/>
  <c r="BF20" i="7"/>
  <c r="BF151" i="7" s="1"/>
  <c r="BE20" i="7"/>
  <c r="BE151" i="7" s="1"/>
  <c r="BD20" i="7"/>
  <c r="BD151" i="7" s="1"/>
  <c r="BC20" i="7"/>
  <c r="BC151" i="7" s="1"/>
  <c r="BB20" i="7"/>
  <c r="BB151" i="7" s="1"/>
  <c r="BA20" i="7"/>
  <c r="BA151" i="7" s="1"/>
  <c r="AZ20" i="7"/>
  <c r="AZ151" i="7" s="1"/>
  <c r="AY20" i="7"/>
  <c r="AY151" i="7" s="1"/>
  <c r="AX20" i="7"/>
  <c r="AX151" i="7" s="1"/>
  <c r="AW20" i="7"/>
  <c r="AW151" i="7" s="1"/>
  <c r="AV20" i="7"/>
  <c r="AV151" i="7" s="1"/>
  <c r="AU20" i="7"/>
  <c r="AU151" i="7" s="1"/>
  <c r="AT20" i="7"/>
  <c r="AT151" i="7" s="1"/>
  <c r="AS20" i="7"/>
  <c r="AS151" i="7" s="1"/>
  <c r="AR20" i="7"/>
  <c r="AR151" i="7" s="1"/>
  <c r="AQ20" i="7"/>
  <c r="AQ151" i="7" s="1"/>
  <c r="AP20" i="7"/>
  <c r="AP151" i="7" s="1"/>
  <c r="AO20" i="7"/>
  <c r="AO151" i="7" s="1"/>
  <c r="AN20" i="7"/>
  <c r="AN151" i="7" s="1"/>
  <c r="AM20" i="7"/>
  <c r="AM151" i="7" s="1"/>
  <c r="AL20" i="7"/>
  <c r="AL151" i="7" s="1"/>
  <c r="AK20" i="7"/>
  <c r="AK151" i="7" s="1"/>
  <c r="AI20" i="7"/>
  <c r="AI151" i="7" s="1"/>
  <c r="AH20" i="7"/>
  <c r="AG20" i="7"/>
  <c r="AG151" i="7" s="1"/>
  <c r="AF20" i="7"/>
  <c r="AE20" i="7"/>
  <c r="AE151" i="7" s="1"/>
  <c r="AD20" i="7"/>
  <c r="AC20" i="7"/>
  <c r="AC151" i="7" s="1"/>
  <c r="AA20" i="7"/>
  <c r="AA151" i="7" s="1"/>
  <c r="Y20" i="7"/>
  <c r="Y151" i="7" s="1"/>
  <c r="X20" i="7"/>
  <c r="X151" i="7" s="1"/>
  <c r="W20" i="7"/>
  <c r="W151" i="7" s="1"/>
  <c r="V20" i="7"/>
  <c r="T20" i="7"/>
  <c r="S20" i="7"/>
  <c r="S151" i="7" s="1"/>
  <c r="R20" i="7"/>
  <c r="R151" i="7" s="1"/>
  <c r="Q20" i="7"/>
  <c r="Q151" i="7" s="1"/>
  <c r="P20" i="7"/>
  <c r="P151" i="7" s="1"/>
  <c r="O20" i="7"/>
  <c r="O151" i="7" s="1"/>
  <c r="N20" i="7"/>
  <c r="N151" i="7" s="1"/>
  <c r="M20" i="7"/>
  <c r="M151" i="7" s="1"/>
  <c r="L20" i="7"/>
  <c r="K20" i="7"/>
  <c r="K151" i="7" s="1"/>
  <c r="J20" i="7"/>
  <c r="J151" i="7" s="1"/>
  <c r="I20" i="7"/>
  <c r="I151" i="7" s="1"/>
  <c r="H20" i="7"/>
  <c r="H151" i="7" s="1"/>
  <c r="G20" i="7"/>
  <c r="G151" i="7" s="1"/>
  <c r="F20" i="7"/>
  <c r="F151" i="7" s="1"/>
  <c r="E20" i="7"/>
  <c r="E151" i="7" s="1"/>
  <c r="D20" i="7"/>
  <c r="BK19" i="7"/>
  <c r="BK150" i="7" s="1"/>
  <c r="BJ19" i="7"/>
  <c r="BJ150" i="7" s="1"/>
  <c r="BI19" i="7"/>
  <c r="BI150" i="7" s="1"/>
  <c r="BH19" i="7"/>
  <c r="BH150" i="7" s="1"/>
  <c r="BG19" i="7"/>
  <c r="BG150" i="7" s="1"/>
  <c r="BF19" i="7"/>
  <c r="BF150" i="7" s="1"/>
  <c r="BE19" i="7"/>
  <c r="BE150" i="7" s="1"/>
  <c r="BD19" i="7"/>
  <c r="BC19" i="7"/>
  <c r="BC150" i="7" s="1"/>
  <c r="BB19" i="7"/>
  <c r="BB150" i="7" s="1"/>
  <c r="BA19" i="7"/>
  <c r="BA150" i="7" s="1"/>
  <c r="AZ19" i="7"/>
  <c r="AZ150" i="7" s="1"/>
  <c r="AY19" i="7"/>
  <c r="AY150" i="7" s="1"/>
  <c r="AX19" i="7"/>
  <c r="AX150" i="7" s="1"/>
  <c r="AW19" i="7"/>
  <c r="AW150" i="7" s="1"/>
  <c r="AV19" i="7"/>
  <c r="AU19" i="7"/>
  <c r="AU150" i="7" s="1"/>
  <c r="AT19" i="7"/>
  <c r="AT150" i="7" s="1"/>
  <c r="AS19" i="7"/>
  <c r="AS150" i="7" s="1"/>
  <c r="AR19" i="7"/>
  <c r="AR150" i="7" s="1"/>
  <c r="AQ19" i="7"/>
  <c r="AQ150" i="7" s="1"/>
  <c r="AP19" i="7"/>
  <c r="AP150" i="7" s="1"/>
  <c r="AO19" i="7"/>
  <c r="AO150" i="7" s="1"/>
  <c r="AN19" i="7"/>
  <c r="AM19" i="7"/>
  <c r="AM150" i="7" s="1"/>
  <c r="AL19" i="7"/>
  <c r="AL150" i="7" s="1"/>
  <c r="AK19" i="7"/>
  <c r="AK150" i="7" s="1"/>
  <c r="AI19" i="7"/>
  <c r="AI150" i="7" s="1"/>
  <c r="AH19" i="7"/>
  <c r="AG19" i="7"/>
  <c r="AG150" i="7" s="1"/>
  <c r="AF19" i="7"/>
  <c r="AE19" i="7"/>
  <c r="AE150" i="7" s="1"/>
  <c r="AD19" i="7"/>
  <c r="AC19" i="7"/>
  <c r="AC150" i="7" s="1"/>
  <c r="AA19" i="7"/>
  <c r="AA150" i="7" s="1"/>
  <c r="Y19" i="7"/>
  <c r="Y150" i="7" s="1"/>
  <c r="X19" i="7"/>
  <c r="W19" i="7"/>
  <c r="W150" i="7" s="1"/>
  <c r="V19" i="7"/>
  <c r="T19" i="7"/>
  <c r="T150" i="7" s="1"/>
  <c r="S19" i="7"/>
  <c r="S150" i="7" s="1"/>
  <c r="R19" i="7"/>
  <c r="R150" i="7" s="1"/>
  <c r="Q19" i="7"/>
  <c r="Q150" i="7" s="1"/>
  <c r="P19" i="7"/>
  <c r="P150" i="7" s="1"/>
  <c r="O19" i="7"/>
  <c r="O150" i="7" s="1"/>
  <c r="N19" i="7"/>
  <c r="N150" i="7" s="1"/>
  <c r="M19" i="7"/>
  <c r="M150" i="7" s="1"/>
  <c r="L19" i="7"/>
  <c r="L150" i="7" s="1"/>
  <c r="K19" i="7"/>
  <c r="K150" i="7" s="1"/>
  <c r="J19" i="7"/>
  <c r="J150" i="7" s="1"/>
  <c r="I19" i="7"/>
  <c r="I150" i="7" s="1"/>
  <c r="H19" i="7"/>
  <c r="H150" i="7" s="1"/>
  <c r="G19" i="7"/>
  <c r="G150" i="7" s="1"/>
  <c r="F19" i="7"/>
  <c r="F150" i="7" s="1"/>
  <c r="E19" i="7"/>
  <c r="E150" i="7" s="1"/>
  <c r="D19" i="7"/>
  <c r="D150" i="7" s="1"/>
  <c r="BK18" i="7"/>
  <c r="BK149" i="7" s="1"/>
  <c r="BJ18" i="7"/>
  <c r="BJ149" i="7" s="1"/>
  <c r="BI18" i="7"/>
  <c r="BI149" i="7" s="1"/>
  <c r="BH18" i="7"/>
  <c r="BH149" i="7" s="1"/>
  <c r="BG18" i="7"/>
  <c r="BG149" i="7" s="1"/>
  <c r="BF18" i="7"/>
  <c r="BF149" i="7" s="1"/>
  <c r="BE18" i="7"/>
  <c r="BE149" i="7" s="1"/>
  <c r="BD18" i="7"/>
  <c r="BD149" i="7" s="1"/>
  <c r="BC18" i="7"/>
  <c r="BC149" i="7" s="1"/>
  <c r="BB18" i="7"/>
  <c r="BB149" i="7" s="1"/>
  <c r="BA18" i="7"/>
  <c r="BA149" i="7" s="1"/>
  <c r="AZ18" i="7"/>
  <c r="AZ149" i="7" s="1"/>
  <c r="AY18" i="7"/>
  <c r="AY149" i="7" s="1"/>
  <c r="AX18" i="7"/>
  <c r="AX149" i="7" s="1"/>
  <c r="AW18" i="7"/>
  <c r="AW149" i="7" s="1"/>
  <c r="AV18" i="7"/>
  <c r="AV149" i="7" s="1"/>
  <c r="AU18" i="7"/>
  <c r="AU149" i="7" s="1"/>
  <c r="AT18" i="7"/>
  <c r="AT149" i="7" s="1"/>
  <c r="AS18" i="7"/>
  <c r="AS149" i="7" s="1"/>
  <c r="AR18" i="7"/>
  <c r="AR149" i="7" s="1"/>
  <c r="AQ18" i="7"/>
  <c r="AQ149" i="7" s="1"/>
  <c r="AP18" i="7"/>
  <c r="AP149" i="7" s="1"/>
  <c r="AO18" i="7"/>
  <c r="AO149" i="7" s="1"/>
  <c r="AN18" i="7"/>
  <c r="AN149" i="7" s="1"/>
  <c r="AM18" i="7"/>
  <c r="AM149" i="7" s="1"/>
  <c r="AL18" i="7"/>
  <c r="AL149" i="7" s="1"/>
  <c r="AK18" i="7"/>
  <c r="AK149" i="7" s="1"/>
  <c r="AI18" i="7"/>
  <c r="AI149" i="7" s="1"/>
  <c r="AH18" i="7"/>
  <c r="AG18" i="7"/>
  <c r="AG149" i="7" s="1"/>
  <c r="AF18" i="7"/>
  <c r="AE18" i="7"/>
  <c r="AE149" i="7" s="1"/>
  <c r="AD18" i="7"/>
  <c r="AC18" i="7"/>
  <c r="AC149" i="7" s="1"/>
  <c r="AA18" i="7"/>
  <c r="AA149" i="7" s="1"/>
  <c r="Y18" i="7"/>
  <c r="Y149" i="7" s="1"/>
  <c r="X18" i="7"/>
  <c r="X149" i="7" s="1"/>
  <c r="W18" i="7"/>
  <c r="W149" i="7" s="1"/>
  <c r="V18" i="7"/>
  <c r="T18" i="7"/>
  <c r="S18" i="7"/>
  <c r="S149" i="7" s="1"/>
  <c r="R18" i="7"/>
  <c r="R149" i="7" s="1"/>
  <c r="Q18" i="7"/>
  <c r="Q149" i="7" s="1"/>
  <c r="P18" i="7"/>
  <c r="P149" i="7" s="1"/>
  <c r="O18" i="7"/>
  <c r="O149" i="7" s="1"/>
  <c r="N18" i="7"/>
  <c r="N149" i="7" s="1"/>
  <c r="M18" i="7"/>
  <c r="M149" i="7" s="1"/>
  <c r="L18" i="7"/>
  <c r="K18" i="7"/>
  <c r="K149" i="7" s="1"/>
  <c r="J18" i="7"/>
  <c r="J149" i="7" s="1"/>
  <c r="I18" i="7"/>
  <c r="I149" i="7" s="1"/>
  <c r="H18" i="7"/>
  <c r="H149" i="7" s="1"/>
  <c r="G18" i="7"/>
  <c r="G149" i="7" s="1"/>
  <c r="F18" i="7"/>
  <c r="F149" i="7" s="1"/>
  <c r="E18" i="7"/>
  <c r="E149" i="7" s="1"/>
  <c r="D18" i="7"/>
  <c r="BK17" i="7"/>
  <c r="BK148" i="7" s="1"/>
  <c r="BJ17" i="7"/>
  <c r="BJ148" i="7" s="1"/>
  <c r="BI17" i="7"/>
  <c r="BI148" i="7" s="1"/>
  <c r="BH17" i="7"/>
  <c r="BH148" i="7" s="1"/>
  <c r="BG17" i="7"/>
  <c r="BG148" i="7" s="1"/>
  <c r="BF17" i="7"/>
  <c r="BF148" i="7" s="1"/>
  <c r="BE17" i="7"/>
  <c r="BE148" i="7" s="1"/>
  <c r="BD17" i="7"/>
  <c r="BC17" i="7"/>
  <c r="BC148" i="7" s="1"/>
  <c r="BB17" i="7"/>
  <c r="BB148" i="7" s="1"/>
  <c r="BA17" i="7"/>
  <c r="BA148" i="7" s="1"/>
  <c r="AZ17" i="7"/>
  <c r="AZ148" i="7" s="1"/>
  <c r="AY17" i="7"/>
  <c r="AY148" i="7" s="1"/>
  <c r="AX17" i="7"/>
  <c r="AX148" i="7" s="1"/>
  <c r="AW17" i="7"/>
  <c r="AW148" i="7" s="1"/>
  <c r="AV17" i="7"/>
  <c r="AU17" i="7"/>
  <c r="AU148" i="7" s="1"/>
  <c r="AT17" i="7"/>
  <c r="AT148" i="7" s="1"/>
  <c r="AS17" i="7"/>
  <c r="AS148" i="7" s="1"/>
  <c r="AR17" i="7"/>
  <c r="AR148" i="7" s="1"/>
  <c r="AQ17" i="7"/>
  <c r="AQ148" i="7" s="1"/>
  <c r="AP17" i="7"/>
  <c r="AP148" i="7" s="1"/>
  <c r="AO17" i="7"/>
  <c r="AO148" i="7" s="1"/>
  <c r="AN17" i="7"/>
  <c r="AM17" i="7"/>
  <c r="AM148" i="7" s="1"/>
  <c r="AL17" i="7"/>
  <c r="AL148" i="7" s="1"/>
  <c r="AK17" i="7"/>
  <c r="AK148" i="7" s="1"/>
  <c r="AI17" i="7"/>
  <c r="AI148" i="7" s="1"/>
  <c r="AH17" i="7"/>
  <c r="AG17" i="7"/>
  <c r="AG148" i="7" s="1"/>
  <c r="AF17" i="7"/>
  <c r="AE17" i="7"/>
  <c r="AE148" i="7" s="1"/>
  <c r="AD17" i="7"/>
  <c r="AC17" i="7"/>
  <c r="AC148" i="7" s="1"/>
  <c r="AA17" i="7"/>
  <c r="AA148" i="7" s="1"/>
  <c r="Y17" i="7"/>
  <c r="Y148" i="7" s="1"/>
  <c r="X17" i="7"/>
  <c r="W17" i="7"/>
  <c r="W148" i="7" s="1"/>
  <c r="V17" i="7"/>
  <c r="T17" i="7"/>
  <c r="T148" i="7" s="1"/>
  <c r="S17" i="7"/>
  <c r="S148" i="7" s="1"/>
  <c r="R17" i="7"/>
  <c r="R148" i="7" s="1"/>
  <c r="Q17" i="7"/>
  <c r="Q148" i="7" s="1"/>
  <c r="P17" i="7"/>
  <c r="P148" i="7" s="1"/>
  <c r="O17" i="7"/>
  <c r="O148" i="7" s="1"/>
  <c r="N17" i="7"/>
  <c r="N148" i="7" s="1"/>
  <c r="M17" i="7"/>
  <c r="M148" i="7" s="1"/>
  <c r="L17" i="7"/>
  <c r="L148" i="7" s="1"/>
  <c r="K17" i="7"/>
  <c r="K148" i="7" s="1"/>
  <c r="J17" i="7"/>
  <c r="J148" i="7" s="1"/>
  <c r="I17" i="7"/>
  <c r="I148" i="7" s="1"/>
  <c r="H17" i="7"/>
  <c r="H148" i="7" s="1"/>
  <c r="G17" i="7"/>
  <c r="G148" i="7" s="1"/>
  <c r="F17" i="7"/>
  <c r="F148" i="7" s="1"/>
  <c r="E17" i="7"/>
  <c r="E148" i="7" s="1"/>
  <c r="D17" i="7"/>
  <c r="D148" i="7" s="1"/>
  <c r="BK16" i="7"/>
  <c r="BK147" i="7" s="1"/>
  <c r="BJ16" i="7"/>
  <c r="BJ147" i="7" s="1"/>
  <c r="BI16" i="7"/>
  <c r="BI147" i="7" s="1"/>
  <c r="BH16" i="7"/>
  <c r="BH147" i="7" s="1"/>
  <c r="BG16" i="7"/>
  <c r="BG147" i="7" s="1"/>
  <c r="BF16" i="7"/>
  <c r="BF147" i="7" s="1"/>
  <c r="BE16" i="7"/>
  <c r="BE147" i="7" s="1"/>
  <c r="BD16" i="7"/>
  <c r="BD147" i="7" s="1"/>
  <c r="BC16" i="7"/>
  <c r="BC147" i="7" s="1"/>
  <c r="BB16" i="7"/>
  <c r="BB147" i="7" s="1"/>
  <c r="BA16" i="7"/>
  <c r="BA147" i="7" s="1"/>
  <c r="AZ16" i="7"/>
  <c r="AZ147" i="7" s="1"/>
  <c r="AY16" i="7"/>
  <c r="AY147" i="7" s="1"/>
  <c r="AX16" i="7"/>
  <c r="AX147" i="7" s="1"/>
  <c r="AW16" i="7"/>
  <c r="AW147" i="7" s="1"/>
  <c r="AV16" i="7"/>
  <c r="AV147" i="7" s="1"/>
  <c r="AU16" i="7"/>
  <c r="AU147" i="7" s="1"/>
  <c r="AT16" i="7"/>
  <c r="AT147" i="7" s="1"/>
  <c r="AS16" i="7"/>
  <c r="AS147" i="7" s="1"/>
  <c r="AR16" i="7"/>
  <c r="AR147" i="7" s="1"/>
  <c r="AQ16" i="7"/>
  <c r="AQ147" i="7" s="1"/>
  <c r="AP16" i="7"/>
  <c r="AP147" i="7" s="1"/>
  <c r="AO16" i="7"/>
  <c r="AO147" i="7" s="1"/>
  <c r="AN16" i="7"/>
  <c r="AN147" i="7" s="1"/>
  <c r="AM16" i="7"/>
  <c r="AM147" i="7" s="1"/>
  <c r="AL16" i="7"/>
  <c r="AL147" i="7" s="1"/>
  <c r="AK16" i="7"/>
  <c r="AK147" i="7" s="1"/>
  <c r="AI16" i="7"/>
  <c r="AI147" i="7" s="1"/>
  <c r="AH16" i="7"/>
  <c r="AG16" i="7"/>
  <c r="AG147" i="7" s="1"/>
  <c r="AF16" i="7"/>
  <c r="AE16" i="7"/>
  <c r="AE147" i="7" s="1"/>
  <c r="AD16" i="7"/>
  <c r="AC16" i="7"/>
  <c r="AC147" i="7" s="1"/>
  <c r="AA16" i="7"/>
  <c r="AA147" i="7" s="1"/>
  <c r="Y16" i="7"/>
  <c r="Y147" i="7" s="1"/>
  <c r="X16" i="7"/>
  <c r="X147" i="7" s="1"/>
  <c r="W16" i="7"/>
  <c r="W147" i="7" s="1"/>
  <c r="V16" i="7"/>
  <c r="T16" i="7"/>
  <c r="S16" i="7"/>
  <c r="S147" i="7" s="1"/>
  <c r="R16" i="7"/>
  <c r="R147" i="7" s="1"/>
  <c r="Q16" i="7"/>
  <c r="Q147" i="7" s="1"/>
  <c r="P16" i="7"/>
  <c r="P147" i="7" s="1"/>
  <c r="O16" i="7"/>
  <c r="O147" i="7" s="1"/>
  <c r="N16" i="7"/>
  <c r="N147" i="7" s="1"/>
  <c r="M16" i="7"/>
  <c r="M147" i="7" s="1"/>
  <c r="L16" i="7"/>
  <c r="K16" i="7"/>
  <c r="K147" i="7" s="1"/>
  <c r="J16" i="7"/>
  <c r="J147" i="7" s="1"/>
  <c r="I16" i="7"/>
  <c r="I147" i="7" s="1"/>
  <c r="H16" i="7"/>
  <c r="H147" i="7" s="1"/>
  <c r="G16" i="7"/>
  <c r="G147" i="7" s="1"/>
  <c r="F16" i="7"/>
  <c r="F147" i="7" s="1"/>
  <c r="E16" i="7"/>
  <c r="E147" i="7" s="1"/>
  <c r="D16" i="7"/>
  <c r="BK15" i="7"/>
  <c r="BK146" i="7" s="1"/>
  <c r="BJ15" i="7"/>
  <c r="BJ146" i="7" s="1"/>
  <c r="BI15" i="7"/>
  <c r="BI146" i="7" s="1"/>
  <c r="BH15" i="7"/>
  <c r="BH146" i="7" s="1"/>
  <c r="BG15" i="7"/>
  <c r="BG146" i="7" s="1"/>
  <c r="BF15" i="7"/>
  <c r="BF146" i="7" s="1"/>
  <c r="BE15" i="7"/>
  <c r="BE146" i="7" s="1"/>
  <c r="BD15" i="7"/>
  <c r="BC15" i="7"/>
  <c r="BC146" i="7" s="1"/>
  <c r="BB15" i="7"/>
  <c r="BB146" i="7" s="1"/>
  <c r="BA15" i="7"/>
  <c r="BA146" i="7" s="1"/>
  <c r="AZ15" i="7"/>
  <c r="AZ146" i="7" s="1"/>
  <c r="AY15" i="7"/>
  <c r="AY146" i="7" s="1"/>
  <c r="AX15" i="7"/>
  <c r="AX146" i="7" s="1"/>
  <c r="AW15" i="7"/>
  <c r="AW146" i="7" s="1"/>
  <c r="AV15" i="7"/>
  <c r="AU15" i="7"/>
  <c r="AU146" i="7" s="1"/>
  <c r="AT15" i="7"/>
  <c r="AT146" i="7" s="1"/>
  <c r="AS15" i="7"/>
  <c r="AS146" i="7" s="1"/>
  <c r="AR15" i="7"/>
  <c r="AR146" i="7" s="1"/>
  <c r="AQ15" i="7"/>
  <c r="AQ146" i="7" s="1"/>
  <c r="AP15" i="7"/>
  <c r="AP146" i="7" s="1"/>
  <c r="AO15" i="7"/>
  <c r="AO146" i="7" s="1"/>
  <c r="AN15" i="7"/>
  <c r="AM15" i="7"/>
  <c r="AM146" i="7" s="1"/>
  <c r="AL15" i="7"/>
  <c r="AL146" i="7" s="1"/>
  <c r="AK15" i="7"/>
  <c r="AK146" i="7" s="1"/>
  <c r="AI15" i="7"/>
  <c r="AI146" i="7" s="1"/>
  <c r="AH15" i="7"/>
  <c r="AG15" i="7"/>
  <c r="AG146" i="7" s="1"/>
  <c r="AF15" i="7"/>
  <c r="AE15" i="7"/>
  <c r="AE146" i="7" s="1"/>
  <c r="AD15" i="7"/>
  <c r="AC15" i="7"/>
  <c r="AC146" i="7" s="1"/>
  <c r="AA15" i="7"/>
  <c r="AA146" i="7" s="1"/>
  <c r="Y15" i="7"/>
  <c r="Y146" i="7" s="1"/>
  <c r="X15" i="7"/>
  <c r="W15" i="7"/>
  <c r="W146" i="7" s="1"/>
  <c r="V15" i="7"/>
  <c r="T15" i="7"/>
  <c r="T146" i="7" s="1"/>
  <c r="S15" i="7"/>
  <c r="S146" i="7" s="1"/>
  <c r="R15" i="7"/>
  <c r="R146" i="7" s="1"/>
  <c r="Q15" i="7"/>
  <c r="Q146" i="7" s="1"/>
  <c r="P15" i="7"/>
  <c r="P146" i="7" s="1"/>
  <c r="O15" i="7"/>
  <c r="O146" i="7" s="1"/>
  <c r="N15" i="7"/>
  <c r="N146" i="7" s="1"/>
  <c r="M15" i="7"/>
  <c r="M146" i="7" s="1"/>
  <c r="L15" i="7"/>
  <c r="L146" i="7" s="1"/>
  <c r="K15" i="7"/>
  <c r="K146" i="7" s="1"/>
  <c r="J15" i="7"/>
  <c r="J146" i="7" s="1"/>
  <c r="I15" i="7"/>
  <c r="I146" i="7" s="1"/>
  <c r="H15" i="7"/>
  <c r="H146" i="7" s="1"/>
  <c r="G15" i="7"/>
  <c r="G146" i="7" s="1"/>
  <c r="F15" i="7"/>
  <c r="F146" i="7" s="1"/>
  <c r="E15" i="7"/>
  <c r="E146" i="7" s="1"/>
  <c r="D15" i="7"/>
  <c r="D146" i="7" s="1"/>
  <c r="BK14" i="7"/>
  <c r="BK145" i="7" s="1"/>
  <c r="BJ14" i="7"/>
  <c r="BJ145" i="7" s="1"/>
  <c r="BI14" i="7"/>
  <c r="BI145" i="7" s="1"/>
  <c r="BH14" i="7"/>
  <c r="BH145" i="7" s="1"/>
  <c r="BG14" i="7"/>
  <c r="BG145" i="7" s="1"/>
  <c r="BF14" i="7"/>
  <c r="BF145" i="7" s="1"/>
  <c r="BE14" i="7"/>
  <c r="BE145" i="7" s="1"/>
  <c r="BD14" i="7"/>
  <c r="BD145" i="7" s="1"/>
  <c r="BC14" i="7"/>
  <c r="BC145" i="7" s="1"/>
  <c r="BB14" i="7"/>
  <c r="BB145" i="7" s="1"/>
  <c r="BA14" i="7"/>
  <c r="BA145" i="7" s="1"/>
  <c r="AZ14" i="7"/>
  <c r="AZ145" i="7" s="1"/>
  <c r="AY14" i="7"/>
  <c r="AY145" i="7" s="1"/>
  <c r="AX14" i="7"/>
  <c r="AX145" i="7" s="1"/>
  <c r="AW14" i="7"/>
  <c r="AW145" i="7" s="1"/>
  <c r="AV14" i="7"/>
  <c r="AV145" i="7" s="1"/>
  <c r="AU14" i="7"/>
  <c r="AU145" i="7" s="1"/>
  <c r="AT14" i="7"/>
  <c r="AT145" i="7" s="1"/>
  <c r="AS14" i="7"/>
  <c r="AS145" i="7" s="1"/>
  <c r="AR14" i="7"/>
  <c r="AR145" i="7" s="1"/>
  <c r="AQ14" i="7"/>
  <c r="AQ145" i="7" s="1"/>
  <c r="AP14" i="7"/>
  <c r="AP145" i="7" s="1"/>
  <c r="AO14" i="7"/>
  <c r="AO145" i="7" s="1"/>
  <c r="AN14" i="7"/>
  <c r="AN145" i="7" s="1"/>
  <c r="AM14" i="7"/>
  <c r="AM145" i="7" s="1"/>
  <c r="AL14" i="7"/>
  <c r="AL145" i="7" s="1"/>
  <c r="AK14" i="7"/>
  <c r="AK145" i="7" s="1"/>
  <c r="AI14" i="7"/>
  <c r="AI145" i="7" s="1"/>
  <c r="AH14" i="7"/>
  <c r="AG14" i="7"/>
  <c r="AG145" i="7" s="1"/>
  <c r="AF14" i="7"/>
  <c r="AE14" i="7"/>
  <c r="AE145" i="7" s="1"/>
  <c r="AD14" i="7"/>
  <c r="AC14" i="7"/>
  <c r="AC145" i="7" s="1"/>
  <c r="AA14" i="7"/>
  <c r="AA145" i="7" s="1"/>
  <c r="Y14" i="7"/>
  <c r="Y145" i="7" s="1"/>
  <c r="X14" i="7"/>
  <c r="X145" i="7" s="1"/>
  <c r="W14" i="7"/>
  <c r="W145" i="7" s="1"/>
  <c r="V14" i="7"/>
  <c r="T14" i="7"/>
  <c r="S14" i="7"/>
  <c r="S145" i="7" s="1"/>
  <c r="R14" i="7"/>
  <c r="R145" i="7" s="1"/>
  <c r="Q14" i="7"/>
  <c r="Q145" i="7" s="1"/>
  <c r="P14" i="7"/>
  <c r="P145" i="7" s="1"/>
  <c r="O14" i="7"/>
  <c r="O145" i="7" s="1"/>
  <c r="N14" i="7"/>
  <c r="N145" i="7" s="1"/>
  <c r="M14" i="7"/>
  <c r="M145" i="7" s="1"/>
  <c r="L14" i="7"/>
  <c r="K14" i="7"/>
  <c r="K145" i="7" s="1"/>
  <c r="J14" i="7"/>
  <c r="J145" i="7" s="1"/>
  <c r="I14" i="7"/>
  <c r="I145" i="7" s="1"/>
  <c r="H14" i="7"/>
  <c r="H145" i="7" s="1"/>
  <c r="G14" i="7"/>
  <c r="G145" i="7" s="1"/>
  <c r="F14" i="7"/>
  <c r="F145" i="7" s="1"/>
  <c r="E14" i="7"/>
  <c r="E145" i="7" s="1"/>
  <c r="D14" i="7"/>
  <c r="BK13" i="7"/>
  <c r="BK144" i="7" s="1"/>
  <c r="BJ13" i="7"/>
  <c r="BJ144" i="7" s="1"/>
  <c r="BI13" i="7"/>
  <c r="BI144" i="7" s="1"/>
  <c r="BH13" i="7"/>
  <c r="BH144" i="7" s="1"/>
  <c r="BG13" i="7"/>
  <c r="BG144" i="7" s="1"/>
  <c r="BF13" i="7"/>
  <c r="BF144" i="7" s="1"/>
  <c r="BE13" i="7"/>
  <c r="BE144" i="7" s="1"/>
  <c r="BD13" i="7"/>
  <c r="BC13" i="7"/>
  <c r="BC144" i="7" s="1"/>
  <c r="BB13" i="7"/>
  <c r="BB144" i="7" s="1"/>
  <c r="BA13" i="7"/>
  <c r="BA144" i="7" s="1"/>
  <c r="AZ13" i="7"/>
  <c r="AZ144" i="7" s="1"/>
  <c r="AY13" i="7"/>
  <c r="AY144" i="7" s="1"/>
  <c r="AX13" i="7"/>
  <c r="AX144" i="7" s="1"/>
  <c r="AW13" i="7"/>
  <c r="AW144" i="7" s="1"/>
  <c r="AV13" i="7"/>
  <c r="AU13" i="7"/>
  <c r="AU144" i="7" s="1"/>
  <c r="AT13" i="7"/>
  <c r="AT144" i="7" s="1"/>
  <c r="AS13" i="7"/>
  <c r="AS144" i="7" s="1"/>
  <c r="AR13" i="7"/>
  <c r="AR144" i="7" s="1"/>
  <c r="AQ13" i="7"/>
  <c r="AQ144" i="7" s="1"/>
  <c r="AP13" i="7"/>
  <c r="AP144" i="7" s="1"/>
  <c r="AO13" i="7"/>
  <c r="AO144" i="7" s="1"/>
  <c r="AN13" i="7"/>
  <c r="AM13" i="7"/>
  <c r="AM144" i="7" s="1"/>
  <c r="AL13" i="7"/>
  <c r="AL144" i="7" s="1"/>
  <c r="AK13" i="7"/>
  <c r="AK144" i="7" s="1"/>
  <c r="AI13" i="7"/>
  <c r="AI144" i="7" s="1"/>
  <c r="AH13" i="7"/>
  <c r="AG13" i="7"/>
  <c r="AG144" i="7" s="1"/>
  <c r="AF13" i="7"/>
  <c r="AE13" i="7"/>
  <c r="AE144" i="7" s="1"/>
  <c r="AD13" i="7"/>
  <c r="AC13" i="7"/>
  <c r="AC144" i="7" s="1"/>
  <c r="AA13" i="7"/>
  <c r="AA144" i="7" s="1"/>
  <c r="Y13" i="7"/>
  <c r="Y144" i="7" s="1"/>
  <c r="X13" i="7"/>
  <c r="W13" i="7"/>
  <c r="W144" i="7" s="1"/>
  <c r="V13" i="7"/>
  <c r="T13" i="7"/>
  <c r="T144" i="7" s="1"/>
  <c r="S13" i="7"/>
  <c r="S144" i="7" s="1"/>
  <c r="R13" i="7"/>
  <c r="R144" i="7" s="1"/>
  <c r="Q13" i="7"/>
  <c r="Q144" i="7" s="1"/>
  <c r="P13" i="7"/>
  <c r="P144" i="7" s="1"/>
  <c r="O13" i="7"/>
  <c r="O144" i="7" s="1"/>
  <c r="N13" i="7"/>
  <c r="N144" i="7" s="1"/>
  <c r="M13" i="7"/>
  <c r="M144" i="7" s="1"/>
  <c r="L13" i="7"/>
  <c r="L144" i="7" s="1"/>
  <c r="K13" i="7"/>
  <c r="K144" i="7" s="1"/>
  <c r="J13" i="7"/>
  <c r="J144" i="7" s="1"/>
  <c r="I13" i="7"/>
  <c r="I144" i="7" s="1"/>
  <c r="H13" i="7"/>
  <c r="H144" i="7" s="1"/>
  <c r="G13" i="7"/>
  <c r="G144" i="7" s="1"/>
  <c r="F13" i="7"/>
  <c r="F144" i="7" s="1"/>
  <c r="E13" i="7"/>
  <c r="E144" i="7" s="1"/>
  <c r="D13" i="7"/>
  <c r="D144" i="7" s="1"/>
  <c r="BK12" i="7"/>
  <c r="BK143" i="7" s="1"/>
  <c r="BJ12" i="7"/>
  <c r="BJ143" i="7" s="1"/>
  <c r="BI12" i="7"/>
  <c r="BI143" i="7" s="1"/>
  <c r="BH12" i="7"/>
  <c r="BH143" i="7" s="1"/>
  <c r="BG12" i="7"/>
  <c r="BG143" i="7" s="1"/>
  <c r="BF12" i="7"/>
  <c r="BF143" i="7" s="1"/>
  <c r="BE12" i="7"/>
  <c r="BE143" i="7" s="1"/>
  <c r="BD12" i="7"/>
  <c r="BD143" i="7" s="1"/>
  <c r="BC12" i="7"/>
  <c r="BC143" i="7" s="1"/>
  <c r="BB12" i="7"/>
  <c r="BB143" i="7" s="1"/>
  <c r="BA12" i="7"/>
  <c r="BA143" i="7" s="1"/>
  <c r="AZ12" i="7"/>
  <c r="AZ143" i="7" s="1"/>
  <c r="AY12" i="7"/>
  <c r="AY143" i="7" s="1"/>
  <c r="AX12" i="7"/>
  <c r="AX143" i="7" s="1"/>
  <c r="AW12" i="7"/>
  <c r="AW143" i="7" s="1"/>
  <c r="AV12" i="7"/>
  <c r="AV143" i="7" s="1"/>
  <c r="AU12" i="7"/>
  <c r="AU143" i="7" s="1"/>
  <c r="AT12" i="7"/>
  <c r="AT143" i="7" s="1"/>
  <c r="AS12" i="7"/>
  <c r="AS143" i="7" s="1"/>
  <c r="AR12" i="7"/>
  <c r="AR143" i="7" s="1"/>
  <c r="AQ12" i="7"/>
  <c r="AQ143" i="7" s="1"/>
  <c r="AP12" i="7"/>
  <c r="AP143" i="7" s="1"/>
  <c r="AO12" i="7"/>
  <c r="AO143" i="7" s="1"/>
  <c r="AN12" i="7"/>
  <c r="AN143" i="7" s="1"/>
  <c r="AM12" i="7"/>
  <c r="AM143" i="7" s="1"/>
  <c r="AL12" i="7"/>
  <c r="AL143" i="7" s="1"/>
  <c r="AK12" i="7"/>
  <c r="AK143" i="7" s="1"/>
  <c r="AI12" i="7"/>
  <c r="AI143" i="7" s="1"/>
  <c r="AH12" i="7"/>
  <c r="AG12" i="7"/>
  <c r="AG143" i="7" s="1"/>
  <c r="AF12" i="7"/>
  <c r="AE12" i="7"/>
  <c r="AE143" i="7" s="1"/>
  <c r="AD12" i="7"/>
  <c r="AC12" i="7"/>
  <c r="AC143" i="7" s="1"/>
  <c r="AA12" i="7"/>
  <c r="AA143" i="7" s="1"/>
  <c r="Y12" i="7"/>
  <c r="Y143" i="7" s="1"/>
  <c r="X12" i="7"/>
  <c r="X143" i="7" s="1"/>
  <c r="W12" i="7"/>
  <c r="W143" i="7" s="1"/>
  <c r="V12" i="7"/>
  <c r="T12" i="7"/>
  <c r="S12" i="7"/>
  <c r="S143" i="7" s="1"/>
  <c r="R12" i="7"/>
  <c r="R143" i="7" s="1"/>
  <c r="Q12" i="7"/>
  <c r="Q143" i="7" s="1"/>
  <c r="P12" i="7"/>
  <c r="P143" i="7" s="1"/>
  <c r="O12" i="7"/>
  <c r="O143" i="7" s="1"/>
  <c r="N12" i="7"/>
  <c r="N143" i="7" s="1"/>
  <c r="M12" i="7"/>
  <c r="M143" i="7" s="1"/>
  <c r="L12" i="7"/>
  <c r="K12" i="7"/>
  <c r="K143" i="7" s="1"/>
  <c r="J12" i="7"/>
  <c r="J143" i="7" s="1"/>
  <c r="I12" i="7"/>
  <c r="I143" i="7" s="1"/>
  <c r="H12" i="7"/>
  <c r="H143" i="7" s="1"/>
  <c r="G12" i="7"/>
  <c r="G143" i="7" s="1"/>
  <c r="F12" i="7"/>
  <c r="F143" i="7" s="1"/>
  <c r="E12" i="7"/>
  <c r="E143" i="7" s="1"/>
  <c r="D12" i="7"/>
  <c r="BK11" i="7"/>
  <c r="BK142" i="7" s="1"/>
  <c r="BJ11" i="7"/>
  <c r="BJ142" i="7" s="1"/>
  <c r="BI11" i="7"/>
  <c r="BI142" i="7" s="1"/>
  <c r="BH11" i="7"/>
  <c r="BH142" i="7" s="1"/>
  <c r="BG11" i="7"/>
  <c r="BG142" i="7" s="1"/>
  <c r="BF11" i="7"/>
  <c r="BF142" i="7" s="1"/>
  <c r="BE11" i="7"/>
  <c r="BE142" i="7" s="1"/>
  <c r="BD11" i="7"/>
  <c r="BC11" i="7"/>
  <c r="BC142" i="7" s="1"/>
  <c r="BB11" i="7"/>
  <c r="BB142" i="7" s="1"/>
  <c r="BA11" i="7"/>
  <c r="BA142" i="7" s="1"/>
  <c r="AZ11" i="7"/>
  <c r="AZ142" i="7" s="1"/>
  <c r="AY11" i="7"/>
  <c r="AY142" i="7" s="1"/>
  <c r="AX11" i="7"/>
  <c r="AX142" i="7" s="1"/>
  <c r="AW11" i="7"/>
  <c r="AW142" i="7" s="1"/>
  <c r="AV11" i="7"/>
  <c r="AU11" i="7"/>
  <c r="AU142" i="7" s="1"/>
  <c r="AT11" i="7"/>
  <c r="AT142" i="7" s="1"/>
  <c r="AS11" i="7"/>
  <c r="AS142" i="7" s="1"/>
  <c r="AR11" i="7"/>
  <c r="AR142" i="7" s="1"/>
  <c r="AQ11" i="7"/>
  <c r="AQ142" i="7" s="1"/>
  <c r="AP11" i="7"/>
  <c r="AP142" i="7" s="1"/>
  <c r="AO11" i="7"/>
  <c r="AO142" i="7" s="1"/>
  <c r="AN11" i="7"/>
  <c r="AM11" i="7"/>
  <c r="AM142" i="7" s="1"/>
  <c r="AL11" i="7"/>
  <c r="AL142" i="7" s="1"/>
  <c r="AK11" i="7"/>
  <c r="AK142" i="7" s="1"/>
  <c r="AI11" i="7"/>
  <c r="AI142" i="7" s="1"/>
  <c r="AH11" i="7"/>
  <c r="AG11" i="7"/>
  <c r="AG142" i="7" s="1"/>
  <c r="AF11" i="7"/>
  <c r="AE11" i="7"/>
  <c r="AE142" i="7" s="1"/>
  <c r="AD11" i="7"/>
  <c r="AC11" i="7"/>
  <c r="AC142" i="7" s="1"/>
  <c r="AA11" i="7"/>
  <c r="AA142" i="7" s="1"/>
  <c r="Y11" i="7"/>
  <c r="Y142" i="7" s="1"/>
  <c r="X11" i="7"/>
  <c r="W11" i="7"/>
  <c r="W142" i="7" s="1"/>
  <c r="V11" i="7"/>
  <c r="T11" i="7"/>
  <c r="T142" i="7" s="1"/>
  <c r="S11" i="7"/>
  <c r="S142" i="7" s="1"/>
  <c r="R11" i="7"/>
  <c r="R142" i="7" s="1"/>
  <c r="Q11" i="7"/>
  <c r="Q142" i="7" s="1"/>
  <c r="P11" i="7"/>
  <c r="P142" i="7" s="1"/>
  <c r="O11" i="7"/>
  <c r="O142" i="7" s="1"/>
  <c r="N11" i="7"/>
  <c r="N142" i="7" s="1"/>
  <c r="M11" i="7"/>
  <c r="M142" i="7" s="1"/>
  <c r="L11" i="7"/>
  <c r="L142" i="7" s="1"/>
  <c r="K11" i="7"/>
  <c r="K142" i="7" s="1"/>
  <c r="J11" i="7"/>
  <c r="J142" i="7" s="1"/>
  <c r="I11" i="7"/>
  <c r="I142" i="7" s="1"/>
  <c r="H11" i="7"/>
  <c r="H142" i="7" s="1"/>
  <c r="G11" i="7"/>
  <c r="G142" i="7" s="1"/>
  <c r="F11" i="7"/>
  <c r="F142" i="7" s="1"/>
  <c r="E11" i="7"/>
  <c r="E142" i="7" s="1"/>
  <c r="D11" i="7"/>
  <c r="D142" i="7" s="1"/>
  <c r="BK10" i="7"/>
  <c r="BK141" i="7" s="1"/>
  <c r="BJ10" i="7"/>
  <c r="BJ141" i="7" s="1"/>
  <c r="BI10" i="7"/>
  <c r="BI141" i="7" s="1"/>
  <c r="BH10" i="7"/>
  <c r="BH141" i="7" s="1"/>
  <c r="BG10" i="7"/>
  <c r="BG141" i="7" s="1"/>
  <c r="BF10" i="7"/>
  <c r="BF141" i="7" s="1"/>
  <c r="BE10" i="7"/>
  <c r="BE141" i="7" s="1"/>
  <c r="BD10" i="7"/>
  <c r="BD141" i="7" s="1"/>
  <c r="BC10" i="7"/>
  <c r="BC141" i="7" s="1"/>
  <c r="BB10" i="7"/>
  <c r="BB141" i="7" s="1"/>
  <c r="BA10" i="7"/>
  <c r="BA141" i="7" s="1"/>
  <c r="AZ10" i="7"/>
  <c r="AZ141" i="7" s="1"/>
  <c r="AY10" i="7"/>
  <c r="AY141" i="7" s="1"/>
  <c r="AX10" i="7"/>
  <c r="AX141" i="7" s="1"/>
  <c r="AW10" i="7"/>
  <c r="AW141" i="7" s="1"/>
  <c r="AV10" i="7"/>
  <c r="AV141" i="7" s="1"/>
  <c r="AU10" i="7"/>
  <c r="AU141" i="7" s="1"/>
  <c r="AT10" i="7"/>
  <c r="AT141" i="7" s="1"/>
  <c r="AS10" i="7"/>
  <c r="AS141" i="7" s="1"/>
  <c r="AR10" i="7"/>
  <c r="AR141" i="7" s="1"/>
  <c r="AQ10" i="7"/>
  <c r="AQ141" i="7" s="1"/>
  <c r="AP10" i="7"/>
  <c r="AP141" i="7" s="1"/>
  <c r="AO10" i="7"/>
  <c r="AO141" i="7" s="1"/>
  <c r="AN10" i="7"/>
  <c r="AN141" i="7" s="1"/>
  <c r="AM10" i="7"/>
  <c r="AM141" i="7" s="1"/>
  <c r="AL10" i="7"/>
  <c r="AL141" i="7" s="1"/>
  <c r="AK10" i="7"/>
  <c r="AK141" i="7" s="1"/>
  <c r="AI10" i="7"/>
  <c r="AI141" i="7" s="1"/>
  <c r="AH10" i="7"/>
  <c r="AG10" i="7"/>
  <c r="AG141" i="7" s="1"/>
  <c r="AF10" i="7"/>
  <c r="AE10" i="7"/>
  <c r="AE141" i="7" s="1"/>
  <c r="AD10" i="7"/>
  <c r="AC10" i="7"/>
  <c r="AC141" i="7" s="1"/>
  <c r="AA10" i="7"/>
  <c r="AA141" i="7" s="1"/>
  <c r="Y10" i="7"/>
  <c r="Y141" i="7" s="1"/>
  <c r="X10" i="7"/>
  <c r="X141" i="7" s="1"/>
  <c r="W10" i="7"/>
  <c r="W141" i="7" s="1"/>
  <c r="V10" i="7"/>
  <c r="T10" i="7"/>
  <c r="S10" i="7"/>
  <c r="S141" i="7" s="1"/>
  <c r="R10" i="7"/>
  <c r="R141" i="7" s="1"/>
  <c r="Q10" i="7"/>
  <c r="Q141" i="7" s="1"/>
  <c r="P10" i="7"/>
  <c r="P141" i="7" s="1"/>
  <c r="O10" i="7"/>
  <c r="O141" i="7" s="1"/>
  <c r="N10" i="7"/>
  <c r="N141" i="7" s="1"/>
  <c r="M10" i="7"/>
  <c r="M141" i="7" s="1"/>
  <c r="L10" i="7"/>
  <c r="K10" i="7"/>
  <c r="K141" i="7" s="1"/>
  <c r="J10" i="7"/>
  <c r="J141" i="7" s="1"/>
  <c r="I10" i="7"/>
  <c r="I141" i="7" s="1"/>
  <c r="H10" i="7"/>
  <c r="H141" i="7" s="1"/>
  <c r="G10" i="7"/>
  <c r="G141" i="7" s="1"/>
  <c r="F10" i="7"/>
  <c r="F141" i="7" s="1"/>
  <c r="E10" i="7"/>
  <c r="E141" i="7" s="1"/>
  <c r="D10" i="7"/>
  <c r="BK9" i="7"/>
  <c r="BK140" i="7" s="1"/>
  <c r="BJ9" i="7"/>
  <c r="BJ140" i="7" s="1"/>
  <c r="BI9" i="7"/>
  <c r="BI140" i="7" s="1"/>
  <c r="BH9" i="7"/>
  <c r="BH140" i="7" s="1"/>
  <c r="BG9" i="7"/>
  <c r="BG140" i="7" s="1"/>
  <c r="BF9" i="7"/>
  <c r="BF140" i="7" s="1"/>
  <c r="BE9" i="7"/>
  <c r="BE140" i="7" s="1"/>
  <c r="BD9" i="7"/>
  <c r="BC9" i="7"/>
  <c r="BC140" i="7" s="1"/>
  <c r="BB9" i="7"/>
  <c r="BB140" i="7" s="1"/>
  <c r="BA9" i="7"/>
  <c r="BA140" i="7" s="1"/>
  <c r="AZ9" i="7"/>
  <c r="AZ140" i="7" s="1"/>
  <c r="AY9" i="7"/>
  <c r="AY140" i="7" s="1"/>
  <c r="AX9" i="7"/>
  <c r="AX140" i="7" s="1"/>
  <c r="AW9" i="7"/>
  <c r="AW140" i="7" s="1"/>
  <c r="AV9" i="7"/>
  <c r="AU9" i="7"/>
  <c r="AU140" i="7" s="1"/>
  <c r="AT9" i="7"/>
  <c r="AT140" i="7" s="1"/>
  <c r="AS9" i="7"/>
  <c r="AS140" i="7" s="1"/>
  <c r="AR9" i="7"/>
  <c r="AR140" i="7" s="1"/>
  <c r="AQ9" i="7"/>
  <c r="AQ140" i="7" s="1"/>
  <c r="AP9" i="7"/>
  <c r="AP140" i="7" s="1"/>
  <c r="AO9" i="7"/>
  <c r="AO140" i="7" s="1"/>
  <c r="AN9" i="7"/>
  <c r="AM9" i="7"/>
  <c r="AM140" i="7" s="1"/>
  <c r="AL9" i="7"/>
  <c r="AL140" i="7" s="1"/>
  <c r="AK9" i="7"/>
  <c r="AK140" i="7" s="1"/>
  <c r="AI9" i="7"/>
  <c r="AI140" i="7" s="1"/>
  <c r="AH9" i="7"/>
  <c r="AG9" i="7"/>
  <c r="AG140" i="7" s="1"/>
  <c r="AF9" i="7"/>
  <c r="AE9" i="7"/>
  <c r="AE140" i="7" s="1"/>
  <c r="AD9" i="7"/>
  <c r="AC9" i="7"/>
  <c r="AC140" i="7" s="1"/>
  <c r="AA9" i="7"/>
  <c r="AA140" i="7" s="1"/>
  <c r="Y9" i="7"/>
  <c r="Y140" i="7" s="1"/>
  <c r="X9" i="7"/>
  <c r="W9" i="7"/>
  <c r="W140" i="7" s="1"/>
  <c r="V9" i="7"/>
  <c r="T9" i="7"/>
  <c r="T140" i="7" s="1"/>
  <c r="S9" i="7"/>
  <c r="S140" i="7" s="1"/>
  <c r="R9" i="7"/>
  <c r="R140" i="7" s="1"/>
  <c r="Q9" i="7"/>
  <c r="Q140" i="7" s="1"/>
  <c r="P9" i="7"/>
  <c r="P140" i="7" s="1"/>
  <c r="O9" i="7"/>
  <c r="O140" i="7" s="1"/>
  <c r="N9" i="7"/>
  <c r="N140" i="7" s="1"/>
  <c r="M9" i="7"/>
  <c r="M140" i="7" s="1"/>
  <c r="L9" i="7"/>
  <c r="L140" i="7" s="1"/>
  <c r="K9" i="7"/>
  <c r="K140" i="7" s="1"/>
  <c r="J9" i="7"/>
  <c r="J140" i="7" s="1"/>
  <c r="I9" i="7"/>
  <c r="I140" i="7" s="1"/>
  <c r="H9" i="7"/>
  <c r="H140" i="7" s="1"/>
  <c r="G9" i="7"/>
  <c r="G140" i="7" s="1"/>
  <c r="F9" i="7"/>
  <c r="F140" i="7" s="1"/>
  <c r="E9" i="7"/>
  <c r="E140" i="7" s="1"/>
  <c r="D9" i="7"/>
  <c r="D140" i="7" s="1"/>
  <c r="BK8" i="7"/>
  <c r="BK139" i="7" s="1"/>
  <c r="BJ8" i="7"/>
  <c r="BJ139" i="7" s="1"/>
  <c r="BI8" i="7"/>
  <c r="BI139" i="7" s="1"/>
  <c r="BH8" i="7"/>
  <c r="BH139" i="7" s="1"/>
  <c r="BG8" i="7"/>
  <c r="BG139" i="7" s="1"/>
  <c r="BF8" i="7"/>
  <c r="BF139" i="7" s="1"/>
  <c r="BE8" i="7"/>
  <c r="BE139" i="7" s="1"/>
  <c r="BD8" i="7"/>
  <c r="BD139" i="7" s="1"/>
  <c r="BC8" i="7"/>
  <c r="BC139" i="7" s="1"/>
  <c r="BB8" i="7"/>
  <c r="BB139" i="7" s="1"/>
  <c r="BA8" i="7"/>
  <c r="BA139" i="7" s="1"/>
  <c r="AZ8" i="7"/>
  <c r="AZ139" i="7" s="1"/>
  <c r="AY8" i="7"/>
  <c r="AY139" i="7" s="1"/>
  <c r="AX8" i="7"/>
  <c r="AX139" i="7" s="1"/>
  <c r="AW8" i="7"/>
  <c r="AW139" i="7" s="1"/>
  <c r="AV8" i="7"/>
  <c r="AV139" i="7" s="1"/>
  <c r="AU8" i="7"/>
  <c r="AU139" i="7" s="1"/>
  <c r="AT8" i="7"/>
  <c r="AT139" i="7" s="1"/>
  <c r="AS8" i="7"/>
  <c r="AS139" i="7" s="1"/>
  <c r="AR8" i="7"/>
  <c r="AR139" i="7" s="1"/>
  <c r="AQ8" i="7"/>
  <c r="AQ139" i="7" s="1"/>
  <c r="AP8" i="7"/>
  <c r="AP139" i="7" s="1"/>
  <c r="AO8" i="7"/>
  <c r="AO139" i="7" s="1"/>
  <c r="AN8" i="7"/>
  <c r="AN139" i="7" s="1"/>
  <c r="AM8" i="7"/>
  <c r="AM139" i="7" s="1"/>
  <c r="AL8" i="7"/>
  <c r="AL139" i="7" s="1"/>
  <c r="AK8" i="7"/>
  <c r="AK139" i="7" s="1"/>
  <c r="AI8" i="7"/>
  <c r="AI139" i="7" s="1"/>
  <c r="AH8" i="7"/>
  <c r="AG8" i="7"/>
  <c r="AG139" i="7" s="1"/>
  <c r="AF8" i="7"/>
  <c r="AE8" i="7"/>
  <c r="AE139" i="7" s="1"/>
  <c r="AD8" i="7"/>
  <c r="AC8" i="7"/>
  <c r="AC139" i="7" s="1"/>
  <c r="AA8" i="7"/>
  <c r="AA139" i="7" s="1"/>
  <c r="Y8" i="7"/>
  <c r="Y139" i="7" s="1"/>
  <c r="X8" i="7"/>
  <c r="X139" i="7" s="1"/>
  <c r="W8" i="7"/>
  <c r="W139" i="7" s="1"/>
  <c r="V8" i="7"/>
  <c r="T8" i="7"/>
  <c r="S8" i="7"/>
  <c r="S139" i="7" s="1"/>
  <c r="R8" i="7"/>
  <c r="R139" i="7" s="1"/>
  <c r="Q8" i="7"/>
  <c r="Q139" i="7" s="1"/>
  <c r="P8" i="7"/>
  <c r="P139" i="7" s="1"/>
  <c r="O8" i="7"/>
  <c r="O139" i="7" s="1"/>
  <c r="N8" i="7"/>
  <c r="N139" i="7" s="1"/>
  <c r="M8" i="7"/>
  <c r="M139" i="7" s="1"/>
  <c r="L8" i="7"/>
  <c r="K8" i="7"/>
  <c r="K139" i="7" s="1"/>
  <c r="J8" i="7"/>
  <c r="J139" i="7" s="1"/>
  <c r="I8" i="7"/>
  <c r="I139" i="7" s="1"/>
  <c r="H8" i="7"/>
  <c r="H139" i="7" s="1"/>
  <c r="G8" i="7"/>
  <c r="G139" i="7" s="1"/>
  <c r="F8" i="7"/>
  <c r="F139" i="7" s="1"/>
  <c r="E8" i="7"/>
  <c r="E139" i="7" s="1"/>
  <c r="D8" i="7"/>
  <c r="BK7" i="7"/>
  <c r="BK138" i="7" s="1"/>
  <c r="BJ7" i="7"/>
  <c r="BJ138" i="7" s="1"/>
  <c r="BI7" i="7"/>
  <c r="BI138" i="7" s="1"/>
  <c r="BH7" i="7"/>
  <c r="BH138" i="7" s="1"/>
  <c r="BG7" i="7"/>
  <c r="BG138" i="7" s="1"/>
  <c r="BF7" i="7"/>
  <c r="BF138" i="7" s="1"/>
  <c r="BE7" i="7"/>
  <c r="BE138" i="7" s="1"/>
  <c r="BD7" i="7"/>
  <c r="BC7" i="7"/>
  <c r="BC138" i="7" s="1"/>
  <c r="BB7" i="7"/>
  <c r="BB138" i="7" s="1"/>
  <c r="BA7" i="7"/>
  <c r="BA138" i="7" s="1"/>
  <c r="AZ7" i="7"/>
  <c r="AZ138" i="7" s="1"/>
  <c r="AY7" i="7"/>
  <c r="AY138" i="7" s="1"/>
  <c r="AX7" i="7"/>
  <c r="AX138" i="7" s="1"/>
  <c r="AW7" i="7"/>
  <c r="AW138" i="7" s="1"/>
  <c r="AV7" i="7"/>
  <c r="AU7" i="7"/>
  <c r="AU138" i="7" s="1"/>
  <c r="AT7" i="7"/>
  <c r="AT138" i="7" s="1"/>
  <c r="AS7" i="7"/>
  <c r="AS138" i="7" s="1"/>
  <c r="AR7" i="7"/>
  <c r="AR138" i="7" s="1"/>
  <c r="AQ7" i="7"/>
  <c r="AQ138" i="7" s="1"/>
  <c r="AP7" i="7"/>
  <c r="AP138" i="7" s="1"/>
  <c r="AO7" i="7"/>
  <c r="AO138" i="7" s="1"/>
  <c r="AN7" i="7"/>
  <c r="AM7" i="7"/>
  <c r="AM138" i="7" s="1"/>
  <c r="AL7" i="7"/>
  <c r="AL138" i="7" s="1"/>
  <c r="AK7" i="7"/>
  <c r="AK138" i="7" s="1"/>
  <c r="AI7" i="7"/>
  <c r="AI138" i="7" s="1"/>
  <c r="AH7" i="7"/>
  <c r="AG7" i="7"/>
  <c r="AG138" i="7" s="1"/>
  <c r="AF7" i="7"/>
  <c r="AE7" i="7"/>
  <c r="AE138" i="7" s="1"/>
  <c r="AD7" i="7"/>
  <c r="AC7" i="7"/>
  <c r="AC138" i="7" s="1"/>
  <c r="AA7" i="7"/>
  <c r="AA138" i="7" s="1"/>
  <c r="Y7" i="7"/>
  <c r="Y138" i="7" s="1"/>
  <c r="X7" i="7"/>
  <c r="W7" i="7"/>
  <c r="W138" i="7" s="1"/>
  <c r="V7" i="7"/>
  <c r="T7" i="7"/>
  <c r="T138" i="7" s="1"/>
  <c r="S7" i="7"/>
  <c r="S138" i="7" s="1"/>
  <c r="R7" i="7"/>
  <c r="R138" i="7" s="1"/>
  <c r="Q7" i="7"/>
  <c r="Q138" i="7" s="1"/>
  <c r="P7" i="7"/>
  <c r="P138" i="7" s="1"/>
  <c r="O7" i="7"/>
  <c r="O138" i="7" s="1"/>
  <c r="N7" i="7"/>
  <c r="N138" i="7" s="1"/>
  <c r="M7" i="7"/>
  <c r="M138" i="7" s="1"/>
  <c r="L7" i="7"/>
  <c r="L138" i="7" s="1"/>
  <c r="K7" i="7"/>
  <c r="K138" i="7" s="1"/>
  <c r="J7" i="7"/>
  <c r="J138" i="7" s="1"/>
  <c r="I7" i="7"/>
  <c r="I138" i="7" s="1"/>
  <c r="H7" i="7"/>
  <c r="H138" i="7" s="1"/>
  <c r="G7" i="7"/>
  <c r="G138" i="7" s="1"/>
  <c r="F7" i="7"/>
  <c r="F138" i="7" s="1"/>
  <c r="E7" i="7"/>
  <c r="E138" i="7" s="1"/>
  <c r="D7" i="7"/>
  <c r="D138" i="7" s="1"/>
  <c r="BK6" i="7"/>
  <c r="BK137" i="7" s="1"/>
  <c r="BJ6" i="7"/>
  <c r="BJ137" i="7" s="1"/>
  <c r="BI6" i="7"/>
  <c r="BI137" i="7" s="1"/>
  <c r="BH6" i="7"/>
  <c r="BH137" i="7" s="1"/>
  <c r="BG6" i="7"/>
  <c r="BG137" i="7" s="1"/>
  <c r="BF6" i="7"/>
  <c r="BF137" i="7" s="1"/>
  <c r="BE6" i="7"/>
  <c r="BE137" i="7" s="1"/>
  <c r="BD6" i="7"/>
  <c r="BD137" i="7" s="1"/>
  <c r="BC6" i="7"/>
  <c r="BC137" i="7" s="1"/>
  <c r="BB6" i="7"/>
  <c r="BB137" i="7" s="1"/>
  <c r="BA6" i="7"/>
  <c r="BA137" i="7" s="1"/>
  <c r="AZ6" i="7"/>
  <c r="AZ137" i="7" s="1"/>
  <c r="AY6" i="7"/>
  <c r="AY137" i="7" s="1"/>
  <c r="AX6" i="7"/>
  <c r="AX137" i="7" s="1"/>
  <c r="AW6" i="7"/>
  <c r="AW137" i="7" s="1"/>
  <c r="AV6" i="7"/>
  <c r="AV137" i="7" s="1"/>
  <c r="AU6" i="7"/>
  <c r="AU137" i="7" s="1"/>
  <c r="AT6" i="7"/>
  <c r="AT137" i="7" s="1"/>
  <c r="AS6" i="7"/>
  <c r="AS137" i="7" s="1"/>
  <c r="AR6" i="7"/>
  <c r="AR137" i="7" s="1"/>
  <c r="AQ6" i="7"/>
  <c r="AQ137" i="7" s="1"/>
  <c r="AP6" i="7"/>
  <c r="AP137" i="7" s="1"/>
  <c r="AO6" i="7"/>
  <c r="AO137" i="7" s="1"/>
  <c r="AN6" i="7"/>
  <c r="AN137" i="7" s="1"/>
  <c r="AM6" i="7"/>
  <c r="AM137" i="7" s="1"/>
  <c r="AL6" i="7"/>
  <c r="AL137" i="7" s="1"/>
  <c r="AK6" i="7"/>
  <c r="AK137" i="7" s="1"/>
  <c r="AI6" i="7"/>
  <c r="AI137" i="7" s="1"/>
  <c r="AH6" i="7"/>
  <c r="AG6" i="7"/>
  <c r="AG137" i="7" s="1"/>
  <c r="AF6" i="7"/>
  <c r="AE6" i="7"/>
  <c r="AE137" i="7" s="1"/>
  <c r="AD6" i="7"/>
  <c r="AC6" i="7"/>
  <c r="AC137" i="7" s="1"/>
  <c r="AA6" i="7"/>
  <c r="AA137" i="7" s="1"/>
  <c r="Y6" i="7"/>
  <c r="Y137" i="7" s="1"/>
  <c r="X6" i="7"/>
  <c r="X137" i="7" s="1"/>
  <c r="W6" i="7"/>
  <c r="W137" i="7" s="1"/>
  <c r="V6" i="7"/>
  <c r="T6" i="7"/>
  <c r="S6" i="7"/>
  <c r="S137" i="7" s="1"/>
  <c r="R6" i="7"/>
  <c r="R137" i="7" s="1"/>
  <c r="Q6" i="7"/>
  <c r="Q137" i="7" s="1"/>
  <c r="P6" i="7"/>
  <c r="P137" i="7" s="1"/>
  <c r="O6" i="7"/>
  <c r="O137" i="7" s="1"/>
  <c r="N6" i="7"/>
  <c r="N137" i="7" s="1"/>
  <c r="M6" i="7"/>
  <c r="M137" i="7" s="1"/>
  <c r="L6" i="7"/>
  <c r="K6" i="7"/>
  <c r="K137" i="7" s="1"/>
  <c r="J6" i="7"/>
  <c r="J137" i="7" s="1"/>
  <c r="I6" i="7"/>
  <c r="I137" i="7" s="1"/>
  <c r="H6" i="7"/>
  <c r="H137" i="7" s="1"/>
  <c r="G6" i="7"/>
  <c r="G137" i="7" s="1"/>
  <c r="F6" i="7"/>
  <c r="F137" i="7" s="1"/>
  <c r="E6" i="7"/>
  <c r="E137" i="7" s="1"/>
  <c r="D6" i="7"/>
  <c r="BK5" i="7"/>
  <c r="BK136" i="7" s="1"/>
  <c r="BJ5" i="7"/>
  <c r="BJ136" i="7" s="1"/>
  <c r="BI5" i="7"/>
  <c r="BI136" i="7" s="1"/>
  <c r="BH5" i="7"/>
  <c r="BH136" i="7" s="1"/>
  <c r="BG5" i="7"/>
  <c r="BG136" i="7" s="1"/>
  <c r="BF5" i="7"/>
  <c r="BF136" i="7" s="1"/>
  <c r="BE5" i="7"/>
  <c r="BE136" i="7" s="1"/>
  <c r="BD5" i="7"/>
  <c r="BC5" i="7"/>
  <c r="BC136" i="7" s="1"/>
  <c r="BB5" i="7"/>
  <c r="BB136" i="7" s="1"/>
  <c r="BA5" i="7"/>
  <c r="BA136" i="7" s="1"/>
  <c r="AZ5" i="7"/>
  <c r="AZ136" i="7" s="1"/>
  <c r="AY5" i="7"/>
  <c r="AY136" i="7" s="1"/>
  <c r="AX5" i="7"/>
  <c r="AX136" i="7" s="1"/>
  <c r="AW5" i="7"/>
  <c r="AW136" i="7" s="1"/>
  <c r="AV5" i="7"/>
  <c r="AU5" i="7"/>
  <c r="AU136" i="7" s="1"/>
  <c r="AT5" i="7"/>
  <c r="AT136" i="7" s="1"/>
  <c r="AS5" i="7"/>
  <c r="AS136" i="7" s="1"/>
  <c r="AR5" i="7"/>
  <c r="AR136" i="7" s="1"/>
  <c r="AQ5" i="7"/>
  <c r="AQ136" i="7" s="1"/>
  <c r="AP5" i="7"/>
  <c r="AP136" i="7" s="1"/>
  <c r="AO5" i="7"/>
  <c r="AO136" i="7" s="1"/>
  <c r="AN5" i="7"/>
  <c r="AM5" i="7"/>
  <c r="AM136" i="7" s="1"/>
  <c r="AL5" i="7"/>
  <c r="AL136" i="7" s="1"/>
  <c r="AK5" i="7"/>
  <c r="AK136" i="7" s="1"/>
  <c r="AI5" i="7"/>
  <c r="AI136" i="7" s="1"/>
  <c r="AH5" i="7"/>
  <c r="AG5" i="7"/>
  <c r="AG136" i="7" s="1"/>
  <c r="AF5" i="7"/>
  <c r="AE5" i="7"/>
  <c r="AE136" i="7" s="1"/>
  <c r="AD5" i="7"/>
  <c r="AC5" i="7"/>
  <c r="AC136" i="7" s="1"/>
  <c r="AA5" i="7"/>
  <c r="AA136" i="7" s="1"/>
  <c r="Y5" i="7"/>
  <c r="Y136" i="7" s="1"/>
  <c r="X5" i="7"/>
  <c r="W5" i="7"/>
  <c r="W136" i="7" s="1"/>
  <c r="V5" i="7"/>
  <c r="T5" i="7"/>
  <c r="T136" i="7" s="1"/>
  <c r="S5" i="7"/>
  <c r="S136" i="7" s="1"/>
  <c r="R5" i="7"/>
  <c r="R136" i="7" s="1"/>
  <c r="Q5" i="7"/>
  <c r="Q136" i="7" s="1"/>
  <c r="P5" i="7"/>
  <c r="P136" i="7" s="1"/>
  <c r="O5" i="7"/>
  <c r="O136" i="7" s="1"/>
  <c r="N5" i="7"/>
  <c r="N136" i="7" s="1"/>
  <c r="M5" i="7"/>
  <c r="M136" i="7" s="1"/>
  <c r="L5" i="7"/>
  <c r="L136" i="7" s="1"/>
  <c r="K5" i="7"/>
  <c r="K136" i="7" s="1"/>
  <c r="J5" i="7"/>
  <c r="J136" i="7" s="1"/>
  <c r="I5" i="7"/>
  <c r="I136" i="7" s="1"/>
  <c r="H5" i="7"/>
  <c r="H136" i="7" s="1"/>
  <c r="G5" i="7"/>
  <c r="G136" i="7" s="1"/>
  <c r="F5" i="7"/>
  <c r="F136" i="7" s="1"/>
  <c r="E5" i="7"/>
  <c r="E136" i="7" s="1"/>
  <c r="D5" i="7"/>
  <c r="D136" i="7" s="1"/>
  <c r="I132" i="8"/>
  <c r="I267" i="8" s="1"/>
  <c r="H132" i="8"/>
  <c r="H267" i="8" s="1"/>
  <c r="G132" i="8"/>
  <c r="G267" i="8" s="1"/>
  <c r="F132" i="8"/>
  <c r="F267" i="8" s="1"/>
  <c r="E132" i="8"/>
  <c r="E267" i="8" s="1"/>
  <c r="D132" i="8"/>
  <c r="D267" i="8" s="1"/>
  <c r="I131" i="8"/>
  <c r="I266" i="8" s="1"/>
  <c r="H131" i="8"/>
  <c r="H266" i="8" s="1"/>
  <c r="G131" i="8"/>
  <c r="G266" i="8" s="1"/>
  <c r="F131" i="8"/>
  <c r="F266" i="8" s="1"/>
  <c r="E131" i="8"/>
  <c r="E266" i="8" s="1"/>
  <c r="D131" i="8"/>
  <c r="D266" i="8" s="1"/>
  <c r="I130" i="8"/>
  <c r="I265" i="8" s="1"/>
  <c r="H130" i="8"/>
  <c r="H265" i="8" s="1"/>
  <c r="G130" i="8"/>
  <c r="G265" i="8" s="1"/>
  <c r="F130" i="8"/>
  <c r="F265" i="8" s="1"/>
  <c r="E130" i="8"/>
  <c r="E265" i="8" s="1"/>
  <c r="D130" i="8"/>
  <c r="D265" i="8" s="1"/>
  <c r="I129" i="8"/>
  <c r="I264" i="8" s="1"/>
  <c r="H129" i="8"/>
  <c r="H264" i="8" s="1"/>
  <c r="G129" i="8"/>
  <c r="G264" i="8" s="1"/>
  <c r="F129" i="8"/>
  <c r="F264" i="8" s="1"/>
  <c r="E129" i="8"/>
  <c r="E264" i="8" s="1"/>
  <c r="D129" i="8"/>
  <c r="D264" i="8" s="1"/>
  <c r="I128" i="8"/>
  <c r="I263" i="8" s="1"/>
  <c r="H128" i="8"/>
  <c r="H263" i="8" s="1"/>
  <c r="G128" i="8"/>
  <c r="G263" i="8" s="1"/>
  <c r="F128" i="8"/>
  <c r="F263" i="8" s="1"/>
  <c r="E128" i="8"/>
  <c r="E263" i="8" s="1"/>
  <c r="D128" i="8"/>
  <c r="D263" i="8" s="1"/>
  <c r="I127" i="8"/>
  <c r="I262" i="8" s="1"/>
  <c r="H127" i="8"/>
  <c r="H262" i="8" s="1"/>
  <c r="G127" i="8"/>
  <c r="G262" i="8" s="1"/>
  <c r="F127" i="8"/>
  <c r="F262" i="8" s="1"/>
  <c r="E127" i="8"/>
  <c r="E262" i="8" s="1"/>
  <c r="D127" i="8"/>
  <c r="D262" i="8" s="1"/>
  <c r="I126" i="8"/>
  <c r="I261" i="8" s="1"/>
  <c r="H126" i="8"/>
  <c r="H261" i="8" s="1"/>
  <c r="G126" i="8"/>
  <c r="G261" i="8" s="1"/>
  <c r="F126" i="8"/>
  <c r="F261" i="8" s="1"/>
  <c r="E126" i="8"/>
  <c r="E261" i="8" s="1"/>
  <c r="D126" i="8"/>
  <c r="D261" i="8" s="1"/>
  <c r="I125" i="8"/>
  <c r="I260" i="8" s="1"/>
  <c r="H125" i="8"/>
  <c r="H260" i="8" s="1"/>
  <c r="G125" i="8"/>
  <c r="G260" i="8" s="1"/>
  <c r="F125" i="8"/>
  <c r="F260" i="8" s="1"/>
  <c r="E125" i="8"/>
  <c r="E260" i="8" s="1"/>
  <c r="D125" i="8"/>
  <c r="D260" i="8" s="1"/>
  <c r="I124" i="8"/>
  <c r="I259" i="8" s="1"/>
  <c r="H124" i="8"/>
  <c r="H259" i="8" s="1"/>
  <c r="G124" i="8"/>
  <c r="G259" i="8" s="1"/>
  <c r="F124" i="8"/>
  <c r="F259" i="8" s="1"/>
  <c r="E124" i="8"/>
  <c r="E259" i="8" s="1"/>
  <c r="D124" i="8"/>
  <c r="D259" i="8" s="1"/>
  <c r="I123" i="8"/>
  <c r="I258" i="8" s="1"/>
  <c r="H123" i="8"/>
  <c r="H258" i="8" s="1"/>
  <c r="G123" i="8"/>
  <c r="G258" i="8" s="1"/>
  <c r="F123" i="8"/>
  <c r="F258" i="8" s="1"/>
  <c r="E123" i="8"/>
  <c r="E258" i="8" s="1"/>
  <c r="D123" i="8"/>
  <c r="D258" i="8" s="1"/>
  <c r="I122" i="8"/>
  <c r="I257" i="8" s="1"/>
  <c r="H122" i="8"/>
  <c r="H257" i="8" s="1"/>
  <c r="G122" i="8"/>
  <c r="G257" i="8" s="1"/>
  <c r="F122" i="8"/>
  <c r="F257" i="8" s="1"/>
  <c r="E122" i="8"/>
  <c r="E257" i="8" s="1"/>
  <c r="D122" i="8"/>
  <c r="D257" i="8" s="1"/>
  <c r="I121" i="8"/>
  <c r="I256" i="8" s="1"/>
  <c r="H121" i="8"/>
  <c r="H256" i="8" s="1"/>
  <c r="G121" i="8"/>
  <c r="G256" i="8" s="1"/>
  <c r="F121" i="8"/>
  <c r="F256" i="8" s="1"/>
  <c r="E121" i="8"/>
  <c r="E256" i="8" s="1"/>
  <c r="D121" i="8"/>
  <c r="D256" i="8" s="1"/>
  <c r="I120" i="8"/>
  <c r="I255" i="8" s="1"/>
  <c r="H120" i="8"/>
  <c r="H255" i="8" s="1"/>
  <c r="G120" i="8"/>
  <c r="G255" i="8" s="1"/>
  <c r="F120" i="8"/>
  <c r="F255" i="8" s="1"/>
  <c r="E120" i="8"/>
  <c r="E255" i="8" s="1"/>
  <c r="D120" i="8"/>
  <c r="D255" i="8" s="1"/>
  <c r="I119" i="8"/>
  <c r="I254" i="8" s="1"/>
  <c r="H119" i="8"/>
  <c r="H254" i="8" s="1"/>
  <c r="G119" i="8"/>
  <c r="G254" i="8" s="1"/>
  <c r="F119" i="8"/>
  <c r="F254" i="8" s="1"/>
  <c r="E119" i="8"/>
  <c r="E254" i="8" s="1"/>
  <c r="D119" i="8"/>
  <c r="D254" i="8" s="1"/>
  <c r="I118" i="8"/>
  <c r="I253" i="8" s="1"/>
  <c r="H118" i="8"/>
  <c r="H253" i="8" s="1"/>
  <c r="G118" i="8"/>
  <c r="G253" i="8" s="1"/>
  <c r="F118" i="8"/>
  <c r="F253" i="8" s="1"/>
  <c r="E118" i="8"/>
  <c r="E253" i="8" s="1"/>
  <c r="D118" i="8"/>
  <c r="D253" i="8" s="1"/>
  <c r="I117" i="8"/>
  <c r="I252" i="8" s="1"/>
  <c r="H117" i="8"/>
  <c r="H252" i="8" s="1"/>
  <c r="G117" i="8"/>
  <c r="G252" i="8" s="1"/>
  <c r="F117" i="8"/>
  <c r="F252" i="8" s="1"/>
  <c r="E117" i="8"/>
  <c r="E252" i="8" s="1"/>
  <c r="D117" i="8"/>
  <c r="D252" i="8" s="1"/>
  <c r="I116" i="8"/>
  <c r="I251" i="8" s="1"/>
  <c r="H116" i="8"/>
  <c r="H251" i="8" s="1"/>
  <c r="G116" i="8"/>
  <c r="G251" i="8" s="1"/>
  <c r="F116" i="8"/>
  <c r="F251" i="8" s="1"/>
  <c r="E116" i="8"/>
  <c r="E251" i="8" s="1"/>
  <c r="D116" i="8"/>
  <c r="D251" i="8" s="1"/>
  <c r="I115" i="8"/>
  <c r="I250" i="8" s="1"/>
  <c r="H115" i="8"/>
  <c r="H250" i="8" s="1"/>
  <c r="G115" i="8"/>
  <c r="G250" i="8" s="1"/>
  <c r="F115" i="8"/>
  <c r="F250" i="8" s="1"/>
  <c r="E115" i="8"/>
  <c r="E250" i="8" s="1"/>
  <c r="D115" i="8"/>
  <c r="D250" i="8" s="1"/>
  <c r="I114" i="8"/>
  <c r="I249" i="8" s="1"/>
  <c r="H114" i="8"/>
  <c r="H249" i="8" s="1"/>
  <c r="G114" i="8"/>
  <c r="G249" i="8" s="1"/>
  <c r="F114" i="8"/>
  <c r="F249" i="8" s="1"/>
  <c r="E114" i="8"/>
  <c r="E249" i="8" s="1"/>
  <c r="D114" i="8"/>
  <c r="D249" i="8" s="1"/>
  <c r="I113" i="8"/>
  <c r="I248" i="8" s="1"/>
  <c r="H113" i="8"/>
  <c r="H248" i="8" s="1"/>
  <c r="G113" i="8"/>
  <c r="G248" i="8" s="1"/>
  <c r="F113" i="8"/>
  <c r="F248" i="8" s="1"/>
  <c r="E113" i="8"/>
  <c r="E248" i="8" s="1"/>
  <c r="D113" i="8"/>
  <c r="D248" i="8" s="1"/>
  <c r="I112" i="8"/>
  <c r="I247" i="8" s="1"/>
  <c r="H112" i="8"/>
  <c r="H247" i="8" s="1"/>
  <c r="G112" i="8"/>
  <c r="G247" i="8" s="1"/>
  <c r="F112" i="8"/>
  <c r="F247" i="8" s="1"/>
  <c r="E112" i="8"/>
  <c r="E247" i="8" s="1"/>
  <c r="D112" i="8"/>
  <c r="D247" i="8" s="1"/>
  <c r="I111" i="8"/>
  <c r="I246" i="8" s="1"/>
  <c r="H111" i="8"/>
  <c r="H246" i="8" s="1"/>
  <c r="G111" i="8"/>
  <c r="G246" i="8" s="1"/>
  <c r="F111" i="8"/>
  <c r="F246" i="8" s="1"/>
  <c r="E111" i="8"/>
  <c r="E246" i="8" s="1"/>
  <c r="D111" i="8"/>
  <c r="D246" i="8" s="1"/>
  <c r="I110" i="8"/>
  <c r="I245" i="8" s="1"/>
  <c r="H110" i="8"/>
  <c r="H245" i="8" s="1"/>
  <c r="G110" i="8"/>
  <c r="G245" i="8" s="1"/>
  <c r="F110" i="8"/>
  <c r="F245" i="8" s="1"/>
  <c r="E110" i="8"/>
  <c r="E245" i="8" s="1"/>
  <c r="D110" i="8"/>
  <c r="D245" i="8" s="1"/>
  <c r="I109" i="8"/>
  <c r="I244" i="8" s="1"/>
  <c r="H109" i="8"/>
  <c r="H244" i="8" s="1"/>
  <c r="G109" i="8"/>
  <c r="G244" i="8" s="1"/>
  <c r="F109" i="8"/>
  <c r="F244" i="8" s="1"/>
  <c r="E109" i="8"/>
  <c r="E244" i="8" s="1"/>
  <c r="D109" i="8"/>
  <c r="D244" i="8" s="1"/>
  <c r="I108" i="8"/>
  <c r="I243" i="8" s="1"/>
  <c r="H108" i="8"/>
  <c r="H243" i="8" s="1"/>
  <c r="G108" i="8"/>
  <c r="G243" i="8" s="1"/>
  <c r="F108" i="8"/>
  <c r="F243" i="8" s="1"/>
  <c r="E108" i="8"/>
  <c r="E243" i="8" s="1"/>
  <c r="D108" i="8"/>
  <c r="D243" i="8" s="1"/>
  <c r="I107" i="8"/>
  <c r="I242" i="8" s="1"/>
  <c r="H107" i="8"/>
  <c r="H242" i="8" s="1"/>
  <c r="G107" i="8"/>
  <c r="G242" i="8" s="1"/>
  <c r="F107" i="8"/>
  <c r="F242" i="8" s="1"/>
  <c r="E107" i="8"/>
  <c r="E242" i="8" s="1"/>
  <c r="D107" i="8"/>
  <c r="D242" i="8" s="1"/>
  <c r="I106" i="8"/>
  <c r="I241" i="8" s="1"/>
  <c r="H106" i="8"/>
  <c r="H241" i="8" s="1"/>
  <c r="G106" i="8"/>
  <c r="G241" i="8" s="1"/>
  <c r="F106" i="8"/>
  <c r="F241" i="8" s="1"/>
  <c r="E106" i="8"/>
  <c r="E241" i="8" s="1"/>
  <c r="D106" i="8"/>
  <c r="D241" i="8" s="1"/>
  <c r="I105" i="8"/>
  <c r="I240" i="8" s="1"/>
  <c r="H105" i="8"/>
  <c r="H240" i="8" s="1"/>
  <c r="G105" i="8"/>
  <c r="G240" i="8" s="1"/>
  <c r="F105" i="8"/>
  <c r="F240" i="8" s="1"/>
  <c r="E105" i="8"/>
  <c r="E240" i="8" s="1"/>
  <c r="D105" i="8"/>
  <c r="D240" i="8" s="1"/>
  <c r="I104" i="8"/>
  <c r="I239" i="8" s="1"/>
  <c r="H104" i="8"/>
  <c r="H239" i="8" s="1"/>
  <c r="G104" i="8"/>
  <c r="G239" i="8" s="1"/>
  <c r="F104" i="8"/>
  <c r="F239" i="8" s="1"/>
  <c r="E104" i="8"/>
  <c r="E239" i="8" s="1"/>
  <c r="D104" i="8"/>
  <c r="D239" i="8" s="1"/>
  <c r="I103" i="8"/>
  <c r="I238" i="8" s="1"/>
  <c r="H103" i="8"/>
  <c r="H238" i="8" s="1"/>
  <c r="G103" i="8"/>
  <c r="G238" i="8" s="1"/>
  <c r="F103" i="8"/>
  <c r="F238" i="8" s="1"/>
  <c r="E103" i="8"/>
  <c r="E238" i="8" s="1"/>
  <c r="D103" i="8"/>
  <c r="D238" i="8" s="1"/>
  <c r="I102" i="8"/>
  <c r="I237" i="8" s="1"/>
  <c r="H102" i="8"/>
  <c r="H237" i="8" s="1"/>
  <c r="G102" i="8"/>
  <c r="G237" i="8" s="1"/>
  <c r="F102" i="8"/>
  <c r="F237" i="8" s="1"/>
  <c r="E102" i="8"/>
  <c r="E237" i="8" s="1"/>
  <c r="D102" i="8"/>
  <c r="D237" i="8" s="1"/>
  <c r="I101" i="8"/>
  <c r="I236" i="8" s="1"/>
  <c r="H101" i="8"/>
  <c r="H236" i="8" s="1"/>
  <c r="G101" i="8"/>
  <c r="G236" i="8" s="1"/>
  <c r="F101" i="8"/>
  <c r="F236" i="8" s="1"/>
  <c r="E101" i="8"/>
  <c r="E236" i="8" s="1"/>
  <c r="D101" i="8"/>
  <c r="D236" i="8" s="1"/>
  <c r="I100" i="8"/>
  <c r="I235" i="8" s="1"/>
  <c r="H100" i="8"/>
  <c r="H235" i="8" s="1"/>
  <c r="G100" i="8"/>
  <c r="G235" i="8" s="1"/>
  <c r="F100" i="8"/>
  <c r="F235" i="8" s="1"/>
  <c r="E100" i="8"/>
  <c r="E235" i="8" s="1"/>
  <c r="D100" i="8"/>
  <c r="D235" i="8" s="1"/>
  <c r="I99" i="8"/>
  <c r="I234" i="8" s="1"/>
  <c r="H99" i="8"/>
  <c r="H234" i="8" s="1"/>
  <c r="G99" i="8"/>
  <c r="G234" i="8" s="1"/>
  <c r="F99" i="8"/>
  <c r="F234" i="8" s="1"/>
  <c r="E99" i="8"/>
  <c r="E234" i="8" s="1"/>
  <c r="D99" i="8"/>
  <c r="D234" i="8" s="1"/>
  <c r="I98" i="8"/>
  <c r="I233" i="8" s="1"/>
  <c r="H98" i="8"/>
  <c r="H233" i="8" s="1"/>
  <c r="G98" i="8"/>
  <c r="G233" i="8" s="1"/>
  <c r="F98" i="8"/>
  <c r="F233" i="8" s="1"/>
  <c r="E98" i="8"/>
  <c r="E233" i="8" s="1"/>
  <c r="D98" i="8"/>
  <c r="D233" i="8" s="1"/>
  <c r="I97" i="8"/>
  <c r="I232" i="8" s="1"/>
  <c r="H97" i="8"/>
  <c r="H232" i="8" s="1"/>
  <c r="G97" i="8"/>
  <c r="G232" i="8" s="1"/>
  <c r="F97" i="8"/>
  <c r="F232" i="8" s="1"/>
  <c r="E97" i="8"/>
  <c r="E232" i="8" s="1"/>
  <c r="D97" i="8"/>
  <c r="D232" i="8" s="1"/>
  <c r="I96" i="8"/>
  <c r="I231" i="8" s="1"/>
  <c r="H96" i="8"/>
  <c r="H231" i="8" s="1"/>
  <c r="G96" i="8"/>
  <c r="G231" i="8" s="1"/>
  <c r="F96" i="8"/>
  <c r="F231" i="8" s="1"/>
  <c r="E96" i="8"/>
  <c r="E231" i="8" s="1"/>
  <c r="D96" i="8"/>
  <c r="D231" i="8" s="1"/>
  <c r="I95" i="8"/>
  <c r="I230" i="8" s="1"/>
  <c r="H95" i="8"/>
  <c r="H230" i="8" s="1"/>
  <c r="G95" i="8"/>
  <c r="G230" i="8" s="1"/>
  <c r="F95" i="8"/>
  <c r="F230" i="8" s="1"/>
  <c r="E95" i="8"/>
  <c r="E230" i="8" s="1"/>
  <c r="D95" i="8"/>
  <c r="D230" i="8" s="1"/>
  <c r="I94" i="8"/>
  <c r="I229" i="8" s="1"/>
  <c r="H94" i="8"/>
  <c r="H229" i="8" s="1"/>
  <c r="G94" i="8"/>
  <c r="G229" i="8" s="1"/>
  <c r="F94" i="8"/>
  <c r="F229" i="8" s="1"/>
  <c r="E94" i="8"/>
  <c r="E229" i="8" s="1"/>
  <c r="D94" i="8"/>
  <c r="D229" i="8" s="1"/>
  <c r="I93" i="8"/>
  <c r="I228" i="8" s="1"/>
  <c r="H93" i="8"/>
  <c r="H228" i="8" s="1"/>
  <c r="G93" i="8"/>
  <c r="G228" i="8" s="1"/>
  <c r="F93" i="8"/>
  <c r="F228" i="8" s="1"/>
  <c r="E93" i="8"/>
  <c r="E228" i="8" s="1"/>
  <c r="D93" i="8"/>
  <c r="D228" i="8" s="1"/>
  <c r="I92" i="8"/>
  <c r="I227" i="8" s="1"/>
  <c r="H92" i="8"/>
  <c r="H227" i="8" s="1"/>
  <c r="G92" i="8"/>
  <c r="G227" i="8" s="1"/>
  <c r="F92" i="8"/>
  <c r="F227" i="8" s="1"/>
  <c r="E92" i="8"/>
  <c r="E227" i="8" s="1"/>
  <c r="D92" i="8"/>
  <c r="D227" i="8" s="1"/>
  <c r="I91" i="8"/>
  <c r="I226" i="8" s="1"/>
  <c r="H91" i="8"/>
  <c r="H226" i="8" s="1"/>
  <c r="G91" i="8"/>
  <c r="G226" i="8" s="1"/>
  <c r="F91" i="8"/>
  <c r="F226" i="8" s="1"/>
  <c r="E91" i="8"/>
  <c r="E226" i="8" s="1"/>
  <c r="D91" i="8"/>
  <c r="D226" i="8" s="1"/>
  <c r="I90" i="8"/>
  <c r="I225" i="8" s="1"/>
  <c r="H90" i="8"/>
  <c r="H225" i="8" s="1"/>
  <c r="G90" i="8"/>
  <c r="G225" i="8" s="1"/>
  <c r="F90" i="8"/>
  <c r="F225" i="8" s="1"/>
  <c r="E90" i="8"/>
  <c r="E225" i="8" s="1"/>
  <c r="D90" i="8"/>
  <c r="D225" i="8" s="1"/>
  <c r="I89" i="8"/>
  <c r="I224" i="8" s="1"/>
  <c r="H89" i="8"/>
  <c r="H224" i="8" s="1"/>
  <c r="G89" i="8"/>
  <c r="G224" i="8" s="1"/>
  <c r="F89" i="8"/>
  <c r="F224" i="8" s="1"/>
  <c r="E89" i="8"/>
  <c r="E224" i="8" s="1"/>
  <c r="D89" i="8"/>
  <c r="D224" i="8" s="1"/>
  <c r="I88" i="8"/>
  <c r="I223" i="8" s="1"/>
  <c r="H88" i="8"/>
  <c r="H223" i="8" s="1"/>
  <c r="G88" i="8"/>
  <c r="G223" i="8" s="1"/>
  <c r="F88" i="8"/>
  <c r="F223" i="8" s="1"/>
  <c r="E88" i="8"/>
  <c r="E223" i="8" s="1"/>
  <c r="D88" i="8"/>
  <c r="D223" i="8" s="1"/>
  <c r="I87" i="8"/>
  <c r="I222" i="8" s="1"/>
  <c r="H87" i="8"/>
  <c r="H222" i="8" s="1"/>
  <c r="G87" i="8"/>
  <c r="G222" i="8" s="1"/>
  <c r="F87" i="8"/>
  <c r="F222" i="8" s="1"/>
  <c r="E87" i="8"/>
  <c r="E222" i="8" s="1"/>
  <c r="D87" i="8"/>
  <c r="D222" i="8" s="1"/>
  <c r="I86" i="8"/>
  <c r="I221" i="8" s="1"/>
  <c r="H86" i="8"/>
  <c r="H221" i="8" s="1"/>
  <c r="G86" i="8"/>
  <c r="G221" i="8" s="1"/>
  <c r="F86" i="8"/>
  <c r="F221" i="8" s="1"/>
  <c r="E86" i="8"/>
  <c r="E221" i="8" s="1"/>
  <c r="D86" i="8"/>
  <c r="D221" i="8" s="1"/>
  <c r="I85" i="8"/>
  <c r="I220" i="8" s="1"/>
  <c r="H85" i="8"/>
  <c r="H220" i="8" s="1"/>
  <c r="G85" i="8"/>
  <c r="G220" i="8" s="1"/>
  <c r="F85" i="8"/>
  <c r="F220" i="8" s="1"/>
  <c r="E85" i="8"/>
  <c r="E220" i="8" s="1"/>
  <c r="D85" i="8"/>
  <c r="D220" i="8" s="1"/>
  <c r="I84" i="8"/>
  <c r="I219" i="8" s="1"/>
  <c r="H84" i="8"/>
  <c r="H219" i="8" s="1"/>
  <c r="G84" i="8"/>
  <c r="G219" i="8" s="1"/>
  <c r="F84" i="8"/>
  <c r="F219" i="8" s="1"/>
  <c r="E84" i="8"/>
  <c r="E219" i="8" s="1"/>
  <c r="D84" i="8"/>
  <c r="D219" i="8" s="1"/>
  <c r="I83" i="8"/>
  <c r="I218" i="8" s="1"/>
  <c r="H83" i="8"/>
  <c r="H218" i="8" s="1"/>
  <c r="G83" i="8"/>
  <c r="G218" i="8" s="1"/>
  <c r="F83" i="8"/>
  <c r="F218" i="8" s="1"/>
  <c r="E83" i="8"/>
  <c r="E218" i="8" s="1"/>
  <c r="D83" i="8"/>
  <c r="D218" i="8" s="1"/>
  <c r="I82" i="8"/>
  <c r="I217" i="8" s="1"/>
  <c r="H82" i="8"/>
  <c r="H217" i="8" s="1"/>
  <c r="G82" i="8"/>
  <c r="G217" i="8" s="1"/>
  <c r="F82" i="8"/>
  <c r="F217" i="8" s="1"/>
  <c r="E82" i="8"/>
  <c r="E217" i="8" s="1"/>
  <c r="D82" i="8"/>
  <c r="D217" i="8" s="1"/>
  <c r="I81" i="8"/>
  <c r="I216" i="8" s="1"/>
  <c r="H81" i="8"/>
  <c r="H216" i="8" s="1"/>
  <c r="G81" i="8"/>
  <c r="G216" i="8" s="1"/>
  <c r="F81" i="8"/>
  <c r="F216" i="8" s="1"/>
  <c r="E81" i="8"/>
  <c r="E216" i="8" s="1"/>
  <c r="D81" i="8"/>
  <c r="D216" i="8" s="1"/>
  <c r="I80" i="8"/>
  <c r="I215" i="8" s="1"/>
  <c r="H80" i="8"/>
  <c r="H215" i="8" s="1"/>
  <c r="G80" i="8"/>
  <c r="G215" i="8" s="1"/>
  <c r="F80" i="8"/>
  <c r="F215" i="8" s="1"/>
  <c r="E80" i="8"/>
  <c r="E215" i="8" s="1"/>
  <c r="D80" i="8"/>
  <c r="D215" i="8" s="1"/>
  <c r="I79" i="8"/>
  <c r="I214" i="8" s="1"/>
  <c r="H79" i="8"/>
  <c r="H214" i="8" s="1"/>
  <c r="G79" i="8"/>
  <c r="G214" i="8" s="1"/>
  <c r="F79" i="8"/>
  <c r="F214" i="8" s="1"/>
  <c r="E79" i="8"/>
  <c r="E214" i="8" s="1"/>
  <c r="D79" i="8"/>
  <c r="D214" i="8" s="1"/>
  <c r="I78" i="8"/>
  <c r="I213" i="8" s="1"/>
  <c r="H78" i="8"/>
  <c r="H213" i="8" s="1"/>
  <c r="G78" i="8"/>
  <c r="G213" i="8" s="1"/>
  <c r="F78" i="8"/>
  <c r="F213" i="8" s="1"/>
  <c r="E78" i="8"/>
  <c r="E213" i="8" s="1"/>
  <c r="D78" i="8"/>
  <c r="D213" i="8" s="1"/>
  <c r="I77" i="8"/>
  <c r="I212" i="8" s="1"/>
  <c r="H77" i="8"/>
  <c r="H212" i="8" s="1"/>
  <c r="G77" i="8"/>
  <c r="G212" i="8" s="1"/>
  <c r="F77" i="8"/>
  <c r="F212" i="8" s="1"/>
  <c r="E77" i="8"/>
  <c r="E212" i="8" s="1"/>
  <c r="D77" i="8"/>
  <c r="D212" i="8" s="1"/>
  <c r="I76" i="8"/>
  <c r="I211" i="8" s="1"/>
  <c r="H76" i="8"/>
  <c r="H211" i="8" s="1"/>
  <c r="G76" i="8"/>
  <c r="G211" i="8" s="1"/>
  <c r="F76" i="8"/>
  <c r="F211" i="8" s="1"/>
  <c r="E76" i="8"/>
  <c r="E211" i="8" s="1"/>
  <c r="D76" i="8"/>
  <c r="D211" i="8" s="1"/>
  <c r="I75" i="8"/>
  <c r="I210" i="8" s="1"/>
  <c r="H75" i="8"/>
  <c r="H210" i="8" s="1"/>
  <c r="G75" i="8"/>
  <c r="G210" i="8" s="1"/>
  <c r="F75" i="8"/>
  <c r="F210" i="8" s="1"/>
  <c r="E75" i="8"/>
  <c r="E210" i="8" s="1"/>
  <c r="D75" i="8"/>
  <c r="D210" i="8" s="1"/>
  <c r="I74" i="8"/>
  <c r="I209" i="8" s="1"/>
  <c r="H74" i="8"/>
  <c r="H209" i="8" s="1"/>
  <c r="G74" i="8"/>
  <c r="G209" i="8" s="1"/>
  <c r="F74" i="8"/>
  <c r="F209" i="8" s="1"/>
  <c r="E74" i="8"/>
  <c r="E209" i="8" s="1"/>
  <c r="D74" i="8"/>
  <c r="D209" i="8" s="1"/>
  <c r="I73" i="8"/>
  <c r="I208" i="8" s="1"/>
  <c r="H73" i="8"/>
  <c r="H208" i="8" s="1"/>
  <c r="G73" i="8"/>
  <c r="G208" i="8" s="1"/>
  <c r="F73" i="8"/>
  <c r="F208" i="8" s="1"/>
  <c r="E73" i="8"/>
  <c r="E208" i="8" s="1"/>
  <c r="D73" i="8"/>
  <c r="D208" i="8" s="1"/>
  <c r="AM160" i="7" l="1"/>
  <c r="AU160" i="7"/>
  <c r="BC160" i="7"/>
  <c r="BK160" i="7"/>
  <c r="K161" i="7"/>
  <c r="S161" i="7"/>
  <c r="AM162" i="7"/>
  <c r="AU162" i="7"/>
  <c r="BC162" i="7"/>
  <c r="BK162" i="7"/>
  <c r="K163" i="7"/>
  <c r="S163" i="7"/>
  <c r="AM164" i="7"/>
  <c r="AU164" i="7"/>
  <c r="BC164" i="7"/>
  <c r="BK164" i="7"/>
  <c r="K165" i="7"/>
  <c r="S165" i="7"/>
  <c r="AM166" i="7"/>
  <c r="AU166" i="7"/>
  <c r="BC166" i="7"/>
  <c r="BK166" i="7"/>
  <c r="K167" i="7"/>
  <c r="S167" i="7"/>
  <c r="AM168" i="7"/>
  <c r="AU168" i="7"/>
  <c r="BC168" i="7"/>
  <c r="BK168" i="7"/>
  <c r="K169" i="7"/>
  <c r="S169" i="7"/>
  <c r="AM170" i="7"/>
  <c r="AU170" i="7"/>
  <c r="BC170" i="7"/>
  <c r="BK170" i="7"/>
  <c r="K171" i="7"/>
  <c r="S171" i="7"/>
  <c r="AM172" i="7"/>
  <c r="AU172" i="7"/>
  <c r="BC172" i="7"/>
  <c r="BK172" i="7"/>
  <c r="K173" i="7"/>
  <c r="S173" i="7"/>
  <c r="AV136" i="7"/>
  <c r="L137" i="7"/>
  <c r="AN138" i="7"/>
  <c r="D139" i="7"/>
  <c r="T139" i="7"/>
  <c r="BD140" i="7"/>
  <c r="T141" i="7"/>
  <c r="AV142" i="7"/>
  <c r="L143" i="7"/>
  <c r="T143" i="7"/>
  <c r="BD144" i="7"/>
  <c r="L145" i="7"/>
  <c r="AN146" i="7"/>
  <c r="D147" i="7"/>
  <c r="AN148" i="7"/>
  <c r="BD148" i="7"/>
  <c r="T149" i="7"/>
  <c r="AV150" i="7"/>
  <c r="L151" i="7"/>
  <c r="AN152" i="7"/>
  <c r="BD152" i="7"/>
  <c r="T153" i="7"/>
  <c r="AV154" i="7"/>
  <c r="L155" i="7"/>
  <c r="BD156" i="7"/>
  <c r="L157" i="7"/>
  <c r="BD158" i="7"/>
  <c r="T159" i="7"/>
  <c r="AN160" i="7"/>
  <c r="D161" i="7"/>
  <c r="AV162" i="7"/>
  <c r="L163" i="7"/>
  <c r="AV164" i="7"/>
  <c r="L165" i="7"/>
  <c r="AN166" i="7"/>
  <c r="D167" i="7"/>
  <c r="T167" i="7"/>
  <c r="AV168" i="7"/>
  <c r="D169" i="7"/>
  <c r="T169" i="7"/>
  <c r="AV170" i="7"/>
  <c r="D171" i="7"/>
  <c r="T171" i="7"/>
  <c r="AN172" i="7"/>
  <c r="BD172" i="7"/>
  <c r="T173" i="7"/>
  <c r="AN136" i="7"/>
  <c r="BD136" i="7"/>
  <c r="T137" i="7"/>
  <c r="BD138" i="7"/>
  <c r="L139" i="7"/>
  <c r="AV140" i="7"/>
  <c r="D141" i="7"/>
  <c r="AN142" i="7"/>
  <c r="D143" i="7"/>
  <c r="AN144" i="7"/>
  <c r="D145" i="7"/>
  <c r="AV146" i="7"/>
  <c r="L147" i="7"/>
  <c r="AV148" i="7"/>
  <c r="L149" i="7"/>
  <c r="AN150" i="7"/>
  <c r="D151" i="7"/>
  <c r="T151" i="7"/>
  <c r="AV152" i="7"/>
  <c r="L153" i="7"/>
  <c r="AN154" i="7"/>
  <c r="D155" i="7"/>
  <c r="AN156" i="7"/>
  <c r="D157" i="7"/>
  <c r="AV158" i="7"/>
  <c r="L159" i="7"/>
  <c r="AV160" i="7"/>
  <c r="L161" i="7"/>
  <c r="BD162" i="7"/>
  <c r="T163" i="7"/>
  <c r="BD164" i="7"/>
  <c r="T165" i="7"/>
  <c r="BD166" i="7"/>
  <c r="L167" i="7"/>
  <c r="AN168" i="7"/>
  <c r="BD168" i="7"/>
  <c r="L169" i="7"/>
  <c r="AN170" i="7"/>
  <c r="BD170" i="7"/>
  <c r="L171" i="7"/>
  <c r="AV172" i="7"/>
  <c r="D173" i="7"/>
  <c r="L173" i="7"/>
  <c r="W182" i="7"/>
  <c r="W184" i="7"/>
  <c r="AP184" i="7"/>
  <c r="AX184" i="7"/>
  <c r="BF184" i="7"/>
  <c r="F185" i="7"/>
  <c r="N185" i="7"/>
  <c r="D137" i="7"/>
  <c r="AV138" i="7"/>
  <c r="AN140" i="7"/>
  <c r="L141" i="7"/>
  <c r="BD142" i="7"/>
  <c r="AV144" i="7"/>
  <c r="T145" i="7"/>
  <c r="BD146" i="7"/>
  <c r="T147" i="7"/>
  <c r="D149" i="7"/>
  <c r="BD150" i="7"/>
  <c r="D153" i="7"/>
  <c r="BD154" i="7"/>
  <c r="T155" i="7"/>
  <c r="AV156" i="7"/>
  <c r="T157" i="7"/>
  <c r="AN158" i="7"/>
  <c r="D159" i="7"/>
  <c r="BD160" i="7"/>
  <c r="T161" i="7"/>
  <c r="AN162" i="7"/>
  <c r="D163" i="7"/>
  <c r="AN164" i="7"/>
  <c r="D165" i="7"/>
  <c r="AV166" i="7"/>
  <c r="X136" i="7"/>
  <c r="X138" i="7"/>
  <c r="X140" i="7"/>
  <c r="X142" i="7"/>
  <c r="X144" i="7"/>
  <c r="X146" i="7"/>
  <c r="X148" i="7"/>
  <c r="X150" i="7"/>
  <c r="X152" i="7"/>
  <c r="X154" i="7"/>
  <c r="X156" i="7"/>
  <c r="X158" i="7"/>
  <c r="X160" i="7"/>
  <c r="X162" i="7"/>
  <c r="X164" i="7"/>
  <c r="X166" i="7"/>
  <c r="X168" i="7"/>
  <c r="X170" i="7"/>
  <c r="X172" i="7"/>
  <c r="X174" i="7"/>
  <c r="X176" i="7"/>
  <c r="X178" i="7"/>
  <c r="X180" i="7"/>
  <c r="X182" i="7"/>
  <c r="X184" i="7"/>
  <c r="X186" i="7"/>
  <c r="W186" i="7"/>
  <c r="AP186" i="7"/>
  <c r="AX186" i="7"/>
  <c r="BF186" i="7"/>
  <c r="F187" i="7"/>
  <c r="N187" i="7"/>
  <c r="W188" i="7"/>
  <c r="AP188" i="7"/>
  <c r="AX188" i="7"/>
  <c r="BF188" i="7"/>
  <c r="F189" i="7"/>
  <c r="N189" i="7"/>
  <c r="W190" i="7"/>
  <c r="AP190" i="7"/>
  <c r="AX190" i="7"/>
  <c r="BF190" i="7"/>
  <c r="F191" i="7"/>
  <c r="N191" i="7"/>
  <c r="W192" i="7"/>
  <c r="AP192" i="7"/>
  <c r="AX192" i="7"/>
  <c r="BF192" i="7"/>
  <c r="F193" i="7"/>
  <c r="N193" i="7"/>
  <c r="W194" i="7"/>
  <c r="AP194" i="7"/>
  <c r="AX194" i="7"/>
  <c r="BF194" i="7"/>
  <c r="F195" i="7"/>
  <c r="N195" i="7"/>
  <c r="AA175" i="7"/>
  <c r="AA177" i="7"/>
  <c r="AA179" i="7"/>
  <c r="AA181" i="7"/>
  <c r="AA183" i="7"/>
  <c r="AA185" i="7"/>
  <c r="AA187" i="7"/>
  <c r="AA189" i="7"/>
  <c r="AA191" i="7"/>
  <c r="AA193" i="7"/>
  <c r="AA195" i="7"/>
  <c r="AM174" i="7"/>
  <c r="AU174" i="7"/>
  <c r="BC174" i="7"/>
  <c r="BK174" i="7"/>
  <c r="K175" i="7"/>
  <c r="S175" i="7"/>
  <c r="AM176" i="7"/>
  <c r="AU176" i="7"/>
  <c r="BC176" i="7"/>
  <c r="BK176" i="7"/>
  <c r="K177" i="7"/>
  <c r="S177" i="7"/>
  <c r="AM178" i="7"/>
  <c r="AU178" i="7"/>
  <c r="BC178" i="7"/>
  <c r="BK178" i="7"/>
  <c r="K179" i="7"/>
  <c r="S179" i="7"/>
  <c r="AM180" i="7"/>
  <c r="AU180" i="7"/>
  <c r="BC180" i="7"/>
  <c r="BK180" i="7"/>
  <c r="K181" i="7"/>
  <c r="S181" i="7"/>
  <c r="AM182" i="7"/>
  <c r="AU182" i="7"/>
  <c r="BC182" i="7"/>
  <c r="BK182" i="7"/>
  <c r="K183" i="7"/>
  <c r="S183" i="7"/>
  <c r="AM184" i="7"/>
  <c r="AU184" i="7"/>
  <c r="BC184" i="7"/>
  <c r="BK184" i="7"/>
  <c r="K185" i="7"/>
  <c r="S185" i="7"/>
  <c r="AM186" i="7"/>
  <c r="AU186" i="7"/>
  <c r="BC186" i="7"/>
  <c r="BK186" i="7"/>
  <c r="K187" i="7"/>
  <c r="S187" i="7"/>
  <c r="AM188" i="7"/>
  <c r="AU188" i="7"/>
  <c r="BC188" i="7"/>
  <c r="BK188" i="7"/>
  <c r="K189" i="7"/>
  <c r="S189" i="7"/>
  <c r="AM190" i="7"/>
  <c r="AU190" i="7"/>
  <c r="BC190" i="7"/>
  <c r="BK190" i="7"/>
  <c r="K191" i="7"/>
  <c r="S191" i="7"/>
  <c r="AM192" i="7"/>
  <c r="AU192" i="7"/>
  <c r="BC192" i="7"/>
  <c r="BK192" i="7"/>
  <c r="K193" i="7"/>
  <c r="S193" i="7"/>
  <c r="AM194" i="7"/>
  <c r="AU194" i="7"/>
  <c r="BC194" i="7"/>
  <c r="BK194" i="7"/>
  <c r="K195" i="7"/>
  <c r="S195" i="7"/>
  <c r="AE174" i="7"/>
  <c r="AN174" i="7"/>
  <c r="AV174" i="7"/>
  <c r="BD174" i="7"/>
  <c r="D175" i="7"/>
  <c r="L175" i="7"/>
  <c r="T175" i="7"/>
  <c r="AE176" i="7"/>
  <c r="AN176" i="7"/>
  <c r="AV176" i="7"/>
  <c r="BD176" i="7"/>
  <c r="D177" i="7"/>
  <c r="L177" i="7"/>
  <c r="T177" i="7"/>
  <c r="AE178" i="7"/>
  <c r="AN178" i="7"/>
  <c r="AV178" i="7"/>
  <c r="BD178" i="7"/>
  <c r="D179" i="7"/>
  <c r="L179" i="7"/>
  <c r="T179" i="7"/>
  <c r="AE180" i="7"/>
  <c r="AN180" i="7"/>
  <c r="AV180" i="7"/>
  <c r="BD180" i="7"/>
  <c r="D181" i="7"/>
  <c r="L181" i="7"/>
  <c r="T181" i="7"/>
  <c r="AE182" i="7"/>
  <c r="AN182" i="7"/>
  <c r="AV182" i="7"/>
  <c r="BD182" i="7"/>
  <c r="D183" i="7"/>
  <c r="L183" i="7"/>
  <c r="T183" i="7"/>
  <c r="AE184" i="7"/>
  <c r="AN184" i="7"/>
  <c r="AV184" i="7"/>
  <c r="BD184" i="7"/>
  <c r="D185" i="7"/>
  <c r="L185" i="7"/>
  <c r="T185" i="7"/>
  <c r="AE186" i="7"/>
  <c r="AN186" i="7"/>
  <c r="AV186" i="7"/>
  <c r="BD186" i="7"/>
  <c r="D187" i="7"/>
  <c r="L187" i="7"/>
  <c r="T187" i="7"/>
  <c r="AE188" i="7"/>
  <c r="AN188" i="7"/>
  <c r="AV188" i="7"/>
  <c r="BD188" i="7"/>
  <c r="D189" i="7"/>
  <c r="L189" i="7"/>
  <c r="T189" i="7"/>
  <c r="AE190" i="7"/>
  <c r="AN190" i="7"/>
  <c r="AV190" i="7"/>
  <c r="BD190" i="7"/>
  <c r="D191" i="7"/>
  <c r="L191" i="7"/>
  <c r="T191" i="7"/>
  <c r="AE192" i="7"/>
  <c r="AN192" i="7"/>
  <c r="AV192" i="7"/>
  <c r="BD192" i="7"/>
  <c r="D193" i="7"/>
  <c r="L193" i="7"/>
  <c r="T193" i="7"/>
  <c r="AE194" i="7"/>
  <c r="AN194" i="7"/>
  <c r="AV194" i="7"/>
  <c r="BD194" i="7"/>
  <c r="D195" i="7"/>
  <c r="L195" i="7"/>
  <c r="T195" i="7"/>
  <c r="V136" i="7"/>
  <c r="AF136" i="7"/>
  <c r="V137" i="7"/>
  <c r="AF137" i="7"/>
  <c r="V138" i="7"/>
  <c r="AF138" i="7"/>
  <c r="V139" i="7"/>
  <c r="AF139" i="7"/>
  <c r="V140" i="7"/>
  <c r="AF140" i="7"/>
  <c r="V141" i="7"/>
  <c r="AF141" i="7"/>
  <c r="V142" i="7"/>
  <c r="AF142" i="7"/>
  <c r="V143" i="7"/>
  <c r="AF143" i="7"/>
  <c r="V144" i="7"/>
  <c r="AF144" i="7"/>
  <c r="AD136" i="7"/>
  <c r="AH136" i="7"/>
  <c r="AD137" i="7"/>
  <c r="AH137" i="7"/>
  <c r="AD138" i="7"/>
  <c r="AH138" i="7"/>
  <c r="AD139" i="7"/>
  <c r="AH139" i="7"/>
  <c r="AD140" i="7"/>
  <c r="AH140" i="7"/>
  <c r="AD141" i="7"/>
  <c r="AH141" i="7"/>
  <c r="AD142" i="7"/>
  <c r="AH142" i="7"/>
  <c r="AD143" i="7"/>
  <c r="AH143" i="7"/>
  <c r="AD144" i="7"/>
  <c r="AH144" i="7"/>
  <c r="AD145" i="7"/>
  <c r="AH145" i="7"/>
  <c r="AD146" i="7"/>
  <c r="AH146" i="7"/>
  <c r="AD147" i="7"/>
  <c r="AH147" i="7"/>
  <c r="AD148" i="7"/>
  <c r="AH148" i="7"/>
  <c r="AD149" i="7"/>
  <c r="AH149" i="7"/>
  <c r="AD150" i="7"/>
  <c r="AH150" i="7"/>
  <c r="AD151" i="7"/>
  <c r="AH151" i="7"/>
  <c r="AD152" i="7"/>
  <c r="AH152" i="7"/>
  <c r="AD153" i="7"/>
  <c r="AH153" i="7"/>
  <c r="AD154" i="7"/>
  <c r="AH154" i="7"/>
  <c r="AD155" i="7"/>
  <c r="AH155" i="7"/>
  <c r="AD156" i="7"/>
  <c r="AH156" i="7"/>
  <c r="AD157" i="7"/>
  <c r="AH157" i="7"/>
  <c r="AD158" i="7"/>
  <c r="AH158" i="7"/>
  <c r="AD159" i="7"/>
  <c r="AH159" i="7"/>
  <c r="AD160" i="7"/>
  <c r="AH160" i="7"/>
  <c r="AD161" i="7"/>
  <c r="AH161" i="7"/>
  <c r="AD162" i="7"/>
  <c r="AH162" i="7"/>
  <c r="AD163" i="7"/>
  <c r="AH163" i="7"/>
  <c r="AD164" i="7"/>
  <c r="AH164" i="7"/>
  <c r="AD165" i="7"/>
  <c r="AH165" i="7"/>
  <c r="AD166" i="7"/>
  <c r="AH166" i="7"/>
  <c r="AD167" i="7"/>
  <c r="AH167" i="7"/>
  <c r="AD168" i="7"/>
  <c r="AH168" i="7"/>
  <c r="AD169" i="7"/>
  <c r="AH169" i="7"/>
  <c r="AD170" i="7"/>
  <c r="AH170" i="7"/>
  <c r="AD171" i="7"/>
  <c r="AH171" i="7"/>
  <c r="AD172" i="7"/>
  <c r="AH172" i="7"/>
  <c r="AD173" i="7"/>
  <c r="AH173" i="7"/>
  <c r="AD174" i="7"/>
  <c r="AH174" i="7"/>
  <c r="AD175" i="7"/>
  <c r="AH175" i="7"/>
  <c r="AD176" i="7"/>
  <c r="AH176" i="7"/>
  <c r="AD177" i="7"/>
  <c r="AH177" i="7"/>
  <c r="AD178" i="7"/>
  <c r="AH178" i="7"/>
  <c r="AD179" i="7"/>
  <c r="AH179" i="7"/>
  <c r="AD180" i="7"/>
  <c r="AH180" i="7"/>
  <c r="AD181" i="7"/>
  <c r="AH181" i="7"/>
  <c r="AD182" i="7"/>
  <c r="AH182" i="7"/>
  <c r="AD183" i="7"/>
  <c r="AH183" i="7"/>
  <c r="AD184" i="7"/>
  <c r="AH184" i="7"/>
  <c r="AD185" i="7"/>
  <c r="AH185" i="7"/>
  <c r="AD186" i="7"/>
  <c r="AH186" i="7"/>
  <c r="AD187" i="7"/>
  <c r="V145" i="7"/>
  <c r="AF145" i="7"/>
  <c r="V146" i="7"/>
  <c r="AF146" i="7"/>
  <c r="V147" i="7"/>
  <c r="AF147" i="7"/>
  <c r="V148" i="7"/>
  <c r="AF148" i="7"/>
  <c r="V149" i="7"/>
  <c r="AF149" i="7"/>
  <c r="V150" i="7"/>
  <c r="AF150" i="7"/>
  <c r="V151" i="7"/>
  <c r="AF151" i="7"/>
  <c r="V152" i="7"/>
  <c r="AF152" i="7"/>
  <c r="V153" i="7"/>
  <c r="AF153" i="7"/>
  <c r="V154" i="7"/>
  <c r="AF154" i="7"/>
  <c r="V155" i="7"/>
  <c r="AF155" i="7"/>
  <c r="V156" i="7"/>
  <c r="AF156" i="7"/>
  <c r="V157" i="7"/>
  <c r="AF157" i="7"/>
  <c r="V158" i="7"/>
  <c r="AF158" i="7"/>
  <c r="V159" i="7"/>
  <c r="AF159" i="7"/>
  <c r="V160" i="7"/>
  <c r="AF160" i="7"/>
  <c r="V161" i="7"/>
  <c r="AF161" i="7"/>
  <c r="V162" i="7"/>
  <c r="AF162" i="7"/>
  <c r="V163" i="7"/>
  <c r="AF163" i="7"/>
  <c r="V164" i="7"/>
  <c r="AF164" i="7"/>
  <c r="V165" i="7"/>
  <c r="AF165" i="7"/>
  <c r="V166" i="7"/>
  <c r="AF166" i="7"/>
  <c r="V167" i="7"/>
  <c r="AF167" i="7"/>
  <c r="V168" i="7"/>
  <c r="AF168" i="7"/>
  <c r="V169" i="7"/>
  <c r="AF169" i="7"/>
  <c r="V170" i="7"/>
  <c r="AF170" i="7"/>
  <c r="V171" i="7"/>
  <c r="AF171" i="7"/>
  <c r="V172" i="7"/>
  <c r="AF172" i="7"/>
  <c r="V173" i="7"/>
  <c r="AF173" i="7"/>
  <c r="V174" i="7"/>
  <c r="AF174" i="7"/>
  <c r="V175" i="7"/>
  <c r="AF175" i="7"/>
  <c r="V176" i="7"/>
  <c r="AF176" i="7"/>
  <c r="V177" i="7"/>
  <c r="AF177" i="7"/>
  <c r="V178" i="7"/>
  <c r="AF178" i="7"/>
  <c r="V179" i="7"/>
  <c r="AF179" i="7"/>
  <c r="V180" i="7"/>
  <c r="AF180" i="7"/>
  <c r="V181" i="7"/>
  <c r="AF181" i="7"/>
  <c r="V182" i="7"/>
  <c r="AF182" i="7"/>
  <c r="V183" i="7"/>
  <c r="AF183" i="7"/>
  <c r="V184" i="7"/>
  <c r="AF184" i="7"/>
  <c r="V185" i="7"/>
  <c r="AF185" i="7"/>
  <c r="V186" i="7"/>
  <c r="AF186" i="7"/>
  <c r="V187" i="7"/>
  <c r="AF187" i="7"/>
  <c r="V188" i="7"/>
  <c r="AF188" i="7"/>
  <c r="V189" i="7"/>
  <c r="AF189" i="7"/>
  <c r="V190" i="7"/>
  <c r="AF190" i="7"/>
  <c r="V191" i="7"/>
  <c r="AF191" i="7"/>
  <c r="V192" i="7"/>
  <c r="AF192" i="7"/>
  <c r="V193" i="7"/>
  <c r="AF193" i="7"/>
  <c r="V194" i="7"/>
  <c r="AF194" i="7"/>
  <c r="V195" i="7"/>
  <c r="AF195" i="7"/>
  <c r="AH187" i="7"/>
  <c r="X188" i="7"/>
  <c r="AD188" i="7"/>
  <c r="AH188" i="7"/>
  <c r="X189" i="7"/>
  <c r="AD189" i="7"/>
  <c r="AH189" i="7"/>
  <c r="X190" i="7"/>
  <c r="AD190" i="7"/>
  <c r="AH190" i="7"/>
  <c r="X191" i="7"/>
  <c r="AD191" i="7"/>
  <c r="AH191" i="7"/>
  <c r="X192" i="7"/>
  <c r="AD192" i="7"/>
  <c r="AH192" i="7"/>
  <c r="X193" i="7"/>
  <c r="AD193" i="7"/>
  <c r="AH193" i="7"/>
  <c r="X194" i="7"/>
  <c r="AD194" i="7"/>
  <c r="AH194" i="7"/>
  <c r="X195" i="7"/>
  <c r="AD195" i="7"/>
  <c r="AH195" i="7"/>
  <c r="G268" i="8"/>
  <c r="H268" i="8"/>
  <c r="J209" i="8"/>
  <c r="D268" i="8"/>
  <c r="J211" i="8"/>
  <c r="J213" i="8"/>
  <c r="J215" i="8"/>
  <c r="J217" i="8"/>
  <c r="J219" i="8"/>
  <c r="J221" i="8"/>
  <c r="J223" i="8"/>
  <c r="J225" i="8"/>
  <c r="J227" i="8"/>
  <c r="J229" i="8"/>
  <c r="J231" i="8"/>
  <c r="J233" i="8"/>
  <c r="J235" i="8"/>
  <c r="J237" i="8"/>
  <c r="J239" i="8"/>
  <c r="J241" i="8"/>
  <c r="J243" i="8"/>
  <c r="J245" i="8"/>
  <c r="J247" i="8"/>
  <c r="J249" i="8"/>
  <c r="J251" i="8"/>
  <c r="J253" i="8"/>
  <c r="J255" i="8"/>
  <c r="J257" i="8"/>
  <c r="J259" i="8"/>
  <c r="J261" i="8"/>
  <c r="J263" i="8"/>
  <c r="J265" i="8"/>
  <c r="J267" i="8"/>
  <c r="E268" i="8"/>
  <c r="I268" i="8"/>
  <c r="J212" i="8"/>
  <c r="J216" i="8"/>
  <c r="J220" i="8"/>
  <c r="J224" i="8"/>
  <c r="J228" i="8"/>
  <c r="J232" i="8"/>
  <c r="J236" i="8"/>
  <c r="J240" i="8"/>
  <c r="J244" i="8"/>
  <c r="J248" i="8"/>
  <c r="J252" i="8"/>
  <c r="J256" i="8"/>
  <c r="J260" i="8"/>
  <c r="J264" i="8"/>
  <c r="J210" i="8"/>
  <c r="J214" i="8"/>
  <c r="J218" i="8"/>
  <c r="J222" i="8"/>
  <c r="J226" i="8"/>
  <c r="J230" i="8"/>
  <c r="J234" i="8"/>
  <c r="J238" i="8"/>
  <c r="J242" i="8"/>
  <c r="J246" i="8"/>
  <c r="J250" i="8"/>
  <c r="J254" i="8"/>
  <c r="J258" i="8"/>
  <c r="J262" i="8"/>
  <c r="J266" i="8"/>
  <c r="F268" i="8"/>
  <c r="G133" i="8"/>
  <c r="E133" i="8"/>
  <c r="I133" i="8"/>
  <c r="J208" i="8"/>
  <c r="H133" i="8"/>
  <c r="D133" i="8"/>
  <c r="F133" i="8"/>
  <c r="J76" i="8"/>
  <c r="J80" i="8"/>
  <c r="J86" i="8"/>
  <c r="J88" i="8"/>
  <c r="J90" i="8"/>
  <c r="J94" i="8"/>
  <c r="J96" i="8"/>
  <c r="J98" i="8"/>
  <c r="J100" i="8"/>
  <c r="J102" i="8"/>
  <c r="J104" i="8"/>
  <c r="J106" i="8"/>
  <c r="J108" i="8"/>
  <c r="J110" i="8"/>
  <c r="J112" i="8"/>
  <c r="J114" i="8"/>
  <c r="J116" i="8"/>
  <c r="J118" i="8"/>
  <c r="J120" i="8"/>
  <c r="J122" i="8"/>
  <c r="J124" i="8"/>
  <c r="J126" i="8"/>
  <c r="J128" i="8"/>
  <c r="J130" i="8"/>
  <c r="J132" i="8"/>
  <c r="J74" i="8"/>
  <c r="J78" i="8"/>
  <c r="J82" i="8"/>
  <c r="J84" i="8"/>
  <c r="J92" i="8"/>
  <c r="J75" i="8"/>
  <c r="J77" i="8"/>
  <c r="J79" i="8"/>
  <c r="J81" i="8"/>
  <c r="J83" i="8"/>
  <c r="J85" i="8"/>
  <c r="J87" i="8"/>
  <c r="J89" i="8"/>
  <c r="J91" i="8"/>
  <c r="J93" i="8"/>
  <c r="J95" i="8"/>
  <c r="J97" i="8"/>
  <c r="J99" i="8"/>
  <c r="J101" i="8"/>
  <c r="J103" i="8"/>
  <c r="J105" i="8"/>
  <c r="J107" i="8"/>
  <c r="J109" i="8"/>
  <c r="J111" i="8"/>
  <c r="J113" i="8"/>
  <c r="J115" i="8"/>
  <c r="J117" i="8"/>
  <c r="J119" i="8"/>
  <c r="J121" i="8"/>
  <c r="J123" i="8"/>
  <c r="J125" i="8"/>
  <c r="J127" i="8"/>
  <c r="J129" i="8"/>
  <c r="J131" i="8"/>
  <c r="J73" i="8"/>
  <c r="D202" i="7" l="1" a="1"/>
  <c r="J133" i="8"/>
  <c r="J268" i="8"/>
  <c r="I202" i="7" l="1"/>
  <c r="Y202" i="7"/>
  <c r="AO202" i="7"/>
  <c r="BE202" i="7"/>
  <c r="M203" i="7"/>
  <c r="M8" i="8" s="1"/>
  <c r="AC203" i="7"/>
  <c r="AC8" i="8" s="1"/>
  <c r="AS203" i="7"/>
  <c r="AS8" i="8" s="1"/>
  <c r="BI203" i="7"/>
  <c r="BI8" i="8" s="1"/>
  <c r="Q204" i="7"/>
  <c r="Q9" i="8" s="1"/>
  <c r="AG204" i="7"/>
  <c r="AG9" i="8" s="1"/>
  <c r="AW204" i="7"/>
  <c r="AW9" i="8" s="1"/>
  <c r="E205" i="7"/>
  <c r="E10" i="8" s="1"/>
  <c r="U205" i="7"/>
  <c r="U10" i="8" s="1"/>
  <c r="AK205" i="7"/>
  <c r="AK10" i="8" s="1"/>
  <c r="BA205" i="7"/>
  <c r="BA10" i="8" s="1"/>
  <c r="I206" i="7"/>
  <c r="I11" i="8" s="1"/>
  <c r="Y206" i="7"/>
  <c r="Y11" i="8" s="1"/>
  <c r="AO206" i="7"/>
  <c r="AO11" i="8" s="1"/>
  <c r="BE206" i="7"/>
  <c r="BE11" i="8" s="1"/>
  <c r="M207" i="7"/>
  <c r="M12" i="8" s="1"/>
  <c r="AC207" i="7"/>
  <c r="AC12" i="8" s="1"/>
  <c r="AS207" i="7"/>
  <c r="AS12" i="8" s="1"/>
  <c r="BI207" i="7"/>
  <c r="BI12" i="8" s="1"/>
  <c r="Q208" i="7"/>
  <c r="Q13" i="8" s="1"/>
  <c r="AG208" i="7"/>
  <c r="AG13" i="8" s="1"/>
  <c r="AW208" i="7"/>
  <c r="AW13" i="8" s="1"/>
  <c r="E209" i="7"/>
  <c r="E14" i="8" s="1"/>
  <c r="U209" i="7"/>
  <c r="U14" i="8" s="1"/>
  <c r="AK209" i="7"/>
  <c r="AK14" i="8" s="1"/>
  <c r="BA209" i="7"/>
  <c r="BA14" i="8" s="1"/>
  <c r="I210" i="7"/>
  <c r="I15" i="8" s="1"/>
  <c r="Y210" i="7"/>
  <c r="Y15" i="8" s="1"/>
  <c r="AL210" i="7"/>
  <c r="AL15" i="8" s="1"/>
  <c r="AT210" i="7"/>
  <c r="AT15" i="8" s="1"/>
  <c r="BB210" i="7"/>
  <c r="BB15" i="8" s="1"/>
  <c r="BJ210" i="7"/>
  <c r="BJ15" i="8" s="1"/>
  <c r="J211" i="7"/>
  <c r="J16" i="8" s="1"/>
  <c r="R211" i="7"/>
  <c r="R16" i="8" s="1"/>
  <c r="Z211" i="7"/>
  <c r="Z16" i="8" s="1"/>
  <c r="AH211" i="7"/>
  <c r="AH16" i="8" s="1"/>
  <c r="AP211" i="7"/>
  <c r="AP16" i="8" s="1"/>
  <c r="AX211" i="7"/>
  <c r="AX16" i="8" s="1"/>
  <c r="BF211" i="7"/>
  <c r="BF16" i="8" s="1"/>
  <c r="F212" i="7"/>
  <c r="F17" i="8" s="1"/>
  <c r="N212" i="7"/>
  <c r="N17" i="8" s="1"/>
  <c r="V212" i="7"/>
  <c r="V17" i="8" s="1"/>
  <c r="AD212" i="7"/>
  <c r="AD17" i="8" s="1"/>
  <c r="AL212" i="7"/>
  <c r="AL17" i="8" s="1"/>
  <c r="AT212" i="7"/>
  <c r="AT17" i="8" s="1"/>
  <c r="BB212" i="7"/>
  <c r="BB17" i="8" s="1"/>
  <c r="BJ212" i="7"/>
  <c r="BJ17" i="8" s="1"/>
  <c r="J213" i="7"/>
  <c r="J18" i="8" s="1"/>
  <c r="R213" i="7"/>
  <c r="R18" i="8" s="1"/>
  <c r="Z213" i="7"/>
  <c r="Z18" i="8" s="1"/>
  <c r="AH213" i="7"/>
  <c r="AH18" i="8" s="1"/>
  <c r="AP213" i="7"/>
  <c r="AP18" i="8" s="1"/>
  <c r="AX213" i="7"/>
  <c r="AX18" i="8" s="1"/>
  <c r="BF213" i="7"/>
  <c r="BF18" i="8" s="1"/>
  <c r="F214" i="7"/>
  <c r="F19" i="8" s="1"/>
  <c r="N214" i="7"/>
  <c r="N19" i="8" s="1"/>
  <c r="V214" i="7"/>
  <c r="V19" i="8" s="1"/>
  <c r="AD214" i="7"/>
  <c r="AD19" i="8" s="1"/>
  <c r="AL214" i="7"/>
  <c r="AL19" i="8" s="1"/>
  <c r="AT214" i="7"/>
  <c r="AT19" i="8" s="1"/>
  <c r="BB214" i="7"/>
  <c r="BB19" i="8" s="1"/>
  <c r="BJ214" i="7"/>
  <c r="BJ19" i="8" s="1"/>
  <c r="J215" i="7"/>
  <c r="J20" i="8" s="1"/>
  <c r="R215" i="7"/>
  <c r="R20" i="8" s="1"/>
  <c r="Z215" i="7"/>
  <c r="Z20" i="8" s="1"/>
  <c r="AH215" i="7"/>
  <c r="AH20" i="8" s="1"/>
  <c r="AP215" i="7"/>
  <c r="AP20" i="8" s="1"/>
  <c r="AX215" i="7"/>
  <c r="AX20" i="8" s="1"/>
  <c r="BF215" i="7"/>
  <c r="BF20" i="8" s="1"/>
  <c r="F216" i="7"/>
  <c r="F21" i="8" s="1"/>
  <c r="N216" i="7"/>
  <c r="N21" i="8" s="1"/>
  <c r="V216" i="7"/>
  <c r="V21" i="8" s="1"/>
  <c r="AD216" i="7"/>
  <c r="AD21" i="8" s="1"/>
  <c r="AA202" i="7"/>
  <c r="BG202" i="7"/>
  <c r="AE203" i="7"/>
  <c r="AE8" i="8" s="1"/>
  <c r="BK203" i="7"/>
  <c r="BK8" i="8" s="1"/>
  <c r="AI204" i="7"/>
  <c r="AI9" i="8" s="1"/>
  <c r="G205" i="7"/>
  <c r="G10" i="8" s="1"/>
  <c r="AM205" i="7"/>
  <c r="AM10" i="8" s="1"/>
  <c r="K206" i="7"/>
  <c r="K11" i="8" s="1"/>
  <c r="Q202" i="7"/>
  <c r="AK202" i="7"/>
  <c r="BI202" i="7"/>
  <c r="U203" i="7"/>
  <c r="U8" i="8" s="1"/>
  <c r="AO203" i="7"/>
  <c r="AO8" i="8" s="1"/>
  <c r="E204" i="7"/>
  <c r="E9" i="8" s="1"/>
  <c r="Y204" i="7"/>
  <c r="Y9" i="8" s="1"/>
  <c r="AS204" i="7"/>
  <c r="AS9" i="8" s="1"/>
  <c r="I205" i="7"/>
  <c r="I10" i="8" s="1"/>
  <c r="AC205" i="7"/>
  <c r="AC10" i="8" s="1"/>
  <c r="AW205" i="7"/>
  <c r="AW10" i="8" s="1"/>
  <c r="M206" i="7"/>
  <c r="M11" i="8" s="1"/>
  <c r="AG206" i="7"/>
  <c r="AG11" i="8" s="1"/>
  <c r="BA206" i="7"/>
  <c r="BA11" i="8" s="1"/>
  <c r="Q207" i="7"/>
  <c r="Q12" i="8" s="1"/>
  <c r="AK207" i="7"/>
  <c r="AK12" i="8" s="1"/>
  <c r="BE207" i="7"/>
  <c r="BE12" i="8" s="1"/>
  <c r="U208" i="7"/>
  <c r="U13" i="8" s="1"/>
  <c r="AO208" i="7"/>
  <c r="AO13" i="8" s="1"/>
  <c r="BI208" i="7"/>
  <c r="BI13" i="8" s="1"/>
  <c r="Y209" i="7"/>
  <c r="Y14" i="8" s="1"/>
  <c r="AS209" i="7"/>
  <c r="AS14" i="8" s="1"/>
  <c r="E210" i="7"/>
  <c r="E15" i="8" s="1"/>
  <c r="AC210" i="7"/>
  <c r="AC15" i="8" s="1"/>
  <c r="AP210" i="7"/>
  <c r="AP15" i="8" s="1"/>
  <c r="AZ210" i="7"/>
  <c r="AZ15" i="8" s="1"/>
  <c r="D211" i="7"/>
  <c r="N211" i="7"/>
  <c r="N16" i="8" s="1"/>
  <c r="X211" i="7"/>
  <c r="X16" i="8" s="1"/>
  <c r="AJ211" i="7"/>
  <c r="AJ16" i="8" s="1"/>
  <c r="AT211" i="7"/>
  <c r="AT16" i="8" s="1"/>
  <c r="BD211" i="7"/>
  <c r="BD16" i="8" s="1"/>
  <c r="H212" i="7"/>
  <c r="H17" i="8" s="1"/>
  <c r="R212" i="7"/>
  <c r="R17" i="8" s="1"/>
  <c r="AB212" i="7"/>
  <c r="AB17" i="8" s="1"/>
  <c r="AN212" i="7"/>
  <c r="AN17" i="8" s="1"/>
  <c r="AX212" i="7"/>
  <c r="AX17" i="8" s="1"/>
  <c r="BH212" i="7"/>
  <c r="BH17" i="8" s="1"/>
  <c r="L213" i="7"/>
  <c r="L18" i="8" s="1"/>
  <c r="V213" i="7"/>
  <c r="V18" i="8" s="1"/>
  <c r="AF213" i="7"/>
  <c r="AF18" i="8" s="1"/>
  <c r="AR213" i="7"/>
  <c r="AR18" i="8" s="1"/>
  <c r="BB213" i="7"/>
  <c r="BB18" i="8" s="1"/>
  <c r="D214" i="7"/>
  <c r="P214" i="7"/>
  <c r="P19" i="8" s="1"/>
  <c r="Z214" i="7"/>
  <c r="Z19" i="8" s="1"/>
  <c r="AJ214" i="7"/>
  <c r="AJ19" i="8" s="1"/>
  <c r="AV214" i="7"/>
  <c r="AV19" i="8" s="1"/>
  <c r="BF214" i="7"/>
  <c r="BF19" i="8" s="1"/>
  <c r="H215" i="7"/>
  <c r="H20" i="8" s="1"/>
  <c r="T215" i="7"/>
  <c r="T20" i="8" s="1"/>
  <c r="AD215" i="7"/>
  <c r="AD20" i="8" s="1"/>
  <c r="AN215" i="7"/>
  <c r="AN20" i="8" s="1"/>
  <c r="AZ215" i="7"/>
  <c r="AZ20" i="8" s="1"/>
  <c r="BJ215" i="7"/>
  <c r="BJ20" i="8" s="1"/>
  <c r="L216" i="7"/>
  <c r="L21" i="8" s="1"/>
  <c r="X216" i="7"/>
  <c r="X21" i="8" s="1"/>
  <c r="K202" i="7"/>
  <c r="AY202" i="7"/>
  <c r="AM203" i="7"/>
  <c r="AM8" i="8" s="1"/>
  <c r="S204" i="7"/>
  <c r="S9" i="8" s="1"/>
  <c r="BG204" i="7"/>
  <c r="BG9" i="8" s="1"/>
  <c r="AU205" i="7"/>
  <c r="AU10" i="8" s="1"/>
  <c r="AA206" i="7"/>
  <c r="AA11" i="8" s="1"/>
  <c r="BG206" i="7"/>
  <c r="BG11" i="8" s="1"/>
  <c r="AE207" i="7"/>
  <c r="AE12" i="8" s="1"/>
  <c r="BK207" i="7"/>
  <c r="BK12" i="8" s="1"/>
  <c r="AI208" i="7"/>
  <c r="AI13" i="8" s="1"/>
  <c r="G209" i="7"/>
  <c r="G14" i="8" s="1"/>
  <c r="AM209" i="7"/>
  <c r="AM14" i="8" s="1"/>
  <c r="K210" i="7"/>
  <c r="K15" i="8" s="1"/>
  <c r="AM210" i="7"/>
  <c r="AM15" i="8" s="1"/>
  <c r="BC210" i="7"/>
  <c r="BC15" i="8" s="1"/>
  <c r="K211" i="7"/>
  <c r="K16" i="8" s="1"/>
  <c r="AA211" i="7"/>
  <c r="AA16" i="8" s="1"/>
  <c r="AQ211" i="7"/>
  <c r="AQ16" i="8" s="1"/>
  <c r="BG211" i="7"/>
  <c r="BG16" i="8" s="1"/>
  <c r="O212" i="7"/>
  <c r="O17" i="8" s="1"/>
  <c r="AE212" i="7"/>
  <c r="AE17" i="8" s="1"/>
  <c r="AU212" i="7"/>
  <c r="AU17" i="8" s="1"/>
  <c r="BK212" i="7"/>
  <c r="BK17" i="8" s="1"/>
  <c r="S213" i="7"/>
  <c r="S18" i="8" s="1"/>
  <c r="AI213" i="7"/>
  <c r="AI18" i="8" s="1"/>
  <c r="AY213" i="7"/>
  <c r="AY18" i="8" s="1"/>
  <c r="G214" i="7"/>
  <c r="G19" i="8" s="1"/>
  <c r="W214" i="7"/>
  <c r="W19" i="8" s="1"/>
  <c r="AM214" i="7"/>
  <c r="AM19" i="8" s="1"/>
  <c r="BC214" i="7"/>
  <c r="BC19" i="8" s="1"/>
  <c r="K215" i="7"/>
  <c r="K20" i="8" s="1"/>
  <c r="AA215" i="7"/>
  <c r="AA20" i="8" s="1"/>
  <c r="AQ215" i="7"/>
  <c r="AQ20" i="8" s="1"/>
  <c r="BG215" i="7"/>
  <c r="BG20" i="8" s="1"/>
  <c r="O216" i="7"/>
  <c r="O21" i="8" s="1"/>
  <c r="AE216" i="7"/>
  <c r="AE21" i="8" s="1"/>
  <c r="AN216" i="7"/>
  <c r="AN21" i="8" s="1"/>
  <c r="AV216" i="7"/>
  <c r="AV21" i="8" s="1"/>
  <c r="BD216" i="7"/>
  <c r="BD21" i="8" s="1"/>
  <c r="D217" i="7"/>
  <c r="L217" i="7"/>
  <c r="L22" i="8" s="1"/>
  <c r="T217" i="7"/>
  <c r="T22" i="8" s="1"/>
  <c r="AB217" i="7"/>
  <c r="AB22" i="8" s="1"/>
  <c r="AJ217" i="7"/>
  <c r="AJ22" i="8" s="1"/>
  <c r="AR217" i="7"/>
  <c r="AR22" i="8" s="1"/>
  <c r="AZ217" i="7"/>
  <c r="AZ22" i="8" s="1"/>
  <c r="BH217" i="7"/>
  <c r="BH22" i="8" s="1"/>
  <c r="H218" i="7"/>
  <c r="H23" i="8" s="1"/>
  <c r="P218" i="7"/>
  <c r="P23" i="8" s="1"/>
  <c r="X218" i="7"/>
  <c r="X23" i="8" s="1"/>
  <c r="AF218" i="7"/>
  <c r="AF23" i="8" s="1"/>
  <c r="AN218" i="7"/>
  <c r="AN23" i="8" s="1"/>
  <c r="AV218" i="7"/>
  <c r="AV23" i="8" s="1"/>
  <c r="BD218" i="7"/>
  <c r="BD23" i="8" s="1"/>
  <c r="D219" i="7"/>
  <c r="L219" i="7"/>
  <c r="L24" i="8" s="1"/>
  <c r="T219" i="7"/>
  <c r="T24" i="8" s="1"/>
  <c r="AB219" i="7"/>
  <c r="AB24" i="8" s="1"/>
  <c r="AJ219" i="7"/>
  <c r="AJ24" i="8" s="1"/>
  <c r="AR219" i="7"/>
  <c r="AR24" i="8" s="1"/>
  <c r="AZ219" i="7"/>
  <c r="AZ24" i="8" s="1"/>
  <c r="BH219" i="7"/>
  <c r="BH24" i="8" s="1"/>
  <c r="H220" i="7"/>
  <c r="H25" i="8" s="1"/>
  <c r="P220" i="7"/>
  <c r="P25" i="8" s="1"/>
  <c r="X220" i="7"/>
  <c r="X25" i="8" s="1"/>
  <c r="AF220" i="7"/>
  <c r="AF25" i="8" s="1"/>
  <c r="AN220" i="7"/>
  <c r="AN25" i="8" s="1"/>
  <c r="AV220" i="7"/>
  <c r="AV25" i="8" s="1"/>
  <c r="BD220" i="7"/>
  <c r="BD25" i="8" s="1"/>
  <c r="D221" i="7"/>
  <c r="L221" i="7"/>
  <c r="L26" i="8" s="1"/>
  <c r="T221" i="7"/>
  <c r="T26" i="8" s="1"/>
  <c r="AB221" i="7"/>
  <c r="AB26" i="8" s="1"/>
  <c r="AJ221" i="7"/>
  <c r="AJ26" i="8" s="1"/>
  <c r="AR221" i="7"/>
  <c r="AR26" i="8" s="1"/>
  <c r="AZ221" i="7"/>
  <c r="AZ26" i="8" s="1"/>
  <c r="BH221" i="7"/>
  <c r="BH26" i="8" s="1"/>
  <c r="H222" i="7"/>
  <c r="H27" i="8" s="1"/>
  <c r="P222" i="7"/>
  <c r="P27" i="8" s="1"/>
  <c r="X222" i="7"/>
  <c r="X27" i="8" s="1"/>
  <c r="AF222" i="7"/>
  <c r="AF27" i="8" s="1"/>
  <c r="AN222" i="7"/>
  <c r="AN27" i="8" s="1"/>
  <c r="AV222" i="7"/>
  <c r="AV27" i="8" s="1"/>
  <c r="BD222" i="7"/>
  <c r="BD27" i="8" s="1"/>
  <c r="D223" i="7"/>
  <c r="L223" i="7"/>
  <c r="L28" i="8" s="1"/>
  <c r="T223" i="7"/>
  <c r="T28" i="8" s="1"/>
  <c r="AB223" i="7"/>
  <c r="AB28" i="8" s="1"/>
  <c r="AJ223" i="7"/>
  <c r="AJ28" i="8" s="1"/>
  <c r="AR223" i="7"/>
  <c r="AR28" i="8" s="1"/>
  <c r="AZ223" i="7"/>
  <c r="AZ28" i="8" s="1"/>
  <c r="BH223" i="7"/>
  <c r="BH28" i="8" s="1"/>
  <c r="H224" i="7"/>
  <c r="H29" i="8" s="1"/>
  <c r="P224" i="7"/>
  <c r="P29" i="8" s="1"/>
  <c r="X224" i="7"/>
  <c r="X29" i="8" s="1"/>
  <c r="AF224" i="7"/>
  <c r="AF29" i="8" s="1"/>
  <c r="AN224" i="7"/>
  <c r="AN29" i="8" s="1"/>
  <c r="AV224" i="7"/>
  <c r="AV29" i="8" s="1"/>
  <c r="BD224" i="7"/>
  <c r="BD29" i="8" s="1"/>
  <c r="D225" i="7"/>
  <c r="L225" i="7"/>
  <c r="L30" i="8" s="1"/>
  <c r="T225" i="7"/>
  <c r="T30" i="8" s="1"/>
  <c r="AB225" i="7"/>
  <c r="AB30" i="8" s="1"/>
  <c r="AJ225" i="7"/>
  <c r="AJ30" i="8" s="1"/>
  <c r="AR225" i="7"/>
  <c r="AR30" i="8" s="1"/>
  <c r="AZ225" i="7"/>
  <c r="AZ30" i="8" s="1"/>
  <c r="BH225" i="7"/>
  <c r="BH30" i="8" s="1"/>
  <c r="H226" i="7"/>
  <c r="H31" i="8" s="1"/>
  <c r="P226" i="7"/>
  <c r="P31" i="8" s="1"/>
  <c r="X226" i="7"/>
  <c r="X31" i="8" s="1"/>
  <c r="AF226" i="7"/>
  <c r="AF31" i="8" s="1"/>
  <c r="AN226" i="7"/>
  <c r="AN31" i="8" s="1"/>
  <c r="D202" i="7"/>
  <c r="AC202" i="7"/>
  <c r="BA202" i="7"/>
  <c r="Y203" i="7"/>
  <c r="Y8" i="8" s="1"/>
  <c r="BA203" i="7"/>
  <c r="BA8" i="8" s="1"/>
  <c r="U204" i="7"/>
  <c r="U9" i="8" s="1"/>
  <c r="BA204" i="7"/>
  <c r="BA9" i="8" s="1"/>
  <c r="Q205" i="7"/>
  <c r="Q10" i="8" s="1"/>
  <c r="AS205" i="7"/>
  <c r="AS10" i="8" s="1"/>
  <c r="Q206" i="7"/>
  <c r="Q11" i="8" s="1"/>
  <c r="AS206" i="7"/>
  <c r="AS11" i="8" s="1"/>
  <c r="I207" i="7"/>
  <c r="I12" i="8" s="1"/>
  <c r="AO207" i="7"/>
  <c r="AO12" i="8" s="1"/>
  <c r="I208" i="7"/>
  <c r="I13" i="8" s="1"/>
  <c r="AK208" i="7"/>
  <c r="AK13" i="8" s="1"/>
  <c r="I209" i="7"/>
  <c r="I14" i="8" s="1"/>
  <c r="AG209" i="7"/>
  <c r="AG14" i="8" s="1"/>
  <c r="BI209" i="7"/>
  <c r="BI14" i="8" s="1"/>
  <c r="AG210" i="7"/>
  <c r="AG15" i="8" s="1"/>
  <c r="AV210" i="7"/>
  <c r="AV15" i="8" s="1"/>
  <c r="BH210" i="7"/>
  <c r="BH15" i="8" s="1"/>
  <c r="P211" i="7"/>
  <c r="P16" i="8" s="1"/>
  <c r="AD211" i="7"/>
  <c r="AD16" i="8" s="1"/>
  <c r="AR211" i="7"/>
  <c r="AR16" i="8" s="1"/>
  <c r="BH211" i="7"/>
  <c r="BH16" i="8" s="1"/>
  <c r="L212" i="7"/>
  <c r="L17" i="8" s="1"/>
  <c r="Z212" i="7"/>
  <c r="Z17" i="8" s="1"/>
  <c r="AP212" i="7"/>
  <c r="AP17" i="8" s="1"/>
  <c r="BD212" i="7"/>
  <c r="BD17" i="8" s="1"/>
  <c r="H213" i="7"/>
  <c r="H18" i="8" s="1"/>
  <c r="X213" i="7"/>
  <c r="X18" i="8" s="1"/>
  <c r="AL213" i="7"/>
  <c r="AL18" i="8" s="1"/>
  <c r="AZ213" i="7"/>
  <c r="AZ18" i="8" s="1"/>
  <c r="H214" i="7"/>
  <c r="H19" i="8" s="1"/>
  <c r="T214" i="7"/>
  <c r="T19" i="8" s="1"/>
  <c r="AH214" i="7"/>
  <c r="AH19" i="8" s="1"/>
  <c r="AX214" i="7"/>
  <c r="AX19" i="8" s="1"/>
  <c r="D215" i="7"/>
  <c r="P215" i="7"/>
  <c r="P20" i="8" s="1"/>
  <c r="AF215" i="7"/>
  <c r="AF20" i="8" s="1"/>
  <c r="AT215" i="7"/>
  <c r="AT20" i="8" s="1"/>
  <c r="BH215" i="7"/>
  <c r="BH20" i="8" s="1"/>
  <c r="P216" i="7"/>
  <c r="P21" i="8" s="1"/>
  <c r="AB216" i="7"/>
  <c r="AB21" i="8" s="1"/>
  <c r="AQ202" i="7"/>
  <c r="AU203" i="7"/>
  <c r="AU8" i="8" s="1"/>
  <c r="AQ204" i="7"/>
  <c r="AQ9" i="8" s="1"/>
  <c r="AE205" i="7"/>
  <c r="AE10" i="8" s="1"/>
  <c r="AI206" i="7"/>
  <c r="AI11" i="8" s="1"/>
  <c r="U202" i="7"/>
  <c r="AW202" i="7"/>
  <c r="Q203" i="7"/>
  <c r="Q8" i="8" s="1"/>
  <c r="AW203" i="7"/>
  <c r="AW8" i="8" s="1"/>
  <c r="M204" i="7"/>
  <c r="M9" i="8" s="1"/>
  <c r="AO204" i="7"/>
  <c r="AO9" i="8" s="1"/>
  <c r="M205" i="7"/>
  <c r="M10" i="8" s="1"/>
  <c r="AO205" i="7"/>
  <c r="AO10" i="8" s="1"/>
  <c r="E206" i="7"/>
  <c r="E11" i="8" s="1"/>
  <c r="AK206" i="7"/>
  <c r="AK11" i="8" s="1"/>
  <c r="E207" i="7"/>
  <c r="E12" i="8" s="1"/>
  <c r="AG207" i="7"/>
  <c r="AG12" i="8" s="1"/>
  <c r="E208" i="7"/>
  <c r="E13" i="8" s="1"/>
  <c r="AC208" i="7"/>
  <c r="AC13" i="8" s="1"/>
  <c r="BE208" i="7"/>
  <c r="BE13" i="8" s="1"/>
  <c r="AC209" i="7"/>
  <c r="AC14" i="8" s="1"/>
  <c r="BE209" i="7"/>
  <c r="BE14" i="8" s="1"/>
  <c r="U210" i="7"/>
  <c r="U15" i="8" s="1"/>
  <c r="AR210" i="7"/>
  <c r="AR15" i="8" s="1"/>
  <c r="BF210" i="7"/>
  <c r="BF15" i="8" s="1"/>
  <c r="L211" i="7"/>
  <c r="L16" i="8" s="1"/>
  <c r="AB211" i="7"/>
  <c r="AB16" i="8" s="1"/>
  <c r="AN211" i="7"/>
  <c r="AN16" i="8" s="1"/>
  <c r="BB211" i="7"/>
  <c r="BB16" i="8" s="1"/>
  <c r="J212" i="7"/>
  <c r="J17" i="8" s="1"/>
  <c r="X212" i="7"/>
  <c r="X17" i="8" s="1"/>
  <c r="AJ212" i="7"/>
  <c r="AJ17" i="8" s="1"/>
  <c r="AZ212" i="7"/>
  <c r="AZ17" i="8" s="1"/>
  <c r="F213" i="7"/>
  <c r="F18" i="8" s="1"/>
  <c r="T213" i="7"/>
  <c r="T18" i="8" s="1"/>
  <c r="AJ213" i="7"/>
  <c r="AJ18" i="8" s="1"/>
  <c r="AV213" i="7"/>
  <c r="AV18" i="8" s="1"/>
  <c r="BJ213" i="7"/>
  <c r="BJ18" i="8" s="1"/>
  <c r="R214" i="7"/>
  <c r="R19" i="8" s="1"/>
  <c r="AF214" i="7"/>
  <c r="AF19" i="8" s="1"/>
  <c r="AR214" i="7"/>
  <c r="AR19" i="8" s="1"/>
  <c r="BH214" i="7"/>
  <c r="BH19" i="8" s="1"/>
  <c r="N215" i="7"/>
  <c r="N20" i="8" s="1"/>
  <c r="AB215" i="7"/>
  <c r="AB20" i="8" s="1"/>
  <c r="AR215" i="7"/>
  <c r="AR20" i="8" s="1"/>
  <c r="BD215" i="7"/>
  <c r="BD20" i="8" s="1"/>
  <c r="J216" i="7"/>
  <c r="J21" i="8" s="1"/>
  <c r="Z216" i="7"/>
  <c r="Z21" i="8" s="1"/>
  <c r="AI202" i="7"/>
  <c r="W203" i="7"/>
  <c r="W8" i="8" s="1"/>
  <c r="AA204" i="7"/>
  <c r="AA9" i="8" s="1"/>
  <c r="W205" i="7"/>
  <c r="W10" i="8" s="1"/>
  <c r="S206" i="7"/>
  <c r="S11" i="8" s="1"/>
  <c r="G207" i="7"/>
  <c r="G12" i="8" s="1"/>
  <c r="AU207" i="7"/>
  <c r="AU12" i="8" s="1"/>
  <c r="AA208" i="7"/>
  <c r="AA13" i="8" s="1"/>
  <c r="O209" i="7"/>
  <c r="O14" i="8" s="1"/>
  <c r="BC209" i="7"/>
  <c r="BC14" i="8" s="1"/>
  <c r="AI210" i="7"/>
  <c r="AI15" i="8" s="1"/>
  <c r="BG210" i="7"/>
  <c r="BG15" i="8" s="1"/>
  <c r="S211" i="7"/>
  <c r="S16" i="8" s="1"/>
  <c r="AM211" i="7"/>
  <c r="AM16" i="8" s="1"/>
  <c r="BK211" i="7"/>
  <c r="BK16" i="8" s="1"/>
  <c r="W212" i="7"/>
  <c r="W17" i="8" s="1"/>
  <c r="AQ212" i="7"/>
  <c r="AQ17" i="8" s="1"/>
  <c r="G213" i="7"/>
  <c r="G18" i="8" s="1"/>
  <c r="AA213" i="7"/>
  <c r="AA18" i="8" s="1"/>
  <c r="AU213" i="7"/>
  <c r="AU18" i="8" s="1"/>
  <c r="K214" i="7"/>
  <c r="K19" i="8" s="1"/>
  <c r="AE214" i="7"/>
  <c r="AE19" i="8" s="1"/>
  <c r="AY214" i="7"/>
  <c r="AY19" i="8" s="1"/>
  <c r="O215" i="7"/>
  <c r="O20" i="8" s="1"/>
  <c r="AI215" i="7"/>
  <c r="AI20" i="8" s="1"/>
  <c r="BC215" i="7"/>
  <c r="BC20" i="8" s="1"/>
  <c r="S216" i="7"/>
  <c r="S21" i="8" s="1"/>
  <c r="AJ216" i="7"/>
  <c r="AJ21" i="8" s="1"/>
  <c r="AT216" i="7"/>
  <c r="AT21" i="8" s="1"/>
  <c r="BF216" i="7"/>
  <c r="BF21" i="8" s="1"/>
  <c r="H217" i="7"/>
  <c r="H22" i="8" s="1"/>
  <c r="R217" i="7"/>
  <c r="R22" i="8" s="1"/>
  <c r="AD217" i="7"/>
  <c r="AD22" i="8" s="1"/>
  <c r="AN217" i="7"/>
  <c r="AN22" i="8" s="1"/>
  <c r="AX217" i="7"/>
  <c r="AX22" i="8" s="1"/>
  <c r="BJ217" i="7"/>
  <c r="BJ22" i="8" s="1"/>
  <c r="L218" i="7"/>
  <c r="L23" i="8" s="1"/>
  <c r="V218" i="7"/>
  <c r="V23" i="8" s="1"/>
  <c r="AH218" i="7"/>
  <c r="AH23" i="8" s="1"/>
  <c r="AR218" i="7"/>
  <c r="AR23" i="8" s="1"/>
  <c r="BB218" i="7"/>
  <c r="BB23" i="8" s="1"/>
  <c r="F219" i="7"/>
  <c r="F24" i="8" s="1"/>
  <c r="P219" i="7"/>
  <c r="P24" i="8" s="1"/>
  <c r="Z219" i="7"/>
  <c r="Z24" i="8" s="1"/>
  <c r="AL219" i="7"/>
  <c r="AL24" i="8" s="1"/>
  <c r="AV219" i="7"/>
  <c r="AV24" i="8" s="1"/>
  <c r="BF219" i="7"/>
  <c r="BF24" i="8" s="1"/>
  <c r="J220" i="7"/>
  <c r="J25" i="8" s="1"/>
  <c r="T220" i="7"/>
  <c r="T25" i="8" s="1"/>
  <c r="AD220" i="7"/>
  <c r="AD25" i="8" s="1"/>
  <c r="AP220" i="7"/>
  <c r="AP25" i="8" s="1"/>
  <c r="AZ220" i="7"/>
  <c r="AZ25" i="8" s="1"/>
  <c r="BJ220" i="7"/>
  <c r="BJ25" i="8" s="1"/>
  <c r="N221" i="7"/>
  <c r="N26" i="8" s="1"/>
  <c r="X221" i="7"/>
  <c r="X26" i="8" s="1"/>
  <c r="AH221" i="7"/>
  <c r="AH26" i="8" s="1"/>
  <c r="AT221" i="7"/>
  <c r="AT26" i="8" s="1"/>
  <c r="BD221" i="7"/>
  <c r="BD26" i="8" s="1"/>
  <c r="F222" i="7"/>
  <c r="F27" i="8" s="1"/>
  <c r="R222" i="7"/>
  <c r="R27" i="8" s="1"/>
  <c r="AB222" i="7"/>
  <c r="AB27" i="8" s="1"/>
  <c r="AL222" i="7"/>
  <c r="AL27" i="8" s="1"/>
  <c r="AX222" i="7"/>
  <c r="AX27" i="8" s="1"/>
  <c r="BH222" i="7"/>
  <c r="BH27" i="8" s="1"/>
  <c r="J223" i="7"/>
  <c r="J28" i="8" s="1"/>
  <c r="V223" i="7"/>
  <c r="V28" i="8" s="1"/>
  <c r="AF223" i="7"/>
  <c r="AF28" i="8" s="1"/>
  <c r="AP223" i="7"/>
  <c r="AP28" i="8" s="1"/>
  <c r="BB223" i="7"/>
  <c r="BB28" i="8" s="1"/>
  <c r="D224" i="7"/>
  <c r="N224" i="7"/>
  <c r="N29" i="8" s="1"/>
  <c r="Z224" i="7"/>
  <c r="Z29" i="8" s="1"/>
  <c r="AJ224" i="7"/>
  <c r="AJ29" i="8" s="1"/>
  <c r="AT224" i="7"/>
  <c r="AT29" i="8" s="1"/>
  <c r="BF224" i="7"/>
  <c r="BF29" i="8" s="1"/>
  <c r="H225" i="7"/>
  <c r="H30" i="8" s="1"/>
  <c r="R225" i="7"/>
  <c r="R30" i="8" s="1"/>
  <c r="AD225" i="7"/>
  <c r="AD30" i="8" s="1"/>
  <c r="AN225" i="7"/>
  <c r="AN30" i="8" s="1"/>
  <c r="AX225" i="7"/>
  <c r="AX30" i="8" s="1"/>
  <c r="BJ225" i="7"/>
  <c r="BJ30" i="8" s="1"/>
  <c r="L226" i="7"/>
  <c r="L31" i="8" s="1"/>
  <c r="V226" i="7"/>
  <c r="V31" i="8" s="1"/>
  <c r="AH226" i="7"/>
  <c r="AH31" i="8" s="1"/>
  <c r="AR226" i="7"/>
  <c r="AR31" i="8" s="1"/>
  <c r="AZ226" i="7"/>
  <c r="AZ31" i="8" s="1"/>
  <c r="BH226" i="7"/>
  <c r="BH31" i="8" s="1"/>
  <c r="H227" i="7"/>
  <c r="H32" i="8" s="1"/>
  <c r="P227" i="7"/>
  <c r="P32" i="8" s="1"/>
  <c r="X227" i="7"/>
  <c r="X32" i="8" s="1"/>
  <c r="AF227" i="7"/>
  <c r="AF32" i="8" s="1"/>
  <c r="AN227" i="7"/>
  <c r="AN32" i="8" s="1"/>
  <c r="AV227" i="7"/>
  <c r="AV32" i="8" s="1"/>
  <c r="BD227" i="7"/>
  <c r="BD32" i="8" s="1"/>
  <c r="D228" i="7"/>
  <c r="L228" i="7"/>
  <c r="L33" i="8" s="1"/>
  <c r="T228" i="7"/>
  <c r="T33" i="8" s="1"/>
  <c r="AB228" i="7"/>
  <c r="AB33" i="8" s="1"/>
  <c r="AJ228" i="7"/>
  <c r="AJ33" i="8" s="1"/>
  <c r="AR228" i="7"/>
  <c r="AR33" i="8" s="1"/>
  <c r="AZ228" i="7"/>
  <c r="AZ33" i="8" s="1"/>
  <c r="BH228" i="7"/>
  <c r="BH33" i="8" s="1"/>
  <c r="H229" i="7"/>
  <c r="H34" i="8" s="1"/>
  <c r="P229" i="7"/>
  <c r="P34" i="8" s="1"/>
  <c r="X229" i="7"/>
  <c r="X34" i="8" s="1"/>
  <c r="AF229" i="7"/>
  <c r="AF34" i="8" s="1"/>
  <c r="AN229" i="7"/>
  <c r="AN34" i="8" s="1"/>
  <c r="AV229" i="7"/>
  <c r="AV34" i="8" s="1"/>
  <c r="BD229" i="7"/>
  <c r="BD34" i="8" s="1"/>
  <c r="D230" i="7"/>
  <c r="L230" i="7"/>
  <c r="L35" i="8" s="1"/>
  <c r="T230" i="7"/>
  <c r="T35" i="8" s="1"/>
  <c r="AB230" i="7"/>
  <c r="AB35" i="8" s="1"/>
  <c r="AJ230" i="7"/>
  <c r="AJ35" i="8" s="1"/>
  <c r="AR230" i="7"/>
  <c r="AR35" i="8" s="1"/>
  <c r="AZ230" i="7"/>
  <c r="AZ35" i="8" s="1"/>
  <c r="BH230" i="7"/>
  <c r="BH35" i="8" s="1"/>
  <c r="H231" i="7"/>
  <c r="H36" i="8" s="1"/>
  <c r="P231" i="7"/>
  <c r="P36" i="8" s="1"/>
  <c r="X231" i="7"/>
  <c r="X36" i="8" s="1"/>
  <c r="AF231" i="7"/>
  <c r="AF36" i="8" s="1"/>
  <c r="AN231" i="7"/>
  <c r="AN36" i="8" s="1"/>
  <c r="AV231" i="7"/>
  <c r="AV36" i="8" s="1"/>
  <c r="BD231" i="7"/>
  <c r="BD36" i="8" s="1"/>
  <c r="D232" i="7"/>
  <c r="L232" i="7"/>
  <c r="L37" i="8" s="1"/>
  <c r="T232" i="7"/>
  <c r="T37" i="8" s="1"/>
  <c r="AB232" i="7"/>
  <c r="AB37" i="8" s="1"/>
  <c r="AJ232" i="7"/>
  <c r="AJ37" i="8" s="1"/>
  <c r="AR232" i="7"/>
  <c r="AR37" i="8" s="1"/>
  <c r="AZ232" i="7"/>
  <c r="AZ37" i="8" s="1"/>
  <c r="BH232" i="7"/>
  <c r="BH37" i="8" s="1"/>
  <c r="H233" i="7"/>
  <c r="H38" i="8" s="1"/>
  <c r="P233" i="7"/>
  <c r="P38" i="8" s="1"/>
  <c r="X233" i="7"/>
  <c r="X38" i="8" s="1"/>
  <c r="AF233" i="7"/>
  <c r="AF38" i="8" s="1"/>
  <c r="AN233" i="7"/>
  <c r="AN38" i="8" s="1"/>
  <c r="AV233" i="7"/>
  <c r="AV38" i="8" s="1"/>
  <c r="BD233" i="7"/>
  <c r="BD38" i="8" s="1"/>
  <c r="D234" i="7"/>
  <c r="L234" i="7"/>
  <c r="L39" i="8" s="1"/>
  <c r="T234" i="7"/>
  <c r="T39" i="8" s="1"/>
  <c r="AB234" i="7"/>
  <c r="AB39" i="8" s="1"/>
  <c r="AJ234" i="7"/>
  <c r="AJ39" i="8" s="1"/>
  <c r="AR234" i="7"/>
  <c r="AR39" i="8" s="1"/>
  <c r="AZ234" i="7"/>
  <c r="AZ39" i="8" s="1"/>
  <c r="BH234" i="7"/>
  <c r="BH39" i="8" s="1"/>
  <c r="H235" i="7"/>
  <c r="H40" i="8" s="1"/>
  <c r="P235" i="7"/>
  <c r="P40" i="8" s="1"/>
  <c r="X235" i="7"/>
  <c r="X40" i="8" s="1"/>
  <c r="AF235" i="7"/>
  <c r="AF40" i="8" s="1"/>
  <c r="AN235" i="7"/>
  <c r="AN40" i="8" s="1"/>
  <c r="AV235" i="7"/>
  <c r="AV40" i="8" s="1"/>
  <c r="BD235" i="7"/>
  <c r="BD40" i="8" s="1"/>
  <c r="D236" i="7"/>
  <c r="L236" i="7"/>
  <c r="L41" i="8" s="1"/>
  <c r="T236" i="7"/>
  <c r="T41" i="8" s="1"/>
  <c r="AB236" i="7"/>
  <c r="AB41" i="8" s="1"/>
  <c r="AJ236" i="7"/>
  <c r="AJ41" i="8" s="1"/>
  <c r="AR236" i="7"/>
  <c r="AR41" i="8" s="1"/>
  <c r="AZ236" i="7"/>
  <c r="AZ41" i="8" s="1"/>
  <c r="BH236" i="7"/>
  <c r="BH41" i="8" s="1"/>
  <c r="H237" i="7"/>
  <c r="H42" i="8" s="1"/>
  <c r="P237" i="7"/>
  <c r="P42" i="8" s="1"/>
  <c r="X237" i="7"/>
  <c r="X42" i="8" s="1"/>
  <c r="AF237" i="7"/>
  <c r="AF42" i="8" s="1"/>
  <c r="AN237" i="7"/>
  <c r="AN42" i="8" s="1"/>
  <c r="AV237" i="7"/>
  <c r="AV42" i="8" s="1"/>
  <c r="BD237" i="7"/>
  <c r="BD42" i="8" s="1"/>
  <c r="D238" i="7"/>
  <c r="L238" i="7"/>
  <c r="L43" i="8" s="1"/>
  <c r="T238" i="7"/>
  <c r="T43" i="8" s="1"/>
  <c r="AB238" i="7"/>
  <c r="AB43" i="8" s="1"/>
  <c r="AJ238" i="7"/>
  <c r="AJ43" i="8" s="1"/>
  <c r="AR238" i="7"/>
  <c r="AR43" i="8" s="1"/>
  <c r="AZ238" i="7"/>
  <c r="AZ43" i="8" s="1"/>
  <c r="BH238" i="7"/>
  <c r="BH43" i="8" s="1"/>
  <c r="H239" i="7"/>
  <c r="H44" i="8" s="1"/>
  <c r="P239" i="7"/>
  <c r="P44" i="8" s="1"/>
  <c r="X239" i="7"/>
  <c r="X44" i="8" s="1"/>
  <c r="AF239" i="7"/>
  <c r="AF44" i="8" s="1"/>
  <c r="AN239" i="7"/>
  <c r="AN44" i="8" s="1"/>
  <c r="AV239" i="7"/>
  <c r="AV44" i="8" s="1"/>
  <c r="BD239" i="7"/>
  <c r="BD44" i="8" s="1"/>
  <c r="D240" i="7"/>
  <c r="L240" i="7"/>
  <c r="L45" i="8" s="1"/>
  <c r="T240" i="7"/>
  <c r="T45" i="8" s="1"/>
  <c r="AB240" i="7"/>
  <c r="AB45" i="8" s="1"/>
  <c r="AJ240" i="7"/>
  <c r="AJ45" i="8" s="1"/>
  <c r="AR240" i="7"/>
  <c r="AR45" i="8" s="1"/>
  <c r="AZ240" i="7"/>
  <c r="AZ45" i="8" s="1"/>
  <c r="BH240" i="7"/>
  <c r="BH45" i="8" s="1"/>
  <c r="H241" i="7"/>
  <c r="H46" i="8" s="1"/>
  <c r="P241" i="7"/>
  <c r="P46" i="8" s="1"/>
  <c r="X241" i="7"/>
  <c r="X46" i="8" s="1"/>
  <c r="AF241" i="7"/>
  <c r="AF46" i="8" s="1"/>
  <c r="AN241" i="7"/>
  <c r="AN46" i="8" s="1"/>
  <c r="AV241" i="7"/>
  <c r="AV46" i="8" s="1"/>
  <c r="BD241" i="7"/>
  <c r="BD46" i="8" s="1"/>
  <c r="D242" i="7"/>
  <c r="L242" i="7"/>
  <c r="L47" i="8" s="1"/>
  <c r="T242" i="7"/>
  <c r="T47" i="8" s="1"/>
  <c r="AB242" i="7"/>
  <c r="AB47" i="8" s="1"/>
  <c r="AJ242" i="7"/>
  <c r="AJ47" i="8" s="1"/>
  <c r="AR242" i="7"/>
  <c r="AR47" i="8" s="1"/>
  <c r="AZ242" i="7"/>
  <c r="AZ47" i="8" s="1"/>
  <c r="BH242" i="7"/>
  <c r="BH47" i="8" s="1"/>
  <c r="H243" i="7"/>
  <c r="H48" i="8" s="1"/>
  <c r="P243" i="7"/>
  <c r="P48" i="8" s="1"/>
  <c r="X243" i="7"/>
  <c r="X48" i="8" s="1"/>
  <c r="AF243" i="7"/>
  <c r="AF48" i="8" s="1"/>
  <c r="AN243" i="7"/>
  <c r="AN48" i="8" s="1"/>
  <c r="AV243" i="7"/>
  <c r="AV48" i="8" s="1"/>
  <c r="BD243" i="7"/>
  <c r="BD48" i="8" s="1"/>
  <c r="D244" i="7"/>
  <c r="L244" i="7"/>
  <c r="L49" i="8" s="1"/>
  <c r="W202" i="7"/>
  <c r="BC202" i="7"/>
  <c r="AA203" i="7"/>
  <c r="AA8" i="8" s="1"/>
  <c r="BG203" i="7"/>
  <c r="BG8" i="8" s="1"/>
  <c r="AE204" i="7"/>
  <c r="AE9" i="8" s="1"/>
  <c r="BK204" i="7"/>
  <c r="BK9" i="8" s="1"/>
  <c r="AI205" i="7"/>
  <c r="AI10" i="8" s="1"/>
  <c r="G206" i="7"/>
  <c r="G11" i="8" s="1"/>
  <c r="AM206" i="7"/>
  <c r="AM11" i="8" s="1"/>
  <c r="K207" i="7"/>
  <c r="K12" i="8" s="1"/>
  <c r="AQ207" i="7"/>
  <c r="AQ12" i="8" s="1"/>
  <c r="O208" i="7"/>
  <c r="O13" i="8" s="1"/>
  <c r="AU208" i="7"/>
  <c r="AU13" i="8" s="1"/>
  <c r="S209" i="7"/>
  <c r="S14" i="8" s="1"/>
  <c r="AY209" i="7"/>
  <c r="AY14" i="8" s="1"/>
  <c r="W210" i="7"/>
  <c r="W15" i="8" s="1"/>
  <c r="AS210" i="7"/>
  <c r="AS15" i="8" s="1"/>
  <c r="BI210" i="7"/>
  <c r="BI15" i="8" s="1"/>
  <c r="Q211" i="7"/>
  <c r="Q16" i="8" s="1"/>
  <c r="AG211" i="7"/>
  <c r="AG16" i="8" s="1"/>
  <c r="AW211" i="7"/>
  <c r="AW16" i="8" s="1"/>
  <c r="E212" i="7"/>
  <c r="E17" i="8" s="1"/>
  <c r="U212" i="7"/>
  <c r="U17" i="8" s="1"/>
  <c r="AK212" i="7"/>
  <c r="AK17" i="8" s="1"/>
  <c r="BA212" i="7"/>
  <c r="BA17" i="8" s="1"/>
  <c r="I213" i="7"/>
  <c r="I18" i="8" s="1"/>
  <c r="Y213" i="7"/>
  <c r="Y18" i="8" s="1"/>
  <c r="AO213" i="7"/>
  <c r="AO18" i="8" s="1"/>
  <c r="BE213" i="7"/>
  <c r="BE18" i="8" s="1"/>
  <c r="M214" i="7"/>
  <c r="M19" i="8" s="1"/>
  <c r="AC214" i="7"/>
  <c r="AC19" i="8" s="1"/>
  <c r="AS214" i="7"/>
  <c r="AS19" i="8" s="1"/>
  <c r="BI214" i="7"/>
  <c r="BI19" i="8" s="1"/>
  <c r="Q215" i="7"/>
  <c r="Q20" i="8" s="1"/>
  <c r="AG215" i="7"/>
  <c r="AG20" i="8" s="1"/>
  <c r="AW215" i="7"/>
  <c r="AW20" i="8" s="1"/>
  <c r="E216" i="7"/>
  <c r="E21" i="8" s="1"/>
  <c r="U216" i="7"/>
  <c r="U21" i="8" s="1"/>
  <c r="AI216" i="7"/>
  <c r="AI21" i="8" s="1"/>
  <c r="AQ216" i="7"/>
  <c r="AQ21" i="8" s="1"/>
  <c r="AY216" i="7"/>
  <c r="AY21" i="8" s="1"/>
  <c r="BG216" i="7"/>
  <c r="BG21" i="8" s="1"/>
  <c r="G217" i="7"/>
  <c r="G22" i="8" s="1"/>
  <c r="O217" i="7"/>
  <c r="O22" i="8" s="1"/>
  <c r="W217" i="7"/>
  <c r="W22" i="8" s="1"/>
  <c r="AE217" i="7"/>
  <c r="AE22" i="8" s="1"/>
  <c r="AM217" i="7"/>
  <c r="AM22" i="8" s="1"/>
  <c r="AU217" i="7"/>
  <c r="AU22" i="8" s="1"/>
  <c r="BC217" i="7"/>
  <c r="BC22" i="8" s="1"/>
  <c r="BK217" i="7"/>
  <c r="BK22" i="8" s="1"/>
  <c r="K218" i="7"/>
  <c r="K23" i="8" s="1"/>
  <c r="S218" i="7"/>
  <c r="S23" i="8" s="1"/>
  <c r="AA218" i="7"/>
  <c r="AA23" i="8" s="1"/>
  <c r="AI218" i="7"/>
  <c r="AI23" i="8" s="1"/>
  <c r="AQ218" i="7"/>
  <c r="AQ23" i="8" s="1"/>
  <c r="AY218" i="7"/>
  <c r="AY23" i="8" s="1"/>
  <c r="BG218" i="7"/>
  <c r="BG23" i="8" s="1"/>
  <c r="G219" i="7"/>
  <c r="G24" i="8" s="1"/>
  <c r="O219" i="7"/>
  <c r="O24" i="8" s="1"/>
  <c r="W219" i="7"/>
  <c r="W24" i="8" s="1"/>
  <c r="AE219" i="7"/>
  <c r="AE24" i="8" s="1"/>
  <c r="AM219" i="7"/>
  <c r="AM24" i="8" s="1"/>
  <c r="AU219" i="7"/>
  <c r="AU24" i="8" s="1"/>
  <c r="BC219" i="7"/>
  <c r="BC24" i="8" s="1"/>
  <c r="BK219" i="7"/>
  <c r="BK24" i="8" s="1"/>
  <c r="K220" i="7"/>
  <c r="K25" i="8" s="1"/>
  <c r="S220" i="7"/>
  <c r="S25" i="8" s="1"/>
  <c r="AA220" i="7"/>
  <c r="AA25" i="8" s="1"/>
  <c r="AI220" i="7"/>
  <c r="AI25" i="8" s="1"/>
  <c r="AQ220" i="7"/>
  <c r="AQ25" i="8" s="1"/>
  <c r="AY220" i="7"/>
  <c r="AY25" i="8" s="1"/>
  <c r="BG220" i="7"/>
  <c r="BG25" i="8" s="1"/>
  <c r="G221" i="7"/>
  <c r="G26" i="8" s="1"/>
  <c r="O221" i="7"/>
  <c r="O26" i="8" s="1"/>
  <c r="W221" i="7"/>
  <c r="W26" i="8" s="1"/>
  <c r="AE221" i="7"/>
  <c r="AE26" i="8" s="1"/>
  <c r="AM221" i="7"/>
  <c r="AM26" i="8" s="1"/>
  <c r="AU221" i="7"/>
  <c r="AU26" i="8" s="1"/>
  <c r="BC221" i="7"/>
  <c r="BC26" i="8" s="1"/>
  <c r="BK221" i="7"/>
  <c r="BK26" i="8" s="1"/>
  <c r="K222" i="7"/>
  <c r="K27" i="8" s="1"/>
  <c r="S222" i="7"/>
  <c r="S27" i="8" s="1"/>
  <c r="E202" i="7"/>
  <c r="E203" i="7"/>
  <c r="E8" i="8" s="1"/>
  <c r="BE203" i="7"/>
  <c r="BE8" i="8" s="1"/>
  <c r="BE204" i="7"/>
  <c r="BE9" i="8" s="1"/>
  <c r="BE205" i="7"/>
  <c r="BE10" i="8" s="1"/>
  <c r="AW206" i="7"/>
  <c r="AW11" i="8" s="1"/>
  <c r="AW207" i="7"/>
  <c r="AW12" i="8" s="1"/>
  <c r="AS208" i="7"/>
  <c r="AS13" i="8" s="1"/>
  <c r="AO209" i="7"/>
  <c r="AO14" i="8" s="1"/>
  <c r="AJ210" i="7"/>
  <c r="AJ15" i="8" s="1"/>
  <c r="F211" i="7"/>
  <c r="F16" i="8" s="1"/>
  <c r="AF211" i="7"/>
  <c r="AF16" i="8" s="1"/>
  <c r="BJ211" i="7"/>
  <c r="BJ16" i="8" s="1"/>
  <c r="AF212" i="7"/>
  <c r="AF17" i="8" s="1"/>
  <c r="BF212" i="7"/>
  <c r="BF17" i="8" s="1"/>
  <c r="AB213" i="7"/>
  <c r="AB18" i="8" s="1"/>
  <c r="BD213" i="7"/>
  <c r="BD18" i="8" s="1"/>
  <c r="X214" i="7"/>
  <c r="X19" i="8" s="1"/>
  <c r="AZ214" i="7"/>
  <c r="AZ19" i="8" s="1"/>
  <c r="V215" i="7"/>
  <c r="V20" i="8" s="1"/>
  <c r="AV215" i="7"/>
  <c r="AV20" i="8" s="1"/>
  <c r="R216" i="7"/>
  <c r="R21" i="8" s="1"/>
  <c r="G203" i="7"/>
  <c r="G8" i="8" s="1"/>
  <c r="AY204" i="7"/>
  <c r="AY9" i="8" s="1"/>
  <c r="AQ206" i="7"/>
  <c r="AQ11" i="8" s="1"/>
  <c r="AM207" i="7"/>
  <c r="AM12" i="8" s="1"/>
  <c r="AQ208" i="7"/>
  <c r="AQ13" i="8" s="1"/>
  <c r="AE209" i="7"/>
  <c r="AE14" i="8" s="1"/>
  <c r="AA210" i="7"/>
  <c r="AA15" i="8" s="1"/>
  <c r="BK210" i="7"/>
  <c r="BK15" i="8" s="1"/>
  <c r="AE211" i="7"/>
  <c r="AE16" i="8" s="1"/>
  <c r="BC211" i="7"/>
  <c r="BC16" i="8" s="1"/>
  <c r="AA212" i="7"/>
  <c r="AA17" i="8" s="1"/>
  <c r="BC212" i="7"/>
  <c r="BC17" i="8" s="1"/>
  <c r="W213" i="7"/>
  <c r="W18" i="8" s="1"/>
  <c r="BC213" i="7"/>
  <c r="BC18" i="8" s="1"/>
  <c r="S214" i="7"/>
  <c r="S19" i="8" s="1"/>
  <c r="AU214" i="7"/>
  <c r="AU19" i="8" s="1"/>
  <c r="S215" i="7"/>
  <c r="S20" i="8" s="1"/>
  <c r="AU215" i="7"/>
  <c r="AU20" i="8" s="1"/>
  <c r="K216" i="7"/>
  <c r="K21" i="8" s="1"/>
  <c r="AL216" i="7"/>
  <c r="AL21" i="8" s="1"/>
  <c r="AZ216" i="7"/>
  <c r="AZ21" i="8" s="1"/>
  <c r="F217" i="7"/>
  <c r="F22" i="8" s="1"/>
  <c r="V217" i="7"/>
  <c r="V22" i="8" s="1"/>
  <c r="AH217" i="7"/>
  <c r="AH22" i="8" s="1"/>
  <c r="AV217" i="7"/>
  <c r="AV22" i="8" s="1"/>
  <c r="D218" i="7"/>
  <c r="R218" i="7"/>
  <c r="R23" i="8" s="1"/>
  <c r="AD218" i="7"/>
  <c r="AD23" i="8" s="1"/>
  <c r="AT218" i="7"/>
  <c r="AT23" i="8" s="1"/>
  <c r="BH218" i="7"/>
  <c r="BH23" i="8" s="1"/>
  <c r="N219" i="7"/>
  <c r="N24" i="8" s="1"/>
  <c r="AD219" i="7"/>
  <c r="AD24" i="8" s="1"/>
  <c r="AP219" i="7"/>
  <c r="AP24" i="8" s="1"/>
  <c r="BD219" i="7"/>
  <c r="BD24" i="8" s="1"/>
  <c r="L220" i="7"/>
  <c r="L25" i="8" s="1"/>
  <c r="Z220" i="7"/>
  <c r="Z25" i="8" s="1"/>
  <c r="AL220" i="7"/>
  <c r="AL25" i="8" s="1"/>
  <c r="BB220" i="7"/>
  <c r="BB25" i="8" s="1"/>
  <c r="H221" i="7"/>
  <c r="H26" i="8" s="1"/>
  <c r="V221" i="7"/>
  <c r="V26" i="8" s="1"/>
  <c r="AL221" i="7"/>
  <c r="AL26" i="8" s="1"/>
  <c r="AX221" i="7"/>
  <c r="AX26" i="8" s="1"/>
  <c r="D222" i="7"/>
  <c r="T222" i="7"/>
  <c r="T27" i="8" s="1"/>
  <c r="AH222" i="7"/>
  <c r="AH27" i="8" s="1"/>
  <c r="AT222" i="7"/>
  <c r="AT27" i="8" s="1"/>
  <c r="BJ222" i="7"/>
  <c r="BJ27" i="8" s="1"/>
  <c r="P223" i="7"/>
  <c r="P28" i="8" s="1"/>
  <c r="AD223" i="7"/>
  <c r="AD28" i="8" s="1"/>
  <c r="AT223" i="7"/>
  <c r="AT28" i="8" s="1"/>
  <c r="BF223" i="7"/>
  <c r="BF28" i="8" s="1"/>
  <c r="L224" i="7"/>
  <c r="L29" i="8" s="1"/>
  <c r="AB224" i="7"/>
  <c r="AB29" i="8" s="1"/>
  <c r="AP224" i="7"/>
  <c r="AP29" i="8" s="1"/>
  <c r="BB224" i="7"/>
  <c r="BB29" i="8" s="1"/>
  <c r="J225" i="7"/>
  <c r="J30" i="8" s="1"/>
  <c r="X225" i="7"/>
  <c r="X30" i="8" s="1"/>
  <c r="AL225" i="7"/>
  <c r="AL30" i="8" s="1"/>
  <c r="BB225" i="7"/>
  <c r="BB30" i="8" s="1"/>
  <c r="F226" i="7"/>
  <c r="F31" i="8" s="1"/>
  <c r="T226" i="7"/>
  <c r="T31" i="8" s="1"/>
  <c r="AJ226" i="7"/>
  <c r="AJ31" i="8" s="1"/>
  <c r="AV226" i="7"/>
  <c r="AV31" i="8" s="1"/>
  <c r="BF226" i="7"/>
  <c r="BF31" i="8" s="1"/>
  <c r="J227" i="7"/>
  <c r="J32" i="8" s="1"/>
  <c r="T227" i="7"/>
  <c r="T32" i="8" s="1"/>
  <c r="AD227" i="7"/>
  <c r="AD32" i="8" s="1"/>
  <c r="AP227" i="7"/>
  <c r="AP32" i="8" s="1"/>
  <c r="AZ227" i="7"/>
  <c r="AZ32" i="8" s="1"/>
  <c r="BJ227" i="7"/>
  <c r="BJ32" i="8" s="1"/>
  <c r="N228" i="7"/>
  <c r="N33" i="8" s="1"/>
  <c r="X228" i="7"/>
  <c r="X33" i="8" s="1"/>
  <c r="AH228" i="7"/>
  <c r="AH33" i="8" s="1"/>
  <c r="AT228" i="7"/>
  <c r="AT33" i="8" s="1"/>
  <c r="BD228" i="7"/>
  <c r="BD33" i="8" s="1"/>
  <c r="F229" i="7"/>
  <c r="F34" i="8" s="1"/>
  <c r="R229" i="7"/>
  <c r="R34" i="8" s="1"/>
  <c r="AB229" i="7"/>
  <c r="AB34" i="8" s="1"/>
  <c r="AL229" i="7"/>
  <c r="AL34" i="8" s="1"/>
  <c r="AX229" i="7"/>
  <c r="AX34" i="8" s="1"/>
  <c r="BH229" i="7"/>
  <c r="BH34" i="8" s="1"/>
  <c r="J230" i="7"/>
  <c r="J35" i="8" s="1"/>
  <c r="V230" i="7"/>
  <c r="V35" i="8" s="1"/>
  <c r="AF230" i="7"/>
  <c r="AF35" i="8" s="1"/>
  <c r="AP230" i="7"/>
  <c r="AP35" i="8" s="1"/>
  <c r="BB230" i="7"/>
  <c r="BB35" i="8" s="1"/>
  <c r="D231" i="7"/>
  <c r="N231" i="7"/>
  <c r="N36" i="8" s="1"/>
  <c r="Z231" i="7"/>
  <c r="Z36" i="8" s="1"/>
  <c r="AJ231" i="7"/>
  <c r="AJ36" i="8" s="1"/>
  <c r="AT231" i="7"/>
  <c r="AT36" i="8" s="1"/>
  <c r="BF231" i="7"/>
  <c r="BF36" i="8" s="1"/>
  <c r="H232" i="7"/>
  <c r="H37" i="8" s="1"/>
  <c r="R232" i="7"/>
  <c r="R37" i="8" s="1"/>
  <c r="AD232" i="7"/>
  <c r="AD37" i="8" s="1"/>
  <c r="AN232" i="7"/>
  <c r="AN37" i="8" s="1"/>
  <c r="AX232" i="7"/>
  <c r="AX37" i="8" s="1"/>
  <c r="BJ232" i="7"/>
  <c r="BJ37" i="8" s="1"/>
  <c r="L233" i="7"/>
  <c r="L38" i="8" s="1"/>
  <c r="V233" i="7"/>
  <c r="V38" i="8" s="1"/>
  <c r="AH233" i="7"/>
  <c r="AH38" i="8" s="1"/>
  <c r="AR233" i="7"/>
  <c r="AR38" i="8" s="1"/>
  <c r="BB233" i="7"/>
  <c r="BB38" i="8" s="1"/>
  <c r="F234" i="7"/>
  <c r="F39" i="8" s="1"/>
  <c r="P234" i="7"/>
  <c r="P39" i="8" s="1"/>
  <c r="Z234" i="7"/>
  <c r="Z39" i="8" s="1"/>
  <c r="AL234" i="7"/>
  <c r="AL39" i="8" s="1"/>
  <c r="AV234" i="7"/>
  <c r="AV39" i="8" s="1"/>
  <c r="BF234" i="7"/>
  <c r="BF39" i="8" s="1"/>
  <c r="J235" i="7"/>
  <c r="J40" i="8" s="1"/>
  <c r="T235" i="7"/>
  <c r="T40" i="8" s="1"/>
  <c r="AD235" i="7"/>
  <c r="AD40" i="8" s="1"/>
  <c r="AP235" i="7"/>
  <c r="AP40" i="8" s="1"/>
  <c r="AZ235" i="7"/>
  <c r="AZ40" i="8" s="1"/>
  <c r="BJ235" i="7"/>
  <c r="BJ40" i="8" s="1"/>
  <c r="N236" i="7"/>
  <c r="N41" i="8" s="1"/>
  <c r="X236" i="7"/>
  <c r="X41" i="8" s="1"/>
  <c r="AH236" i="7"/>
  <c r="AH41" i="8" s="1"/>
  <c r="AT236" i="7"/>
  <c r="AT41" i="8" s="1"/>
  <c r="BD236" i="7"/>
  <c r="BD41" i="8" s="1"/>
  <c r="F237" i="7"/>
  <c r="F42" i="8" s="1"/>
  <c r="R237" i="7"/>
  <c r="R42" i="8" s="1"/>
  <c r="AB237" i="7"/>
  <c r="AB42" i="8" s="1"/>
  <c r="AL237" i="7"/>
  <c r="AL42" i="8" s="1"/>
  <c r="AX237" i="7"/>
  <c r="AX42" i="8" s="1"/>
  <c r="BH237" i="7"/>
  <c r="BH42" i="8" s="1"/>
  <c r="J238" i="7"/>
  <c r="J43" i="8" s="1"/>
  <c r="V238" i="7"/>
  <c r="V43" i="8" s="1"/>
  <c r="AF238" i="7"/>
  <c r="AF43" i="8" s="1"/>
  <c r="AP238" i="7"/>
  <c r="AP43" i="8" s="1"/>
  <c r="BB238" i="7"/>
  <c r="BB43" i="8" s="1"/>
  <c r="D239" i="7"/>
  <c r="N239" i="7"/>
  <c r="N44" i="8" s="1"/>
  <c r="Z239" i="7"/>
  <c r="Z44" i="8" s="1"/>
  <c r="AJ239" i="7"/>
  <c r="AJ44" i="8" s="1"/>
  <c r="AT239" i="7"/>
  <c r="AT44" i="8" s="1"/>
  <c r="BF239" i="7"/>
  <c r="BF44" i="8" s="1"/>
  <c r="H240" i="7"/>
  <c r="H45" i="8" s="1"/>
  <c r="R240" i="7"/>
  <c r="R45" i="8" s="1"/>
  <c r="AD240" i="7"/>
  <c r="AD45" i="8" s="1"/>
  <c r="AN240" i="7"/>
  <c r="AN45" i="8" s="1"/>
  <c r="AX240" i="7"/>
  <c r="AX45" i="8" s="1"/>
  <c r="BJ240" i="7"/>
  <c r="BJ45" i="8" s="1"/>
  <c r="L241" i="7"/>
  <c r="L46" i="8" s="1"/>
  <c r="V241" i="7"/>
  <c r="V46" i="8" s="1"/>
  <c r="AH241" i="7"/>
  <c r="AH46" i="8" s="1"/>
  <c r="AR241" i="7"/>
  <c r="AR46" i="8" s="1"/>
  <c r="BB241" i="7"/>
  <c r="BB46" i="8" s="1"/>
  <c r="M202" i="7"/>
  <c r="AG203" i="7"/>
  <c r="AG8" i="8" s="1"/>
  <c r="AK204" i="7"/>
  <c r="AK9" i="8" s="1"/>
  <c r="BI205" i="7"/>
  <c r="BI10" i="8" s="1"/>
  <c r="U207" i="7"/>
  <c r="U12" i="8" s="1"/>
  <c r="Y208" i="7"/>
  <c r="Y13" i="8" s="1"/>
  <c r="AW209" i="7"/>
  <c r="AW14" i="8" s="1"/>
  <c r="AX210" i="7"/>
  <c r="AX15" i="8" s="1"/>
  <c r="V211" i="7"/>
  <c r="V16" i="8" s="1"/>
  <c r="D212" i="7"/>
  <c r="AR212" i="7"/>
  <c r="AR17" i="8" s="1"/>
  <c r="P213" i="7"/>
  <c r="P18" i="8" s="1"/>
  <c r="BH213" i="7"/>
  <c r="BH18" i="8" s="1"/>
  <c r="AN214" i="7"/>
  <c r="AN19" i="8" s="1"/>
  <c r="L215" i="7"/>
  <c r="L20" i="8" s="1"/>
  <c r="BB215" i="7"/>
  <c r="BB20" i="8" s="1"/>
  <c r="AF216" i="7"/>
  <c r="AF21" i="8" s="1"/>
  <c r="K204" i="7"/>
  <c r="K9" i="8" s="1"/>
  <c r="AY206" i="7"/>
  <c r="AY11" i="8" s="1"/>
  <c r="K208" i="7"/>
  <c r="K13" i="8" s="1"/>
  <c r="W209" i="7"/>
  <c r="W14" i="8" s="1"/>
  <c r="AQ210" i="7"/>
  <c r="AQ15" i="8" s="1"/>
  <c r="O211" i="7"/>
  <c r="O16" i="8" s="1"/>
  <c r="AY211" i="7"/>
  <c r="AY16" i="8" s="1"/>
  <c r="AI212" i="7"/>
  <c r="AI17" i="8" s="1"/>
  <c r="K213" i="7"/>
  <c r="K18" i="8" s="1"/>
  <c r="AQ213" i="7"/>
  <c r="AQ18" i="8" s="1"/>
  <c r="AA214" i="7"/>
  <c r="AA19" i="8" s="1"/>
  <c r="BK214" i="7"/>
  <c r="BK19" i="8" s="1"/>
  <c r="AM215" i="7"/>
  <c r="AM20" i="8" s="1"/>
  <c r="W216" i="7"/>
  <c r="W21" i="8" s="1"/>
  <c r="AR216" i="7"/>
  <c r="AR21" i="8" s="1"/>
  <c r="BJ216" i="7"/>
  <c r="BJ21" i="8" s="1"/>
  <c r="X217" i="7"/>
  <c r="X22" i="8" s="1"/>
  <c r="AP217" i="7"/>
  <c r="AP22" i="8" s="1"/>
  <c r="BF217" i="7"/>
  <c r="BF22" i="8" s="1"/>
  <c r="T218" i="7"/>
  <c r="T23" i="8" s="1"/>
  <c r="AL218" i="7"/>
  <c r="AL23" i="8" s="1"/>
  <c r="BF218" i="7"/>
  <c r="BF23" i="8" s="1"/>
  <c r="R219" i="7"/>
  <c r="R24" i="8" s="1"/>
  <c r="AH219" i="7"/>
  <c r="AH24" i="8" s="1"/>
  <c r="BB219" i="7"/>
  <c r="BB24" i="8" s="1"/>
  <c r="N220" i="7"/>
  <c r="N25" i="8" s="1"/>
  <c r="AH220" i="7"/>
  <c r="AH25" i="8" s="1"/>
  <c r="AX220" i="7"/>
  <c r="AX25" i="8" s="1"/>
  <c r="J221" i="7"/>
  <c r="J26" i="8" s="1"/>
  <c r="AD221" i="7"/>
  <c r="AD26" i="8" s="1"/>
  <c r="AV221" i="7"/>
  <c r="AV26" i="8" s="1"/>
  <c r="J222" i="7"/>
  <c r="J27" i="8" s="1"/>
  <c r="Z222" i="7"/>
  <c r="Z27" i="8" s="1"/>
  <c r="AR222" i="7"/>
  <c r="AR27" i="8" s="1"/>
  <c r="F223" i="7"/>
  <c r="F28" i="8" s="1"/>
  <c r="X223" i="7"/>
  <c r="X28" i="8" s="1"/>
  <c r="AN223" i="7"/>
  <c r="AN28" i="8" s="1"/>
  <c r="BJ223" i="7"/>
  <c r="BJ28" i="8" s="1"/>
  <c r="T224" i="7"/>
  <c r="T29" i="8" s="1"/>
  <c r="AL224" i="7"/>
  <c r="AL29" i="8" s="1"/>
  <c r="BH224" i="7"/>
  <c r="BH29" i="8" s="1"/>
  <c r="P225" i="7"/>
  <c r="P30" i="8" s="1"/>
  <c r="AH225" i="7"/>
  <c r="AH30" i="8" s="1"/>
  <c r="BD225" i="7"/>
  <c r="BD30" i="8" s="1"/>
  <c r="N226" i="7"/>
  <c r="N31" i="8" s="1"/>
  <c r="AD226" i="7"/>
  <c r="AD31" i="8" s="1"/>
  <c r="AX226" i="7"/>
  <c r="AX31" i="8" s="1"/>
  <c r="D227" i="7"/>
  <c r="R227" i="7"/>
  <c r="R32" i="8" s="1"/>
  <c r="AH227" i="7"/>
  <c r="AH32" i="8" s="1"/>
  <c r="AT227" i="7"/>
  <c r="AT32" i="8" s="1"/>
  <c r="BH227" i="7"/>
  <c r="BH32" i="8" s="1"/>
  <c r="P228" i="7"/>
  <c r="P33" i="8" s="1"/>
  <c r="AD228" i="7"/>
  <c r="AD33" i="8" s="1"/>
  <c r="AP228" i="7"/>
  <c r="AP33" i="8" s="1"/>
  <c r="BF228" i="7"/>
  <c r="BF33" i="8" s="1"/>
  <c r="L229" i="7"/>
  <c r="L34" i="8" s="1"/>
  <c r="Z229" i="7"/>
  <c r="Z34" i="8" s="1"/>
  <c r="AP229" i="7"/>
  <c r="AP34" i="8" s="1"/>
  <c r="BB229" i="7"/>
  <c r="BB34" i="8" s="1"/>
  <c r="H230" i="7"/>
  <c r="H35" i="8" s="1"/>
  <c r="X230" i="7"/>
  <c r="X35" i="8" s="1"/>
  <c r="AL230" i="7"/>
  <c r="AL35" i="8" s="1"/>
  <c r="AX230" i="7"/>
  <c r="AX35" i="8" s="1"/>
  <c r="F231" i="7"/>
  <c r="F36" i="8" s="1"/>
  <c r="T231" i="7"/>
  <c r="T36" i="8" s="1"/>
  <c r="AH231" i="7"/>
  <c r="AH36" i="8" s="1"/>
  <c r="AX231" i="7"/>
  <c r="AX36" i="8" s="1"/>
  <c r="BJ231" i="7"/>
  <c r="BJ36" i="8" s="1"/>
  <c r="P232" i="7"/>
  <c r="P37" i="8" s="1"/>
  <c r="AF232" i="7"/>
  <c r="AF37" i="8" s="1"/>
  <c r="AT232" i="7"/>
  <c r="AT37" i="8" s="1"/>
  <c r="BF232" i="7"/>
  <c r="BF37" i="8" s="1"/>
  <c r="N233" i="7"/>
  <c r="N38" i="8" s="1"/>
  <c r="AB233" i="7"/>
  <c r="AB38" i="8" s="1"/>
  <c r="AP233" i="7"/>
  <c r="AP38" i="8" s="1"/>
  <c r="BF233" i="7"/>
  <c r="BF38" i="8" s="1"/>
  <c r="J234" i="7"/>
  <c r="J39" i="8" s="1"/>
  <c r="X234" i="7"/>
  <c r="X39" i="8" s="1"/>
  <c r="AN234" i="7"/>
  <c r="AN39" i="8" s="1"/>
  <c r="BB234" i="7"/>
  <c r="BB39" i="8" s="1"/>
  <c r="F235" i="7"/>
  <c r="F40" i="8" s="1"/>
  <c r="V235" i="7"/>
  <c r="V40" i="8" s="1"/>
  <c r="AJ235" i="7"/>
  <c r="AJ40" i="8" s="1"/>
  <c r="AX235" i="7"/>
  <c r="AX40" i="8" s="1"/>
  <c r="F236" i="7"/>
  <c r="F41" i="8" s="1"/>
  <c r="R236" i="7"/>
  <c r="R41" i="8" s="1"/>
  <c r="AF236" i="7"/>
  <c r="AF41" i="8" s="1"/>
  <c r="AV236" i="7"/>
  <c r="AV41" i="8" s="1"/>
  <c r="BJ236" i="7"/>
  <c r="BJ41" i="8" s="1"/>
  <c r="N237" i="7"/>
  <c r="N42" i="8" s="1"/>
  <c r="AD237" i="7"/>
  <c r="AD42" i="8" s="1"/>
  <c r="AR237" i="7"/>
  <c r="AR42" i="8" s="1"/>
  <c r="BF237" i="7"/>
  <c r="BF42" i="8" s="1"/>
  <c r="N238" i="7"/>
  <c r="N43" i="8" s="1"/>
  <c r="Z238" i="7"/>
  <c r="Z43" i="8" s="1"/>
  <c r="AN238" i="7"/>
  <c r="AN43" i="8" s="1"/>
  <c r="BD238" i="7"/>
  <c r="BD43" i="8" s="1"/>
  <c r="J239" i="7"/>
  <c r="J44" i="8" s="1"/>
  <c r="V239" i="7"/>
  <c r="V44" i="8" s="1"/>
  <c r="AL239" i="7"/>
  <c r="AL44" i="8" s="1"/>
  <c r="AZ239" i="7"/>
  <c r="AZ44" i="8" s="1"/>
  <c r="F240" i="7"/>
  <c r="F45" i="8" s="1"/>
  <c r="V240" i="7"/>
  <c r="V45" i="8" s="1"/>
  <c r="AH240" i="7"/>
  <c r="AH45" i="8" s="1"/>
  <c r="AV240" i="7"/>
  <c r="AV45" i="8" s="1"/>
  <c r="D241" i="7"/>
  <c r="R241" i="7"/>
  <c r="R46" i="8" s="1"/>
  <c r="AD241" i="7"/>
  <c r="AD46" i="8" s="1"/>
  <c r="AT241" i="7"/>
  <c r="AT46" i="8" s="1"/>
  <c r="BH241" i="7"/>
  <c r="BH46" i="8" s="1"/>
  <c r="J242" i="7"/>
  <c r="J47" i="8" s="1"/>
  <c r="V242" i="7"/>
  <c r="V47" i="8" s="1"/>
  <c r="AF242" i="7"/>
  <c r="AF47" i="8" s="1"/>
  <c r="AP242" i="7"/>
  <c r="AP47" i="8" s="1"/>
  <c r="BB242" i="7"/>
  <c r="BB47" i="8" s="1"/>
  <c r="D243" i="7"/>
  <c r="N243" i="7"/>
  <c r="N48" i="8" s="1"/>
  <c r="Z243" i="7"/>
  <c r="Z48" i="8" s="1"/>
  <c r="AJ243" i="7"/>
  <c r="AJ48" i="8" s="1"/>
  <c r="AT243" i="7"/>
  <c r="AT48" i="8" s="1"/>
  <c r="BF243" i="7"/>
  <c r="BF48" i="8" s="1"/>
  <c r="H244" i="7"/>
  <c r="H49" i="8" s="1"/>
  <c r="O202" i="7"/>
  <c r="BK202" i="7"/>
  <c r="AQ203" i="7"/>
  <c r="AQ8" i="8" s="1"/>
  <c r="W204" i="7"/>
  <c r="W9" i="8" s="1"/>
  <c r="K205" i="7"/>
  <c r="K10" i="8" s="1"/>
  <c r="AY205" i="7"/>
  <c r="AY10" i="8" s="1"/>
  <c r="AE206" i="7"/>
  <c r="AE11" i="8" s="1"/>
  <c r="S207" i="7"/>
  <c r="S12" i="8" s="1"/>
  <c r="BG207" i="7"/>
  <c r="BG12" i="8" s="1"/>
  <c r="AM208" i="7"/>
  <c r="AM13" i="8" s="1"/>
  <c r="AA209" i="7"/>
  <c r="AA14" i="8" s="1"/>
  <c r="G210" i="7"/>
  <c r="G15" i="8" s="1"/>
  <c r="AO210" i="7"/>
  <c r="AO15" i="8" s="1"/>
  <c r="E211" i="7"/>
  <c r="E16" i="8" s="1"/>
  <c r="Y211" i="7"/>
  <c r="Y16" i="8" s="1"/>
  <c r="AS211" i="7"/>
  <c r="AS16" i="8" s="1"/>
  <c r="I212" i="7"/>
  <c r="I17" i="8" s="1"/>
  <c r="AC212" i="7"/>
  <c r="AC17" i="8" s="1"/>
  <c r="AW212" i="7"/>
  <c r="AW17" i="8" s="1"/>
  <c r="M213" i="7"/>
  <c r="M18" i="8" s="1"/>
  <c r="AG213" i="7"/>
  <c r="AG18" i="8" s="1"/>
  <c r="BA213" i="7"/>
  <c r="BA18" i="8" s="1"/>
  <c r="Q214" i="7"/>
  <c r="Q19" i="8" s="1"/>
  <c r="AK214" i="7"/>
  <c r="AK19" i="8" s="1"/>
  <c r="BE214" i="7"/>
  <c r="BE19" i="8" s="1"/>
  <c r="U215" i="7"/>
  <c r="U20" i="8" s="1"/>
  <c r="AO215" i="7"/>
  <c r="AO20" i="8" s="1"/>
  <c r="BI215" i="7"/>
  <c r="BI20" i="8" s="1"/>
  <c r="Y216" i="7"/>
  <c r="Y21" i="8" s="1"/>
  <c r="AM216" i="7"/>
  <c r="AM21" i="8" s="1"/>
  <c r="AW216" i="7"/>
  <c r="AW21" i="8" s="1"/>
  <c r="BI216" i="7"/>
  <c r="BI21" i="8" s="1"/>
  <c r="K217" i="7"/>
  <c r="K22" i="8" s="1"/>
  <c r="U217" i="7"/>
  <c r="U22" i="8" s="1"/>
  <c r="AG217" i="7"/>
  <c r="AG22" i="8" s="1"/>
  <c r="AQ217" i="7"/>
  <c r="AQ22" i="8" s="1"/>
  <c r="BA217" i="7"/>
  <c r="BA22" i="8" s="1"/>
  <c r="E218" i="7"/>
  <c r="E23" i="8" s="1"/>
  <c r="O218" i="7"/>
  <c r="O23" i="8" s="1"/>
  <c r="Y218" i="7"/>
  <c r="Y23" i="8" s="1"/>
  <c r="AK218" i="7"/>
  <c r="AK23" i="8" s="1"/>
  <c r="AU218" i="7"/>
  <c r="AU23" i="8" s="1"/>
  <c r="BE218" i="7"/>
  <c r="BE23" i="8" s="1"/>
  <c r="I219" i="7"/>
  <c r="I24" i="8" s="1"/>
  <c r="S219" i="7"/>
  <c r="S24" i="8" s="1"/>
  <c r="AC219" i="7"/>
  <c r="AC24" i="8" s="1"/>
  <c r="AO219" i="7"/>
  <c r="AO24" i="8" s="1"/>
  <c r="AY219" i="7"/>
  <c r="AY24" i="8" s="1"/>
  <c r="BI219" i="7"/>
  <c r="BI24" i="8" s="1"/>
  <c r="M220" i="7"/>
  <c r="M25" i="8" s="1"/>
  <c r="W220" i="7"/>
  <c r="W25" i="8" s="1"/>
  <c r="AG220" i="7"/>
  <c r="AG25" i="8" s="1"/>
  <c r="AS220" i="7"/>
  <c r="AS25" i="8" s="1"/>
  <c r="BC220" i="7"/>
  <c r="BC25" i="8" s="1"/>
  <c r="E221" i="7"/>
  <c r="E26" i="8" s="1"/>
  <c r="Q221" i="7"/>
  <c r="Q26" i="8" s="1"/>
  <c r="AA221" i="7"/>
  <c r="AA26" i="8" s="1"/>
  <c r="AK221" i="7"/>
  <c r="AK26" i="8" s="1"/>
  <c r="AW221" i="7"/>
  <c r="AW26" i="8" s="1"/>
  <c r="BG221" i="7"/>
  <c r="BG26" i="8" s="1"/>
  <c r="I222" i="7"/>
  <c r="I27" i="8" s="1"/>
  <c r="U222" i="7"/>
  <c r="U27" i="8" s="1"/>
  <c r="AC222" i="7"/>
  <c r="AC27" i="8" s="1"/>
  <c r="AK222" i="7"/>
  <c r="AK27" i="8" s="1"/>
  <c r="AS222" i="7"/>
  <c r="AS27" i="8" s="1"/>
  <c r="BA222" i="7"/>
  <c r="BA27" i="8" s="1"/>
  <c r="BI222" i="7"/>
  <c r="BI27" i="8" s="1"/>
  <c r="I223" i="7"/>
  <c r="I28" i="8" s="1"/>
  <c r="Q223" i="7"/>
  <c r="Q28" i="8" s="1"/>
  <c r="Y223" i="7"/>
  <c r="Y28" i="8" s="1"/>
  <c r="AG223" i="7"/>
  <c r="AG28" i="8" s="1"/>
  <c r="AO223" i="7"/>
  <c r="AO28" i="8" s="1"/>
  <c r="AW223" i="7"/>
  <c r="AW28" i="8" s="1"/>
  <c r="BE223" i="7"/>
  <c r="BE28" i="8" s="1"/>
  <c r="E224" i="7"/>
  <c r="E29" i="8" s="1"/>
  <c r="M224" i="7"/>
  <c r="M29" i="8" s="1"/>
  <c r="U224" i="7"/>
  <c r="U29" i="8" s="1"/>
  <c r="AC224" i="7"/>
  <c r="AC29" i="8" s="1"/>
  <c r="AK224" i="7"/>
  <c r="AK29" i="8" s="1"/>
  <c r="AS224" i="7"/>
  <c r="AS29" i="8" s="1"/>
  <c r="BA224" i="7"/>
  <c r="BA29" i="8" s="1"/>
  <c r="BI224" i="7"/>
  <c r="BI29" i="8" s="1"/>
  <c r="I225" i="7"/>
  <c r="I30" i="8" s="1"/>
  <c r="Q225" i="7"/>
  <c r="Q30" i="8" s="1"/>
  <c r="Y225" i="7"/>
  <c r="Y30" i="8" s="1"/>
  <c r="AG225" i="7"/>
  <c r="AG30" i="8" s="1"/>
  <c r="AO225" i="7"/>
  <c r="AO30" i="8" s="1"/>
  <c r="AW225" i="7"/>
  <c r="AW30" i="8" s="1"/>
  <c r="BE225" i="7"/>
  <c r="BE30" i="8" s="1"/>
  <c r="E226" i="7"/>
  <c r="E31" i="8" s="1"/>
  <c r="M226" i="7"/>
  <c r="M31" i="8" s="1"/>
  <c r="U226" i="7"/>
  <c r="U31" i="8" s="1"/>
  <c r="AC226" i="7"/>
  <c r="AC31" i="8" s="1"/>
  <c r="AK226" i="7"/>
  <c r="AK31" i="8" s="1"/>
  <c r="AS226" i="7"/>
  <c r="AS31" i="8" s="1"/>
  <c r="BA226" i="7"/>
  <c r="BA31" i="8" s="1"/>
  <c r="BI226" i="7"/>
  <c r="BI31" i="8" s="1"/>
  <c r="I227" i="7"/>
  <c r="I32" i="8" s="1"/>
  <c r="Q227" i="7"/>
  <c r="Q32" i="8" s="1"/>
  <c r="Y227" i="7"/>
  <c r="Y32" i="8" s="1"/>
  <c r="AG227" i="7"/>
  <c r="AG32" i="8" s="1"/>
  <c r="AO227" i="7"/>
  <c r="AO32" i="8" s="1"/>
  <c r="AW227" i="7"/>
  <c r="AW32" i="8" s="1"/>
  <c r="BE227" i="7"/>
  <c r="BE32" i="8" s="1"/>
  <c r="E228" i="7"/>
  <c r="E33" i="8" s="1"/>
  <c r="M228" i="7"/>
  <c r="M33" i="8" s="1"/>
  <c r="U228" i="7"/>
  <c r="U33" i="8" s="1"/>
  <c r="AC228" i="7"/>
  <c r="AC33" i="8" s="1"/>
  <c r="AK228" i="7"/>
  <c r="AK33" i="8" s="1"/>
  <c r="AS228" i="7"/>
  <c r="AS33" i="8" s="1"/>
  <c r="BA228" i="7"/>
  <c r="BA33" i="8" s="1"/>
  <c r="BI228" i="7"/>
  <c r="BI33" i="8" s="1"/>
  <c r="I229" i="7"/>
  <c r="I34" i="8" s="1"/>
  <c r="Q229" i="7"/>
  <c r="Q34" i="8" s="1"/>
  <c r="Y229" i="7"/>
  <c r="Y34" i="8" s="1"/>
  <c r="AG229" i="7"/>
  <c r="AG34" i="8" s="1"/>
  <c r="AO229" i="7"/>
  <c r="AO34" i="8" s="1"/>
  <c r="AW229" i="7"/>
  <c r="AW34" i="8" s="1"/>
  <c r="BE229" i="7"/>
  <c r="BE34" i="8" s="1"/>
  <c r="E230" i="7"/>
  <c r="E35" i="8" s="1"/>
  <c r="M230" i="7"/>
  <c r="M35" i="8" s="1"/>
  <c r="U230" i="7"/>
  <c r="U35" i="8" s="1"/>
  <c r="AC230" i="7"/>
  <c r="AC35" i="8" s="1"/>
  <c r="AK230" i="7"/>
  <c r="AK35" i="8" s="1"/>
  <c r="AS230" i="7"/>
  <c r="AS35" i="8" s="1"/>
  <c r="BA230" i="7"/>
  <c r="BA35" i="8" s="1"/>
  <c r="BI230" i="7"/>
  <c r="BI35" i="8" s="1"/>
  <c r="I231" i="7"/>
  <c r="I36" i="8" s="1"/>
  <c r="Q231" i="7"/>
  <c r="Q36" i="8" s="1"/>
  <c r="Y231" i="7"/>
  <c r="Y36" i="8" s="1"/>
  <c r="AG231" i="7"/>
  <c r="AG36" i="8" s="1"/>
  <c r="AO231" i="7"/>
  <c r="AO36" i="8" s="1"/>
  <c r="AW231" i="7"/>
  <c r="AW36" i="8" s="1"/>
  <c r="BE231" i="7"/>
  <c r="BE36" i="8" s="1"/>
  <c r="E232" i="7"/>
  <c r="E37" i="8" s="1"/>
  <c r="M232" i="7"/>
  <c r="M37" i="8" s="1"/>
  <c r="U232" i="7"/>
  <c r="U37" i="8" s="1"/>
  <c r="AC232" i="7"/>
  <c r="AC37" i="8" s="1"/>
  <c r="AK232" i="7"/>
  <c r="AK37" i="8" s="1"/>
  <c r="AS232" i="7"/>
  <c r="AS37" i="8" s="1"/>
  <c r="BA232" i="7"/>
  <c r="BA37" i="8" s="1"/>
  <c r="BI232" i="7"/>
  <c r="BI37" i="8" s="1"/>
  <c r="I233" i="7"/>
  <c r="I38" i="8" s="1"/>
  <c r="Q233" i="7"/>
  <c r="Q38" i="8" s="1"/>
  <c r="Y233" i="7"/>
  <c r="Y38" i="8" s="1"/>
  <c r="AG233" i="7"/>
  <c r="AG38" i="8" s="1"/>
  <c r="AO233" i="7"/>
  <c r="AO38" i="8" s="1"/>
  <c r="AW233" i="7"/>
  <c r="AW38" i="8" s="1"/>
  <c r="BE233" i="7"/>
  <c r="BE38" i="8" s="1"/>
  <c r="E234" i="7"/>
  <c r="E39" i="8" s="1"/>
  <c r="M234" i="7"/>
  <c r="M39" i="8" s="1"/>
  <c r="U234" i="7"/>
  <c r="U39" i="8" s="1"/>
  <c r="AC234" i="7"/>
  <c r="AC39" i="8" s="1"/>
  <c r="AK234" i="7"/>
  <c r="AK39" i="8" s="1"/>
  <c r="AS234" i="7"/>
  <c r="AS39" i="8" s="1"/>
  <c r="BA234" i="7"/>
  <c r="BA39" i="8" s="1"/>
  <c r="BI234" i="7"/>
  <c r="BI39" i="8" s="1"/>
  <c r="I235" i="7"/>
  <c r="I40" i="8" s="1"/>
  <c r="Q235" i="7"/>
  <c r="Q40" i="8" s="1"/>
  <c r="Y235" i="7"/>
  <c r="Y40" i="8" s="1"/>
  <c r="AG235" i="7"/>
  <c r="AG40" i="8" s="1"/>
  <c r="AO235" i="7"/>
  <c r="AO40" i="8" s="1"/>
  <c r="AW235" i="7"/>
  <c r="AW40" i="8" s="1"/>
  <c r="BE235" i="7"/>
  <c r="BE40" i="8" s="1"/>
  <c r="E236" i="7"/>
  <c r="E41" i="8" s="1"/>
  <c r="M236" i="7"/>
  <c r="M41" i="8" s="1"/>
  <c r="U236" i="7"/>
  <c r="U41" i="8" s="1"/>
  <c r="AC236" i="7"/>
  <c r="AC41" i="8" s="1"/>
  <c r="AK236" i="7"/>
  <c r="AK41" i="8" s="1"/>
  <c r="AS236" i="7"/>
  <c r="AS41" i="8" s="1"/>
  <c r="BA236" i="7"/>
  <c r="BA41" i="8" s="1"/>
  <c r="BI236" i="7"/>
  <c r="BI41" i="8" s="1"/>
  <c r="I237" i="7"/>
  <c r="I42" i="8" s="1"/>
  <c r="Q237" i="7"/>
  <c r="Q42" i="8" s="1"/>
  <c r="Y237" i="7"/>
  <c r="Y42" i="8" s="1"/>
  <c r="AG237" i="7"/>
  <c r="AG42" i="8" s="1"/>
  <c r="AO237" i="7"/>
  <c r="AO42" i="8" s="1"/>
  <c r="AW237" i="7"/>
  <c r="AW42" i="8" s="1"/>
  <c r="BE237" i="7"/>
  <c r="BE42" i="8" s="1"/>
  <c r="E238" i="7"/>
  <c r="E43" i="8" s="1"/>
  <c r="M238" i="7"/>
  <c r="M43" i="8" s="1"/>
  <c r="U238" i="7"/>
  <c r="U43" i="8" s="1"/>
  <c r="AC238" i="7"/>
  <c r="AC43" i="8" s="1"/>
  <c r="AK238" i="7"/>
  <c r="AK43" i="8" s="1"/>
  <c r="AS238" i="7"/>
  <c r="AS43" i="8" s="1"/>
  <c r="BA238" i="7"/>
  <c r="BA43" i="8" s="1"/>
  <c r="BI238" i="7"/>
  <c r="BI43" i="8" s="1"/>
  <c r="I239" i="7"/>
  <c r="I44" i="8" s="1"/>
  <c r="Q239" i="7"/>
  <c r="Q44" i="8" s="1"/>
  <c r="Y239" i="7"/>
  <c r="Y44" i="8" s="1"/>
  <c r="AG239" i="7"/>
  <c r="AG44" i="8" s="1"/>
  <c r="AO239" i="7"/>
  <c r="AO44" i="8" s="1"/>
  <c r="AW239" i="7"/>
  <c r="AW44" i="8" s="1"/>
  <c r="BE239" i="7"/>
  <c r="BE44" i="8" s="1"/>
  <c r="E240" i="7"/>
  <c r="E45" i="8" s="1"/>
  <c r="M240" i="7"/>
  <c r="M45" i="8" s="1"/>
  <c r="U240" i="7"/>
  <c r="U45" i="8" s="1"/>
  <c r="AC240" i="7"/>
  <c r="AC45" i="8" s="1"/>
  <c r="AK240" i="7"/>
  <c r="AK45" i="8" s="1"/>
  <c r="AS240" i="7"/>
  <c r="AS45" i="8" s="1"/>
  <c r="BA240" i="7"/>
  <c r="BA45" i="8" s="1"/>
  <c r="I203" i="7"/>
  <c r="I8" i="8" s="1"/>
  <c r="AC204" i="7"/>
  <c r="AC9" i="8" s="1"/>
  <c r="AG205" i="7"/>
  <c r="AG10" i="8" s="1"/>
  <c r="BI206" i="7"/>
  <c r="BI11" i="8" s="1"/>
  <c r="M208" i="7"/>
  <c r="M13" i="8" s="1"/>
  <c r="Q209" i="7"/>
  <c r="Q14" i="8" s="1"/>
  <c r="AN210" i="7"/>
  <c r="AN15" i="8" s="1"/>
  <c r="T211" i="7"/>
  <c r="T16" i="8" s="1"/>
  <c r="AZ211" i="7"/>
  <c r="AZ16" i="8" s="1"/>
  <c r="AH212" i="7"/>
  <c r="AH17" i="8" s="1"/>
  <c r="N213" i="7"/>
  <c r="N18" i="8" s="1"/>
  <c r="AT213" i="7"/>
  <c r="AT18" i="8" s="1"/>
  <c r="AB214" i="7"/>
  <c r="AB19" i="8" s="1"/>
  <c r="F215" i="7"/>
  <c r="F20" i="8" s="1"/>
  <c r="AL215" i="7"/>
  <c r="AL20" i="8" s="1"/>
  <c r="T216" i="7"/>
  <c r="T21" i="8" s="1"/>
  <c r="BC203" i="7"/>
  <c r="BC8" i="8" s="1"/>
  <c r="BK205" i="7"/>
  <c r="BK10" i="8" s="1"/>
  <c r="BC207" i="7"/>
  <c r="BC12" i="8" s="1"/>
  <c r="BG208" i="7"/>
  <c r="BG13" i="8" s="1"/>
  <c r="S210" i="7"/>
  <c r="S15" i="8" s="1"/>
  <c r="G211" i="7"/>
  <c r="G16" i="8" s="1"/>
  <c r="AU211" i="7"/>
  <c r="AU16" i="8" s="1"/>
  <c r="S212" i="7"/>
  <c r="S17" i="8" s="1"/>
  <c r="BG212" i="7"/>
  <c r="BG17" i="8" s="1"/>
  <c r="AM213" i="7"/>
  <c r="AM18" i="8" s="1"/>
  <c r="O214" i="7"/>
  <c r="O19" i="8" s="1"/>
  <c r="BG214" i="7"/>
  <c r="BG19" i="8" s="1"/>
  <c r="AE215" i="7"/>
  <c r="AE20" i="8" s="1"/>
  <c r="G216" i="7"/>
  <c r="G21" i="8" s="1"/>
  <c r="AP216" i="7"/>
  <c r="AP21" i="8" s="1"/>
  <c r="BH216" i="7"/>
  <c r="BH21" i="8" s="1"/>
  <c r="P217" i="7"/>
  <c r="P22" i="8" s="1"/>
  <c r="AL217" i="7"/>
  <c r="AL22" i="8" s="1"/>
  <c r="BD217" i="7"/>
  <c r="BD22" i="8" s="1"/>
  <c r="N218" i="7"/>
  <c r="N23" i="8" s="1"/>
  <c r="AJ218" i="7"/>
  <c r="AJ23" i="8" s="1"/>
  <c r="AZ218" i="7"/>
  <c r="AZ23" i="8" s="1"/>
  <c r="J219" i="7"/>
  <c r="J24" i="8" s="1"/>
  <c r="AF219" i="7"/>
  <c r="AF24" i="8" s="1"/>
  <c r="AX219" i="7"/>
  <c r="AX24" i="8" s="1"/>
  <c r="F220" i="7"/>
  <c r="F25" i="8" s="1"/>
  <c r="AB220" i="7"/>
  <c r="AB25" i="8" s="1"/>
  <c r="AT220" i="7"/>
  <c r="AT25" i="8" s="1"/>
  <c r="F221" i="7"/>
  <c r="F26" i="8" s="1"/>
  <c r="Z221" i="7"/>
  <c r="Z26" i="8" s="1"/>
  <c r="AP221" i="7"/>
  <c r="AP26" i="8" s="1"/>
  <c r="BJ221" i="7"/>
  <c r="BJ26" i="8" s="1"/>
  <c r="V222" i="7"/>
  <c r="V27" i="8" s="1"/>
  <c r="AP222" i="7"/>
  <c r="AP27" i="8" s="1"/>
  <c r="BF222" i="7"/>
  <c r="BF27" i="8" s="1"/>
  <c r="R223" i="7"/>
  <c r="R28" i="8" s="1"/>
  <c r="AL223" i="7"/>
  <c r="AL28" i="8" s="1"/>
  <c r="BD223" i="7"/>
  <c r="BD28" i="8" s="1"/>
  <c r="R224" i="7"/>
  <c r="R29" i="8" s="1"/>
  <c r="AH224" i="7"/>
  <c r="AH29" i="8" s="1"/>
  <c r="AZ224" i="7"/>
  <c r="AZ29" i="8" s="1"/>
  <c r="N225" i="7"/>
  <c r="N30" i="8" s="1"/>
  <c r="AF225" i="7"/>
  <c r="AF30" i="8" s="1"/>
  <c r="AV225" i="7"/>
  <c r="AV30" i="8" s="1"/>
  <c r="J226" i="7"/>
  <c r="J31" i="8" s="1"/>
  <c r="AB226" i="7"/>
  <c r="AB31" i="8" s="1"/>
  <c r="AT226" i="7"/>
  <c r="AT31" i="8" s="1"/>
  <c r="BJ226" i="7"/>
  <c r="BJ31" i="8" s="1"/>
  <c r="N227" i="7"/>
  <c r="N32" i="8" s="1"/>
  <c r="AB227" i="7"/>
  <c r="AB32" i="8" s="1"/>
  <c r="AR227" i="7"/>
  <c r="AR32" i="8" s="1"/>
  <c r="BF227" i="7"/>
  <c r="BF32" i="8" s="1"/>
  <c r="J228" i="7"/>
  <c r="J33" i="8" s="1"/>
  <c r="Z228" i="7"/>
  <c r="Z33" i="8" s="1"/>
  <c r="AN228" i="7"/>
  <c r="AN33" i="8" s="1"/>
  <c r="BB228" i="7"/>
  <c r="BB33" i="8" s="1"/>
  <c r="J229" i="7"/>
  <c r="J34" i="8" s="1"/>
  <c r="V229" i="7"/>
  <c r="V34" i="8" s="1"/>
  <c r="AJ229" i="7"/>
  <c r="AJ34" i="8" s="1"/>
  <c r="AZ229" i="7"/>
  <c r="AZ34" i="8" s="1"/>
  <c r="F230" i="7"/>
  <c r="F35" i="8" s="1"/>
  <c r="R230" i="7"/>
  <c r="R35" i="8" s="1"/>
  <c r="AH230" i="7"/>
  <c r="AH35" i="8" s="1"/>
  <c r="AV230" i="7"/>
  <c r="AV35" i="8" s="1"/>
  <c r="BJ230" i="7"/>
  <c r="BJ35" i="8" s="1"/>
  <c r="R231" i="7"/>
  <c r="R36" i="8" s="1"/>
  <c r="AD231" i="7"/>
  <c r="AD36" i="8" s="1"/>
  <c r="AR231" i="7"/>
  <c r="AR36" i="8" s="1"/>
  <c r="BH231" i="7"/>
  <c r="BH36" i="8" s="1"/>
  <c r="N232" i="7"/>
  <c r="N37" i="8" s="1"/>
  <c r="Z232" i="7"/>
  <c r="Z37" i="8" s="1"/>
  <c r="AP232" i="7"/>
  <c r="AP37" i="8" s="1"/>
  <c r="BD232" i="7"/>
  <c r="BD37" i="8" s="1"/>
  <c r="J233" i="7"/>
  <c r="J38" i="8" s="1"/>
  <c r="Z233" i="7"/>
  <c r="Z38" i="8" s="1"/>
  <c r="AL233" i="7"/>
  <c r="AL38" i="8" s="1"/>
  <c r="AZ233" i="7"/>
  <c r="AZ38" i="8" s="1"/>
  <c r="H234" i="7"/>
  <c r="H39" i="8" s="1"/>
  <c r="V234" i="7"/>
  <c r="V39" i="8" s="1"/>
  <c r="AH234" i="7"/>
  <c r="AH39" i="8" s="1"/>
  <c r="AX234" i="7"/>
  <c r="AX39" i="8" s="1"/>
  <c r="D235" i="7"/>
  <c r="R235" i="7"/>
  <c r="R40" i="8" s="1"/>
  <c r="AH235" i="7"/>
  <c r="AH40" i="8" s="1"/>
  <c r="AT235" i="7"/>
  <c r="AT40" i="8" s="1"/>
  <c r="BH235" i="7"/>
  <c r="BH40" i="8" s="1"/>
  <c r="P236" i="7"/>
  <c r="P41" i="8" s="1"/>
  <c r="AD236" i="7"/>
  <c r="AD41" i="8" s="1"/>
  <c r="AP236" i="7"/>
  <c r="AP41" i="8" s="1"/>
  <c r="BF236" i="7"/>
  <c r="BF41" i="8" s="1"/>
  <c r="L237" i="7"/>
  <c r="L42" i="8" s="1"/>
  <c r="Z237" i="7"/>
  <c r="Z42" i="8" s="1"/>
  <c r="AP237" i="7"/>
  <c r="AP42" i="8" s="1"/>
  <c r="BB237" i="7"/>
  <c r="BB42" i="8" s="1"/>
  <c r="H238" i="7"/>
  <c r="H43" i="8" s="1"/>
  <c r="X238" i="7"/>
  <c r="X43" i="8" s="1"/>
  <c r="AL238" i="7"/>
  <c r="AL43" i="8" s="1"/>
  <c r="AX238" i="7"/>
  <c r="AX43" i="8" s="1"/>
  <c r="F239" i="7"/>
  <c r="F44" i="8" s="1"/>
  <c r="T239" i="7"/>
  <c r="T44" i="8" s="1"/>
  <c r="AH239" i="7"/>
  <c r="AH44" i="8" s="1"/>
  <c r="AX239" i="7"/>
  <c r="AX44" i="8" s="1"/>
  <c r="BJ239" i="7"/>
  <c r="BJ44" i="8" s="1"/>
  <c r="P240" i="7"/>
  <c r="P45" i="8" s="1"/>
  <c r="AF240" i="7"/>
  <c r="AF45" i="8" s="1"/>
  <c r="AT240" i="7"/>
  <c r="AT45" i="8" s="1"/>
  <c r="BF240" i="7"/>
  <c r="BF45" i="8" s="1"/>
  <c r="N241" i="7"/>
  <c r="N46" i="8" s="1"/>
  <c r="AB241" i="7"/>
  <c r="AB46" i="8" s="1"/>
  <c r="AP241" i="7"/>
  <c r="AP46" i="8" s="1"/>
  <c r="BF241" i="7"/>
  <c r="BF46" i="8" s="1"/>
  <c r="H242" i="7"/>
  <c r="H47" i="8" s="1"/>
  <c r="R242" i="7"/>
  <c r="R47" i="8" s="1"/>
  <c r="AD242" i="7"/>
  <c r="AD47" i="8" s="1"/>
  <c r="AN242" i="7"/>
  <c r="AN47" i="8" s="1"/>
  <c r="AX242" i="7"/>
  <c r="AX47" i="8" s="1"/>
  <c r="BJ242" i="7"/>
  <c r="BJ47" i="8" s="1"/>
  <c r="L243" i="7"/>
  <c r="L48" i="8" s="1"/>
  <c r="V243" i="7"/>
  <c r="V48" i="8" s="1"/>
  <c r="AH243" i="7"/>
  <c r="AH48" i="8" s="1"/>
  <c r="AR243" i="7"/>
  <c r="AR48" i="8" s="1"/>
  <c r="BB243" i="7"/>
  <c r="BB48" i="8" s="1"/>
  <c r="F244" i="7"/>
  <c r="F49" i="8" s="1"/>
  <c r="G202" i="7"/>
  <c r="AU202" i="7"/>
  <c r="AI203" i="7"/>
  <c r="AI8" i="8" s="1"/>
  <c r="O204" i="7"/>
  <c r="O9" i="8" s="1"/>
  <c r="BC204" i="7"/>
  <c r="BC9" i="8" s="1"/>
  <c r="AQ205" i="7"/>
  <c r="AQ10" i="8" s="1"/>
  <c r="W206" i="7"/>
  <c r="W11" i="8" s="1"/>
  <c r="BK206" i="7"/>
  <c r="BK11" i="8" s="1"/>
  <c r="AY207" i="7"/>
  <c r="AY12" i="8" s="1"/>
  <c r="AE208" i="7"/>
  <c r="AE13" i="8" s="1"/>
  <c r="K209" i="7"/>
  <c r="K14" i="8" s="1"/>
  <c r="BG209" i="7"/>
  <c r="BG14" i="8" s="1"/>
  <c r="AK210" i="7"/>
  <c r="AK15" i="8" s="1"/>
  <c r="BE210" i="7"/>
  <c r="BE15" i="8" s="1"/>
  <c r="U211" i="7"/>
  <c r="U16" i="8" s="1"/>
  <c r="AO211" i="7"/>
  <c r="AO16" i="8" s="1"/>
  <c r="BI211" i="7"/>
  <c r="BI16" i="8" s="1"/>
  <c r="Y212" i="7"/>
  <c r="Y17" i="8" s="1"/>
  <c r="AS212" i="7"/>
  <c r="AS17" i="8" s="1"/>
  <c r="E213" i="7"/>
  <c r="E18" i="8" s="1"/>
  <c r="AC213" i="7"/>
  <c r="AC18" i="8" s="1"/>
  <c r="AW213" i="7"/>
  <c r="AW18" i="8" s="1"/>
  <c r="I214" i="7"/>
  <c r="I19" i="8" s="1"/>
  <c r="AG214" i="7"/>
  <c r="AG19" i="8" s="1"/>
  <c r="BA214" i="7"/>
  <c r="BA19" i="8" s="1"/>
  <c r="M215" i="7"/>
  <c r="M20" i="8" s="1"/>
  <c r="AK215" i="7"/>
  <c r="AK20" i="8" s="1"/>
  <c r="BE215" i="7"/>
  <c r="BE20" i="8" s="1"/>
  <c r="Q216" i="7"/>
  <c r="Q21" i="8" s="1"/>
  <c r="AK216" i="7"/>
  <c r="AK21" i="8" s="1"/>
  <c r="AU216" i="7"/>
  <c r="AU21" i="8" s="1"/>
  <c r="BE216" i="7"/>
  <c r="BE21" i="8" s="1"/>
  <c r="I217" i="7"/>
  <c r="I22" i="8" s="1"/>
  <c r="S217" i="7"/>
  <c r="S22" i="8" s="1"/>
  <c r="AC217" i="7"/>
  <c r="AC22" i="8" s="1"/>
  <c r="AO217" i="7"/>
  <c r="AO22" i="8" s="1"/>
  <c r="AY217" i="7"/>
  <c r="AY22" i="8" s="1"/>
  <c r="BI217" i="7"/>
  <c r="BI22" i="8" s="1"/>
  <c r="M218" i="7"/>
  <c r="M23" i="8" s="1"/>
  <c r="W218" i="7"/>
  <c r="W23" i="8" s="1"/>
  <c r="AG218" i="7"/>
  <c r="AG23" i="8" s="1"/>
  <c r="AS218" i="7"/>
  <c r="AS23" i="8" s="1"/>
  <c r="BC218" i="7"/>
  <c r="BC23" i="8" s="1"/>
  <c r="E219" i="7"/>
  <c r="E24" i="8" s="1"/>
  <c r="Q219" i="7"/>
  <c r="Q24" i="8" s="1"/>
  <c r="AA219" i="7"/>
  <c r="AA24" i="8" s="1"/>
  <c r="AK219" i="7"/>
  <c r="AK24" i="8" s="1"/>
  <c r="AW219" i="7"/>
  <c r="AW24" i="8" s="1"/>
  <c r="BG219" i="7"/>
  <c r="BG24" i="8" s="1"/>
  <c r="I220" i="7"/>
  <c r="I25" i="8" s="1"/>
  <c r="U220" i="7"/>
  <c r="U25" i="8" s="1"/>
  <c r="AE220" i="7"/>
  <c r="AE25" i="8" s="1"/>
  <c r="AO220" i="7"/>
  <c r="AO25" i="8" s="1"/>
  <c r="BA220" i="7"/>
  <c r="BA25" i="8" s="1"/>
  <c r="BK220" i="7"/>
  <c r="BK25" i="8" s="1"/>
  <c r="M221" i="7"/>
  <c r="M26" i="8" s="1"/>
  <c r="Y221" i="7"/>
  <c r="Y26" i="8" s="1"/>
  <c r="AI221" i="7"/>
  <c r="AI26" i="8" s="1"/>
  <c r="AS221" i="7"/>
  <c r="AS26" i="8" s="1"/>
  <c r="BE221" i="7"/>
  <c r="BE26" i="8" s="1"/>
  <c r="G222" i="7"/>
  <c r="G27" i="8" s="1"/>
  <c r="Q222" i="7"/>
  <c r="Q27" i="8" s="1"/>
  <c r="AA222" i="7"/>
  <c r="AA27" i="8" s="1"/>
  <c r="AI222" i="7"/>
  <c r="AI27" i="8" s="1"/>
  <c r="AQ222" i="7"/>
  <c r="AQ27" i="8" s="1"/>
  <c r="AY222" i="7"/>
  <c r="AY27" i="8" s="1"/>
  <c r="BG222" i="7"/>
  <c r="BG27" i="8" s="1"/>
  <c r="G223" i="7"/>
  <c r="G28" i="8" s="1"/>
  <c r="O223" i="7"/>
  <c r="O28" i="8" s="1"/>
  <c r="W223" i="7"/>
  <c r="W28" i="8" s="1"/>
  <c r="AE223" i="7"/>
  <c r="AE28" i="8" s="1"/>
  <c r="AM223" i="7"/>
  <c r="AM28" i="8" s="1"/>
  <c r="AU223" i="7"/>
  <c r="AU28" i="8" s="1"/>
  <c r="BC223" i="7"/>
  <c r="BC28" i="8" s="1"/>
  <c r="BK223" i="7"/>
  <c r="BK28" i="8" s="1"/>
  <c r="K224" i="7"/>
  <c r="K29" i="8" s="1"/>
  <c r="S224" i="7"/>
  <c r="S29" i="8" s="1"/>
  <c r="AA224" i="7"/>
  <c r="AA29" i="8" s="1"/>
  <c r="AI224" i="7"/>
  <c r="AI29" i="8" s="1"/>
  <c r="AQ224" i="7"/>
  <c r="AQ29" i="8" s="1"/>
  <c r="AY224" i="7"/>
  <c r="AY29" i="8" s="1"/>
  <c r="BG224" i="7"/>
  <c r="BG29" i="8" s="1"/>
  <c r="G225" i="7"/>
  <c r="G30" i="8" s="1"/>
  <c r="O225" i="7"/>
  <c r="O30" i="8" s="1"/>
  <c r="W225" i="7"/>
  <c r="W30" i="8" s="1"/>
  <c r="AE225" i="7"/>
  <c r="AE30" i="8" s="1"/>
  <c r="AM225" i="7"/>
  <c r="AM30" i="8" s="1"/>
  <c r="AU225" i="7"/>
  <c r="AU30" i="8" s="1"/>
  <c r="BC225" i="7"/>
  <c r="BC30" i="8" s="1"/>
  <c r="BK225" i="7"/>
  <c r="BK30" i="8" s="1"/>
  <c r="K226" i="7"/>
  <c r="K31" i="8" s="1"/>
  <c r="S226" i="7"/>
  <c r="S31" i="8" s="1"/>
  <c r="AA226" i="7"/>
  <c r="AA31" i="8" s="1"/>
  <c r="AI226" i="7"/>
  <c r="AI31" i="8" s="1"/>
  <c r="AQ226" i="7"/>
  <c r="AQ31" i="8" s="1"/>
  <c r="AY226" i="7"/>
  <c r="AY31" i="8" s="1"/>
  <c r="BG226" i="7"/>
  <c r="BG31" i="8" s="1"/>
  <c r="G227" i="7"/>
  <c r="G32" i="8" s="1"/>
  <c r="O227" i="7"/>
  <c r="O32" i="8" s="1"/>
  <c r="W227" i="7"/>
  <c r="W32" i="8" s="1"/>
  <c r="AE227" i="7"/>
  <c r="AE32" i="8" s="1"/>
  <c r="AM227" i="7"/>
  <c r="AM32" i="8" s="1"/>
  <c r="AU227" i="7"/>
  <c r="AU32" i="8" s="1"/>
  <c r="BC227" i="7"/>
  <c r="BC32" i="8" s="1"/>
  <c r="BK227" i="7"/>
  <c r="BK32" i="8" s="1"/>
  <c r="K228" i="7"/>
  <c r="K33" i="8" s="1"/>
  <c r="S228" i="7"/>
  <c r="S33" i="8" s="1"/>
  <c r="AA228" i="7"/>
  <c r="AA33" i="8" s="1"/>
  <c r="AI228" i="7"/>
  <c r="AI33" i="8" s="1"/>
  <c r="AQ228" i="7"/>
  <c r="AQ33" i="8" s="1"/>
  <c r="AY228" i="7"/>
  <c r="AY33" i="8" s="1"/>
  <c r="BG228" i="7"/>
  <c r="BG33" i="8" s="1"/>
  <c r="G229" i="7"/>
  <c r="G34" i="8" s="1"/>
  <c r="O229" i="7"/>
  <c r="O34" i="8" s="1"/>
  <c r="W229" i="7"/>
  <c r="W34" i="8" s="1"/>
  <c r="AE229" i="7"/>
  <c r="AE34" i="8" s="1"/>
  <c r="AM229" i="7"/>
  <c r="AM34" i="8" s="1"/>
  <c r="AU229" i="7"/>
  <c r="AU34" i="8" s="1"/>
  <c r="BC229" i="7"/>
  <c r="BC34" i="8" s="1"/>
  <c r="BK229" i="7"/>
  <c r="BK34" i="8" s="1"/>
  <c r="K230" i="7"/>
  <c r="K35" i="8" s="1"/>
  <c r="S230" i="7"/>
  <c r="S35" i="8" s="1"/>
  <c r="AA230" i="7"/>
  <c r="AA35" i="8" s="1"/>
  <c r="AI230" i="7"/>
  <c r="AI35" i="8" s="1"/>
  <c r="AQ230" i="7"/>
  <c r="AQ35" i="8" s="1"/>
  <c r="AY230" i="7"/>
  <c r="AY35" i="8" s="1"/>
  <c r="BG230" i="7"/>
  <c r="BG35" i="8" s="1"/>
  <c r="G231" i="7"/>
  <c r="G36" i="8" s="1"/>
  <c r="O231" i="7"/>
  <c r="O36" i="8" s="1"/>
  <c r="W231" i="7"/>
  <c r="W36" i="8" s="1"/>
  <c r="AE231" i="7"/>
  <c r="AE36" i="8" s="1"/>
  <c r="AM231" i="7"/>
  <c r="AM36" i="8" s="1"/>
  <c r="AU231" i="7"/>
  <c r="AU36" i="8" s="1"/>
  <c r="BC231" i="7"/>
  <c r="BC36" i="8" s="1"/>
  <c r="BK231" i="7"/>
  <c r="BK36" i="8" s="1"/>
  <c r="K232" i="7"/>
  <c r="K37" i="8" s="1"/>
  <c r="S232" i="7"/>
  <c r="S37" i="8" s="1"/>
  <c r="AA232" i="7"/>
  <c r="AA37" i="8" s="1"/>
  <c r="AI232" i="7"/>
  <c r="AI37" i="8" s="1"/>
  <c r="AQ232" i="7"/>
  <c r="AQ37" i="8" s="1"/>
  <c r="AY232" i="7"/>
  <c r="AY37" i="8" s="1"/>
  <c r="BG232" i="7"/>
  <c r="BG37" i="8" s="1"/>
  <c r="G233" i="7"/>
  <c r="G38" i="8" s="1"/>
  <c r="O233" i="7"/>
  <c r="O38" i="8" s="1"/>
  <c r="W233" i="7"/>
  <c r="W38" i="8" s="1"/>
  <c r="AE233" i="7"/>
  <c r="AE38" i="8" s="1"/>
  <c r="AM233" i="7"/>
  <c r="AM38" i="8" s="1"/>
  <c r="AU233" i="7"/>
  <c r="AU38" i="8" s="1"/>
  <c r="BC233" i="7"/>
  <c r="BC38" i="8" s="1"/>
  <c r="BK233" i="7"/>
  <c r="BK38" i="8" s="1"/>
  <c r="K234" i="7"/>
  <c r="K39" i="8" s="1"/>
  <c r="S234" i="7"/>
  <c r="S39" i="8" s="1"/>
  <c r="AA234" i="7"/>
  <c r="AA39" i="8" s="1"/>
  <c r="AI234" i="7"/>
  <c r="AI39" i="8" s="1"/>
  <c r="AQ234" i="7"/>
  <c r="AQ39" i="8" s="1"/>
  <c r="AY234" i="7"/>
  <c r="AY39" i="8" s="1"/>
  <c r="BG234" i="7"/>
  <c r="BG39" i="8" s="1"/>
  <c r="G235" i="7"/>
  <c r="G40" i="8" s="1"/>
  <c r="O235" i="7"/>
  <c r="O40" i="8" s="1"/>
  <c r="W235" i="7"/>
  <c r="W40" i="8" s="1"/>
  <c r="AE235" i="7"/>
  <c r="AE40" i="8" s="1"/>
  <c r="AM235" i="7"/>
  <c r="AM40" i="8" s="1"/>
  <c r="AU235" i="7"/>
  <c r="AU40" i="8" s="1"/>
  <c r="BC235" i="7"/>
  <c r="BC40" i="8" s="1"/>
  <c r="BK235" i="7"/>
  <c r="BK40" i="8" s="1"/>
  <c r="K236" i="7"/>
  <c r="K41" i="8" s="1"/>
  <c r="S236" i="7"/>
  <c r="S41" i="8" s="1"/>
  <c r="AA236" i="7"/>
  <c r="AA41" i="8" s="1"/>
  <c r="AI236" i="7"/>
  <c r="AI41" i="8" s="1"/>
  <c r="AQ236" i="7"/>
  <c r="AQ41" i="8" s="1"/>
  <c r="AY236" i="7"/>
  <c r="AY41" i="8" s="1"/>
  <c r="BG236" i="7"/>
  <c r="BG41" i="8" s="1"/>
  <c r="G237" i="7"/>
  <c r="G42" i="8" s="1"/>
  <c r="O237" i="7"/>
  <c r="O42" i="8" s="1"/>
  <c r="W237" i="7"/>
  <c r="W42" i="8" s="1"/>
  <c r="AE237" i="7"/>
  <c r="AE42" i="8" s="1"/>
  <c r="AM237" i="7"/>
  <c r="AM42" i="8" s="1"/>
  <c r="AU237" i="7"/>
  <c r="AU42" i="8" s="1"/>
  <c r="BC237" i="7"/>
  <c r="BC42" i="8" s="1"/>
  <c r="BK237" i="7"/>
  <c r="BK42" i="8" s="1"/>
  <c r="K238" i="7"/>
  <c r="K43" i="8" s="1"/>
  <c r="S238" i="7"/>
  <c r="S43" i="8" s="1"/>
  <c r="AA238" i="7"/>
  <c r="AA43" i="8" s="1"/>
  <c r="AI238" i="7"/>
  <c r="AI43" i="8" s="1"/>
  <c r="AQ238" i="7"/>
  <c r="AQ43" i="8" s="1"/>
  <c r="AY238" i="7"/>
  <c r="AY43" i="8" s="1"/>
  <c r="BG238" i="7"/>
  <c r="BG43" i="8" s="1"/>
  <c r="G239" i="7"/>
  <c r="G44" i="8" s="1"/>
  <c r="O239" i="7"/>
  <c r="O44" i="8" s="1"/>
  <c r="W239" i="7"/>
  <c r="W44" i="8" s="1"/>
  <c r="AE239" i="7"/>
  <c r="AE44" i="8" s="1"/>
  <c r="AM239" i="7"/>
  <c r="AM44" i="8" s="1"/>
  <c r="AU239" i="7"/>
  <c r="AU44" i="8" s="1"/>
  <c r="BC239" i="7"/>
  <c r="BC44" i="8" s="1"/>
  <c r="BK239" i="7"/>
  <c r="BK44" i="8" s="1"/>
  <c r="K240" i="7"/>
  <c r="K45" i="8" s="1"/>
  <c r="S240" i="7"/>
  <c r="S45" i="8" s="1"/>
  <c r="AA240" i="7"/>
  <c r="AA45" i="8" s="1"/>
  <c r="AI240" i="7"/>
  <c r="AI45" i="8" s="1"/>
  <c r="AQ240" i="7"/>
  <c r="AQ45" i="8" s="1"/>
  <c r="AY240" i="7"/>
  <c r="AY45" i="8" s="1"/>
  <c r="BG240" i="7"/>
  <c r="BG45" i="8" s="1"/>
  <c r="G241" i="7"/>
  <c r="G46" i="8" s="1"/>
  <c r="O241" i="7"/>
  <c r="O46" i="8" s="1"/>
  <c r="W241" i="7"/>
  <c r="W46" i="8" s="1"/>
  <c r="AE241" i="7"/>
  <c r="AE46" i="8" s="1"/>
  <c r="AM241" i="7"/>
  <c r="AM46" i="8" s="1"/>
  <c r="AU241" i="7"/>
  <c r="AU46" i="8" s="1"/>
  <c r="BC241" i="7"/>
  <c r="BC46" i="8" s="1"/>
  <c r="BK241" i="7"/>
  <c r="BK46" i="8" s="1"/>
  <c r="K242" i="7"/>
  <c r="K47" i="8" s="1"/>
  <c r="S242" i="7"/>
  <c r="S47" i="8" s="1"/>
  <c r="AA242" i="7"/>
  <c r="AA47" i="8" s="1"/>
  <c r="AI242" i="7"/>
  <c r="AI47" i="8" s="1"/>
  <c r="AQ242" i="7"/>
  <c r="AQ47" i="8" s="1"/>
  <c r="AY242" i="7"/>
  <c r="AY47" i="8" s="1"/>
  <c r="BG242" i="7"/>
  <c r="BG47" i="8" s="1"/>
  <c r="G243" i="7"/>
  <c r="G48" i="8" s="1"/>
  <c r="O243" i="7"/>
  <c r="O48" i="8" s="1"/>
  <c r="W243" i="7"/>
  <c r="W48" i="8" s="1"/>
  <c r="AE243" i="7"/>
  <c r="AE48" i="8" s="1"/>
  <c r="AM243" i="7"/>
  <c r="AM48" i="8" s="1"/>
  <c r="AU243" i="7"/>
  <c r="AU48" i="8" s="1"/>
  <c r="BC243" i="7"/>
  <c r="BC48" i="8" s="1"/>
  <c r="BK243" i="7"/>
  <c r="BK48" i="8" s="1"/>
  <c r="K244" i="7"/>
  <c r="K49" i="8" s="1"/>
  <c r="S244" i="7"/>
  <c r="S49" i="8" s="1"/>
  <c r="AA244" i="7"/>
  <c r="AA49" i="8" s="1"/>
  <c r="AI244" i="7"/>
  <c r="AI49" i="8" s="1"/>
  <c r="AQ244" i="7"/>
  <c r="AQ49" i="8" s="1"/>
  <c r="AY244" i="7"/>
  <c r="AY49" i="8" s="1"/>
  <c r="BG244" i="7"/>
  <c r="BG49" i="8" s="1"/>
  <c r="G245" i="7"/>
  <c r="G50" i="8" s="1"/>
  <c r="O245" i="7"/>
  <c r="O50" i="8" s="1"/>
  <c r="W245" i="7"/>
  <c r="W50" i="8" s="1"/>
  <c r="AE245" i="7"/>
  <c r="AE50" i="8" s="1"/>
  <c r="BG261" i="7"/>
  <c r="BG66" i="8" s="1"/>
  <c r="AY261" i="7"/>
  <c r="AY66" i="8" s="1"/>
  <c r="AQ261" i="7"/>
  <c r="AQ66" i="8" s="1"/>
  <c r="AI261" i="7"/>
  <c r="AI66" i="8" s="1"/>
  <c r="AA261" i="7"/>
  <c r="AA66" i="8" s="1"/>
  <c r="S261" i="7"/>
  <c r="S66" i="8" s="1"/>
  <c r="K261" i="7"/>
  <c r="K66" i="8" s="1"/>
  <c r="BK260" i="7"/>
  <c r="BK65" i="8" s="1"/>
  <c r="BC260" i="7"/>
  <c r="BC65" i="8" s="1"/>
  <c r="AU260" i="7"/>
  <c r="AU65" i="8" s="1"/>
  <c r="AM260" i="7"/>
  <c r="AM65" i="8" s="1"/>
  <c r="AE260" i="7"/>
  <c r="AE65" i="8" s="1"/>
  <c r="W260" i="7"/>
  <c r="W65" i="8" s="1"/>
  <c r="O260" i="7"/>
  <c r="O65" i="8" s="1"/>
  <c r="G260" i="7"/>
  <c r="G65" i="8" s="1"/>
  <c r="BG259" i="7"/>
  <c r="BG64" i="8" s="1"/>
  <c r="AY259" i="7"/>
  <c r="AY64" i="8" s="1"/>
  <c r="AQ259" i="7"/>
  <c r="AQ64" i="8" s="1"/>
  <c r="AI259" i="7"/>
  <c r="AI64" i="8" s="1"/>
  <c r="AA259" i="7"/>
  <c r="AA64" i="8" s="1"/>
  <c r="S259" i="7"/>
  <c r="S64" i="8" s="1"/>
  <c r="K259" i="7"/>
  <c r="K64" i="8" s="1"/>
  <c r="BK258" i="7"/>
  <c r="BK63" i="8" s="1"/>
  <c r="BC258" i="7"/>
  <c r="BC63" i="8" s="1"/>
  <c r="AU258" i="7"/>
  <c r="AU63" i="8" s="1"/>
  <c r="AM258" i="7"/>
  <c r="AM63" i="8" s="1"/>
  <c r="AE258" i="7"/>
  <c r="AE63" i="8" s="1"/>
  <c r="W258" i="7"/>
  <c r="W63" i="8" s="1"/>
  <c r="O258" i="7"/>
  <c r="O63" i="8" s="1"/>
  <c r="G258" i="7"/>
  <c r="G63" i="8" s="1"/>
  <c r="BG257" i="7"/>
  <c r="BG62" i="8" s="1"/>
  <c r="AY257" i="7"/>
  <c r="AY62" i="8" s="1"/>
  <c r="AQ257" i="7"/>
  <c r="AQ62" i="8" s="1"/>
  <c r="AI257" i="7"/>
  <c r="AI62" i="8" s="1"/>
  <c r="AA257" i="7"/>
  <c r="AA62" i="8" s="1"/>
  <c r="S257" i="7"/>
  <c r="S62" i="8" s="1"/>
  <c r="K257" i="7"/>
  <c r="K62" i="8" s="1"/>
  <c r="BK256" i="7"/>
  <c r="BK61" i="8" s="1"/>
  <c r="BC256" i="7"/>
  <c r="BC61" i="8" s="1"/>
  <c r="AU256" i="7"/>
  <c r="AU61" i="8" s="1"/>
  <c r="AM256" i="7"/>
  <c r="AM61" i="8" s="1"/>
  <c r="AE256" i="7"/>
  <c r="AE61" i="8" s="1"/>
  <c r="W256" i="7"/>
  <c r="W61" i="8" s="1"/>
  <c r="O256" i="7"/>
  <c r="O61" i="8" s="1"/>
  <c r="G256" i="7"/>
  <c r="G61" i="8" s="1"/>
  <c r="BG255" i="7"/>
  <c r="BG60" i="8" s="1"/>
  <c r="AY255" i="7"/>
  <c r="AY60" i="8" s="1"/>
  <c r="AQ255" i="7"/>
  <c r="AQ60" i="8" s="1"/>
  <c r="AI255" i="7"/>
  <c r="AI60" i="8" s="1"/>
  <c r="AA255" i="7"/>
  <c r="AA60" i="8" s="1"/>
  <c r="S255" i="7"/>
  <c r="S60" i="8" s="1"/>
  <c r="K255" i="7"/>
  <c r="K60" i="8" s="1"/>
  <c r="BK254" i="7"/>
  <c r="BK59" i="8" s="1"/>
  <c r="BC254" i="7"/>
  <c r="BC59" i="8" s="1"/>
  <c r="AU254" i="7"/>
  <c r="AU59" i="8" s="1"/>
  <c r="AM254" i="7"/>
  <c r="AM59" i="8" s="1"/>
  <c r="AE254" i="7"/>
  <c r="AE59" i="8" s="1"/>
  <c r="W254" i="7"/>
  <c r="W59" i="8" s="1"/>
  <c r="O254" i="7"/>
  <c r="O59" i="8" s="1"/>
  <c r="G254" i="7"/>
  <c r="G59" i="8" s="1"/>
  <c r="BG253" i="7"/>
  <c r="BG58" i="8" s="1"/>
  <c r="AY253" i="7"/>
  <c r="AY58" i="8" s="1"/>
  <c r="AQ253" i="7"/>
  <c r="AQ58" i="8" s="1"/>
  <c r="AI253" i="7"/>
  <c r="AI58" i="8" s="1"/>
  <c r="AA253" i="7"/>
  <c r="AA58" i="8" s="1"/>
  <c r="S253" i="7"/>
  <c r="S58" i="8" s="1"/>
  <c r="K253" i="7"/>
  <c r="K58" i="8" s="1"/>
  <c r="BK252" i="7"/>
  <c r="BK57" i="8" s="1"/>
  <c r="BC252" i="7"/>
  <c r="BC57" i="8" s="1"/>
  <c r="AU252" i="7"/>
  <c r="AU57" i="8" s="1"/>
  <c r="AM252" i="7"/>
  <c r="AM57" i="8" s="1"/>
  <c r="AE252" i="7"/>
  <c r="AE57" i="8" s="1"/>
  <c r="W252" i="7"/>
  <c r="W57" i="8" s="1"/>
  <c r="O252" i="7"/>
  <c r="O57" i="8" s="1"/>
  <c r="G252" i="7"/>
  <c r="G57" i="8" s="1"/>
  <c r="BG251" i="7"/>
  <c r="BG56" i="8" s="1"/>
  <c r="AY251" i="7"/>
  <c r="AY56" i="8" s="1"/>
  <c r="AQ251" i="7"/>
  <c r="AQ56" i="8" s="1"/>
  <c r="AI251" i="7"/>
  <c r="AI56" i="8" s="1"/>
  <c r="AA251" i="7"/>
  <c r="AA56" i="8" s="1"/>
  <c r="S251" i="7"/>
  <c r="S56" i="8" s="1"/>
  <c r="K251" i="7"/>
  <c r="K56" i="8" s="1"/>
  <c r="BK250" i="7"/>
  <c r="BK55" i="8" s="1"/>
  <c r="BC250" i="7"/>
  <c r="BC55" i="8" s="1"/>
  <c r="AU250" i="7"/>
  <c r="AU55" i="8" s="1"/>
  <c r="AM250" i="7"/>
  <c r="AM55" i="8" s="1"/>
  <c r="AE250" i="7"/>
  <c r="AE55" i="8" s="1"/>
  <c r="W250" i="7"/>
  <c r="W55" i="8" s="1"/>
  <c r="O250" i="7"/>
  <c r="O55" i="8" s="1"/>
  <c r="G250" i="7"/>
  <c r="G55" i="8" s="1"/>
  <c r="BG249" i="7"/>
  <c r="BG54" i="8" s="1"/>
  <c r="AY249" i="7"/>
  <c r="AY54" i="8" s="1"/>
  <c r="AQ249" i="7"/>
  <c r="AQ54" i="8" s="1"/>
  <c r="AI249" i="7"/>
  <c r="AI54" i="8" s="1"/>
  <c r="AA249" i="7"/>
  <c r="AA54" i="8" s="1"/>
  <c r="AG202" i="7"/>
  <c r="BI204" i="7"/>
  <c r="BI9" i="8" s="1"/>
  <c r="Y207" i="7"/>
  <c r="Y12" i="8" s="1"/>
  <c r="M210" i="7"/>
  <c r="M15" i="8" s="1"/>
  <c r="AL211" i="7"/>
  <c r="AL16" i="8" s="1"/>
  <c r="AV212" i="7"/>
  <c r="AV17" i="8" s="1"/>
  <c r="J214" i="7"/>
  <c r="J19" i="8" s="1"/>
  <c r="X215" i="7"/>
  <c r="X20" i="8" s="1"/>
  <c r="S202" i="7"/>
  <c r="O207" i="7"/>
  <c r="O12" i="8" s="1"/>
  <c r="AU209" i="7"/>
  <c r="AU14" i="8" s="1"/>
  <c r="W211" i="7"/>
  <c r="W16" i="8" s="1"/>
  <c r="AM212" i="7"/>
  <c r="AM17" i="8" s="1"/>
  <c r="BG213" i="7"/>
  <c r="BG18" i="8" s="1"/>
  <c r="G215" i="7"/>
  <c r="G20" i="8" s="1"/>
  <c r="AA216" i="7"/>
  <c r="AA21" i="8" s="1"/>
  <c r="J217" i="7"/>
  <c r="J22" i="8" s="1"/>
  <c r="AT217" i="7"/>
  <c r="AT22" i="8" s="1"/>
  <c r="Z218" i="7"/>
  <c r="Z23" i="8" s="1"/>
  <c r="BJ218" i="7"/>
  <c r="BJ23" i="8" s="1"/>
  <c r="AN219" i="7"/>
  <c r="AN24" i="8" s="1"/>
  <c r="R220" i="7"/>
  <c r="R25" i="8" s="1"/>
  <c r="BF220" i="7"/>
  <c r="BF25" i="8" s="1"/>
  <c r="AF221" i="7"/>
  <c r="AF26" i="8" s="1"/>
  <c r="L222" i="7"/>
  <c r="L27" i="8" s="1"/>
  <c r="AZ222" i="7"/>
  <c r="AZ27" i="8" s="1"/>
  <c r="Z223" i="7"/>
  <c r="Z28" i="8" s="1"/>
  <c r="F224" i="7"/>
  <c r="F29" i="8" s="1"/>
  <c r="AR224" i="7"/>
  <c r="AR29" i="8" s="1"/>
  <c r="V225" i="7"/>
  <c r="V30" i="8" s="1"/>
  <c r="BF225" i="7"/>
  <c r="BF30" i="8" s="1"/>
  <c r="AL226" i="7"/>
  <c r="AL31" i="8" s="1"/>
  <c r="F227" i="7"/>
  <c r="F32" i="8" s="1"/>
  <c r="AJ227" i="7"/>
  <c r="AJ32" i="8" s="1"/>
  <c r="F228" i="7"/>
  <c r="F33" i="8" s="1"/>
  <c r="AF228" i="7"/>
  <c r="AF33" i="8" s="1"/>
  <c r="BJ228" i="7"/>
  <c r="BJ33" i="8" s="1"/>
  <c r="AD229" i="7"/>
  <c r="AD34" i="8" s="1"/>
  <c r="BF229" i="7"/>
  <c r="BF34" i="8" s="1"/>
  <c r="Z230" i="7"/>
  <c r="Z35" i="8" s="1"/>
  <c r="BD230" i="7"/>
  <c r="BD35" i="8" s="1"/>
  <c r="V231" i="7"/>
  <c r="V36" i="8" s="1"/>
  <c r="AZ231" i="7"/>
  <c r="AZ36" i="8" s="1"/>
  <c r="V232" i="7"/>
  <c r="V37" i="8" s="1"/>
  <c r="AV232" i="7"/>
  <c r="AV37" i="8" s="1"/>
  <c r="R233" i="7"/>
  <c r="R38" i="8" s="1"/>
  <c r="AT233" i="7"/>
  <c r="AT38" i="8" s="1"/>
  <c r="N234" i="7"/>
  <c r="N39" i="8" s="1"/>
  <c r="AP234" i="7"/>
  <c r="AP39" i="8" s="1"/>
  <c r="L235" i="7"/>
  <c r="L40" i="8" s="1"/>
  <c r="AL235" i="7"/>
  <c r="AL40" i="8" s="1"/>
  <c r="H236" i="7"/>
  <c r="H41" i="8" s="1"/>
  <c r="AL236" i="7"/>
  <c r="AL41" i="8" s="1"/>
  <c r="D237" i="7"/>
  <c r="AH237" i="7"/>
  <c r="AH42" i="8" s="1"/>
  <c r="BJ237" i="7"/>
  <c r="BJ42" i="8" s="1"/>
  <c r="AD238" i="7"/>
  <c r="AD43" i="8" s="1"/>
  <c r="BF238" i="7"/>
  <c r="BF43" i="8" s="1"/>
  <c r="AB239" i="7"/>
  <c r="AB44" i="8" s="1"/>
  <c r="BB239" i="7"/>
  <c r="BB44" i="8" s="1"/>
  <c r="X240" i="7"/>
  <c r="X45" i="8" s="1"/>
  <c r="BB240" i="7"/>
  <c r="BB45" i="8" s="1"/>
  <c r="T241" i="7"/>
  <c r="T46" i="8" s="1"/>
  <c r="AX241" i="7"/>
  <c r="AX46" i="8" s="1"/>
  <c r="N242" i="7"/>
  <c r="N47" i="8" s="1"/>
  <c r="AH242" i="7"/>
  <c r="AH47" i="8" s="1"/>
  <c r="BD242" i="7"/>
  <c r="BD47" i="8" s="1"/>
  <c r="R243" i="7"/>
  <c r="R48" i="8" s="1"/>
  <c r="AL243" i="7"/>
  <c r="AL48" i="8" s="1"/>
  <c r="BH243" i="7"/>
  <c r="BH48" i="8" s="1"/>
  <c r="AE202" i="7"/>
  <c r="AY203" i="7"/>
  <c r="AY8" i="8" s="1"/>
  <c r="S205" i="7"/>
  <c r="S10" i="8" s="1"/>
  <c r="AU206" i="7"/>
  <c r="AU11" i="8" s="1"/>
  <c r="G208" i="7"/>
  <c r="G13" i="8" s="1"/>
  <c r="AI209" i="7"/>
  <c r="AI14" i="8" s="1"/>
  <c r="AW210" i="7"/>
  <c r="AW15" i="8" s="1"/>
  <c r="AC211" i="7"/>
  <c r="AC16" i="8" s="1"/>
  <c r="M212" i="7"/>
  <c r="M17" i="8" s="1"/>
  <c r="BE212" i="7"/>
  <c r="BE17" i="8" s="1"/>
  <c r="AK213" i="7"/>
  <c r="AK18" i="8" s="1"/>
  <c r="U214" i="7"/>
  <c r="U19" i="8" s="1"/>
  <c r="E215" i="7"/>
  <c r="E20" i="8" s="1"/>
  <c r="AS215" i="7"/>
  <c r="AS20" i="8" s="1"/>
  <c r="AC216" i="7"/>
  <c r="AC21" i="8" s="1"/>
  <c r="BA216" i="7"/>
  <c r="BA21" i="8" s="1"/>
  <c r="M217" i="7"/>
  <c r="M22" i="8" s="1"/>
  <c r="AI217" i="7"/>
  <c r="AI22" i="8" s="1"/>
  <c r="BE217" i="7"/>
  <c r="BE22" i="8" s="1"/>
  <c r="Q218" i="7"/>
  <c r="Q23" i="8" s="1"/>
  <c r="AM218" i="7"/>
  <c r="AM23" i="8" s="1"/>
  <c r="BI218" i="7"/>
  <c r="BI23" i="8" s="1"/>
  <c r="U219" i="7"/>
  <c r="U24" i="8" s="1"/>
  <c r="AQ219" i="7"/>
  <c r="AQ24" i="8" s="1"/>
  <c r="E220" i="7"/>
  <c r="E25" i="8" s="1"/>
  <c r="Y220" i="7"/>
  <c r="Y25" i="8" s="1"/>
  <c r="AU220" i="7"/>
  <c r="AU25" i="8" s="1"/>
  <c r="I221" i="7"/>
  <c r="I26" i="8" s="1"/>
  <c r="AC221" i="7"/>
  <c r="AC26" i="8" s="1"/>
  <c r="AY221" i="7"/>
  <c r="AY26" i="8" s="1"/>
  <c r="M222" i="7"/>
  <c r="M27" i="8" s="1"/>
  <c r="AE222" i="7"/>
  <c r="AE27" i="8" s="1"/>
  <c r="AU222" i="7"/>
  <c r="AU27" i="8" s="1"/>
  <c r="BK222" i="7"/>
  <c r="BK27" i="8" s="1"/>
  <c r="S223" i="7"/>
  <c r="S28" i="8" s="1"/>
  <c r="AI223" i="7"/>
  <c r="AI28" i="8" s="1"/>
  <c r="AY223" i="7"/>
  <c r="AY28" i="8" s="1"/>
  <c r="G224" i="7"/>
  <c r="G29" i="8" s="1"/>
  <c r="W224" i="7"/>
  <c r="W29" i="8" s="1"/>
  <c r="AM224" i="7"/>
  <c r="AM29" i="8" s="1"/>
  <c r="BC224" i="7"/>
  <c r="BC29" i="8" s="1"/>
  <c r="K225" i="7"/>
  <c r="K30" i="8" s="1"/>
  <c r="AA225" i="7"/>
  <c r="AA30" i="8" s="1"/>
  <c r="AQ225" i="7"/>
  <c r="AQ30" i="8" s="1"/>
  <c r="BG225" i="7"/>
  <c r="BG30" i="8" s="1"/>
  <c r="O226" i="7"/>
  <c r="O31" i="8" s="1"/>
  <c r="AE226" i="7"/>
  <c r="AE31" i="8" s="1"/>
  <c r="AU226" i="7"/>
  <c r="AU31" i="8" s="1"/>
  <c r="BK226" i="7"/>
  <c r="BK31" i="8" s="1"/>
  <c r="S227" i="7"/>
  <c r="S32" i="8" s="1"/>
  <c r="AI227" i="7"/>
  <c r="AI32" i="8" s="1"/>
  <c r="AY227" i="7"/>
  <c r="AY32" i="8" s="1"/>
  <c r="G228" i="7"/>
  <c r="G33" i="8" s="1"/>
  <c r="W228" i="7"/>
  <c r="W33" i="8" s="1"/>
  <c r="AM228" i="7"/>
  <c r="AM33" i="8" s="1"/>
  <c r="BC228" i="7"/>
  <c r="BC33" i="8" s="1"/>
  <c r="K229" i="7"/>
  <c r="K34" i="8" s="1"/>
  <c r="AA229" i="7"/>
  <c r="AA34" i="8" s="1"/>
  <c r="AQ229" i="7"/>
  <c r="AQ34" i="8" s="1"/>
  <c r="BG229" i="7"/>
  <c r="BG34" i="8" s="1"/>
  <c r="O230" i="7"/>
  <c r="O35" i="8" s="1"/>
  <c r="AE230" i="7"/>
  <c r="AE35" i="8" s="1"/>
  <c r="AU230" i="7"/>
  <c r="AU35" i="8" s="1"/>
  <c r="BK230" i="7"/>
  <c r="BK35" i="8" s="1"/>
  <c r="S231" i="7"/>
  <c r="S36" i="8" s="1"/>
  <c r="AI231" i="7"/>
  <c r="AI36" i="8" s="1"/>
  <c r="AY231" i="7"/>
  <c r="AY36" i="8" s="1"/>
  <c r="G232" i="7"/>
  <c r="G37" i="8" s="1"/>
  <c r="W232" i="7"/>
  <c r="W37" i="8" s="1"/>
  <c r="AM232" i="7"/>
  <c r="AM37" i="8" s="1"/>
  <c r="BC232" i="7"/>
  <c r="BC37" i="8" s="1"/>
  <c r="K233" i="7"/>
  <c r="K38" i="8" s="1"/>
  <c r="AA233" i="7"/>
  <c r="AA38" i="8" s="1"/>
  <c r="AQ233" i="7"/>
  <c r="AQ38" i="8" s="1"/>
  <c r="BG233" i="7"/>
  <c r="BG38" i="8" s="1"/>
  <c r="O234" i="7"/>
  <c r="O39" i="8" s="1"/>
  <c r="AE234" i="7"/>
  <c r="AE39" i="8" s="1"/>
  <c r="AU234" i="7"/>
  <c r="AU39" i="8" s="1"/>
  <c r="BK234" i="7"/>
  <c r="BK39" i="8" s="1"/>
  <c r="S235" i="7"/>
  <c r="S40" i="8" s="1"/>
  <c r="AI235" i="7"/>
  <c r="AI40" i="8" s="1"/>
  <c r="AY235" i="7"/>
  <c r="AY40" i="8" s="1"/>
  <c r="G236" i="7"/>
  <c r="G41" i="8" s="1"/>
  <c r="W236" i="7"/>
  <c r="W41" i="8" s="1"/>
  <c r="AM236" i="7"/>
  <c r="AM41" i="8" s="1"/>
  <c r="BC236" i="7"/>
  <c r="BC41" i="8" s="1"/>
  <c r="K237" i="7"/>
  <c r="K42" i="8" s="1"/>
  <c r="AA237" i="7"/>
  <c r="AA42" i="8" s="1"/>
  <c r="AQ237" i="7"/>
  <c r="AQ42" i="8" s="1"/>
  <c r="BG237" i="7"/>
  <c r="BG42" i="8" s="1"/>
  <c r="O238" i="7"/>
  <c r="O43" i="8" s="1"/>
  <c r="AE238" i="7"/>
  <c r="AE43" i="8" s="1"/>
  <c r="AU238" i="7"/>
  <c r="AU43" i="8" s="1"/>
  <c r="BK238" i="7"/>
  <c r="BK43" i="8" s="1"/>
  <c r="S239" i="7"/>
  <c r="S44" i="8" s="1"/>
  <c r="AI239" i="7"/>
  <c r="AI44" i="8" s="1"/>
  <c r="AY239" i="7"/>
  <c r="AY44" i="8" s="1"/>
  <c r="G240" i="7"/>
  <c r="G45" i="8" s="1"/>
  <c r="W240" i="7"/>
  <c r="W45" i="8" s="1"/>
  <c r="AM240" i="7"/>
  <c r="AM45" i="8" s="1"/>
  <c r="BC240" i="7"/>
  <c r="BC45" i="8" s="1"/>
  <c r="E241" i="7"/>
  <c r="E46" i="8" s="1"/>
  <c r="Q241" i="7"/>
  <c r="Q46" i="8" s="1"/>
  <c r="AA241" i="7"/>
  <c r="AA46" i="8" s="1"/>
  <c r="AK241" i="7"/>
  <c r="AK46" i="8" s="1"/>
  <c r="AW241" i="7"/>
  <c r="AW46" i="8" s="1"/>
  <c r="BG241" i="7"/>
  <c r="BG46" i="8" s="1"/>
  <c r="I242" i="7"/>
  <c r="I47" i="8" s="1"/>
  <c r="U242" i="7"/>
  <c r="U47" i="8" s="1"/>
  <c r="AE242" i="7"/>
  <c r="AE47" i="8" s="1"/>
  <c r="AO242" i="7"/>
  <c r="AO47" i="8" s="1"/>
  <c r="BA242" i="7"/>
  <c r="BA47" i="8" s="1"/>
  <c r="BK242" i="7"/>
  <c r="BK47" i="8" s="1"/>
  <c r="M243" i="7"/>
  <c r="M48" i="8" s="1"/>
  <c r="Y243" i="7"/>
  <c r="Y48" i="8" s="1"/>
  <c r="AI243" i="7"/>
  <c r="AI48" i="8" s="1"/>
  <c r="AS243" i="7"/>
  <c r="AS48" i="8" s="1"/>
  <c r="BE243" i="7"/>
  <c r="BE48" i="8" s="1"/>
  <c r="G244" i="7"/>
  <c r="G49" i="8" s="1"/>
  <c r="Q244" i="7"/>
  <c r="Q49" i="8" s="1"/>
  <c r="AC244" i="7"/>
  <c r="AC49" i="8" s="1"/>
  <c r="AM244" i="7"/>
  <c r="AM49" i="8" s="1"/>
  <c r="AW244" i="7"/>
  <c r="AW49" i="8" s="1"/>
  <c r="BI244" i="7"/>
  <c r="BI49" i="8" s="1"/>
  <c r="K245" i="7"/>
  <c r="K50" i="8" s="1"/>
  <c r="U245" i="7"/>
  <c r="U50" i="8" s="1"/>
  <c r="AG245" i="7"/>
  <c r="AG50" i="8" s="1"/>
  <c r="BC261" i="7"/>
  <c r="BC66" i="8" s="1"/>
  <c r="AS261" i="7"/>
  <c r="AS66" i="8" s="1"/>
  <c r="AG261" i="7"/>
  <c r="AG66" i="8" s="1"/>
  <c r="W261" i="7"/>
  <c r="W66" i="8" s="1"/>
  <c r="M261" i="7"/>
  <c r="M66" i="8" s="1"/>
  <c r="BI260" i="7"/>
  <c r="BI65" i="8" s="1"/>
  <c r="AY260" i="7"/>
  <c r="AY65" i="8" s="1"/>
  <c r="AO260" i="7"/>
  <c r="AO65" i="8" s="1"/>
  <c r="AC260" i="7"/>
  <c r="AC65" i="8" s="1"/>
  <c r="S260" i="7"/>
  <c r="S65" i="8" s="1"/>
  <c r="I260" i="7"/>
  <c r="I65" i="8" s="1"/>
  <c r="BE259" i="7"/>
  <c r="BE64" i="8" s="1"/>
  <c r="AU259" i="7"/>
  <c r="AU64" i="8" s="1"/>
  <c r="AK259" i="7"/>
  <c r="AK64" i="8" s="1"/>
  <c r="Y259" i="7"/>
  <c r="Y64" i="8" s="1"/>
  <c r="O259" i="7"/>
  <c r="O64" i="8" s="1"/>
  <c r="E259" i="7"/>
  <c r="E64" i="8" s="1"/>
  <c r="BA258" i="7"/>
  <c r="BA63" i="8" s="1"/>
  <c r="AQ258" i="7"/>
  <c r="AQ63" i="8" s="1"/>
  <c r="AG258" i="7"/>
  <c r="AG63" i="8" s="1"/>
  <c r="U258" i="7"/>
  <c r="U63" i="8" s="1"/>
  <c r="K258" i="7"/>
  <c r="K63" i="8" s="1"/>
  <c r="BI257" i="7"/>
  <c r="BI62" i="8" s="1"/>
  <c r="AW257" i="7"/>
  <c r="AW62" i="8" s="1"/>
  <c r="AM257" i="7"/>
  <c r="AM62" i="8" s="1"/>
  <c r="AC257" i="7"/>
  <c r="AC62" i="8" s="1"/>
  <c r="Q257" i="7"/>
  <c r="Q62" i="8" s="1"/>
  <c r="G257" i="7"/>
  <c r="G62" i="8" s="1"/>
  <c r="BE256" i="7"/>
  <c r="BE61" i="8" s="1"/>
  <c r="AS256" i="7"/>
  <c r="AS61" i="8" s="1"/>
  <c r="AI256" i="7"/>
  <c r="AI61" i="8" s="1"/>
  <c r="Y256" i="7"/>
  <c r="Y61" i="8" s="1"/>
  <c r="M256" i="7"/>
  <c r="M61" i="8" s="1"/>
  <c r="BK255" i="7"/>
  <c r="BK60" i="8" s="1"/>
  <c r="BA255" i="7"/>
  <c r="BA60" i="8" s="1"/>
  <c r="AO255" i="7"/>
  <c r="AO60" i="8" s="1"/>
  <c r="AE255" i="7"/>
  <c r="AE60" i="8" s="1"/>
  <c r="U255" i="7"/>
  <c r="U60" i="8" s="1"/>
  <c r="I255" i="7"/>
  <c r="I60" i="8" s="1"/>
  <c r="BG254" i="7"/>
  <c r="BG59" i="8" s="1"/>
  <c r="AW254" i="7"/>
  <c r="AW59" i="8" s="1"/>
  <c r="AK254" i="7"/>
  <c r="AK59" i="8" s="1"/>
  <c r="AA254" i="7"/>
  <c r="AA59" i="8" s="1"/>
  <c r="Q254" i="7"/>
  <c r="Q59" i="8" s="1"/>
  <c r="E254" i="7"/>
  <c r="E59" i="8" s="1"/>
  <c r="BC253" i="7"/>
  <c r="BC58" i="8" s="1"/>
  <c r="AS253" i="7"/>
  <c r="AS58" i="8" s="1"/>
  <c r="AG253" i="7"/>
  <c r="AG58" i="8" s="1"/>
  <c r="W253" i="7"/>
  <c r="W58" i="8" s="1"/>
  <c r="M253" i="7"/>
  <c r="M58" i="8" s="1"/>
  <c r="BI252" i="7"/>
  <c r="BI57" i="8" s="1"/>
  <c r="AY252" i="7"/>
  <c r="AY57" i="8" s="1"/>
  <c r="AO252" i="7"/>
  <c r="AO57" i="8" s="1"/>
  <c r="AC252" i="7"/>
  <c r="AC57" i="8" s="1"/>
  <c r="S252" i="7"/>
  <c r="S57" i="8" s="1"/>
  <c r="I252" i="7"/>
  <c r="I57" i="8" s="1"/>
  <c r="BE251" i="7"/>
  <c r="BE56" i="8" s="1"/>
  <c r="AU251" i="7"/>
  <c r="AU56" i="8" s="1"/>
  <c r="AK251" i="7"/>
  <c r="AK56" i="8" s="1"/>
  <c r="Y251" i="7"/>
  <c r="Y56" i="8" s="1"/>
  <c r="O251" i="7"/>
  <c r="O56" i="8" s="1"/>
  <c r="E251" i="7"/>
  <c r="E56" i="8" s="1"/>
  <c r="BA250" i="7"/>
  <c r="BA55" i="8" s="1"/>
  <c r="AQ250" i="7"/>
  <c r="AQ55" i="8" s="1"/>
  <c r="AG250" i="7"/>
  <c r="AG55" i="8" s="1"/>
  <c r="U250" i="7"/>
  <c r="U55" i="8" s="1"/>
  <c r="K250" i="7"/>
  <c r="K55" i="8" s="1"/>
  <c r="BI249" i="7"/>
  <c r="BI54" i="8" s="1"/>
  <c r="AW249" i="7"/>
  <c r="AW54" i="8" s="1"/>
  <c r="AM249" i="7"/>
  <c r="AM54" i="8" s="1"/>
  <c r="AC249" i="7"/>
  <c r="AC54" i="8" s="1"/>
  <c r="S249" i="7"/>
  <c r="S54" i="8" s="1"/>
  <c r="K249" i="7"/>
  <c r="K54" i="8" s="1"/>
  <c r="BK248" i="7"/>
  <c r="BK53" i="8" s="1"/>
  <c r="BC248" i="7"/>
  <c r="BC53" i="8" s="1"/>
  <c r="AU248" i="7"/>
  <c r="AU53" i="8" s="1"/>
  <c r="AM248" i="7"/>
  <c r="AM53" i="8" s="1"/>
  <c r="AE248" i="7"/>
  <c r="AE53" i="8" s="1"/>
  <c r="W248" i="7"/>
  <c r="W53" i="8" s="1"/>
  <c r="O248" i="7"/>
  <c r="O53" i="8" s="1"/>
  <c r="G248" i="7"/>
  <c r="G53" i="8" s="1"/>
  <c r="BG247" i="7"/>
  <c r="BG52" i="8" s="1"/>
  <c r="AY247" i="7"/>
  <c r="AY52" i="8" s="1"/>
  <c r="AQ247" i="7"/>
  <c r="AQ52" i="8" s="1"/>
  <c r="AI247" i="7"/>
  <c r="AI52" i="8" s="1"/>
  <c r="AA247" i="7"/>
  <c r="AA52" i="8" s="1"/>
  <c r="S247" i="7"/>
  <c r="S52" i="8" s="1"/>
  <c r="K247" i="7"/>
  <c r="K52" i="8" s="1"/>
  <c r="BK246" i="7"/>
  <c r="BK51" i="8" s="1"/>
  <c r="BC246" i="7"/>
  <c r="BC51" i="8" s="1"/>
  <c r="AU246" i="7"/>
  <c r="AU51" i="8" s="1"/>
  <c r="AM246" i="7"/>
  <c r="AM51" i="8" s="1"/>
  <c r="AE246" i="7"/>
  <c r="AE51" i="8" s="1"/>
  <c r="W246" i="7"/>
  <c r="W51" i="8" s="1"/>
  <c r="O246" i="7"/>
  <c r="O51" i="8" s="1"/>
  <c r="G246" i="7"/>
  <c r="G51" i="8" s="1"/>
  <c r="BG245" i="7"/>
  <c r="BG50" i="8" s="1"/>
  <c r="AY245" i="7"/>
  <c r="AY50" i="8" s="1"/>
  <c r="AQ245" i="7"/>
  <c r="AQ50" i="8" s="1"/>
  <c r="AI245" i="7"/>
  <c r="AI50" i="8" s="1"/>
  <c r="T245" i="7"/>
  <c r="T50" i="8" s="1"/>
  <c r="D245" i="7"/>
  <c r="AV244" i="7"/>
  <c r="AV49" i="8" s="1"/>
  <c r="AF244" i="7"/>
  <c r="AF49" i="8" s="1"/>
  <c r="P244" i="7"/>
  <c r="P49" i="8" s="1"/>
  <c r="BD261" i="7"/>
  <c r="BD66" i="8" s="1"/>
  <c r="AV261" i="7"/>
  <c r="AV66" i="8" s="1"/>
  <c r="AN261" i="7"/>
  <c r="AN66" i="8" s="1"/>
  <c r="AF261" i="7"/>
  <c r="AF66" i="8" s="1"/>
  <c r="X261" i="7"/>
  <c r="X66" i="8" s="1"/>
  <c r="P261" i="7"/>
  <c r="P66" i="8" s="1"/>
  <c r="H261" i="7"/>
  <c r="H66" i="8" s="1"/>
  <c r="BH260" i="7"/>
  <c r="BH65" i="8" s="1"/>
  <c r="AZ260" i="7"/>
  <c r="AZ65" i="8" s="1"/>
  <c r="AR260" i="7"/>
  <c r="AR65" i="8" s="1"/>
  <c r="AJ260" i="7"/>
  <c r="AJ65" i="8" s="1"/>
  <c r="AB260" i="7"/>
  <c r="AB65" i="8" s="1"/>
  <c r="T260" i="7"/>
  <c r="T65" i="8" s="1"/>
  <c r="L260" i="7"/>
  <c r="L65" i="8" s="1"/>
  <c r="D260" i="7"/>
  <c r="BD259" i="7"/>
  <c r="BD64" i="8" s="1"/>
  <c r="AV259" i="7"/>
  <c r="AV64" i="8" s="1"/>
  <c r="AN259" i="7"/>
  <c r="AN64" i="8" s="1"/>
  <c r="AF259" i="7"/>
  <c r="AF64" i="8" s="1"/>
  <c r="X259" i="7"/>
  <c r="X64" i="8" s="1"/>
  <c r="P259" i="7"/>
  <c r="P64" i="8" s="1"/>
  <c r="H259" i="7"/>
  <c r="H64" i="8" s="1"/>
  <c r="BH258" i="7"/>
  <c r="BH63" i="8" s="1"/>
  <c r="AZ258" i="7"/>
  <c r="AZ63" i="8" s="1"/>
  <c r="AR258" i="7"/>
  <c r="AR63" i="8" s="1"/>
  <c r="AJ258" i="7"/>
  <c r="AJ63" i="8" s="1"/>
  <c r="AB258" i="7"/>
  <c r="AB63" i="8" s="1"/>
  <c r="T258" i="7"/>
  <c r="T63" i="8" s="1"/>
  <c r="L258" i="7"/>
  <c r="L63" i="8" s="1"/>
  <c r="D258" i="7"/>
  <c r="BD257" i="7"/>
  <c r="BD62" i="8" s="1"/>
  <c r="AV257" i="7"/>
  <c r="AV62" i="8" s="1"/>
  <c r="AN257" i="7"/>
  <c r="AN62" i="8" s="1"/>
  <c r="AF257" i="7"/>
  <c r="AF62" i="8" s="1"/>
  <c r="X257" i="7"/>
  <c r="X62" i="8" s="1"/>
  <c r="P257" i="7"/>
  <c r="P62" i="8" s="1"/>
  <c r="H257" i="7"/>
  <c r="H62" i="8" s="1"/>
  <c r="BH256" i="7"/>
  <c r="BH61" i="8" s="1"/>
  <c r="AZ256" i="7"/>
  <c r="AZ61" i="8" s="1"/>
  <c r="AR256" i="7"/>
  <c r="AR61" i="8" s="1"/>
  <c r="AJ256" i="7"/>
  <c r="AJ61" i="8" s="1"/>
  <c r="AB256" i="7"/>
  <c r="AB61" i="8" s="1"/>
  <c r="T256" i="7"/>
  <c r="T61" i="8" s="1"/>
  <c r="L256" i="7"/>
  <c r="L61" i="8" s="1"/>
  <c r="D256" i="7"/>
  <c r="BD255" i="7"/>
  <c r="BD60" i="8" s="1"/>
  <c r="AV255" i="7"/>
  <c r="AV60" i="8" s="1"/>
  <c r="AN255" i="7"/>
  <c r="AN60" i="8" s="1"/>
  <c r="AF255" i="7"/>
  <c r="AF60" i="8" s="1"/>
  <c r="X255" i="7"/>
  <c r="X60" i="8" s="1"/>
  <c r="P255" i="7"/>
  <c r="P60" i="8" s="1"/>
  <c r="H255" i="7"/>
  <c r="H60" i="8" s="1"/>
  <c r="BH254" i="7"/>
  <c r="BH59" i="8" s="1"/>
  <c r="AZ254" i="7"/>
  <c r="AZ59" i="8" s="1"/>
  <c r="AR254" i="7"/>
  <c r="AR59" i="8" s="1"/>
  <c r="AJ254" i="7"/>
  <c r="AJ59" i="8" s="1"/>
  <c r="AB254" i="7"/>
  <c r="AB59" i="8" s="1"/>
  <c r="T254" i="7"/>
  <c r="T59" i="8" s="1"/>
  <c r="L254" i="7"/>
  <c r="L59" i="8" s="1"/>
  <c r="D254" i="7"/>
  <c r="BD253" i="7"/>
  <c r="BD58" i="8" s="1"/>
  <c r="AV253" i="7"/>
  <c r="AV58" i="8" s="1"/>
  <c r="AN253" i="7"/>
  <c r="AN58" i="8" s="1"/>
  <c r="AF253" i="7"/>
  <c r="AF58" i="8" s="1"/>
  <c r="X253" i="7"/>
  <c r="X58" i="8" s="1"/>
  <c r="P253" i="7"/>
  <c r="P58" i="8" s="1"/>
  <c r="H253" i="7"/>
  <c r="H58" i="8" s="1"/>
  <c r="BH252" i="7"/>
  <c r="BH57" i="8" s="1"/>
  <c r="AZ252" i="7"/>
  <c r="AZ57" i="8" s="1"/>
  <c r="AR252" i="7"/>
  <c r="AR57" i="8" s="1"/>
  <c r="AJ252" i="7"/>
  <c r="AJ57" i="8" s="1"/>
  <c r="AB252" i="7"/>
  <c r="AB57" i="8" s="1"/>
  <c r="T252" i="7"/>
  <c r="T57" i="8" s="1"/>
  <c r="L252" i="7"/>
  <c r="L57" i="8" s="1"/>
  <c r="D252" i="7"/>
  <c r="BD251" i="7"/>
  <c r="BD56" i="8" s="1"/>
  <c r="AV251" i="7"/>
  <c r="AV56" i="8" s="1"/>
  <c r="AN251" i="7"/>
  <c r="AN56" i="8" s="1"/>
  <c r="AF251" i="7"/>
  <c r="AF56" i="8" s="1"/>
  <c r="X251" i="7"/>
  <c r="X56" i="8" s="1"/>
  <c r="P251" i="7"/>
  <c r="P56" i="8" s="1"/>
  <c r="H251" i="7"/>
  <c r="H56" i="8" s="1"/>
  <c r="BH250" i="7"/>
  <c r="BH55" i="8" s="1"/>
  <c r="AZ250" i="7"/>
  <c r="AZ55" i="8" s="1"/>
  <c r="AR250" i="7"/>
  <c r="AR55" i="8" s="1"/>
  <c r="AJ250" i="7"/>
  <c r="AJ55" i="8" s="1"/>
  <c r="AB250" i="7"/>
  <c r="AB55" i="8" s="1"/>
  <c r="T250" i="7"/>
  <c r="T55" i="8" s="1"/>
  <c r="L250" i="7"/>
  <c r="L55" i="8" s="1"/>
  <c r="D250" i="7"/>
  <c r="BD249" i="7"/>
  <c r="BD54" i="8" s="1"/>
  <c r="AV249" i="7"/>
  <c r="AV54" i="8" s="1"/>
  <c r="AN249" i="7"/>
  <c r="AN54" i="8" s="1"/>
  <c r="AF249" i="7"/>
  <c r="AF54" i="8" s="1"/>
  <c r="X249" i="7"/>
  <c r="X54" i="8" s="1"/>
  <c r="P249" i="7"/>
  <c r="P54" i="8" s="1"/>
  <c r="H249" i="7"/>
  <c r="H54" i="8" s="1"/>
  <c r="BH248" i="7"/>
  <c r="BH53" i="8" s="1"/>
  <c r="AZ248" i="7"/>
  <c r="AZ53" i="8" s="1"/>
  <c r="AR248" i="7"/>
  <c r="AR53" i="8" s="1"/>
  <c r="AJ248" i="7"/>
  <c r="AJ53" i="8" s="1"/>
  <c r="AB248" i="7"/>
  <c r="AB53" i="8" s="1"/>
  <c r="T248" i="7"/>
  <c r="T53" i="8" s="1"/>
  <c r="L248" i="7"/>
  <c r="L53" i="8" s="1"/>
  <c r="D248" i="7"/>
  <c r="BD247" i="7"/>
  <c r="BD52" i="8" s="1"/>
  <c r="AV247" i="7"/>
  <c r="AV52" i="8" s="1"/>
  <c r="AN247" i="7"/>
  <c r="AN52" i="8" s="1"/>
  <c r="AF247" i="7"/>
  <c r="AF52" i="8" s="1"/>
  <c r="X247" i="7"/>
  <c r="X52" i="8" s="1"/>
  <c r="P247" i="7"/>
  <c r="P52" i="8" s="1"/>
  <c r="H247" i="7"/>
  <c r="H52" i="8" s="1"/>
  <c r="BH246" i="7"/>
  <c r="BH51" i="8" s="1"/>
  <c r="AZ246" i="7"/>
  <c r="AZ51" i="8" s="1"/>
  <c r="AR246" i="7"/>
  <c r="AR51" i="8" s="1"/>
  <c r="AJ246" i="7"/>
  <c r="AJ51" i="8" s="1"/>
  <c r="AB246" i="7"/>
  <c r="AB51" i="8" s="1"/>
  <c r="T246" i="7"/>
  <c r="T51" i="8" s="1"/>
  <c r="L246" i="7"/>
  <c r="L51" i="8" s="1"/>
  <c r="D246" i="7"/>
  <c r="BD245" i="7"/>
  <c r="BD50" i="8" s="1"/>
  <c r="AV245" i="7"/>
  <c r="AV50" i="8" s="1"/>
  <c r="AN245" i="7"/>
  <c r="AN50" i="8" s="1"/>
  <c r="AD245" i="7"/>
  <c r="AD50" i="8" s="1"/>
  <c r="N245" i="7"/>
  <c r="N50" i="8" s="1"/>
  <c r="BF244" i="7"/>
  <c r="BF49" i="8" s="1"/>
  <c r="AP244" i="7"/>
  <c r="AP49" i="8" s="1"/>
  <c r="Z244" i="7"/>
  <c r="Z49" i="8" s="1"/>
  <c r="AF210" i="7"/>
  <c r="AF15" i="8" s="1"/>
  <c r="X210" i="7"/>
  <c r="X15" i="8" s="1"/>
  <c r="P210" i="7"/>
  <c r="P15" i="8" s="1"/>
  <c r="H210" i="7"/>
  <c r="H15" i="8" s="1"/>
  <c r="BH209" i="7"/>
  <c r="BH14" i="8" s="1"/>
  <c r="AZ209" i="7"/>
  <c r="AZ14" i="8" s="1"/>
  <c r="AR209" i="7"/>
  <c r="AR14" i="8" s="1"/>
  <c r="AJ209" i="7"/>
  <c r="AJ14" i="8" s="1"/>
  <c r="AB209" i="7"/>
  <c r="AB14" i="8" s="1"/>
  <c r="T209" i="7"/>
  <c r="T14" i="8" s="1"/>
  <c r="L209" i="7"/>
  <c r="L14" i="8" s="1"/>
  <c r="D209" i="7"/>
  <c r="BD208" i="7"/>
  <c r="BD13" i="8" s="1"/>
  <c r="AV208" i="7"/>
  <c r="AV13" i="8" s="1"/>
  <c r="AN208" i="7"/>
  <c r="AN13" i="8" s="1"/>
  <c r="AF208" i="7"/>
  <c r="AF13" i="8" s="1"/>
  <c r="X208" i="7"/>
  <c r="X13" i="8" s="1"/>
  <c r="P208" i="7"/>
  <c r="P13" i="8" s="1"/>
  <c r="H208" i="7"/>
  <c r="H13" i="8" s="1"/>
  <c r="BH207" i="7"/>
  <c r="BH12" i="8" s="1"/>
  <c r="AZ207" i="7"/>
  <c r="AZ12" i="8" s="1"/>
  <c r="AR207" i="7"/>
  <c r="AR12" i="8" s="1"/>
  <c r="AJ207" i="7"/>
  <c r="AJ12" i="8" s="1"/>
  <c r="AB207" i="7"/>
  <c r="AB12" i="8" s="1"/>
  <c r="T207" i="7"/>
  <c r="T12" i="8" s="1"/>
  <c r="L207" i="7"/>
  <c r="L12" i="8" s="1"/>
  <c r="D207" i="7"/>
  <c r="BD206" i="7"/>
  <c r="BD11" i="8" s="1"/>
  <c r="AV206" i="7"/>
  <c r="AV11" i="8" s="1"/>
  <c r="AN206" i="7"/>
  <c r="AN11" i="8" s="1"/>
  <c r="AF206" i="7"/>
  <c r="AF11" i="8" s="1"/>
  <c r="X206" i="7"/>
  <c r="X11" i="8" s="1"/>
  <c r="P206" i="7"/>
  <c r="P11" i="8" s="1"/>
  <c r="H206" i="7"/>
  <c r="H11" i="8" s="1"/>
  <c r="BH205" i="7"/>
  <c r="BH10" i="8" s="1"/>
  <c r="AZ205" i="7"/>
  <c r="AZ10" i="8" s="1"/>
  <c r="AR205" i="7"/>
  <c r="AR10" i="8" s="1"/>
  <c r="AJ205" i="7"/>
  <c r="AJ10" i="8" s="1"/>
  <c r="AB205" i="7"/>
  <c r="AB10" i="8" s="1"/>
  <c r="T205" i="7"/>
  <c r="T10" i="8" s="1"/>
  <c r="L205" i="7"/>
  <c r="L10" i="8" s="1"/>
  <c r="D205" i="7"/>
  <c r="BD204" i="7"/>
  <c r="BD9" i="8" s="1"/>
  <c r="AV204" i="7"/>
  <c r="AV9" i="8" s="1"/>
  <c r="AN204" i="7"/>
  <c r="AN9" i="8" s="1"/>
  <c r="AF204" i="7"/>
  <c r="AF9" i="8" s="1"/>
  <c r="X204" i="7"/>
  <c r="X9" i="8" s="1"/>
  <c r="P204" i="7"/>
  <c r="P9" i="8" s="1"/>
  <c r="H204" i="7"/>
  <c r="H9" i="8" s="1"/>
  <c r="BH203" i="7"/>
  <c r="BH8" i="8" s="1"/>
  <c r="AZ203" i="7"/>
  <c r="AZ8" i="8" s="1"/>
  <c r="AR203" i="7"/>
  <c r="AR8" i="8" s="1"/>
  <c r="AJ203" i="7"/>
  <c r="AJ8" i="8" s="1"/>
  <c r="AB203" i="7"/>
  <c r="AB8" i="8" s="1"/>
  <c r="T203" i="7"/>
  <c r="T8" i="8" s="1"/>
  <c r="L203" i="7"/>
  <c r="L8" i="8" s="1"/>
  <c r="D203" i="7"/>
  <c r="BD202" i="7"/>
  <c r="AV202" i="7"/>
  <c r="AN202" i="7"/>
  <c r="AF202" i="7"/>
  <c r="X202" i="7"/>
  <c r="P202" i="7"/>
  <c r="H202" i="7"/>
  <c r="BK213" i="7"/>
  <c r="BK18" i="8" s="1"/>
  <c r="AH223" i="7"/>
  <c r="AH28" i="8" s="1"/>
  <c r="D229" i="7"/>
  <c r="BB232" i="7"/>
  <c r="BB37" i="8" s="1"/>
  <c r="AN236" i="7"/>
  <c r="AN41" i="8" s="1"/>
  <c r="Z240" i="7"/>
  <c r="Z45" i="8" s="1"/>
  <c r="AP243" i="7"/>
  <c r="AP48" i="8" s="1"/>
  <c r="AK211" i="7"/>
  <c r="AK16" i="8" s="1"/>
  <c r="AK217" i="7"/>
  <c r="AK22" i="8" s="1"/>
  <c r="AG221" i="7"/>
  <c r="AG26" i="8" s="1"/>
  <c r="AO224" i="7"/>
  <c r="AO29" i="8" s="1"/>
  <c r="BA227" i="7"/>
  <c r="BA32" i="8" s="1"/>
  <c r="AW230" i="7"/>
  <c r="AW35" i="8" s="1"/>
  <c r="AS233" i="7"/>
  <c r="AS38" i="8" s="1"/>
  <c r="Y236" i="7"/>
  <c r="Y41" i="8" s="1"/>
  <c r="U239" i="7"/>
  <c r="U44" i="8" s="1"/>
  <c r="AY241" i="7"/>
  <c r="AY46" i="8" s="1"/>
  <c r="AW243" i="7"/>
  <c r="AW48" i="8" s="1"/>
  <c r="Y245" i="7"/>
  <c r="Y50" i="8" s="1"/>
  <c r="AW260" i="7"/>
  <c r="AW65" i="8" s="1"/>
  <c r="I204" i="7"/>
  <c r="I9" i="8" s="1"/>
  <c r="AC206" i="7"/>
  <c r="AC11" i="8" s="1"/>
  <c r="M209" i="7"/>
  <c r="M14" i="8" s="1"/>
  <c r="H211" i="7"/>
  <c r="H16" i="8" s="1"/>
  <c r="T212" i="7"/>
  <c r="T17" i="8" s="1"/>
  <c r="AN213" i="7"/>
  <c r="AN18" i="8" s="1"/>
  <c r="BD214" i="7"/>
  <c r="BD19" i="8" s="1"/>
  <c r="H216" i="7"/>
  <c r="H21" i="8" s="1"/>
  <c r="BC205" i="7"/>
  <c r="BC10" i="8" s="1"/>
  <c r="AY208" i="7"/>
  <c r="AY13" i="8" s="1"/>
  <c r="AY210" i="7"/>
  <c r="AY15" i="8" s="1"/>
  <c r="K212" i="7"/>
  <c r="K17" i="8" s="1"/>
  <c r="AE213" i="7"/>
  <c r="AE18" i="8" s="1"/>
  <c r="AQ214" i="7"/>
  <c r="AQ19" i="8" s="1"/>
  <c r="BK215" i="7"/>
  <c r="BK20" i="8" s="1"/>
  <c r="BB216" i="7"/>
  <c r="BB21" i="8" s="1"/>
  <c r="AF217" i="7"/>
  <c r="AF22" i="8" s="1"/>
  <c r="J218" i="7"/>
  <c r="J23" i="8" s="1"/>
  <c r="AX218" i="7"/>
  <c r="AX23" i="8" s="1"/>
  <c r="X219" i="7"/>
  <c r="X24" i="8" s="1"/>
  <c r="D220" i="7"/>
  <c r="AR220" i="7"/>
  <c r="AR25" i="8" s="1"/>
  <c r="R221" i="7"/>
  <c r="R26" i="8" s="1"/>
  <c r="BF221" i="7"/>
  <c r="BF26" i="8" s="1"/>
  <c r="AJ222" i="7"/>
  <c r="AJ27" i="8" s="1"/>
  <c r="N223" i="7"/>
  <c r="N28" i="8" s="1"/>
  <c r="AX223" i="7"/>
  <c r="AX28" i="8" s="1"/>
  <c r="AD224" i="7"/>
  <c r="AD29" i="8" s="1"/>
  <c r="F225" i="7"/>
  <c r="F30" i="8" s="1"/>
  <c r="AT225" i="7"/>
  <c r="AT30" i="8" s="1"/>
  <c r="Z226" i="7"/>
  <c r="Z31" i="8" s="1"/>
  <c r="BD226" i="7"/>
  <c r="BD31" i="8" s="1"/>
  <c r="Z227" i="7"/>
  <c r="Z32" i="8" s="1"/>
  <c r="BB227" i="7"/>
  <c r="BB32" i="8" s="1"/>
  <c r="V228" i="7"/>
  <c r="V33" i="8" s="1"/>
  <c r="AX228" i="7"/>
  <c r="AX33" i="8" s="1"/>
  <c r="T229" i="7"/>
  <c r="T34" i="8" s="1"/>
  <c r="AT229" i="7"/>
  <c r="AT34" i="8" s="1"/>
  <c r="P230" i="7"/>
  <c r="P35" i="8" s="1"/>
  <c r="AT230" i="7"/>
  <c r="AT35" i="8" s="1"/>
  <c r="L231" i="7"/>
  <c r="L36" i="8" s="1"/>
  <c r="AP231" i="7"/>
  <c r="AP36" i="8" s="1"/>
  <c r="J232" i="7"/>
  <c r="J37" i="8" s="1"/>
  <c r="AL232" i="7"/>
  <c r="AL37" i="8" s="1"/>
  <c r="F233" i="7"/>
  <c r="F38" i="8" s="1"/>
  <c r="AJ233" i="7"/>
  <c r="AJ38" i="8" s="1"/>
  <c r="BJ233" i="7"/>
  <c r="BJ38" i="8" s="1"/>
  <c r="AF234" i="7"/>
  <c r="AF39" i="8" s="1"/>
  <c r="BJ234" i="7"/>
  <c r="BJ39" i="8" s="1"/>
  <c r="AB235" i="7"/>
  <c r="AB40" i="8" s="1"/>
  <c r="BF235" i="7"/>
  <c r="BF40" i="8" s="1"/>
  <c r="Z236" i="7"/>
  <c r="Z41" i="8" s="1"/>
  <c r="BB236" i="7"/>
  <c r="BB41" i="8" s="1"/>
  <c r="V237" i="7"/>
  <c r="V42" i="8" s="1"/>
  <c r="AZ237" i="7"/>
  <c r="AZ42" i="8" s="1"/>
  <c r="R238" i="7"/>
  <c r="R43" i="8" s="1"/>
  <c r="AV238" i="7"/>
  <c r="AV43" i="8" s="1"/>
  <c r="R239" i="7"/>
  <c r="R44" i="8" s="1"/>
  <c r="AR239" i="7"/>
  <c r="AR44" i="8" s="1"/>
  <c r="N240" i="7"/>
  <c r="N45" i="8" s="1"/>
  <c r="AP240" i="7"/>
  <c r="AP45" i="8" s="1"/>
  <c r="J241" i="7"/>
  <c r="J46" i="8" s="1"/>
  <c r="AL241" i="7"/>
  <c r="AL46" i="8" s="1"/>
  <c r="F242" i="7"/>
  <c r="F47" i="8" s="1"/>
  <c r="Z242" i="7"/>
  <c r="Z47" i="8" s="1"/>
  <c r="AV242" i="7"/>
  <c r="AV47" i="8" s="1"/>
  <c r="J243" i="7"/>
  <c r="J48" i="8" s="1"/>
  <c r="AD243" i="7"/>
  <c r="AD48" i="8" s="1"/>
  <c r="AZ243" i="7"/>
  <c r="AZ48" i="8" s="1"/>
  <c r="N244" i="7"/>
  <c r="N49" i="8" s="1"/>
  <c r="S203" i="7"/>
  <c r="S8" i="8" s="1"/>
  <c r="AU204" i="7"/>
  <c r="AU9" i="8" s="1"/>
  <c r="O206" i="7"/>
  <c r="O11" i="8" s="1"/>
  <c r="AI207" i="7"/>
  <c r="AI12" i="8" s="1"/>
  <c r="BK208" i="7"/>
  <c r="BK13" i="8" s="1"/>
  <c r="AE210" i="7"/>
  <c r="AE15" i="8" s="1"/>
  <c r="M211" i="7"/>
  <c r="M16" i="8" s="1"/>
  <c r="BE211" i="7"/>
  <c r="BE16" i="8" s="1"/>
  <c r="AO212" i="7"/>
  <c r="AO17" i="8" s="1"/>
  <c r="U213" i="7"/>
  <c r="U18" i="8" s="1"/>
  <c r="E214" i="7"/>
  <c r="E19" i="8" s="1"/>
  <c r="AW214" i="7"/>
  <c r="AW19" i="8" s="1"/>
  <c r="AC215" i="7"/>
  <c r="AC20" i="8" s="1"/>
  <c r="M216" i="7"/>
  <c r="M21" i="8" s="1"/>
  <c r="AS216" i="7"/>
  <c r="AS21" i="8" s="1"/>
  <c r="E217" i="7"/>
  <c r="E22" i="8" s="1"/>
  <c r="AA217" i="7"/>
  <c r="AA22" i="8" s="1"/>
  <c r="AW217" i="7"/>
  <c r="AW22" i="8" s="1"/>
  <c r="I218" i="7"/>
  <c r="I23" i="8" s="1"/>
  <c r="AE218" i="7"/>
  <c r="AE23" i="8" s="1"/>
  <c r="BA218" i="7"/>
  <c r="BA23" i="8" s="1"/>
  <c r="M219" i="7"/>
  <c r="M24" i="8" s="1"/>
  <c r="AI219" i="7"/>
  <c r="AI24" i="8" s="1"/>
  <c r="BE219" i="7"/>
  <c r="BE24" i="8" s="1"/>
  <c r="Q220" i="7"/>
  <c r="Q25" i="8" s="1"/>
  <c r="AM220" i="7"/>
  <c r="AM25" i="8" s="1"/>
  <c r="BI220" i="7"/>
  <c r="BI25" i="8" s="1"/>
  <c r="U221" i="7"/>
  <c r="U26" i="8" s="1"/>
  <c r="AQ221" i="7"/>
  <c r="AQ26" i="8" s="1"/>
  <c r="E222" i="7"/>
  <c r="E27" i="8" s="1"/>
  <c r="Y222" i="7"/>
  <c r="Y27" i="8" s="1"/>
  <c r="AO222" i="7"/>
  <c r="AO27" i="8" s="1"/>
  <c r="BE222" i="7"/>
  <c r="BE27" i="8" s="1"/>
  <c r="M223" i="7"/>
  <c r="M28" i="8" s="1"/>
  <c r="AC223" i="7"/>
  <c r="AC28" i="8" s="1"/>
  <c r="AS223" i="7"/>
  <c r="AS28" i="8" s="1"/>
  <c r="BI223" i="7"/>
  <c r="BI28" i="8" s="1"/>
  <c r="Q224" i="7"/>
  <c r="Q29" i="8" s="1"/>
  <c r="AG224" i="7"/>
  <c r="AG29" i="8" s="1"/>
  <c r="AW224" i="7"/>
  <c r="AW29" i="8" s="1"/>
  <c r="E225" i="7"/>
  <c r="E30" i="8" s="1"/>
  <c r="U225" i="7"/>
  <c r="U30" i="8" s="1"/>
  <c r="AK225" i="7"/>
  <c r="AK30" i="8" s="1"/>
  <c r="BA225" i="7"/>
  <c r="BA30" i="8" s="1"/>
  <c r="I226" i="7"/>
  <c r="I31" i="8" s="1"/>
  <c r="Y226" i="7"/>
  <c r="Y31" i="8" s="1"/>
  <c r="AO226" i="7"/>
  <c r="AO31" i="8" s="1"/>
  <c r="BE226" i="7"/>
  <c r="BE31" i="8" s="1"/>
  <c r="M227" i="7"/>
  <c r="M32" i="8" s="1"/>
  <c r="AC227" i="7"/>
  <c r="AC32" i="8" s="1"/>
  <c r="AS227" i="7"/>
  <c r="AS32" i="8" s="1"/>
  <c r="BI227" i="7"/>
  <c r="BI32" i="8" s="1"/>
  <c r="Q228" i="7"/>
  <c r="Q33" i="8" s="1"/>
  <c r="AG228" i="7"/>
  <c r="AG33" i="8" s="1"/>
  <c r="AW228" i="7"/>
  <c r="AW33" i="8" s="1"/>
  <c r="E229" i="7"/>
  <c r="E34" i="8" s="1"/>
  <c r="U229" i="7"/>
  <c r="U34" i="8" s="1"/>
  <c r="AK229" i="7"/>
  <c r="AK34" i="8" s="1"/>
  <c r="BA229" i="7"/>
  <c r="BA34" i="8" s="1"/>
  <c r="I230" i="7"/>
  <c r="I35" i="8" s="1"/>
  <c r="Y230" i="7"/>
  <c r="Y35" i="8" s="1"/>
  <c r="AO230" i="7"/>
  <c r="AO35" i="8" s="1"/>
  <c r="BE230" i="7"/>
  <c r="BE35" i="8" s="1"/>
  <c r="M231" i="7"/>
  <c r="M36" i="8" s="1"/>
  <c r="AC231" i="7"/>
  <c r="AC36" i="8" s="1"/>
  <c r="AS231" i="7"/>
  <c r="AS36" i="8" s="1"/>
  <c r="BI231" i="7"/>
  <c r="BI36" i="8" s="1"/>
  <c r="Q232" i="7"/>
  <c r="Q37" i="8" s="1"/>
  <c r="AG232" i="7"/>
  <c r="AG37" i="8" s="1"/>
  <c r="AW232" i="7"/>
  <c r="AW37" i="8" s="1"/>
  <c r="E233" i="7"/>
  <c r="E38" i="8" s="1"/>
  <c r="U233" i="7"/>
  <c r="U38" i="8" s="1"/>
  <c r="AK233" i="7"/>
  <c r="AK38" i="8" s="1"/>
  <c r="BA233" i="7"/>
  <c r="BA38" i="8" s="1"/>
  <c r="I234" i="7"/>
  <c r="I39" i="8" s="1"/>
  <c r="Y234" i="7"/>
  <c r="Y39" i="8" s="1"/>
  <c r="AO234" i="7"/>
  <c r="AO39" i="8" s="1"/>
  <c r="BE234" i="7"/>
  <c r="BE39" i="8" s="1"/>
  <c r="M235" i="7"/>
  <c r="M40" i="8" s="1"/>
  <c r="AC235" i="7"/>
  <c r="AC40" i="8" s="1"/>
  <c r="AS235" i="7"/>
  <c r="AS40" i="8" s="1"/>
  <c r="BI235" i="7"/>
  <c r="BI40" i="8" s="1"/>
  <c r="Q236" i="7"/>
  <c r="Q41" i="8" s="1"/>
  <c r="AG236" i="7"/>
  <c r="AG41" i="8" s="1"/>
  <c r="AW236" i="7"/>
  <c r="AW41" i="8" s="1"/>
  <c r="E237" i="7"/>
  <c r="E42" i="8" s="1"/>
  <c r="U237" i="7"/>
  <c r="U42" i="8" s="1"/>
  <c r="AK237" i="7"/>
  <c r="AK42" i="8" s="1"/>
  <c r="BA237" i="7"/>
  <c r="BA42" i="8" s="1"/>
  <c r="I238" i="7"/>
  <c r="I43" i="8" s="1"/>
  <c r="Y238" i="7"/>
  <c r="Y43" i="8" s="1"/>
  <c r="AO238" i="7"/>
  <c r="AO43" i="8" s="1"/>
  <c r="BE238" i="7"/>
  <c r="BE43" i="8" s="1"/>
  <c r="M239" i="7"/>
  <c r="M44" i="8" s="1"/>
  <c r="AC239" i="7"/>
  <c r="AC44" i="8" s="1"/>
  <c r="AS239" i="7"/>
  <c r="AS44" i="8" s="1"/>
  <c r="BI239" i="7"/>
  <c r="BI44" i="8" s="1"/>
  <c r="Q240" i="7"/>
  <c r="Q45" i="8" s="1"/>
  <c r="AG240" i="7"/>
  <c r="AG45" i="8" s="1"/>
  <c r="AW240" i="7"/>
  <c r="AW45" i="8" s="1"/>
  <c r="BK240" i="7"/>
  <c r="BK45" i="8" s="1"/>
  <c r="M241" i="7"/>
  <c r="M46" i="8" s="1"/>
  <c r="Y241" i="7"/>
  <c r="Y46" i="8" s="1"/>
  <c r="AI241" i="7"/>
  <c r="AI46" i="8" s="1"/>
  <c r="AS241" i="7"/>
  <c r="AS46" i="8" s="1"/>
  <c r="BE241" i="7"/>
  <c r="BE46" i="8" s="1"/>
  <c r="G242" i="7"/>
  <c r="G47" i="8" s="1"/>
  <c r="Q242" i="7"/>
  <c r="Q47" i="8" s="1"/>
  <c r="AC242" i="7"/>
  <c r="AC47" i="8" s="1"/>
  <c r="AM242" i="7"/>
  <c r="AM47" i="8" s="1"/>
  <c r="AW242" i="7"/>
  <c r="AW47" i="8" s="1"/>
  <c r="BI242" i="7"/>
  <c r="BI47" i="8" s="1"/>
  <c r="K243" i="7"/>
  <c r="K48" i="8" s="1"/>
  <c r="U243" i="7"/>
  <c r="U48" i="8" s="1"/>
  <c r="AG243" i="7"/>
  <c r="AG48" i="8" s="1"/>
  <c r="AQ243" i="7"/>
  <c r="AQ48" i="8" s="1"/>
  <c r="BA243" i="7"/>
  <c r="BA48" i="8" s="1"/>
  <c r="E244" i="7"/>
  <c r="E49" i="8" s="1"/>
  <c r="O244" i="7"/>
  <c r="O49" i="8" s="1"/>
  <c r="Y244" i="7"/>
  <c r="Y49" i="8" s="1"/>
  <c r="AK244" i="7"/>
  <c r="AK49" i="8" s="1"/>
  <c r="AU244" i="7"/>
  <c r="AU49" i="8" s="1"/>
  <c r="BE244" i="7"/>
  <c r="BE49" i="8" s="1"/>
  <c r="I245" i="7"/>
  <c r="I50" i="8" s="1"/>
  <c r="S245" i="7"/>
  <c r="S50" i="8" s="1"/>
  <c r="AC245" i="7"/>
  <c r="AC50" i="8" s="1"/>
  <c r="BE261" i="7"/>
  <c r="BE66" i="8" s="1"/>
  <c r="AU261" i="7"/>
  <c r="AU66" i="8" s="1"/>
  <c r="AK261" i="7"/>
  <c r="AK66" i="8" s="1"/>
  <c r="Y261" i="7"/>
  <c r="Y66" i="8" s="1"/>
  <c r="O261" i="7"/>
  <c r="O66" i="8" s="1"/>
  <c r="E261" i="7"/>
  <c r="E66" i="8" s="1"/>
  <c r="BA260" i="7"/>
  <c r="BA65" i="8" s="1"/>
  <c r="AQ260" i="7"/>
  <c r="AQ65" i="8" s="1"/>
  <c r="AG260" i="7"/>
  <c r="AG65" i="8" s="1"/>
  <c r="U260" i="7"/>
  <c r="U65" i="8" s="1"/>
  <c r="K260" i="7"/>
  <c r="K65" i="8" s="1"/>
  <c r="BI259" i="7"/>
  <c r="BI64" i="8" s="1"/>
  <c r="AW259" i="7"/>
  <c r="AW64" i="8" s="1"/>
  <c r="AM259" i="7"/>
  <c r="AM64" i="8" s="1"/>
  <c r="AC259" i="7"/>
  <c r="AC64" i="8" s="1"/>
  <c r="Q259" i="7"/>
  <c r="Q64" i="8" s="1"/>
  <c r="G259" i="7"/>
  <c r="G64" i="8" s="1"/>
  <c r="BE258" i="7"/>
  <c r="BE63" i="8" s="1"/>
  <c r="AS258" i="7"/>
  <c r="AS63" i="8" s="1"/>
  <c r="AI258" i="7"/>
  <c r="AI63" i="8" s="1"/>
  <c r="Y258" i="7"/>
  <c r="Y63" i="8" s="1"/>
  <c r="M258" i="7"/>
  <c r="M63" i="8" s="1"/>
  <c r="BK257" i="7"/>
  <c r="BK62" i="8" s="1"/>
  <c r="BA257" i="7"/>
  <c r="BA62" i="8" s="1"/>
  <c r="AO257" i="7"/>
  <c r="AO62" i="8" s="1"/>
  <c r="AE257" i="7"/>
  <c r="AE62" i="8" s="1"/>
  <c r="U257" i="7"/>
  <c r="U62" i="8" s="1"/>
  <c r="I257" i="7"/>
  <c r="I62" i="8" s="1"/>
  <c r="BG256" i="7"/>
  <c r="BG61" i="8" s="1"/>
  <c r="AW256" i="7"/>
  <c r="AW61" i="8" s="1"/>
  <c r="AK256" i="7"/>
  <c r="AK61" i="8" s="1"/>
  <c r="AA256" i="7"/>
  <c r="AA61" i="8" s="1"/>
  <c r="Q256" i="7"/>
  <c r="Q61" i="8" s="1"/>
  <c r="E256" i="7"/>
  <c r="E61" i="8" s="1"/>
  <c r="BC255" i="7"/>
  <c r="BC60" i="8" s="1"/>
  <c r="AS255" i="7"/>
  <c r="AS60" i="8" s="1"/>
  <c r="AG255" i="7"/>
  <c r="AG60" i="8" s="1"/>
  <c r="W255" i="7"/>
  <c r="W60" i="8" s="1"/>
  <c r="M255" i="7"/>
  <c r="M60" i="8" s="1"/>
  <c r="BI254" i="7"/>
  <c r="BI59" i="8" s="1"/>
  <c r="AY254" i="7"/>
  <c r="AY59" i="8" s="1"/>
  <c r="AO254" i="7"/>
  <c r="AO59" i="8" s="1"/>
  <c r="AC254" i="7"/>
  <c r="AC59" i="8" s="1"/>
  <c r="S254" i="7"/>
  <c r="S59" i="8" s="1"/>
  <c r="I254" i="7"/>
  <c r="I59" i="8" s="1"/>
  <c r="BE253" i="7"/>
  <c r="BE58" i="8" s="1"/>
  <c r="AU253" i="7"/>
  <c r="AU58" i="8" s="1"/>
  <c r="AK253" i="7"/>
  <c r="AK58" i="8" s="1"/>
  <c r="Y253" i="7"/>
  <c r="Y58" i="8" s="1"/>
  <c r="O253" i="7"/>
  <c r="O58" i="8" s="1"/>
  <c r="E253" i="7"/>
  <c r="E58" i="8" s="1"/>
  <c r="BA252" i="7"/>
  <c r="BA57" i="8" s="1"/>
  <c r="AQ252" i="7"/>
  <c r="AQ57" i="8" s="1"/>
  <c r="AG252" i="7"/>
  <c r="AG57" i="8" s="1"/>
  <c r="U252" i="7"/>
  <c r="U57" i="8" s="1"/>
  <c r="K252" i="7"/>
  <c r="K57" i="8" s="1"/>
  <c r="BI251" i="7"/>
  <c r="BI56" i="8" s="1"/>
  <c r="AW251" i="7"/>
  <c r="AW56" i="8" s="1"/>
  <c r="AM251" i="7"/>
  <c r="AM56" i="8" s="1"/>
  <c r="AC251" i="7"/>
  <c r="AC56" i="8" s="1"/>
  <c r="Q251" i="7"/>
  <c r="Q56" i="8" s="1"/>
  <c r="G251" i="7"/>
  <c r="G56" i="8" s="1"/>
  <c r="BE250" i="7"/>
  <c r="BE55" i="8" s="1"/>
  <c r="AS250" i="7"/>
  <c r="AS55" i="8" s="1"/>
  <c r="AI250" i="7"/>
  <c r="AI55" i="8" s="1"/>
  <c r="Y250" i="7"/>
  <c r="Y55" i="8" s="1"/>
  <c r="M250" i="7"/>
  <c r="M55" i="8" s="1"/>
  <c r="BK249" i="7"/>
  <c r="BK54" i="8" s="1"/>
  <c r="BA249" i="7"/>
  <c r="BA54" i="8" s="1"/>
  <c r="AO249" i="7"/>
  <c r="AO54" i="8" s="1"/>
  <c r="AE249" i="7"/>
  <c r="AE54" i="8" s="1"/>
  <c r="U249" i="7"/>
  <c r="U54" i="8" s="1"/>
  <c r="M249" i="7"/>
  <c r="M54" i="8" s="1"/>
  <c r="E249" i="7"/>
  <c r="E54" i="8" s="1"/>
  <c r="BE248" i="7"/>
  <c r="BE53" i="8" s="1"/>
  <c r="AW248" i="7"/>
  <c r="AW53" i="8" s="1"/>
  <c r="AO248" i="7"/>
  <c r="AO53" i="8" s="1"/>
  <c r="AG248" i="7"/>
  <c r="AG53" i="8" s="1"/>
  <c r="Y248" i="7"/>
  <c r="Y53" i="8" s="1"/>
  <c r="Q248" i="7"/>
  <c r="Q53" i="8" s="1"/>
  <c r="I248" i="7"/>
  <c r="I53" i="8" s="1"/>
  <c r="BI247" i="7"/>
  <c r="BI52" i="8" s="1"/>
  <c r="BA247" i="7"/>
  <c r="BA52" i="8" s="1"/>
  <c r="AS247" i="7"/>
  <c r="AS52" i="8" s="1"/>
  <c r="AK247" i="7"/>
  <c r="AK52" i="8" s="1"/>
  <c r="AC247" i="7"/>
  <c r="AC52" i="8" s="1"/>
  <c r="U247" i="7"/>
  <c r="U52" i="8" s="1"/>
  <c r="M247" i="7"/>
  <c r="M52" i="8" s="1"/>
  <c r="E247" i="7"/>
  <c r="E52" i="8" s="1"/>
  <c r="BE246" i="7"/>
  <c r="BE51" i="8" s="1"/>
  <c r="AW246" i="7"/>
  <c r="AW51" i="8" s="1"/>
  <c r="AO246" i="7"/>
  <c r="AO51" i="8" s="1"/>
  <c r="AG246" i="7"/>
  <c r="AG51" i="8" s="1"/>
  <c r="Y246" i="7"/>
  <c r="Y51" i="8" s="1"/>
  <c r="Q246" i="7"/>
  <c r="Q51" i="8" s="1"/>
  <c r="I246" i="7"/>
  <c r="I51" i="8" s="1"/>
  <c r="BI245" i="7"/>
  <c r="BI50" i="8" s="1"/>
  <c r="BA245" i="7"/>
  <c r="BA50" i="8" s="1"/>
  <c r="AS245" i="7"/>
  <c r="AS50" i="8" s="1"/>
  <c r="AK245" i="7"/>
  <c r="AK50" i="8" s="1"/>
  <c r="X245" i="7"/>
  <c r="X50" i="8" s="1"/>
  <c r="H245" i="7"/>
  <c r="H50" i="8" s="1"/>
  <c r="AZ244" i="7"/>
  <c r="AZ49" i="8" s="1"/>
  <c r="AJ244" i="7"/>
  <c r="AJ49" i="8" s="1"/>
  <c r="T244" i="7"/>
  <c r="T49" i="8" s="1"/>
  <c r="BF261" i="7"/>
  <c r="BF66" i="8" s="1"/>
  <c r="AX261" i="7"/>
  <c r="AX66" i="8" s="1"/>
  <c r="AP261" i="7"/>
  <c r="AP66" i="8" s="1"/>
  <c r="AH261" i="7"/>
  <c r="AH66" i="8" s="1"/>
  <c r="Z261" i="7"/>
  <c r="Z66" i="8" s="1"/>
  <c r="R261" i="7"/>
  <c r="R66" i="8" s="1"/>
  <c r="J261" i="7"/>
  <c r="J66" i="8" s="1"/>
  <c r="BJ260" i="7"/>
  <c r="BJ65" i="8" s="1"/>
  <c r="BB260" i="7"/>
  <c r="BB65" i="8" s="1"/>
  <c r="AT260" i="7"/>
  <c r="AT65" i="8" s="1"/>
  <c r="AL260" i="7"/>
  <c r="AL65" i="8" s="1"/>
  <c r="AD260" i="7"/>
  <c r="AD65" i="8" s="1"/>
  <c r="V260" i="7"/>
  <c r="V65" i="8" s="1"/>
  <c r="N260" i="7"/>
  <c r="N65" i="8" s="1"/>
  <c r="F260" i="7"/>
  <c r="F65" i="8" s="1"/>
  <c r="BF259" i="7"/>
  <c r="BF64" i="8" s="1"/>
  <c r="AX259" i="7"/>
  <c r="AX64" i="8" s="1"/>
  <c r="AP259" i="7"/>
  <c r="AP64" i="8" s="1"/>
  <c r="AH259" i="7"/>
  <c r="AH64" i="8" s="1"/>
  <c r="Z259" i="7"/>
  <c r="Z64" i="8" s="1"/>
  <c r="R259" i="7"/>
  <c r="R64" i="8" s="1"/>
  <c r="J259" i="7"/>
  <c r="J64" i="8" s="1"/>
  <c r="BJ258" i="7"/>
  <c r="BJ63" i="8" s="1"/>
  <c r="BB258" i="7"/>
  <c r="BB63" i="8" s="1"/>
  <c r="AT258" i="7"/>
  <c r="AT63" i="8" s="1"/>
  <c r="AL258" i="7"/>
  <c r="AL63" i="8" s="1"/>
  <c r="AD258" i="7"/>
  <c r="AD63" i="8" s="1"/>
  <c r="V258" i="7"/>
  <c r="V63" i="8" s="1"/>
  <c r="N258" i="7"/>
  <c r="N63" i="8" s="1"/>
  <c r="F258" i="7"/>
  <c r="F63" i="8" s="1"/>
  <c r="BF257" i="7"/>
  <c r="BF62" i="8" s="1"/>
  <c r="AX257" i="7"/>
  <c r="AX62" i="8" s="1"/>
  <c r="AP257" i="7"/>
  <c r="AP62" i="8" s="1"/>
  <c r="AH257" i="7"/>
  <c r="AH62" i="8" s="1"/>
  <c r="Z257" i="7"/>
  <c r="Z62" i="8" s="1"/>
  <c r="R257" i="7"/>
  <c r="R62" i="8" s="1"/>
  <c r="J257" i="7"/>
  <c r="J62" i="8" s="1"/>
  <c r="BJ256" i="7"/>
  <c r="BJ61" i="8" s="1"/>
  <c r="BB256" i="7"/>
  <c r="BB61" i="8" s="1"/>
  <c r="AT256" i="7"/>
  <c r="AT61" i="8" s="1"/>
  <c r="AL256" i="7"/>
  <c r="AL61" i="8" s="1"/>
  <c r="AD256" i="7"/>
  <c r="AD61" i="8" s="1"/>
  <c r="V256" i="7"/>
  <c r="V61" i="8" s="1"/>
  <c r="N256" i="7"/>
  <c r="N61" i="8" s="1"/>
  <c r="F256" i="7"/>
  <c r="F61" i="8" s="1"/>
  <c r="BF255" i="7"/>
  <c r="BF60" i="8" s="1"/>
  <c r="AX255" i="7"/>
  <c r="AX60" i="8" s="1"/>
  <c r="AP255" i="7"/>
  <c r="AP60" i="8" s="1"/>
  <c r="AH255" i="7"/>
  <c r="AH60" i="8" s="1"/>
  <c r="Z255" i="7"/>
  <c r="Z60" i="8" s="1"/>
  <c r="R255" i="7"/>
  <c r="R60" i="8" s="1"/>
  <c r="J255" i="7"/>
  <c r="J60" i="8" s="1"/>
  <c r="BJ254" i="7"/>
  <c r="BJ59" i="8" s="1"/>
  <c r="BB254" i="7"/>
  <c r="BB59" i="8" s="1"/>
  <c r="AT254" i="7"/>
  <c r="AT59" i="8" s="1"/>
  <c r="AL254" i="7"/>
  <c r="AL59" i="8" s="1"/>
  <c r="AD254" i="7"/>
  <c r="AD59" i="8" s="1"/>
  <c r="V254" i="7"/>
  <c r="V59" i="8" s="1"/>
  <c r="N254" i="7"/>
  <c r="N59" i="8" s="1"/>
  <c r="F254" i="7"/>
  <c r="F59" i="8" s="1"/>
  <c r="BF253" i="7"/>
  <c r="BF58" i="8" s="1"/>
  <c r="AX253" i="7"/>
  <c r="AX58" i="8" s="1"/>
  <c r="AP253" i="7"/>
  <c r="AP58" i="8" s="1"/>
  <c r="AH253" i="7"/>
  <c r="AH58" i="8" s="1"/>
  <c r="Z253" i="7"/>
  <c r="Z58" i="8" s="1"/>
  <c r="R253" i="7"/>
  <c r="R58" i="8" s="1"/>
  <c r="J253" i="7"/>
  <c r="J58" i="8" s="1"/>
  <c r="BJ252" i="7"/>
  <c r="BJ57" i="8" s="1"/>
  <c r="BB252" i="7"/>
  <c r="BB57" i="8" s="1"/>
  <c r="AT252" i="7"/>
  <c r="AT57" i="8" s="1"/>
  <c r="AL252" i="7"/>
  <c r="AL57" i="8" s="1"/>
  <c r="AD252" i="7"/>
  <c r="AD57" i="8" s="1"/>
  <c r="V252" i="7"/>
  <c r="V57" i="8" s="1"/>
  <c r="N252" i="7"/>
  <c r="N57" i="8" s="1"/>
  <c r="F252" i="7"/>
  <c r="F57" i="8" s="1"/>
  <c r="BF251" i="7"/>
  <c r="BF56" i="8" s="1"/>
  <c r="AX251" i="7"/>
  <c r="AX56" i="8" s="1"/>
  <c r="AP251" i="7"/>
  <c r="AP56" i="8" s="1"/>
  <c r="AH251" i="7"/>
  <c r="AH56" i="8" s="1"/>
  <c r="Z251" i="7"/>
  <c r="Z56" i="8" s="1"/>
  <c r="R251" i="7"/>
  <c r="R56" i="8" s="1"/>
  <c r="J251" i="7"/>
  <c r="J56" i="8" s="1"/>
  <c r="BJ250" i="7"/>
  <c r="BJ55" i="8" s="1"/>
  <c r="BB250" i="7"/>
  <c r="BB55" i="8" s="1"/>
  <c r="AT250" i="7"/>
  <c r="AT55" i="8" s="1"/>
  <c r="AL250" i="7"/>
  <c r="AL55" i="8" s="1"/>
  <c r="AD250" i="7"/>
  <c r="AD55" i="8" s="1"/>
  <c r="V250" i="7"/>
  <c r="V55" i="8" s="1"/>
  <c r="N250" i="7"/>
  <c r="N55" i="8" s="1"/>
  <c r="F250" i="7"/>
  <c r="F55" i="8" s="1"/>
  <c r="BF249" i="7"/>
  <c r="BF54" i="8" s="1"/>
  <c r="AX249" i="7"/>
  <c r="AX54" i="8" s="1"/>
  <c r="AP249" i="7"/>
  <c r="AP54" i="8" s="1"/>
  <c r="AH249" i="7"/>
  <c r="AH54" i="8" s="1"/>
  <c r="Z249" i="7"/>
  <c r="Z54" i="8" s="1"/>
  <c r="R249" i="7"/>
  <c r="R54" i="8" s="1"/>
  <c r="J249" i="7"/>
  <c r="J54" i="8" s="1"/>
  <c r="BJ248" i="7"/>
  <c r="BJ53" i="8" s="1"/>
  <c r="BB248" i="7"/>
  <c r="BB53" i="8" s="1"/>
  <c r="AT248" i="7"/>
  <c r="AT53" i="8" s="1"/>
  <c r="AL248" i="7"/>
  <c r="AL53" i="8" s="1"/>
  <c r="AD248" i="7"/>
  <c r="AD53" i="8" s="1"/>
  <c r="V248" i="7"/>
  <c r="V53" i="8" s="1"/>
  <c r="N248" i="7"/>
  <c r="N53" i="8" s="1"/>
  <c r="F248" i="7"/>
  <c r="F53" i="8" s="1"/>
  <c r="BF247" i="7"/>
  <c r="BF52" i="8" s="1"/>
  <c r="AX247" i="7"/>
  <c r="AX52" i="8" s="1"/>
  <c r="AP247" i="7"/>
  <c r="AP52" i="8" s="1"/>
  <c r="AH247" i="7"/>
  <c r="AH52" i="8" s="1"/>
  <c r="Z247" i="7"/>
  <c r="Z52" i="8" s="1"/>
  <c r="R247" i="7"/>
  <c r="R52" i="8" s="1"/>
  <c r="J247" i="7"/>
  <c r="J52" i="8" s="1"/>
  <c r="BJ246" i="7"/>
  <c r="BJ51" i="8" s="1"/>
  <c r="BB246" i="7"/>
  <c r="BB51" i="8" s="1"/>
  <c r="AT246" i="7"/>
  <c r="AT51" i="8" s="1"/>
  <c r="AL246" i="7"/>
  <c r="AL51" i="8" s="1"/>
  <c r="AD246" i="7"/>
  <c r="AD51" i="8" s="1"/>
  <c r="V246" i="7"/>
  <c r="V51" i="8" s="1"/>
  <c r="N246" i="7"/>
  <c r="N51" i="8" s="1"/>
  <c r="F246" i="7"/>
  <c r="F51" i="8" s="1"/>
  <c r="BF245" i="7"/>
  <c r="BF50" i="8" s="1"/>
  <c r="AX245" i="7"/>
  <c r="AX50" i="8" s="1"/>
  <c r="AP245" i="7"/>
  <c r="AP50" i="8" s="1"/>
  <c r="AH245" i="7"/>
  <c r="AH50" i="8" s="1"/>
  <c r="R245" i="7"/>
  <c r="R50" i="8" s="1"/>
  <c r="BJ244" i="7"/>
  <c r="BJ49" i="8" s="1"/>
  <c r="AT244" i="7"/>
  <c r="AT49" i="8" s="1"/>
  <c r="AD244" i="7"/>
  <c r="AD49" i="8" s="1"/>
  <c r="AH210" i="7"/>
  <c r="AH15" i="8" s="1"/>
  <c r="Z210" i="7"/>
  <c r="Z15" i="8" s="1"/>
  <c r="R210" i="7"/>
  <c r="R15" i="8" s="1"/>
  <c r="J210" i="7"/>
  <c r="J15" i="8" s="1"/>
  <c r="BJ209" i="7"/>
  <c r="BJ14" i="8" s="1"/>
  <c r="BB209" i="7"/>
  <c r="BB14" i="8" s="1"/>
  <c r="AT209" i="7"/>
  <c r="AT14" i="8" s="1"/>
  <c r="AL209" i="7"/>
  <c r="AL14" i="8" s="1"/>
  <c r="AD209" i="7"/>
  <c r="AD14" i="8" s="1"/>
  <c r="V209" i="7"/>
  <c r="V14" i="8" s="1"/>
  <c r="N209" i="7"/>
  <c r="N14" i="8" s="1"/>
  <c r="F209" i="7"/>
  <c r="F14" i="8" s="1"/>
  <c r="BF208" i="7"/>
  <c r="BF13" i="8" s="1"/>
  <c r="AX208" i="7"/>
  <c r="AX13" i="8" s="1"/>
  <c r="AP208" i="7"/>
  <c r="AP13" i="8" s="1"/>
  <c r="AH208" i="7"/>
  <c r="AH13" i="8" s="1"/>
  <c r="Z208" i="7"/>
  <c r="Z13" i="8" s="1"/>
  <c r="R208" i="7"/>
  <c r="R13" i="8" s="1"/>
  <c r="J208" i="7"/>
  <c r="J13" i="8" s="1"/>
  <c r="BJ207" i="7"/>
  <c r="BJ12" i="8" s="1"/>
  <c r="BB207" i="7"/>
  <c r="BB12" i="8" s="1"/>
  <c r="AT207" i="7"/>
  <c r="AT12" i="8" s="1"/>
  <c r="AL207" i="7"/>
  <c r="AL12" i="8" s="1"/>
  <c r="AD207" i="7"/>
  <c r="AD12" i="8" s="1"/>
  <c r="V207" i="7"/>
  <c r="V12" i="8" s="1"/>
  <c r="N207" i="7"/>
  <c r="N12" i="8" s="1"/>
  <c r="F207" i="7"/>
  <c r="F12" i="8" s="1"/>
  <c r="BF206" i="7"/>
  <c r="BF11" i="8" s="1"/>
  <c r="AX206" i="7"/>
  <c r="AX11" i="8" s="1"/>
  <c r="AP206" i="7"/>
  <c r="AP11" i="8" s="1"/>
  <c r="AH206" i="7"/>
  <c r="AH11" i="8" s="1"/>
  <c r="Z206" i="7"/>
  <c r="Z11" i="8" s="1"/>
  <c r="R206" i="7"/>
  <c r="R11" i="8" s="1"/>
  <c r="J206" i="7"/>
  <c r="J11" i="8" s="1"/>
  <c r="BJ205" i="7"/>
  <c r="BJ10" i="8" s="1"/>
  <c r="BB205" i="7"/>
  <c r="BB10" i="8" s="1"/>
  <c r="AT205" i="7"/>
  <c r="AT10" i="8" s="1"/>
  <c r="AL205" i="7"/>
  <c r="AL10" i="8" s="1"/>
  <c r="AD205" i="7"/>
  <c r="AD10" i="8" s="1"/>
  <c r="V205" i="7"/>
  <c r="V10" i="8" s="1"/>
  <c r="N205" i="7"/>
  <c r="N10" i="8" s="1"/>
  <c r="F205" i="7"/>
  <c r="F10" i="8" s="1"/>
  <c r="BF204" i="7"/>
  <c r="BF9" i="8" s="1"/>
  <c r="AX204" i="7"/>
  <c r="AX9" i="8" s="1"/>
  <c r="AP204" i="7"/>
  <c r="AP9" i="8" s="1"/>
  <c r="AH204" i="7"/>
  <c r="AH9" i="8" s="1"/>
  <c r="Z204" i="7"/>
  <c r="Z9" i="8" s="1"/>
  <c r="R204" i="7"/>
  <c r="R9" i="8" s="1"/>
  <c r="J204" i="7"/>
  <c r="J9" i="8" s="1"/>
  <c r="BJ203" i="7"/>
  <c r="BJ8" i="8" s="1"/>
  <c r="BB203" i="7"/>
  <c r="BB8" i="8" s="1"/>
  <c r="AT203" i="7"/>
  <c r="AT8" i="8" s="1"/>
  <c r="AL203" i="7"/>
  <c r="AL8" i="8" s="1"/>
  <c r="AD203" i="7"/>
  <c r="AD8" i="8" s="1"/>
  <c r="V203" i="7"/>
  <c r="V8" i="8" s="1"/>
  <c r="N203" i="7"/>
  <c r="N8" i="8" s="1"/>
  <c r="F203" i="7"/>
  <c r="F8" i="8" s="1"/>
  <c r="BF202" i="7"/>
  <c r="AX202" i="7"/>
  <c r="AP202" i="7"/>
  <c r="AH202" i="7"/>
  <c r="Z202" i="7"/>
  <c r="R202" i="7"/>
  <c r="J202" i="7"/>
  <c r="AS202" i="7"/>
  <c r="Y205" i="7"/>
  <c r="Y10" i="8" s="1"/>
  <c r="BA207" i="7"/>
  <c r="BA12" i="8" s="1"/>
  <c r="Q210" i="7"/>
  <c r="Q15" i="8" s="1"/>
  <c r="AV211" i="7"/>
  <c r="AV16" i="8" s="1"/>
  <c r="D213" i="7"/>
  <c r="L214" i="7"/>
  <c r="L19" i="8" s="1"/>
  <c r="AJ215" i="7"/>
  <c r="AJ20" i="8" s="1"/>
  <c r="O203" i="7"/>
  <c r="O8" i="8" s="1"/>
  <c r="W207" i="7"/>
  <c r="W12" i="8" s="1"/>
  <c r="BK209" i="7"/>
  <c r="BK14" i="8" s="1"/>
  <c r="AI211" i="7"/>
  <c r="AI16" i="8" s="1"/>
  <c r="AY212" i="7"/>
  <c r="AY17" i="8" s="1"/>
  <c r="W215" i="7"/>
  <c r="W20" i="8" s="1"/>
  <c r="AH216" i="7"/>
  <c r="AH21" i="8" s="1"/>
  <c r="N217" i="7"/>
  <c r="N22" i="8" s="1"/>
  <c r="BB217" i="7"/>
  <c r="BB22" i="8" s="1"/>
  <c r="AB218" i="7"/>
  <c r="AB23" i="8" s="1"/>
  <c r="H219" i="7"/>
  <c r="H24" i="8" s="1"/>
  <c r="AT219" i="7"/>
  <c r="AT24" i="8" s="1"/>
  <c r="V220" i="7"/>
  <c r="V25" i="8" s="1"/>
  <c r="BH220" i="7"/>
  <c r="BH25" i="8" s="1"/>
  <c r="AN221" i="7"/>
  <c r="AN26" i="8" s="1"/>
  <c r="N222" i="7"/>
  <c r="N27" i="8" s="1"/>
  <c r="BB222" i="7"/>
  <c r="BB27" i="8" s="1"/>
  <c r="J224" i="7"/>
  <c r="J29" i="8" s="1"/>
  <c r="AX224" i="7"/>
  <c r="AX29" i="8" s="1"/>
  <c r="Z225" i="7"/>
  <c r="Z30" i="8" s="1"/>
  <c r="D226" i="7"/>
  <c r="AP226" i="7"/>
  <c r="AP31" i="8" s="1"/>
  <c r="L227" i="7"/>
  <c r="L32" i="8" s="1"/>
  <c r="AL227" i="7"/>
  <c r="AL32" i="8" s="1"/>
  <c r="H228" i="7"/>
  <c r="H33" i="8" s="1"/>
  <c r="AL228" i="7"/>
  <c r="AL33" i="8" s="1"/>
  <c r="AH229" i="7"/>
  <c r="AH34" i="8" s="1"/>
  <c r="BJ229" i="7"/>
  <c r="BJ34" i="8" s="1"/>
  <c r="AD230" i="7"/>
  <c r="AD35" i="8" s="1"/>
  <c r="BF230" i="7"/>
  <c r="BF35" i="8" s="1"/>
  <c r="AB231" i="7"/>
  <c r="AB36" i="8" s="1"/>
  <c r="BB231" i="7"/>
  <c r="BB36" i="8" s="1"/>
  <c r="X232" i="7"/>
  <c r="X37" i="8" s="1"/>
  <c r="T233" i="7"/>
  <c r="T38" i="8" s="1"/>
  <c r="AX233" i="7"/>
  <c r="AX38" i="8" s="1"/>
  <c r="R234" i="7"/>
  <c r="R39" i="8" s="1"/>
  <c r="AT234" i="7"/>
  <c r="AT39" i="8" s="1"/>
  <c r="N235" i="7"/>
  <c r="N40" i="8" s="1"/>
  <c r="AR235" i="7"/>
  <c r="AR40" i="8" s="1"/>
  <c r="J236" i="7"/>
  <c r="J41" i="8" s="1"/>
  <c r="J237" i="7"/>
  <c r="J42" i="8" s="1"/>
  <c r="AJ237" i="7"/>
  <c r="AJ42" i="8" s="1"/>
  <c r="F238" i="7"/>
  <c r="F43" i="8" s="1"/>
  <c r="AH238" i="7"/>
  <c r="AH43" i="8" s="1"/>
  <c r="BJ238" i="7"/>
  <c r="BJ43" i="8" s="1"/>
  <c r="AD239" i="7"/>
  <c r="AD44" i="8" s="1"/>
  <c r="BH239" i="7"/>
  <c r="BH44" i="8" s="1"/>
  <c r="BD240" i="7"/>
  <c r="BD45" i="8" s="1"/>
  <c r="Z241" i="7"/>
  <c r="Z46" i="8" s="1"/>
  <c r="AZ241" i="7"/>
  <c r="AZ46" i="8" s="1"/>
  <c r="P242" i="7"/>
  <c r="P47" i="8" s="1"/>
  <c r="AL242" i="7"/>
  <c r="AL47" i="8" s="1"/>
  <c r="BF242" i="7"/>
  <c r="BF47" i="8" s="1"/>
  <c r="T243" i="7"/>
  <c r="T48" i="8" s="1"/>
  <c r="BJ243" i="7"/>
  <c r="BJ48" i="8" s="1"/>
  <c r="AM202" i="7"/>
  <c r="G204" i="7"/>
  <c r="G9" i="8" s="1"/>
  <c r="AA205" i="7"/>
  <c r="AA10" i="8" s="1"/>
  <c r="BC206" i="7"/>
  <c r="BC11" i="8" s="1"/>
  <c r="W208" i="7"/>
  <c r="W13" i="8" s="1"/>
  <c r="AQ209" i="7"/>
  <c r="AQ14" i="8" s="1"/>
  <c r="BA210" i="7"/>
  <c r="BA15" i="8" s="1"/>
  <c r="Q212" i="7"/>
  <c r="Q17" i="8" s="1"/>
  <c r="BI212" i="7"/>
  <c r="BI17" i="8" s="1"/>
  <c r="AS213" i="7"/>
  <c r="AS18" i="8" s="1"/>
  <c r="Y214" i="7"/>
  <c r="Y19" i="8" s="1"/>
  <c r="I215" i="7"/>
  <c r="I20" i="8" s="1"/>
  <c r="BA215" i="7"/>
  <c r="BA20" i="8" s="1"/>
  <c r="AG216" i="7"/>
  <c r="AG21" i="8" s="1"/>
  <c r="BC216" i="7"/>
  <c r="BC21" i="8" s="1"/>
  <c r="Q217" i="7"/>
  <c r="Q22" i="8" s="1"/>
  <c r="BG217" i="7"/>
  <c r="BG22" i="8" s="1"/>
  <c r="U218" i="7"/>
  <c r="U23" i="8" s="1"/>
  <c r="AO218" i="7"/>
  <c r="AO23" i="8" s="1"/>
  <c r="BK218" i="7"/>
  <c r="BK23" i="8" s="1"/>
  <c r="Y219" i="7"/>
  <c r="Y24" i="8" s="1"/>
  <c r="AS219" i="7"/>
  <c r="AS24" i="8" s="1"/>
  <c r="G220" i="7"/>
  <c r="G25" i="8" s="1"/>
  <c r="AC220" i="7"/>
  <c r="AC25" i="8" s="1"/>
  <c r="AW220" i="7"/>
  <c r="AW25" i="8" s="1"/>
  <c r="K221" i="7"/>
  <c r="K26" i="8" s="1"/>
  <c r="BA221" i="7"/>
  <c r="BA26" i="8" s="1"/>
  <c r="O222" i="7"/>
  <c r="O27" i="8" s="1"/>
  <c r="AG222" i="7"/>
  <c r="AG27" i="8" s="1"/>
  <c r="AW222" i="7"/>
  <c r="AW27" i="8" s="1"/>
  <c r="E223" i="7"/>
  <c r="E28" i="8" s="1"/>
  <c r="U223" i="7"/>
  <c r="U28" i="8" s="1"/>
  <c r="AK223" i="7"/>
  <c r="AK28" i="8" s="1"/>
  <c r="BA223" i="7"/>
  <c r="BA28" i="8" s="1"/>
  <c r="I224" i="7"/>
  <c r="I29" i="8" s="1"/>
  <c r="Y224" i="7"/>
  <c r="Y29" i="8" s="1"/>
  <c r="BE224" i="7"/>
  <c r="BE29" i="8" s="1"/>
  <c r="M225" i="7"/>
  <c r="M30" i="8" s="1"/>
  <c r="AC225" i="7"/>
  <c r="AC30" i="8" s="1"/>
  <c r="AS225" i="7"/>
  <c r="AS30" i="8" s="1"/>
  <c r="BI225" i="7"/>
  <c r="BI30" i="8" s="1"/>
  <c r="Q226" i="7"/>
  <c r="Q31" i="8" s="1"/>
  <c r="AG226" i="7"/>
  <c r="AG31" i="8" s="1"/>
  <c r="AW226" i="7"/>
  <c r="AW31" i="8" s="1"/>
  <c r="E227" i="7"/>
  <c r="E32" i="8" s="1"/>
  <c r="U227" i="7"/>
  <c r="U32" i="8" s="1"/>
  <c r="AK227" i="7"/>
  <c r="AK32" i="8" s="1"/>
  <c r="I228" i="7"/>
  <c r="I33" i="8" s="1"/>
  <c r="Y228" i="7"/>
  <c r="Y33" i="8" s="1"/>
  <c r="AO228" i="7"/>
  <c r="AO33" i="8" s="1"/>
  <c r="BE228" i="7"/>
  <c r="BE33" i="8" s="1"/>
  <c r="M229" i="7"/>
  <c r="M34" i="8" s="1"/>
  <c r="AC229" i="7"/>
  <c r="AC34" i="8" s="1"/>
  <c r="AS229" i="7"/>
  <c r="AS34" i="8" s="1"/>
  <c r="BI229" i="7"/>
  <c r="BI34" i="8" s="1"/>
  <c r="Q230" i="7"/>
  <c r="Q35" i="8" s="1"/>
  <c r="AG230" i="7"/>
  <c r="AG35" i="8" s="1"/>
  <c r="E231" i="7"/>
  <c r="E36" i="8" s="1"/>
  <c r="U231" i="7"/>
  <c r="U36" i="8" s="1"/>
  <c r="AK231" i="7"/>
  <c r="AK36" i="8" s="1"/>
  <c r="BA231" i="7"/>
  <c r="BA36" i="8" s="1"/>
  <c r="I232" i="7"/>
  <c r="I37" i="8" s="1"/>
  <c r="Y232" i="7"/>
  <c r="Y37" i="8" s="1"/>
  <c r="AO232" i="7"/>
  <c r="AO37" i="8" s="1"/>
  <c r="BE232" i="7"/>
  <c r="BE37" i="8" s="1"/>
  <c r="M233" i="7"/>
  <c r="M38" i="8" s="1"/>
  <c r="AC233" i="7"/>
  <c r="AC38" i="8" s="1"/>
  <c r="BI233" i="7"/>
  <c r="BI38" i="8" s="1"/>
  <c r="Q234" i="7"/>
  <c r="Q39" i="8" s="1"/>
  <c r="AG234" i="7"/>
  <c r="AG39" i="8" s="1"/>
  <c r="AW234" i="7"/>
  <c r="AW39" i="8" s="1"/>
  <c r="E235" i="7"/>
  <c r="E40" i="8" s="1"/>
  <c r="U235" i="7"/>
  <c r="U40" i="8" s="1"/>
  <c r="AK235" i="7"/>
  <c r="AK40" i="8" s="1"/>
  <c r="BA235" i="7"/>
  <c r="BA40" i="8" s="1"/>
  <c r="I236" i="7"/>
  <c r="I41" i="8" s="1"/>
  <c r="AO236" i="7"/>
  <c r="AO41" i="8" s="1"/>
  <c r="BE236" i="7"/>
  <c r="BE41" i="8" s="1"/>
  <c r="M237" i="7"/>
  <c r="M42" i="8" s="1"/>
  <c r="AC237" i="7"/>
  <c r="AC42" i="8" s="1"/>
  <c r="AS237" i="7"/>
  <c r="AS42" i="8" s="1"/>
  <c r="BI237" i="7"/>
  <c r="BI42" i="8" s="1"/>
  <c r="Q238" i="7"/>
  <c r="Q43" i="8" s="1"/>
  <c r="AG238" i="7"/>
  <c r="AG43" i="8" s="1"/>
  <c r="AW238" i="7"/>
  <c r="AW43" i="8" s="1"/>
  <c r="E239" i="7"/>
  <c r="E44" i="8" s="1"/>
  <c r="AK239" i="7"/>
  <c r="AK44" i="8" s="1"/>
  <c r="BA239" i="7"/>
  <c r="BA44" i="8" s="1"/>
  <c r="I240" i="7"/>
  <c r="I45" i="8" s="1"/>
  <c r="Y240" i="7"/>
  <c r="Y45" i="8" s="1"/>
  <c r="AO240" i="7"/>
  <c r="AO45" i="8" s="1"/>
  <c r="BE240" i="7"/>
  <c r="BE45" i="8" s="1"/>
  <c r="I241" i="7"/>
  <c r="I46" i="8" s="1"/>
  <c r="S241" i="7"/>
  <c r="S46" i="8" s="1"/>
  <c r="AC241" i="7"/>
  <c r="AC46" i="8" s="1"/>
  <c r="AO241" i="7"/>
  <c r="AO46" i="8" s="1"/>
  <c r="BI241" i="7"/>
  <c r="BI46" i="8" s="1"/>
  <c r="M242" i="7"/>
  <c r="M47" i="8" s="1"/>
  <c r="W242" i="7"/>
  <c r="W47" i="8" s="1"/>
  <c r="AG242" i="7"/>
  <c r="AG47" i="8" s="1"/>
  <c r="AS242" i="7"/>
  <c r="AS47" i="8" s="1"/>
  <c r="BC242" i="7"/>
  <c r="BC47" i="8" s="1"/>
  <c r="E243" i="7"/>
  <c r="E48" i="8" s="1"/>
  <c r="Q243" i="7"/>
  <c r="Q48" i="8" s="1"/>
  <c r="AA243" i="7"/>
  <c r="AA48" i="8" s="1"/>
  <c r="AK243" i="7"/>
  <c r="AK48" i="8" s="1"/>
  <c r="BG243" i="7"/>
  <c r="BG48" i="8" s="1"/>
  <c r="I244" i="7"/>
  <c r="I49" i="8" s="1"/>
  <c r="U244" i="7"/>
  <c r="U49" i="8" s="1"/>
  <c r="AE244" i="7"/>
  <c r="AE49" i="8" s="1"/>
  <c r="AO244" i="7"/>
  <c r="AO49" i="8" s="1"/>
  <c r="BA244" i="7"/>
  <c r="BA49" i="8" s="1"/>
  <c r="BK244" i="7"/>
  <c r="BK49" i="8" s="1"/>
  <c r="M245" i="7"/>
  <c r="M50" i="8" s="1"/>
  <c r="BK261" i="7"/>
  <c r="BK66" i="8" s="1"/>
  <c r="BA261" i="7"/>
  <c r="BA66" i="8" s="1"/>
  <c r="AO261" i="7"/>
  <c r="AO66" i="8" s="1"/>
  <c r="AE261" i="7"/>
  <c r="AE66" i="8" s="1"/>
  <c r="U261" i="7"/>
  <c r="U66" i="8" s="1"/>
  <c r="I261" i="7"/>
  <c r="I66" i="8" s="1"/>
  <c r="BG260" i="7"/>
  <c r="BG65" i="8" s="1"/>
  <c r="AK260" i="7"/>
  <c r="AK65" i="8" s="1"/>
  <c r="AA260" i="7"/>
  <c r="AA65" i="8" s="1"/>
  <c r="Q260" i="7"/>
  <c r="Q65" i="8" s="1"/>
  <c r="E260" i="7"/>
  <c r="E65" i="8" s="1"/>
  <c r="BC259" i="7"/>
  <c r="BC64" i="8" s="1"/>
  <c r="AK203" i="7"/>
  <c r="AK8" i="8" s="1"/>
  <c r="P212" i="7"/>
  <c r="P17" i="8" s="1"/>
  <c r="O205" i="7"/>
  <c r="O10" i="8" s="1"/>
  <c r="O213" i="7"/>
  <c r="O18" i="8" s="1"/>
  <c r="Z217" i="7"/>
  <c r="Z22" i="8" s="1"/>
  <c r="BJ219" i="7"/>
  <c r="BJ24" i="8" s="1"/>
  <c r="AD222" i="7"/>
  <c r="AD27" i="8" s="1"/>
  <c r="BJ224" i="7"/>
  <c r="BJ29" i="8" s="1"/>
  <c r="V227" i="7"/>
  <c r="V32" i="8" s="1"/>
  <c r="N229" i="7"/>
  <c r="N34" i="8" s="1"/>
  <c r="J231" i="7"/>
  <c r="J36" i="8" s="1"/>
  <c r="D233" i="7"/>
  <c r="BD234" i="7"/>
  <c r="BD39" i="8" s="1"/>
  <c r="AX236" i="7"/>
  <c r="AX41" i="8" s="1"/>
  <c r="AT238" i="7"/>
  <c r="AT43" i="8" s="1"/>
  <c r="AL240" i="7"/>
  <c r="AL45" i="8" s="1"/>
  <c r="X242" i="7"/>
  <c r="X47" i="8" s="1"/>
  <c r="AX243" i="7"/>
  <c r="AX48" i="8" s="1"/>
  <c r="BG205" i="7"/>
  <c r="BG10" i="8" s="1"/>
  <c r="I211" i="7"/>
  <c r="I16" i="8" s="1"/>
  <c r="BI213" i="7"/>
  <c r="BI18" i="8" s="1"/>
  <c r="AO216" i="7"/>
  <c r="AO21" i="8" s="1"/>
  <c r="G218" i="7"/>
  <c r="G23" i="8" s="1"/>
  <c r="AG219" i="7"/>
  <c r="AG24" i="8" s="1"/>
  <c r="BE220" i="7"/>
  <c r="BE25" i="8" s="1"/>
  <c r="W222" i="7"/>
  <c r="W27" i="8" s="1"/>
  <c r="AA223" i="7"/>
  <c r="AA28" i="8" s="1"/>
  <c r="AE224" i="7"/>
  <c r="AE29" i="8" s="1"/>
  <c r="AI225" i="7"/>
  <c r="AI30" i="8" s="1"/>
  <c r="AM226" i="7"/>
  <c r="AM31" i="8" s="1"/>
  <c r="AQ227" i="7"/>
  <c r="AQ32" i="8" s="1"/>
  <c r="AU228" i="7"/>
  <c r="AU33" i="8" s="1"/>
  <c r="AY229" i="7"/>
  <c r="AY34" i="8" s="1"/>
  <c r="BC230" i="7"/>
  <c r="BC35" i="8" s="1"/>
  <c r="BG231" i="7"/>
  <c r="BG36" i="8" s="1"/>
  <c r="BK232" i="7"/>
  <c r="BK37" i="8" s="1"/>
  <c r="G234" i="7"/>
  <c r="G39" i="8" s="1"/>
  <c r="K235" i="7"/>
  <c r="K40" i="8" s="1"/>
  <c r="O236" i="7"/>
  <c r="O41" i="8" s="1"/>
  <c r="S237" i="7"/>
  <c r="S42" i="8" s="1"/>
  <c r="W238" i="7"/>
  <c r="W43" i="8" s="1"/>
  <c r="AA239" i="7"/>
  <c r="AA44" i="8" s="1"/>
  <c r="AE240" i="7"/>
  <c r="AE45" i="8" s="1"/>
  <c r="U241" i="7"/>
  <c r="U46" i="8" s="1"/>
  <c r="E242" i="7"/>
  <c r="E47" i="8" s="1"/>
  <c r="AU242" i="7"/>
  <c r="AU47" i="8" s="1"/>
  <c r="AC243" i="7"/>
  <c r="AC48" i="8" s="1"/>
  <c r="M244" i="7"/>
  <c r="M49" i="8" s="1"/>
  <c r="BC244" i="7"/>
  <c r="BC49" i="8" s="1"/>
  <c r="BI261" i="7"/>
  <c r="BI66" i="8" s="1"/>
  <c r="Q261" i="7"/>
  <c r="Q66" i="8" s="1"/>
  <c r="AI260" i="7"/>
  <c r="AI65" i="8" s="1"/>
  <c r="BA259" i="7"/>
  <c r="BA64" i="8" s="1"/>
  <c r="AE259" i="7"/>
  <c r="AE64" i="8" s="1"/>
  <c r="I259" i="7"/>
  <c r="I64" i="8" s="1"/>
  <c r="AW258" i="7"/>
  <c r="AW63" i="8" s="1"/>
  <c r="AA258" i="7"/>
  <c r="AA63" i="8" s="1"/>
  <c r="E258" i="7"/>
  <c r="E63" i="8" s="1"/>
  <c r="AS257" i="7"/>
  <c r="AS62" i="8" s="1"/>
  <c r="W257" i="7"/>
  <c r="W62" i="8" s="1"/>
  <c r="BI256" i="7"/>
  <c r="BI61" i="8" s="1"/>
  <c r="AO256" i="7"/>
  <c r="AO61" i="8" s="1"/>
  <c r="S256" i="7"/>
  <c r="S61" i="8" s="1"/>
  <c r="BE255" i="7"/>
  <c r="BE60" i="8" s="1"/>
  <c r="AK255" i="7"/>
  <c r="AK60" i="8" s="1"/>
  <c r="O255" i="7"/>
  <c r="O60" i="8" s="1"/>
  <c r="BA254" i="7"/>
  <c r="BA59" i="8" s="1"/>
  <c r="AG254" i="7"/>
  <c r="AG59" i="8" s="1"/>
  <c r="K254" i="7"/>
  <c r="K59" i="8" s="1"/>
  <c r="AW253" i="7"/>
  <c r="AW58" i="8" s="1"/>
  <c r="AC253" i="7"/>
  <c r="AC58" i="8" s="1"/>
  <c r="G253" i="7"/>
  <c r="G58" i="8" s="1"/>
  <c r="AS252" i="7"/>
  <c r="AS57" i="8" s="1"/>
  <c r="Y252" i="7"/>
  <c r="Y57" i="8" s="1"/>
  <c r="BK251" i="7"/>
  <c r="BK56" i="8" s="1"/>
  <c r="AO251" i="7"/>
  <c r="AO56" i="8" s="1"/>
  <c r="U251" i="7"/>
  <c r="U56" i="8" s="1"/>
  <c r="BG250" i="7"/>
  <c r="BG55" i="8" s="1"/>
  <c r="AK250" i="7"/>
  <c r="AK55" i="8" s="1"/>
  <c r="Q250" i="7"/>
  <c r="Q55" i="8" s="1"/>
  <c r="BC249" i="7"/>
  <c r="BC54" i="8" s="1"/>
  <c r="AG249" i="7"/>
  <c r="AG54" i="8" s="1"/>
  <c r="O249" i="7"/>
  <c r="O54" i="8" s="1"/>
  <c r="BG248" i="7"/>
  <c r="BG53" i="8" s="1"/>
  <c r="AQ248" i="7"/>
  <c r="AQ53" i="8" s="1"/>
  <c r="AA248" i="7"/>
  <c r="AA53" i="8" s="1"/>
  <c r="K248" i="7"/>
  <c r="K53" i="8" s="1"/>
  <c r="BC247" i="7"/>
  <c r="BC52" i="8" s="1"/>
  <c r="AM247" i="7"/>
  <c r="AM52" i="8" s="1"/>
  <c r="W247" i="7"/>
  <c r="W52" i="8" s="1"/>
  <c r="G247" i="7"/>
  <c r="G52" i="8" s="1"/>
  <c r="AY246" i="7"/>
  <c r="AY51" i="8" s="1"/>
  <c r="AI246" i="7"/>
  <c r="AI51" i="8" s="1"/>
  <c r="S246" i="7"/>
  <c r="S51" i="8" s="1"/>
  <c r="BK245" i="7"/>
  <c r="BK50" i="8" s="1"/>
  <c r="AU245" i="7"/>
  <c r="AU50" i="8" s="1"/>
  <c r="AB245" i="7"/>
  <c r="AB50" i="8" s="1"/>
  <c r="BD244" i="7"/>
  <c r="BD49" i="8" s="1"/>
  <c r="X244" i="7"/>
  <c r="X49" i="8" s="1"/>
  <c r="AZ261" i="7"/>
  <c r="AZ66" i="8" s="1"/>
  <c r="AJ261" i="7"/>
  <c r="AJ66" i="8" s="1"/>
  <c r="T261" i="7"/>
  <c r="T66" i="8" s="1"/>
  <c r="D261" i="7"/>
  <c r="AV260" i="7"/>
  <c r="AV65" i="8" s="1"/>
  <c r="AF260" i="7"/>
  <c r="AF65" i="8" s="1"/>
  <c r="P260" i="7"/>
  <c r="P65" i="8" s="1"/>
  <c r="BH259" i="7"/>
  <c r="BH64" i="8" s="1"/>
  <c r="AR259" i="7"/>
  <c r="AR64" i="8" s="1"/>
  <c r="AB259" i="7"/>
  <c r="AB64" i="8" s="1"/>
  <c r="L259" i="7"/>
  <c r="L64" i="8" s="1"/>
  <c r="BD258" i="7"/>
  <c r="BD63" i="8" s="1"/>
  <c r="AN258" i="7"/>
  <c r="AN63" i="8" s="1"/>
  <c r="X258" i="7"/>
  <c r="X63" i="8" s="1"/>
  <c r="H258" i="7"/>
  <c r="H63" i="8" s="1"/>
  <c r="AZ257" i="7"/>
  <c r="AZ62" i="8" s="1"/>
  <c r="AJ257" i="7"/>
  <c r="AJ62" i="8" s="1"/>
  <c r="T257" i="7"/>
  <c r="T62" i="8" s="1"/>
  <c r="D257" i="7"/>
  <c r="AV256" i="7"/>
  <c r="AV61" i="8" s="1"/>
  <c r="AF256" i="7"/>
  <c r="AF61" i="8" s="1"/>
  <c r="P256" i="7"/>
  <c r="P61" i="8" s="1"/>
  <c r="BH255" i="7"/>
  <c r="BH60" i="8" s="1"/>
  <c r="AR255" i="7"/>
  <c r="AR60" i="8" s="1"/>
  <c r="AB255" i="7"/>
  <c r="AB60" i="8" s="1"/>
  <c r="L255" i="7"/>
  <c r="L60" i="8" s="1"/>
  <c r="BD254" i="7"/>
  <c r="BD59" i="8" s="1"/>
  <c r="AN254" i="7"/>
  <c r="AN59" i="8" s="1"/>
  <c r="X254" i="7"/>
  <c r="X59" i="8" s="1"/>
  <c r="H254" i="7"/>
  <c r="H59" i="8" s="1"/>
  <c r="AZ253" i="7"/>
  <c r="AZ58" i="8" s="1"/>
  <c r="AJ253" i="7"/>
  <c r="AJ58" i="8" s="1"/>
  <c r="T253" i="7"/>
  <c r="T58" i="8" s="1"/>
  <c r="D253" i="7"/>
  <c r="AV252" i="7"/>
  <c r="AV57" i="8" s="1"/>
  <c r="AF252" i="7"/>
  <c r="AF57" i="8" s="1"/>
  <c r="P252" i="7"/>
  <c r="P57" i="8" s="1"/>
  <c r="BH251" i="7"/>
  <c r="BH56" i="8" s="1"/>
  <c r="AR251" i="7"/>
  <c r="AR56" i="8" s="1"/>
  <c r="AB251" i="7"/>
  <c r="AB56" i="8" s="1"/>
  <c r="L251" i="7"/>
  <c r="L56" i="8" s="1"/>
  <c r="BD250" i="7"/>
  <c r="BD55" i="8" s="1"/>
  <c r="AN250" i="7"/>
  <c r="AN55" i="8" s="1"/>
  <c r="X250" i="7"/>
  <c r="X55" i="8" s="1"/>
  <c r="H250" i="7"/>
  <c r="H55" i="8" s="1"/>
  <c r="AZ249" i="7"/>
  <c r="AZ54" i="8" s="1"/>
  <c r="AJ249" i="7"/>
  <c r="AJ54" i="8" s="1"/>
  <c r="T249" i="7"/>
  <c r="T54" i="8" s="1"/>
  <c r="D249" i="7"/>
  <c r="AV248" i="7"/>
  <c r="AV53" i="8" s="1"/>
  <c r="AF248" i="7"/>
  <c r="AF53" i="8" s="1"/>
  <c r="P248" i="7"/>
  <c r="P53" i="8" s="1"/>
  <c r="BH247" i="7"/>
  <c r="BH52" i="8" s="1"/>
  <c r="AR247" i="7"/>
  <c r="AR52" i="8" s="1"/>
  <c r="AB247" i="7"/>
  <c r="AB52" i="8" s="1"/>
  <c r="L247" i="7"/>
  <c r="L52" i="8" s="1"/>
  <c r="BD246" i="7"/>
  <c r="BD51" i="8" s="1"/>
  <c r="AN246" i="7"/>
  <c r="AN51" i="8" s="1"/>
  <c r="X246" i="7"/>
  <c r="X51" i="8" s="1"/>
  <c r="H246" i="7"/>
  <c r="H51" i="8" s="1"/>
  <c r="AZ245" i="7"/>
  <c r="AZ50" i="8" s="1"/>
  <c r="AJ245" i="7"/>
  <c r="AJ50" i="8" s="1"/>
  <c r="F245" i="7"/>
  <c r="F50" i="8" s="1"/>
  <c r="AH244" i="7"/>
  <c r="AH49" i="8" s="1"/>
  <c r="AB210" i="7"/>
  <c r="AB15" i="8" s="1"/>
  <c r="L210" i="7"/>
  <c r="L15" i="8" s="1"/>
  <c r="BD209" i="7"/>
  <c r="BD14" i="8" s="1"/>
  <c r="AN209" i="7"/>
  <c r="AN14" i="8" s="1"/>
  <c r="X209" i="7"/>
  <c r="X14" i="8" s="1"/>
  <c r="H209" i="7"/>
  <c r="H14" i="8" s="1"/>
  <c r="AZ208" i="7"/>
  <c r="AZ13" i="8" s="1"/>
  <c r="AJ208" i="7"/>
  <c r="AJ13" i="8" s="1"/>
  <c r="T208" i="7"/>
  <c r="T13" i="8" s="1"/>
  <c r="D208" i="7"/>
  <c r="AV207" i="7"/>
  <c r="AV12" i="8" s="1"/>
  <c r="AF207" i="7"/>
  <c r="AF12" i="8" s="1"/>
  <c r="P207" i="7"/>
  <c r="P12" i="8" s="1"/>
  <c r="BH206" i="7"/>
  <c r="BH11" i="8" s="1"/>
  <c r="AR206" i="7"/>
  <c r="AR11" i="8" s="1"/>
  <c r="AB206" i="7"/>
  <c r="AB11" i="8" s="1"/>
  <c r="L206" i="7"/>
  <c r="L11" i="8" s="1"/>
  <c r="BD205" i="7"/>
  <c r="BD10" i="8" s="1"/>
  <c r="AN205" i="7"/>
  <c r="AN10" i="8" s="1"/>
  <c r="X205" i="7"/>
  <c r="X10" i="8" s="1"/>
  <c r="H205" i="7"/>
  <c r="H10" i="8" s="1"/>
  <c r="AZ204" i="7"/>
  <c r="AZ9" i="8" s="1"/>
  <c r="AJ204" i="7"/>
  <c r="AJ9" i="8" s="1"/>
  <c r="T204" i="7"/>
  <c r="T9" i="8" s="1"/>
  <c r="D204" i="7"/>
  <c r="U206" i="7"/>
  <c r="U11" i="8" s="1"/>
  <c r="AD213" i="7"/>
  <c r="AD18" i="8" s="1"/>
  <c r="S208" i="7"/>
  <c r="S13" i="8" s="1"/>
  <c r="AI214" i="7"/>
  <c r="AI19" i="8" s="1"/>
  <c r="F218" i="7"/>
  <c r="F23" i="8" s="1"/>
  <c r="AJ220" i="7"/>
  <c r="AJ25" i="8" s="1"/>
  <c r="H223" i="7"/>
  <c r="H28" i="8" s="1"/>
  <c r="AP225" i="7"/>
  <c r="AP30" i="8" s="1"/>
  <c r="AX227" i="7"/>
  <c r="AX32" i="8" s="1"/>
  <c r="AR229" i="7"/>
  <c r="AR34" i="8" s="1"/>
  <c r="AL231" i="7"/>
  <c r="AL36" i="8" s="1"/>
  <c r="AD233" i="7"/>
  <c r="AD38" i="8" s="1"/>
  <c r="Z235" i="7"/>
  <c r="Z40" i="8" s="1"/>
  <c r="T237" i="7"/>
  <c r="T42" i="8" s="1"/>
  <c r="L239" i="7"/>
  <c r="L44" i="8" s="1"/>
  <c r="F241" i="7"/>
  <c r="F46" i="8" s="1"/>
  <c r="AT242" i="7"/>
  <c r="AT47" i="8" s="1"/>
  <c r="J244" i="7"/>
  <c r="J49" i="8" s="1"/>
  <c r="AA207" i="7"/>
  <c r="AA12" i="8" s="1"/>
  <c r="BA211" i="7"/>
  <c r="BA16" i="8" s="1"/>
  <c r="AO214" i="7"/>
  <c r="AO19" i="8" s="1"/>
  <c r="BK216" i="7"/>
  <c r="BK21" i="8" s="1"/>
  <c r="AC218" i="7"/>
  <c r="AC23" i="8" s="1"/>
  <c r="BA219" i="7"/>
  <c r="BA24" i="8" s="1"/>
  <c r="S221" i="7"/>
  <c r="S26" i="8" s="1"/>
  <c r="AM222" i="7"/>
  <c r="AM27" i="8" s="1"/>
  <c r="AQ223" i="7"/>
  <c r="AQ28" i="8" s="1"/>
  <c r="AU224" i="7"/>
  <c r="AU29" i="8" s="1"/>
  <c r="AY225" i="7"/>
  <c r="AY30" i="8" s="1"/>
  <c r="BC226" i="7"/>
  <c r="BC31" i="8" s="1"/>
  <c r="BG227" i="7"/>
  <c r="BG32" i="8" s="1"/>
  <c r="BK228" i="7"/>
  <c r="BK33" i="8" s="1"/>
  <c r="G230" i="7"/>
  <c r="G35" i="8" s="1"/>
  <c r="K231" i="7"/>
  <c r="K36" i="8" s="1"/>
  <c r="O232" i="7"/>
  <c r="O37" i="8" s="1"/>
  <c r="S233" i="7"/>
  <c r="S38" i="8" s="1"/>
  <c r="W234" i="7"/>
  <c r="W39" i="8" s="1"/>
  <c r="AA235" i="7"/>
  <c r="AA40" i="8" s="1"/>
  <c r="AE236" i="7"/>
  <c r="AE41" i="8" s="1"/>
  <c r="AI237" i="7"/>
  <c r="AI42" i="8" s="1"/>
  <c r="AM238" i="7"/>
  <c r="AM43" i="8" s="1"/>
  <c r="AQ239" i="7"/>
  <c r="AQ44" i="8" s="1"/>
  <c r="AU240" i="7"/>
  <c r="AU45" i="8" s="1"/>
  <c r="AG241" i="7"/>
  <c r="AG46" i="8" s="1"/>
  <c r="O242" i="7"/>
  <c r="O47" i="8" s="1"/>
  <c r="BE242" i="7"/>
  <c r="BE47" i="8" s="1"/>
  <c r="AO243" i="7"/>
  <c r="AO48" i="8" s="1"/>
  <c r="W244" i="7"/>
  <c r="W49" i="8" s="1"/>
  <c r="E245" i="7"/>
  <c r="E50" i="8" s="1"/>
  <c r="AW261" i="7"/>
  <c r="AW66" i="8" s="1"/>
  <c r="G261" i="7"/>
  <c r="G66" i="8" s="1"/>
  <c r="Y260" i="7"/>
  <c r="Y65" i="8" s="1"/>
  <c r="AS259" i="7"/>
  <c r="AS64" i="8" s="1"/>
  <c r="W259" i="7"/>
  <c r="W64" i="8" s="1"/>
  <c r="BI258" i="7"/>
  <c r="BI63" i="8" s="1"/>
  <c r="AO258" i="7"/>
  <c r="AO63" i="8" s="1"/>
  <c r="S258" i="7"/>
  <c r="S63" i="8" s="1"/>
  <c r="BE257" i="7"/>
  <c r="BE62" i="8" s="1"/>
  <c r="AK257" i="7"/>
  <c r="AK62" i="8" s="1"/>
  <c r="O257" i="7"/>
  <c r="O62" i="8" s="1"/>
  <c r="BA256" i="7"/>
  <c r="BA61" i="8" s="1"/>
  <c r="AG256" i="7"/>
  <c r="AG61" i="8" s="1"/>
  <c r="K256" i="7"/>
  <c r="K61" i="8" s="1"/>
  <c r="AW255" i="7"/>
  <c r="AW60" i="8" s="1"/>
  <c r="AC255" i="7"/>
  <c r="AC60" i="8" s="1"/>
  <c r="G255" i="7"/>
  <c r="G60" i="8" s="1"/>
  <c r="AS254" i="7"/>
  <c r="AS59" i="8" s="1"/>
  <c r="Y254" i="7"/>
  <c r="Y59" i="8" s="1"/>
  <c r="BK253" i="7"/>
  <c r="BK58" i="8" s="1"/>
  <c r="AO253" i="7"/>
  <c r="AO58" i="8" s="1"/>
  <c r="U253" i="7"/>
  <c r="U58" i="8" s="1"/>
  <c r="BG252" i="7"/>
  <c r="BG57" i="8" s="1"/>
  <c r="AK252" i="7"/>
  <c r="AK57" i="8" s="1"/>
  <c r="Q252" i="7"/>
  <c r="Q57" i="8" s="1"/>
  <c r="BC251" i="7"/>
  <c r="BC56" i="8" s="1"/>
  <c r="AG251" i="7"/>
  <c r="AG56" i="8" s="1"/>
  <c r="M251" i="7"/>
  <c r="M56" i="8" s="1"/>
  <c r="AY250" i="7"/>
  <c r="AY55" i="8" s="1"/>
  <c r="AC250" i="7"/>
  <c r="AC55" i="8" s="1"/>
  <c r="I250" i="7"/>
  <c r="I55" i="8" s="1"/>
  <c r="AU249" i="7"/>
  <c r="AU54" i="8" s="1"/>
  <c r="Y249" i="7"/>
  <c r="Y54" i="8" s="1"/>
  <c r="I249" i="7"/>
  <c r="I54" i="8" s="1"/>
  <c r="BA248" i="7"/>
  <c r="BA53" i="8" s="1"/>
  <c r="AK248" i="7"/>
  <c r="AK53" i="8" s="1"/>
  <c r="U248" i="7"/>
  <c r="U53" i="8" s="1"/>
  <c r="E248" i="7"/>
  <c r="E53" i="8" s="1"/>
  <c r="AW247" i="7"/>
  <c r="AW52" i="8" s="1"/>
  <c r="AG247" i="7"/>
  <c r="AG52" i="8" s="1"/>
  <c r="Q247" i="7"/>
  <c r="Q52" i="8" s="1"/>
  <c r="BI246" i="7"/>
  <c r="BI51" i="8" s="1"/>
  <c r="AS246" i="7"/>
  <c r="AS51" i="8" s="1"/>
  <c r="AC246" i="7"/>
  <c r="AC51" i="8" s="1"/>
  <c r="M246" i="7"/>
  <c r="M51" i="8" s="1"/>
  <c r="BE245" i="7"/>
  <c r="BE50" i="8" s="1"/>
  <c r="AO245" i="7"/>
  <c r="AO50" i="8" s="1"/>
  <c r="P245" i="7"/>
  <c r="P50" i="8" s="1"/>
  <c r="AR244" i="7"/>
  <c r="AR49" i="8" s="1"/>
  <c r="BJ261" i="7"/>
  <c r="BJ66" i="8" s="1"/>
  <c r="AT261" i="7"/>
  <c r="AT66" i="8" s="1"/>
  <c r="AD261" i="7"/>
  <c r="AD66" i="8" s="1"/>
  <c r="N261" i="7"/>
  <c r="N66" i="8" s="1"/>
  <c r="BF260" i="7"/>
  <c r="BF65" i="8" s="1"/>
  <c r="AP260" i="7"/>
  <c r="AP65" i="8" s="1"/>
  <c r="Z260" i="7"/>
  <c r="Z65" i="8" s="1"/>
  <c r="J260" i="7"/>
  <c r="J65" i="8" s="1"/>
  <c r="BB259" i="7"/>
  <c r="BB64" i="8" s="1"/>
  <c r="AL259" i="7"/>
  <c r="AL64" i="8" s="1"/>
  <c r="V259" i="7"/>
  <c r="V64" i="8" s="1"/>
  <c r="F259" i="7"/>
  <c r="F64" i="8" s="1"/>
  <c r="AX258" i="7"/>
  <c r="AX63" i="8" s="1"/>
  <c r="AH258" i="7"/>
  <c r="AH63" i="8" s="1"/>
  <c r="R258" i="7"/>
  <c r="R63" i="8" s="1"/>
  <c r="BJ257" i="7"/>
  <c r="BJ62" i="8" s="1"/>
  <c r="AT257" i="7"/>
  <c r="AT62" i="8" s="1"/>
  <c r="AD257" i="7"/>
  <c r="AD62" i="8" s="1"/>
  <c r="N257" i="7"/>
  <c r="N62" i="8" s="1"/>
  <c r="BF256" i="7"/>
  <c r="BF61" i="8" s="1"/>
  <c r="AP256" i="7"/>
  <c r="AP61" i="8" s="1"/>
  <c r="Z256" i="7"/>
  <c r="Z61" i="8" s="1"/>
  <c r="J256" i="7"/>
  <c r="J61" i="8" s="1"/>
  <c r="BB255" i="7"/>
  <c r="BB60" i="8" s="1"/>
  <c r="AL255" i="7"/>
  <c r="AL60" i="8" s="1"/>
  <c r="V255" i="7"/>
  <c r="V60" i="8" s="1"/>
  <c r="F255" i="7"/>
  <c r="F60" i="8" s="1"/>
  <c r="AX254" i="7"/>
  <c r="AX59" i="8" s="1"/>
  <c r="AH254" i="7"/>
  <c r="AH59" i="8" s="1"/>
  <c r="R254" i="7"/>
  <c r="R59" i="8" s="1"/>
  <c r="BJ253" i="7"/>
  <c r="BJ58" i="8" s="1"/>
  <c r="AT253" i="7"/>
  <c r="AT58" i="8" s="1"/>
  <c r="AD253" i="7"/>
  <c r="AD58" i="8" s="1"/>
  <c r="N253" i="7"/>
  <c r="N58" i="8" s="1"/>
  <c r="BF252" i="7"/>
  <c r="BF57" i="8" s="1"/>
  <c r="AP252" i="7"/>
  <c r="AP57" i="8" s="1"/>
  <c r="Z252" i="7"/>
  <c r="Z57" i="8" s="1"/>
  <c r="J252" i="7"/>
  <c r="J57" i="8" s="1"/>
  <c r="BB251" i="7"/>
  <c r="BB56" i="8" s="1"/>
  <c r="AL251" i="7"/>
  <c r="AL56" i="8" s="1"/>
  <c r="V251" i="7"/>
  <c r="V56" i="8" s="1"/>
  <c r="F251" i="7"/>
  <c r="F56" i="8" s="1"/>
  <c r="AX250" i="7"/>
  <c r="AX55" i="8" s="1"/>
  <c r="AH250" i="7"/>
  <c r="AH55" i="8" s="1"/>
  <c r="R250" i="7"/>
  <c r="R55" i="8" s="1"/>
  <c r="BJ249" i="7"/>
  <c r="BJ54" i="8" s="1"/>
  <c r="AT249" i="7"/>
  <c r="AT54" i="8" s="1"/>
  <c r="AD249" i="7"/>
  <c r="AD54" i="8" s="1"/>
  <c r="N249" i="7"/>
  <c r="N54" i="8" s="1"/>
  <c r="BF248" i="7"/>
  <c r="BF53" i="8" s="1"/>
  <c r="AP248" i="7"/>
  <c r="AP53" i="8" s="1"/>
  <c r="Z248" i="7"/>
  <c r="Z53" i="8" s="1"/>
  <c r="J248" i="7"/>
  <c r="J53" i="8" s="1"/>
  <c r="BB247" i="7"/>
  <c r="BB52" i="8" s="1"/>
  <c r="AL247" i="7"/>
  <c r="AL52" i="8" s="1"/>
  <c r="V247" i="7"/>
  <c r="V52" i="8" s="1"/>
  <c r="F247" i="7"/>
  <c r="F52" i="8" s="1"/>
  <c r="AX246" i="7"/>
  <c r="AX51" i="8" s="1"/>
  <c r="AH246" i="7"/>
  <c r="AH51" i="8" s="1"/>
  <c r="R246" i="7"/>
  <c r="R51" i="8" s="1"/>
  <c r="BJ245" i="7"/>
  <c r="BJ50" i="8" s="1"/>
  <c r="AT245" i="7"/>
  <c r="AT50" i="8" s="1"/>
  <c r="Z245" i="7"/>
  <c r="Z50" i="8" s="1"/>
  <c r="BB244" i="7"/>
  <c r="BB49" i="8" s="1"/>
  <c r="V244" i="7"/>
  <c r="V49" i="8" s="1"/>
  <c r="V210" i="7"/>
  <c r="V15" i="8" s="1"/>
  <c r="F210" i="7"/>
  <c r="F15" i="8" s="1"/>
  <c r="AX209" i="7"/>
  <c r="AX14" i="8" s="1"/>
  <c r="AH209" i="7"/>
  <c r="AH14" i="8" s="1"/>
  <c r="R209" i="7"/>
  <c r="R14" i="8" s="1"/>
  <c r="BJ208" i="7"/>
  <c r="BJ13" i="8" s="1"/>
  <c r="AT208" i="7"/>
  <c r="AT13" i="8" s="1"/>
  <c r="BA208" i="7"/>
  <c r="BA13" i="8" s="1"/>
  <c r="AU210" i="7"/>
  <c r="AU15" i="8" s="1"/>
  <c r="AP218" i="7"/>
  <c r="AP23" i="8" s="1"/>
  <c r="AV223" i="7"/>
  <c r="AV28" i="8" s="1"/>
  <c r="R228" i="7"/>
  <c r="R33" i="8" s="1"/>
  <c r="F232" i="7"/>
  <c r="F37" i="8" s="1"/>
  <c r="BB235" i="7"/>
  <c r="BB40" i="8" s="1"/>
  <c r="AP239" i="7"/>
  <c r="AP44" i="8" s="1"/>
  <c r="F243" i="7"/>
  <c r="F48" i="8" s="1"/>
  <c r="BC208" i="7"/>
  <c r="BC13" i="8" s="1"/>
  <c r="Y215" i="7"/>
  <c r="Y20" i="8" s="1"/>
  <c r="AW218" i="7"/>
  <c r="AW23" i="8" s="1"/>
  <c r="AO221" i="7"/>
  <c r="AO26" i="8" s="1"/>
  <c r="BG223" i="7"/>
  <c r="BG28" i="8" s="1"/>
  <c r="G226" i="7"/>
  <c r="G31" i="8" s="1"/>
  <c r="O228" i="7"/>
  <c r="O33" i="8" s="1"/>
  <c r="W230" i="7"/>
  <c r="W35" i="8" s="1"/>
  <c r="AE232" i="7"/>
  <c r="AE37" i="8" s="1"/>
  <c r="AM234" i="7"/>
  <c r="AM39" i="8" s="1"/>
  <c r="AU236" i="7"/>
  <c r="AU41" i="8" s="1"/>
  <c r="BC238" i="7"/>
  <c r="BC43" i="8" s="1"/>
  <c r="BI240" i="7"/>
  <c r="BI45" i="8" s="1"/>
  <c r="Y242" i="7"/>
  <c r="Y47" i="8" s="1"/>
  <c r="AY243" i="7"/>
  <c r="AY48" i="8" s="1"/>
  <c r="Q245" i="7"/>
  <c r="Q50" i="8" s="1"/>
  <c r="BE260" i="7"/>
  <c r="BE65" i="8" s="1"/>
  <c r="AO259" i="7"/>
  <c r="AO64" i="8" s="1"/>
  <c r="BG258" i="7"/>
  <c r="BG63" i="8" s="1"/>
  <c r="Q258" i="7"/>
  <c r="Q63" i="8" s="1"/>
  <c r="AG257" i="7"/>
  <c r="AG62" i="8" s="1"/>
  <c r="AY256" i="7"/>
  <c r="AY61" i="8" s="1"/>
  <c r="I256" i="7"/>
  <c r="I61" i="8" s="1"/>
  <c r="Y255" i="7"/>
  <c r="Y60" i="8" s="1"/>
  <c r="AQ254" i="7"/>
  <c r="AQ59" i="8" s="1"/>
  <c r="BI253" i="7"/>
  <c r="BI58" i="8" s="1"/>
  <c r="Q253" i="7"/>
  <c r="Q58" i="8" s="1"/>
  <c r="AI252" i="7"/>
  <c r="AI57" i="8" s="1"/>
  <c r="BA251" i="7"/>
  <c r="BA56" i="8" s="1"/>
  <c r="I251" i="7"/>
  <c r="I56" i="8" s="1"/>
  <c r="AA250" i="7"/>
  <c r="AA55" i="8" s="1"/>
  <c r="AS249" i="7"/>
  <c r="AS54" i="8" s="1"/>
  <c r="G249" i="7"/>
  <c r="G54" i="8" s="1"/>
  <c r="AI248" i="7"/>
  <c r="AI53" i="8" s="1"/>
  <c r="BK247" i="7"/>
  <c r="BK52" i="8" s="1"/>
  <c r="AE247" i="7"/>
  <c r="AE52" i="8" s="1"/>
  <c r="BG246" i="7"/>
  <c r="BG51" i="8" s="1"/>
  <c r="AA246" i="7"/>
  <c r="AA51" i="8" s="1"/>
  <c r="BC245" i="7"/>
  <c r="BC50" i="8" s="1"/>
  <c r="L245" i="7"/>
  <c r="L50" i="8" s="1"/>
  <c r="BH261" i="7"/>
  <c r="BH66" i="8" s="1"/>
  <c r="AB261" i="7"/>
  <c r="AB66" i="8" s="1"/>
  <c r="BD260" i="7"/>
  <c r="BD65" i="8" s="1"/>
  <c r="X260" i="7"/>
  <c r="X65" i="8" s="1"/>
  <c r="AZ259" i="7"/>
  <c r="AZ64" i="8" s="1"/>
  <c r="T259" i="7"/>
  <c r="T64" i="8" s="1"/>
  <c r="AV258" i="7"/>
  <c r="AV63" i="8" s="1"/>
  <c r="P258" i="7"/>
  <c r="P63" i="8" s="1"/>
  <c r="AR257" i="7"/>
  <c r="AR62" i="8" s="1"/>
  <c r="L257" i="7"/>
  <c r="L62" i="8" s="1"/>
  <c r="AN256" i="7"/>
  <c r="AN61" i="8" s="1"/>
  <c r="H256" i="7"/>
  <c r="H61" i="8" s="1"/>
  <c r="AJ255" i="7"/>
  <c r="AJ60" i="8" s="1"/>
  <c r="D255" i="7"/>
  <c r="AF254" i="7"/>
  <c r="AF59" i="8" s="1"/>
  <c r="BH253" i="7"/>
  <c r="BH58" i="8" s="1"/>
  <c r="AB253" i="7"/>
  <c r="AB58" i="8" s="1"/>
  <c r="BD252" i="7"/>
  <c r="BD57" i="8" s="1"/>
  <c r="X252" i="7"/>
  <c r="X57" i="8" s="1"/>
  <c r="AZ251" i="7"/>
  <c r="AZ56" i="8" s="1"/>
  <c r="T251" i="7"/>
  <c r="T56" i="8" s="1"/>
  <c r="AV250" i="7"/>
  <c r="AV55" i="8" s="1"/>
  <c r="P250" i="7"/>
  <c r="P55" i="8" s="1"/>
  <c r="AR249" i="7"/>
  <c r="AR54" i="8" s="1"/>
  <c r="L249" i="7"/>
  <c r="L54" i="8" s="1"/>
  <c r="AN248" i="7"/>
  <c r="AN53" i="8" s="1"/>
  <c r="H248" i="7"/>
  <c r="H53" i="8" s="1"/>
  <c r="AJ247" i="7"/>
  <c r="AJ52" i="8" s="1"/>
  <c r="D247" i="7"/>
  <c r="AF246" i="7"/>
  <c r="AF51" i="8" s="1"/>
  <c r="BH245" i="7"/>
  <c r="BH50" i="8" s="1"/>
  <c r="V245" i="7"/>
  <c r="V50" i="8" s="1"/>
  <c r="R244" i="7"/>
  <c r="R49" i="8" s="1"/>
  <c r="D210" i="7"/>
  <c r="AF209" i="7"/>
  <c r="AF14" i="8" s="1"/>
  <c r="BH208" i="7"/>
  <c r="BH13" i="8" s="1"/>
  <c r="AD208" i="7"/>
  <c r="AD13" i="8" s="1"/>
  <c r="L208" i="7"/>
  <c r="L13" i="8" s="1"/>
  <c r="AX207" i="7"/>
  <c r="AX12" i="8" s="1"/>
  <c r="Z207" i="7"/>
  <c r="Z12" i="8" s="1"/>
  <c r="H207" i="7"/>
  <c r="H12" i="8" s="1"/>
  <c r="AT206" i="7"/>
  <c r="AT11" i="8" s="1"/>
  <c r="V206" i="7"/>
  <c r="V11" i="8" s="1"/>
  <c r="D206" i="7"/>
  <c r="AP205" i="7"/>
  <c r="AP10" i="8" s="1"/>
  <c r="R205" i="7"/>
  <c r="R10" i="8" s="1"/>
  <c r="BH204" i="7"/>
  <c r="BH9" i="8" s="1"/>
  <c r="AL204" i="7"/>
  <c r="AL9" i="8" s="1"/>
  <c r="N204" i="7"/>
  <c r="N9" i="8" s="1"/>
  <c r="BD203" i="7"/>
  <c r="BD8" i="8" s="1"/>
  <c r="AN203" i="7"/>
  <c r="AN8" i="8" s="1"/>
  <c r="X203" i="7"/>
  <c r="X8" i="8" s="1"/>
  <c r="H203" i="7"/>
  <c r="H8" i="8" s="1"/>
  <c r="AZ202" i="7"/>
  <c r="AJ202" i="7"/>
  <c r="T202" i="7"/>
  <c r="AM253" i="7"/>
  <c r="AM58" i="8" s="1"/>
  <c r="S248" i="7"/>
  <c r="S53" i="8" s="1"/>
  <c r="O247" i="7"/>
  <c r="O52" i="8" s="1"/>
  <c r="K246" i="7"/>
  <c r="K51" i="8" s="1"/>
  <c r="AN244" i="7"/>
  <c r="AN49" i="8" s="1"/>
  <c r="L261" i="7"/>
  <c r="L66" i="8" s="1"/>
  <c r="AN260" i="7"/>
  <c r="AN65" i="8" s="1"/>
  <c r="AJ259" i="7"/>
  <c r="AJ64" i="8" s="1"/>
  <c r="D259" i="7"/>
  <c r="BH257" i="7"/>
  <c r="BH62" i="8" s="1"/>
  <c r="AB257" i="7"/>
  <c r="AB62" i="8" s="1"/>
  <c r="BD256" i="7"/>
  <c r="BD61" i="8" s="1"/>
  <c r="AZ255" i="7"/>
  <c r="AZ60" i="8" s="1"/>
  <c r="T255" i="7"/>
  <c r="T60" i="8" s="1"/>
  <c r="P254" i="7"/>
  <c r="P59" i="8" s="1"/>
  <c r="AR253" i="7"/>
  <c r="AR58" i="8" s="1"/>
  <c r="AN252" i="7"/>
  <c r="AN57" i="8" s="1"/>
  <c r="H252" i="7"/>
  <c r="H57" i="8" s="1"/>
  <c r="D251" i="7"/>
  <c r="AF250" i="7"/>
  <c r="AF55" i="8" s="1"/>
  <c r="AB249" i="7"/>
  <c r="AB54" i="8" s="1"/>
  <c r="BD248" i="7"/>
  <c r="BD53" i="8" s="1"/>
  <c r="AZ247" i="7"/>
  <c r="AZ52" i="8" s="1"/>
  <c r="T247" i="7"/>
  <c r="T52" i="8" s="1"/>
  <c r="AV246" i="7"/>
  <c r="AV51" i="8" s="1"/>
  <c r="AR245" i="7"/>
  <c r="AR50" i="8" s="1"/>
  <c r="AX244" i="7"/>
  <c r="AX49" i="8" s="1"/>
  <c r="T210" i="7"/>
  <c r="T15" i="8" s="1"/>
  <c r="AV209" i="7"/>
  <c r="AV14" i="8" s="1"/>
  <c r="AR208" i="7"/>
  <c r="AR13" i="8" s="1"/>
  <c r="V208" i="7"/>
  <c r="V13" i="8" s="1"/>
  <c r="BF207" i="7"/>
  <c r="BF12" i="8" s="1"/>
  <c r="AN207" i="7"/>
  <c r="AN12" i="8" s="1"/>
  <c r="R207" i="7"/>
  <c r="R12" i="8" s="1"/>
  <c r="AJ206" i="7"/>
  <c r="AJ11" i="8" s="1"/>
  <c r="N206" i="7"/>
  <c r="N11" i="8" s="1"/>
  <c r="AX205" i="7"/>
  <c r="AX10" i="8" s="1"/>
  <c r="AF205" i="7"/>
  <c r="AF10" i="8" s="1"/>
  <c r="J205" i="7"/>
  <c r="J10" i="8" s="1"/>
  <c r="AT204" i="7"/>
  <c r="AT9" i="8" s="1"/>
  <c r="F204" i="7"/>
  <c r="F9" i="8" s="1"/>
  <c r="AV203" i="7"/>
  <c r="AV8" i="8" s="1"/>
  <c r="AF203" i="7"/>
  <c r="AF8" i="8" s="1"/>
  <c r="P203" i="7"/>
  <c r="P8" i="8" s="1"/>
  <c r="BH202" i="7"/>
  <c r="AR202" i="7"/>
  <c r="AB202" i="7"/>
  <c r="D216" i="7"/>
  <c r="AX216" i="7"/>
  <c r="AX21" i="8" s="1"/>
  <c r="BB221" i="7"/>
  <c r="BB26" i="8" s="1"/>
  <c r="BB226" i="7"/>
  <c r="BB31" i="8" s="1"/>
  <c r="AN230" i="7"/>
  <c r="AN35" i="8" s="1"/>
  <c r="AD234" i="7"/>
  <c r="AD39" i="8" s="1"/>
  <c r="P238" i="7"/>
  <c r="P43" i="8" s="1"/>
  <c r="BJ241" i="7"/>
  <c r="BJ46" i="8" s="1"/>
  <c r="AM204" i="7"/>
  <c r="AM9" i="8" s="1"/>
  <c r="Q213" i="7"/>
  <c r="Q18" i="8" s="1"/>
  <c r="AS217" i="7"/>
  <c r="AS22" i="8" s="1"/>
  <c r="AK220" i="7"/>
  <c r="AK25" i="8" s="1"/>
  <c r="K223" i="7"/>
  <c r="K28" i="8" s="1"/>
  <c r="S225" i="7"/>
  <c r="S30" i="8" s="1"/>
  <c r="AA227" i="7"/>
  <c r="AA32" i="8" s="1"/>
  <c r="AI229" i="7"/>
  <c r="AI34" i="8" s="1"/>
  <c r="AQ231" i="7"/>
  <c r="AQ36" i="8" s="1"/>
  <c r="AY233" i="7"/>
  <c r="AY38" i="8" s="1"/>
  <c r="BG235" i="7"/>
  <c r="BG40" i="8" s="1"/>
  <c r="G238" i="7"/>
  <c r="G43" i="8" s="1"/>
  <c r="O240" i="7"/>
  <c r="O45" i="8" s="1"/>
  <c r="BA241" i="7"/>
  <c r="BA46" i="8" s="1"/>
  <c r="S243" i="7"/>
  <c r="S48" i="8" s="1"/>
  <c r="AS244" i="7"/>
  <c r="AS49" i="8" s="1"/>
  <c r="AC261" i="7"/>
  <c r="AC66" i="8" s="1"/>
  <c r="BK259" i="7"/>
  <c r="BK64" i="8" s="1"/>
  <c r="M259" i="7"/>
  <c r="M64" i="8" s="1"/>
  <c r="AC258" i="7"/>
  <c r="AC63" i="8" s="1"/>
  <c r="AU257" i="7"/>
  <c r="AU62" i="8" s="1"/>
  <c r="E257" i="7"/>
  <c r="E62" i="8" s="1"/>
  <c r="U256" i="7"/>
  <c r="U61" i="8" s="1"/>
  <c r="AM255" i="7"/>
  <c r="AM60" i="8" s="1"/>
  <c r="BE254" i="7"/>
  <c r="BE59" i="8" s="1"/>
  <c r="M254" i="7"/>
  <c r="M59" i="8" s="1"/>
  <c r="AE253" i="7"/>
  <c r="AE58" i="8" s="1"/>
  <c r="AW252" i="7"/>
  <c r="AW57" i="8" s="1"/>
  <c r="E252" i="7"/>
  <c r="E57" i="8" s="1"/>
  <c r="W251" i="7"/>
  <c r="W56" i="8" s="1"/>
  <c r="AO250" i="7"/>
  <c r="AO55" i="8" s="1"/>
  <c r="BE249" i="7"/>
  <c r="BE54" i="8" s="1"/>
  <c r="Q249" i="7"/>
  <c r="Q54" i="8" s="1"/>
  <c r="AS248" i="7"/>
  <c r="AS53" i="8" s="1"/>
  <c r="M248" i="7"/>
  <c r="M53" i="8" s="1"/>
  <c r="AO247" i="7"/>
  <c r="AO52" i="8" s="1"/>
  <c r="I247" i="7"/>
  <c r="I52" i="8" s="1"/>
  <c r="AK246" i="7"/>
  <c r="AK51" i="8" s="1"/>
  <c r="E246" i="7"/>
  <c r="E51" i="8" s="1"/>
  <c r="AF245" i="7"/>
  <c r="AF50" i="8" s="1"/>
  <c r="AB244" i="7"/>
  <c r="AB49" i="8" s="1"/>
  <c r="AL261" i="7"/>
  <c r="AL66" i="8" s="1"/>
  <c r="F261" i="7"/>
  <c r="F66" i="8" s="1"/>
  <c r="AH260" i="7"/>
  <c r="AH65" i="8" s="1"/>
  <c r="BJ259" i="7"/>
  <c r="BJ64" i="8" s="1"/>
  <c r="AD259" i="7"/>
  <c r="AD64" i="8" s="1"/>
  <c r="BF258" i="7"/>
  <c r="BF63" i="8" s="1"/>
  <c r="Z258" i="7"/>
  <c r="Z63" i="8" s="1"/>
  <c r="BB257" i="7"/>
  <c r="BB62" i="8" s="1"/>
  <c r="V257" i="7"/>
  <c r="V62" i="8" s="1"/>
  <c r="AX256" i="7"/>
  <c r="AX61" i="8" s="1"/>
  <c r="R256" i="7"/>
  <c r="R61" i="8" s="1"/>
  <c r="AT255" i="7"/>
  <c r="AT60" i="8" s="1"/>
  <c r="N255" i="7"/>
  <c r="N60" i="8" s="1"/>
  <c r="AP254" i="7"/>
  <c r="AP59" i="8" s="1"/>
  <c r="J254" i="7"/>
  <c r="J59" i="8" s="1"/>
  <c r="AL253" i="7"/>
  <c r="AL58" i="8" s="1"/>
  <c r="F253" i="7"/>
  <c r="F58" i="8" s="1"/>
  <c r="AH252" i="7"/>
  <c r="AH57" i="8" s="1"/>
  <c r="BJ251" i="7"/>
  <c r="BJ56" i="8" s="1"/>
  <c r="AD251" i="7"/>
  <c r="AD56" i="8" s="1"/>
  <c r="BF250" i="7"/>
  <c r="BF55" i="8" s="1"/>
  <c r="Z250" i="7"/>
  <c r="Z55" i="8" s="1"/>
  <c r="BB249" i="7"/>
  <c r="BB54" i="8" s="1"/>
  <c r="V249" i="7"/>
  <c r="V54" i="8" s="1"/>
  <c r="AX248" i="7"/>
  <c r="AX53" i="8" s="1"/>
  <c r="R248" i="7"/>
  <c r="R53" i="8" s="1"/>
  <c r="AT247" i="7"/>
  <c r="AT52" i="8" s="1"/>
  <c r="N247" i="7"/>
  <c r="N52" i="8" s="1"/>
  <c r="AP246" i="7"/>
  <c r="AP51" i="8" s="1"/>
  <c r="J246" i="7"/>
  <c r="J51" i="8" s="1"/>
  <c r="AL245" i="7"/>
  <c r="AL50" i="8" s="1"/>
  <c r="AL244" i="7"/>
  <c r="AL49" i="8" s="1"/>
  <c r="N210" i="7"/>
  <c r="N15" i="8" s="1"/>
  <c r="AP209" i="7"/>
  <c r="AP14" i="8" s="1"/>
  <c r="J209" i="7"/>
  <c r="J14" i="8" s="1"/>
  <c r="AL208" i="7"/>
  <c r="AL13" i="8" s="1"/>
  <c r="N208" i="7"/>
  <c r="N13" i="8" s="1"/>
  <c r="AH207" i="7"/>
  <c r="AH12" i="8" s="1"/>
  <c r="J207" i="7"/>
  <c r="J12" i="8" s="1"/>
  <c r="AZ206" i="7"/>
  <c r="AZ11" i="8" s="1"/>
  <c r="AD206" i="7"/>
  <c r="AD11" i="8" s="1"/>
  <c r="F206" i="7"/>
  <c r="F11" i="8" s="1"/>
  <c r="AV205" i="7"/>
  <c r="AV10" i="8" s="1"/>
  <c r="Z205" i="7"/>
  <c r="Z10" i="8" s="1"/>
  <c r="BJ204" i="7"/>
  <c r="BJ9" i="8" s="1"/>
  <c r="AR204" i="7"/>
  <c r="AR9" i="8" s="1"/>
  <c r="V204" i="7"/>
  <c r="V9" i="8" s="1"/>
  <c r="BF203" i="7"/>
  <c r="BF8" i="8" s="1"/>
  <c r="AP203" i="7"/>
  <c r="AP8" i="8" s="1"/>
  <c r="Z203" i="7"/>
  <c r="Z8" i="8" s="1"/>
  <c r="J203" i="7"/>
  <c r="J8" i="8" s="1"/>
  <c r="BB202" i="7"/>
  <c r="AL202" i="7"/>
  <c r="V202" i="7"/>
  <c r="F202" i="7"/>
  <c r="BD210" i="7"/>
  <c r="BD15" i="8" s="1"/>
  <c r="G212" i="7"/>
  <c r="G17" i="8" s="1"/>
  <c r="V219" i="7"/>
  <c r="V24" i="8" s="1"/>
  <c r="V224" i="7"/>
  <c r="V29" i="8" s="1"/>
  <c r="AV228" i="7"/>
  <c r="AV33" i="8" s="1"/>
  <c r="AH232" i="7"/>
  <c r="AH37" i="8" s="1"/>
  <c r="V236" i="7"/>
  <c r="V41" i="8" s="1"/>
  <c r="J240" i="7"/>
  <c r="J45" i="8" s="1"/>
  <c r="AB243" i="7"/>
  <c r="AB48" i="8" s="1"/>
  <c r="O210" i="7"/>
  <c r="O15" i="8" s="1"/>
  <c r="I216" i="7"/>
  <c r="I21" i="8" s="1"/>
  <c r="K219" i="7"/>
  <c r="K24" i="8" s="1"/>
  <c r="BI221" i="7"/>
  <c r="BI26" i="8" s="1"/>
  <c r="O224" i="7"/>
  <c r="O29" i="8" s="1"/>
  <c r="W226" i="7"/>
  <c r="W31" i="8" s="1"/>
  <c r="AE228" i="7"/>
  <c r="AE33" i="8" s="1"/>
  <c r="AM230" i="7"/>
  <c r="AM35" i="8" s="1"/>
  <c r="AU232" i="7"/>
  <c r="AU37" i="8" s="1"/>
  <c r="BC234" i="7"/>
  <c r="BC39" i="8" s="1"/>
  <c r="BK236" i="7"/>
  <c r="BK41" i="8" s="1"/>
  <c r="K239" i="7"/>
  <c r="K44" i="8" s="1"/>
  <c r="K241" i="7"/>
  <c r="K46" i="8" s="1"/>
  <c r="AK242" i="7"/>
  <c r="AK47" i="8" s="1"/>
  <c r="BI243" i="7"/>
  <c r="BI48" i="8" s="1"/>
  <c r="AA245" i="7"/>
  <c r="AA50" i="8" s="1"/>
  <c r="AS260" i="7"/>
  <c r="AS65" i="8" s="1"/>
  <c r="AG259" i="7"/>
  <c r="AG64" i="8" s="1"/>
  <c r="AY258" i="7"/>
  <c r="AY63" i="8" s="1"/>
  <c r="I258" i="7"/>
  <c r="I63" i="8" s="1"/>
  <c r="Y257" i="7"/>
  <c r="Y62" i="8" s="1"/>
  <c r="AQ256" i="7"/>
  <c r="AQ61" i="8" s="1"/>
  <c r="BI255" i="7"/>
  <c r="BI60" i="8" s="1"/>
  <c r="Q255" i="7"/>
  <c r="Q60" i="8" s="1"/>
  <c r="AI254" i="7"/>
  <c r="AI59" i="8" s="1"/>
  <c r="BA253" i="7"/>
  <c r="BA58" i="8" s="1"/>
  <c r="I253" i="7"/>
  <c r="I58" i="8" s="1"/>
  <c r="AA252" i="7"/>
  <c r="AA57" i="8" s="1"/>
  <c r="AS251" i="7"/>
  <c r="AS56" i="8" s="1"/>
  <c r="BI250" i="7"/>
  <c r="BI55" i="8" s="1"/>
  <c r="S250" i="7"/>
  <c r="S55" i="8" s="1"/>
  <c r="AK249" i="7"/>
  <c r="AK54" i="8" s="1"/>
  <c r="BI248" i="7"/>
  <c r="BI53" i="8" s="1"/>
  <c r="AC248" i="7"/>
  <c r="AC53" i="8" s="1"/>
  <c r="BE247" i="7"/>
  <c r="BE52" i="8" s="1"/>
  <c r="Y247" i="7"/>
  <c r="Y52" i="8" s="1"/>
  <c r="BA246" i="7"/>
  <c r="BA51" i="8" s="1"/>
  <c r="U246" i="7"/>
  <c r="U51" i="8" s="1"/>
  <c r="AW245" i="7"/>
  <c r="AW50" i="8" s="1"/>
  <c r="BH244" i="7"/>
  <c r="BH49" i="8" s="1"/>
  <c r="BB261" i="7"/>
  <c r="BB66" i="8" s="1"/>
  <c r="V261" i="7"/>
  <c r="V66" i="8" s="1"/>
  <c r="AX260" i="7"/>
  <c r="AX65" i="8" s="1"/>
  <c r="R260" i="7"/>
  <c r="R65" i="8" s="1"/>
  <c r="AT259" i="7"/>
  <c r="AT64" i="8" s="1"/>
  <c r="N259" i="7"/>
  <c r="N64" i="8" s="1"/>
  <c r="AP258" i="7"/>
  <c r="AP63" i="8" s="1"/>
  <c r="J258" i="7"/>
  <c r="J63" i="8" s="1"/>
  <c r="AL257" i="7"/>
  <c r="AL62" i="8" s="1"/>
  <c r="F257" i="7"/>
  <c r="F62" i="8" s="1"/>
  <c r="AH256" i="7"/>
  <c r="AH61" i="8" s="1"/>
  <c r="BJ255" i="7"/>
  <c r="BJ60" i="8" s="1"/>
  <c r="AD255" i="7"/>
  <c r="AD60" i="8" s="1"/>
  <c r="BF254" i="7"/>
  <c r="BF59" i="8" s="1"/>
  <c r="Z254" i="7"/>
  <c r="Z59" i="8" s="1"/>
  <c r="BB253" i="7"/>
  <c r="BB58" i="8" s="1"/>
  <c r="V253" i="7"/>
  <c r="V58" i="8" s="1"/>
  <c r="AX252" i="7"/>
  <c r="AX57" i="8" s="1"/>
  <c r="R252" i="7"/>
  <c r="R57" i="8" s="1"/>
  <c r="AT251" i="7"/>
  <c r="AT56" i="8" s="1"/>
  <c r="N251" i="7"/>
  <c r="N56" i="8" s="1"/>
  <c r="AP250" i="7"/>
  <c r="AP55" i="8" s="1"/>
  <c r="J250" i="7"/>
  <c r="J55" i="8" s="1"/>
  <c r="AL249" i="7"/>
  <c r="AL54" i="8" s="1"/>
  <c r="F249" i="7"/>
  <c r="F54" i="8" s="1"/>
  <c r="AH248" i="7"/>
  <c r="AH53" i="8" s="1"/>
  <c r="BJ247" i="7"/>
  <c r="BJ52" i="8" s="1"/>
  <c r="AD247" i="7"/>
  <c r="AD52" i="8" s="1"/>
  <c r="BF246" i="7"/>
  <c r="BF51" i="8" s="1"/>
  <c r="Z246" i="7"/>
  <c r="Z51" i="8" s="1"/>
  <c r="BB245" i="7"/>
  <c r="BB50" i="8" s="1"/>
  <c r="J245" i="7"/>
  <c r="J50" i="8" s="1"/>
  <c r="AD210" i="7"/>
  <c r="AD15" i="8" s="1"/>
  <c r="BF209" i="7"/>
  <c r="BF14" i="8" s="1"/>
  <c r="Z209" i="7"/>
  <c r="Z14" i="8" s="1"/>
  <c r="BB208" i="7"/>
  <c r="BB13" i="8" s="1"/>
  <c r="AB208" i="7"/>
  <c r="AB13" i="8" s="1"/>
  <c r="F208" i="7"/>
  <c r="F13" i="8" s="1"/>
  <c r="AP207" i="7"/>
  <c r="AP12" i="8" s="1"/>
  <c r="X207" i="7"/>
  <c r="X12" i="8" s="1"/>
  <c r="BJ206" i="7"/>
  <c r="BJ11" i="8" s="1"/>
  <c r="AL206" i="7"/>
  <c r="AL11" i="8" s="1"/>
  <c r="T206" i="7"/>
  <c r="T11" i="8" s="1"/>
  <c r="BF205" i="7"/>
  <c r="BF10" i="8" s="1"/>
  <c r="AH205" i="7"/>
  <c r="AH10" i="8" s="1"/>
  <c r="P205" i="7"/>
  <c r="P10" i="8" s="1"/>
  <c r="BB204" i="7"/>
  <c r="BB9" i="8" s="1"/>
  <c r="AD204" i="7"/>
  <c r="AD9" i="8" s="1"/>
  <c r="L204" i="7"/>
  <c r="L9" i="8" s="1"/>
  <c r="AX203" i="7"/>
  <c r="AX8" i="8" s="1"/>
  <c r="AH203" i="7"/>
  <c r="AH8" i="8" s="1"/>
  <c r="R203" i="7"/>
  <c r="R8" i="8" s="1"/>
  <c r="BJ202" i="7"/>
  <c r="AT202" i="7"/>
  <c r="AD202" i="7"/>
  <c r="N202" i="7"/>
  <c r="AP214" i="7"/>
  <c r="AP19" i="8" s="1"/>
  <c r="AY215" i="7"/>
  <c r="AY20" i="8" s="1"/>
  <c r="P221" i="7"/>
  <c r="P26" i="8" s="1"/>
  <c r="R226" i="7"/>
  <c r="R31" i="8" s="1"/>
  <c r="N230" i="7"/>
  <c r="N35" i="8" s="1"/>
  <c r="BH233" i="7"/>
  <c r="BH38" i="8" s="1"/>
  <c r="AT237" i="7"/>
  <c r="AT42" i="8" s="1"/>
  <c r="AJ241" i="7"/>
  <c r="AJ46" i="8" s="1"/>
  <c r="K203" i="7"/>
  <c r="K8" i="8" s="1"/>
  <c r="AG212" i="7"/>
  <c r="AG17" i="8" s="1"/>
  <c r="Y217" i="7"/>
  <c r="Y22" i="8" s="1"/>
  <c r="O220" i="7"/>
  <c r="O25" i="8" s="1"/>
  <c r="BC222" i="7"/>
  <c r="BC27" i="8" s="1"/>
  <c r="BK224" i="7"/>
  <c r="BK29" i="8" s="1"/>
  <c r="K227" i="7"/>
  <c r="K32" i="8" s="1"/>
  <c r="S229" i="7"/>
  <c r="S34" i="8" s="1"/>
  <c r="AA231" i="7"/>
  <c r="AA36" i="8" s="1"/>
  <c r="AI233" i="7"/>
  <c r="AI38" i="8" s="1"/>
  <c r="AQ235" i="7"/>
  <c r="AQ40" i="8" s="1"/>
  <c r="AY237" i="7"/>
  <c r="AY42" i="8" s="1"/>
  <c r="BG239" i="7"/>
  <c r="BG44" i="8" s="1"/>
  <c r="AQ241" i="7"/>
  <c r="AQ46" i="8" s="1"/>
  <c r="I243" i="7"/>
  <c r="I48" i="8" s="1"/>
  <c r="AG244" i="7"/>
  <c r="AG49" i="8" s="1"/>
  <c r="AM261" i="7"/>
  <c r="AM66" i="8" s="1"/>
  <c r="M260" i="7"/>
  <c r="M65" i="8" s="1"/>
  <c r="U259" i="7"/>
  <c r="U64" i="8" s="1"/>
  <c r="AK258" i="7"/>
  <c r="AK63" i="8" s="1"/>
  <c r="BC257" i="7"/>
  <c r="BC62" i="8" s="1"/>
  <c r="M257" i="7"/>
  <c r="M62" i="8" s="1"/>
  <c r="AC256" i="7"/>
  <c r="AC61" i="8" s="1"/>
  <c r="AU255" i="7"/>
  <c r="AU60" i="8" s="1"/>
  <c r="E255" i="7"/>
  <c r="E60" i="8" s="1"/>
  <c r="U254" i="7"/>
  <c r="U59" i="8" s="1"/>
  <c r="BE252" i="7"/>
  <c r="BE57" i="8" s="1"/>
  <c r="M252" i="7"/>
  <c r="M57" i="8" s="1"/>
  <c r="AE251" i="7"/>
  <c r="AE56" i="8" s="1"/>
  <c r="AW250" i="7"/>
  <c r="AW55" i="8" s="1"/>
  <c r="E250" i="7"/>
  <c r="E55" i="8" s="1"/>
  <c r="W249" i="7"/>
  <c r="W54" i="8" s="1"/>
  <c r="AY248" i="7"/>
  <c r="AY53" i="8" s="1"/>
  <c r="AU247" i="7"/>
  <c r="AU52" i="8" s="1"/>
  <c r="AQ246" i="7"/>
  <c r="AQ51" i="8" s="1"/>
  <c r="AM245" i="7"/>
  <c r="AM50" i="8" s="1"/>
  <c r="AR261" i="7"/>
  <c r="AR66" i="8" s="1"/>
  <c r="H260" i="7"/>
  <c r="H65" i="8" s="1"/>
  <c r="AF258" i="7"/>
  <c r="AF63" i="8" s="1"/>
  <c r="X256" i="7"/>
  <c r="X61" i="8" s="1"/>
  <c r="AV254" i="7"/>
  <c r="AV59" i="8" s="1"/>
  <c r="L253" i="7"/>
  <c r="L58" i="8" s="1"/>
  <c r="AJ251" i="7"/>
  <c r="AJ56" i="8" s="1"/>
  <c r="BH249" i="7"/>
  <c r="BH54" i="8" s="1"/>
  <c r="X248" i="7"/>
  <c r="X53" i="8" s="1"/>
  <c r="P246" i="7"/>
  <c r="P51" i="8" s="1"/>
  <c r="P209" i="7"/>
  <c r="P14" i="8" s="1"/>
  <c r="BB206" i="7"/>
  <c r="BB11" i="8" s="1"/>
  <c r="AB204" i="7"/>
  <c r="AB9" i="8" s="1"/>
  <c r="L202" i="7"/>
  <c r="BD207" i="7"/>
  <c r="BD12" i="8" s="1"/>
  <c r="F263" i="7" l="1"/>
  <c r="F7" i="8"/>
  <c r="AB263" i="7"/>
  <c r="AB7" i="8"/>
  <c r="D62" i="8"/>
  <c r="BM257" i="7"/>
  <c r="AN7" i="8"/>
  <c r="AN263" i="7"/>
  <c r="D32" i="8"/>
  <c r="BM227" i="7"/>
  <c r="D45" i="8"/>
  <c r="BM240" i="7"/>
  <c r="D37" i="8"/>
  <c r="BM232" i="7"/>
  <c r="AQ7" i="8"/>
  <c r="AQ263" i="7"/>
  <c r="BM202" i="7"/>
  <c r="D263" i="7"/>
  <c r="D7" i="8"/>
  <c r="D28" i="8"/>
  <c r="BM223" i="7"/>
  <c r="AY263" i="7"/>
  <c r="AY7" i="8"/>
  <c r="BI7" i="8"/>
  <c r="BI263" i="7"/>
  <c r="AT263" i="7"/>
  <c r="AT7" i="8"/>
  <c r="AR263" i="7"/>
  <c r="AR7" i="8"/>
  <c r="D60" i="8"/>
  <c r="BM255" i="7"/>
  <c r="BM213" i="7"/>
  <c r="D18" i="8"/>
  <c r="D34" i="8"/>
  <c r="BM229" i="7"/>
  <c r="P7" i="8"/>
  <c r="P263" i="7"/>
  <c r="AV7" i="8"/>
  <c r="AV263" i="7"/>
  <c r="BM207" i="7"/>
  <c r="D12" i="8"/>
  <c r="D57" i="8"/>
  <c r="BM252" i="7"/>
  <c r="D65" i="8"/>
  <c r="BM260" i="7"/>
  <c r="S263" i="7"/>
  <c r="S7" i="8"/>
  <c r="AG7" i="8"/>
  <c r="AG263" i="7"/>
  <c r="D46" i="8"/>
  <c r="BM241" i="7"/>
  <c r="D44" i="8"/>
  <c r="BM239" i="7"/>
  <c r="D47" i="8"/>
  <c r="BM242" i="7"/>
  <c r="D39" i="8"/>
  <c r="BM234" i="7"/>
  <c r="D30" i="8"/>
  <c r="BM225" i="7"/>
  <c r="D22" i="8"/>
  <c r="BM217" i="7"/>
  <c r="K7" i="8"/>
  <c r="K263" i="7"/>
  <c r="AK263" i="7"/>
  <c r="AK7" i="8"/>
  <c r="BG7" i="8"/>
  <c r="BG263" i="7"/>
  <c r="AO7" i="8"/>
  <c r="AO263" i="7"/>
  <c r="BJ263" i="7"/>
  <c r="BJ7" i="8"/>
  <c r="AL263" i="7"/>
  <c r="AL7" i="8"/>
  <c r="BH263" i="7"/>
  <c r="BH7" i="8"/>
  <c r="D64" i="8"/>
  <c r="BM259" i="7"/>
  <c r="D52" i="8"/>
  <c r="BM247" i="7"/>
  <c r="BM204" i="7"/>
  <c r="D9" i="8"/>
  <c r="D54" i="8"/>
  <c r="BM249" i="7"/>
  <c r="D38" i="8"/>
  <c r="BM233" i="7"/>
  <c r="D31" i="8"/>
  <c r="BM226" i="7"/>
  <c r="AS7" i="8"/>
  <c r="AS263" i="7"/>
  <c r="AH263" i="7"/>
  <c r="AH7" i="8"/>
  <c r="X7" i="8"/>
  <c r="X263" i="7"/>
  <c r="BD7" i="8"/>
  <c r="BD263" i="7"/>
  <c r="BM205" i="7"/>
  <c r="D10" i="8"/>
  <c r="D55" i="8"/>
  <c r="BM250" i="7"/>
  <c r="D63" i="8"/>
  <c r="BM258" i="7"/>
  <c r="D40" i="8"/>
  <c r="BM235" i="7"/>
  <c r="D36" i="8"/>
  <c r="BM231" i="7"/>
  <c r="D27" i="8"/>
  <c r="BM222" i="7"/>
  <c r="E263" i="7"/>
  <c r="E7" i="8"/>
  <c r="D49" i="8"/>
  <c r="BM244" i="7"/>
  <c r="D41" i="8"/>
  <c r="BM236" i="7"/>
  <c r="D33" i="8"/>
  <c r="BM228" i="7"/>
  <c r="AW7" i="8"/>
  <c r="AW263" i="7"/>
  <c r="BA263" i="7"/>
  <c r="BA7" i="8"/>
  <c r="D24" i="8"/>
  <c r="BM219" i="7"/>
  <c r="Q7" i="8"/>
  <c r="Q263" i="7"/>
  <c r="AA7" i="8"/>
  <c r="AA263" i="7"/>
  <c r="Y7" i="8"/>
  <c r="Y263" i="7"/>
  <c r="AD263" i="7"/>
  <c r="AD7" i="8"/>
  <c r="D56" i="8"/>
  <c r="BM251" i="7"/>
  <c r="AJ263" i="7"/>
  <c r="AJ7" i="8"/>
  <c r="R263" i="7"/>
  <c r="R7" i="8"/>
  <c r="AX263" i="7"/>
  <c r="AX7" i="8"/>
  <c r="H7" i="8"/>
  <c r="H263" i="7"/>
  <c r="BM209" i="7"/>
  <c r="D14" i="8"/>
  <c r="D51" i="8"/>
  <c r="BM246" i="7"/>
  <c r="D59" i="8"/>
  <c r="BM254" i="7"/>
  <c r="D42" i="8"/>
  <c r="BM237" i="7"/>
  <c r="G7" i="8"/>
  <c r="G263" i="7"/>
  <c r="O7" i="8"/>
  <c r="O263" i="7"/>
  <c r="M7" i="8"/>
  <c r="M263" i="7"/>
  <c r="W7" i="8"/>
  <c r="W263" i="7"/>
  <c r="AI7" i="8"/>
  <c r="AI263" i="7"/>
  <c r="BM211" i="7"/>
  <c r="D16" i="8"/>
  <c r="BE7" i="8"/>
  <c r="BE263" i="7"/>
  <c r="L263" i="7"/>
  <c r="L7" i="8"/>
  <c r="V263" i="7"/>
  <c r="V7" i="8"/>
  <c r="AZ263" i="7"/>
  <c r="AZ7" i="8"/>
  <c r="BM210" i="7"/>
  <c r="D15" i="8"/>
  <c r="BM208" i="7"/>
  <c r="D13" i="8"/>
  <c r="D58" i="8"/>
  <c r="BM253" i="7"/>
  <c r="Z263" i="7"/>
  <c r="Z7" i="8"/>
  <c r="BF263" i="7"/>
  <c r="BF7" i="8"/>
  <c r="N263" i="7"/>
  <c r="N7" i="8"/>
  <c r="BB263" i="7"/>
  <c r="BB7" i="8"/>
  <c r="BM216" i="7"/>
  <c r="D21" i="8"/>
  <c r="T263" i="7"/>
  <c r="T7" i="8"/>
  <c r="BM206" i="7"/>
  <c r="D11" i="8"/>
  <c r="D66" i="8"/>
  <c r="BM261" i="7"/>
  <c r="AM7" i="8"/>
  <c r="AM263" i="7"/>
  <c r="J263" i="7"/>
  <c r="J7" i="8"/>
  <c r="AP263" i="7"/>
  <c r="AP7" i="8"/>
  <c r="D25" i="8"/>
  <c r="BM220" i="7"/>
  <c r="AF7" i="8"/>
  <c r="AF263" i="7"/>
  <c r="BM203" i="7"/>
  <c r="D8" i="8"/>
  <c r="D53" i="8"/>
  <c r="BM248" i="7"/>
  <c r="D61" i="8"/>
  <c r="BM256" i="7"/>
  <c r="D50" i="8"/>
  <c r="BM245" i="7"/>
  <c r="AE263" i="7"/>
  <c r="AE7" i="8"/>
  <c r="AU7" i="8"/>
  <c r="AU263" i="7"/>
  <c r="BK263" i="7"/>
  <c r="BK7" i="8"/>
  <c r="D48" i="8"/>
  <c r="BM243" i="7"/>
  <c r="BM212" i="7"/>
  <c r="D17" i="8"/>
  <c r="BM218" i="7"/>
  <c r="D23" i="8"/>
  <c r="BC7" i="8"/>
  <c r="BC263" i="7"/>
  <c r="D43" i="8"/>
  <c r="BM238" i="7"/>
  <c r="D35" i="8"/>
  <c r="BM230" i="7"/>
  <c r="D29" i="8"/>
  <c r="BM224" i="7"/>
  <c r="U263" i="7"/>
  <c r="U7" i="8"/>
  <c r="BM215" i="7"/>
  <c r="D20" i="8"/>
  <c r="AC7" i="8"/>
  <c r="AC263" i="7"/>
  <c r="D26" i="8"/>
  <c r="BM221" i="7"/>
  <c r="BM214" i="7"/>
  <c r="D19" i="8"/>
  <c r="I7" i="8"/>
  <c r="I263" i="7"/>
  <c r="I264" i="7" l="1"/>
  <c r="BN214" i="7"/>
  <c r="G19" i="6" s="1"/>
  <c r="F19" i="6"/>
  <c r="U264" i="7"/>
  <c r="BN212" i="7"/>
  <c r="G17" i="6" s="1"/>
  <c r="F17" i="6"/>
  <c r="BK264" i="7"/>
  <c r="AE264" i="7"/>
  <c r="F8" i="6"/>
  <c r="BN203" i="7"/>
  <c r="G8" i="6" s="1"/>
  <c r="J264" i="7"/>
  <c r="T264" i="7"/>
  <c r="BB264" i="7"/>
  <c r="BF264" i="7"/>
  <c r="F15" i="6"/>
  <c r="BN210" i="7"/>
  <c r="G15" i="6" s="1"/>
  <c r="V264" i="7"/>
  <c r="BN209" i="7"/>
  <c r="G14" i="6" s="1"/>
  <c r="F14" i="6"/>
  <c r="AX264" i="7"/>
  <c r="AJ264" i="7"/>
  <c r="AD264" i="7"/>
  <c r="E264" i="7"/>
  <c r="BN205" i="7"/>
  <c r="G10" i="6" s="1"/>
  <c r="F10" i="6"/>
  <c r="BN204" i="7"/>
  <c r="G9" i="6" s="1"/>
  <c r="F9" i="6"/>
  <c r="AL264" i="7"/>
  <c r="AK264" i="7"/>
  <c r="BN207" i="7"/>
  <c r="G12" i="6" s="1"/>
  <c r="F12" i="6"/>
  <c r="BN213" i="7"/>
  <c r="G18" i="6" s="1"/>
  <c r="F18" i="6"/>
  <c r="AR264" i="7"/>
  <c r="AQ264" i="7"/>
  <c r="F45" i="6"/>
  <c r="BN240" i="7"/>
  <c r="G45" i="6" s="1"/>
  <c r="AN264" i="7"/>
  <c r="BN238" i="7"/>
  <c r="G43" i="6" s="1"/>
  <c r="F43" i="6"/>
  <c r="AU264" i="7"/>
  <c r="F53" i="6"/>
  <c r="BN248" i="7"/>
  <c r="G53" i="6" s="1"/>
  <c r="AF264" i="7"/>
  <c r="W264" i="7"/>
  <c r="F42" i="6"/>
  <c r="BN237" i="7"/>
  <c r="G42" i="6" s="1"/>
  <c r="F51" i="6"/>
  <c r="BN246" i="7"/>
  <c r="G51" i="6" s="1"/>
  <c r="F56" i="6"/>
  <c r="BN251" i="7"/>
  <c r="G56" i="6" s="1"/>
  <c r="Y264" i="7"/>
  <c r="BN228" i="7"/>
  <c r="G33" i="6" s="1"/>
  <c r="F33" i="6"/>
  <c r="BN222" i="7"/>
  <c r="G27" i="6" s="1"/>
  <c r="F27" i="6"/>
  <c r="F40" i="6"/>
  <c r="BN235" i="7"/>
  <c r="G40" i="6" s="1"/>
  <c r="F55" i="6"/>
  <c r="BN250" i="7"/>
  <c r="G55" i="6" s="1"/>
  <c r="F31" i="6"/>
  <c r="BN226" i="7"/>
  <c r="G31" i="6" s="1"/>
  <c r="F52" i="6"/>
  <c r="BN247" i="7"/>
  <c r="G52" i="6" s="1"/>
  <c r="BG264" i="7"/>
  <c r="F30" i="6"/>
  <c r="BN225" i="7"/>
  <c r="G30" i="6" s="1"/>
  <c r="F46" i="6"/>
  <c r="BN241" i="7"/>
  <c r="G46" i="6" s="1"/>
  <c r="F57" i="6"/>
  <c r="BN252" i="7"/>
  <c r="G57" i="6" s="1"/>
  <c r="AV264" i="7"/>
  <c r="F34" i="6"/>
  <c r="BN229" i="7"/>
  <c r="G34" i="6" s="1"/>
  <c r="BN255" i="7"/>
  <c r="G60" i="6" s="1"/>
  <c r="F60" i="6"/>
  <c r="D275" i="8" a="1"/>
  <c r="D141" i="8" a="1"/>
  <c r="BN218" i="7"/>
  <c r="G23" i="6" s="1"/>
  <c r="F23" i="6"/>
  <c r="AP264" i="7"/>
  <c r="BN216" i="7"/>
  <c r="G21" i="6" s="1"/>
  <c r="F21" i="6"/>
  <c r="Z264" i="7"/>
  <c r="AZ264" i="7"/>
  <c r="F16" i="6"/>
  <c r="BN211" i="7"/>
  <c r="G16" i="6" s="1"/>
  <c r="BA264" i="7"/>
  <c r="AH264" i="7"/>
  <c r="BH264" i="7"/>
  <c r="AY264" i="7"/>
  <c r="D264" i="7"/>
  <c r="F37" i="6"/>
  <c r="BN232" i="7"/>
  <c r="G37" i="6" s="1"/>
  <c r="F32" i="6"/>
  <c r="BN227" i="7"/>
  <c r="G32" i="6" s="1"/>
  <c r="F26" i="6"/>
  <c r="BN221" i="7"/>
  <c r="G26" i="6" s="1"/>
  <c r="F29" i="6"/>
  <c r="BN224" i="7"/>
  <c r="G29" i="6" s="1"/>
  <c r="F48" i="6"/>
  <c r="BN243" i="7"/>
  <c r="G48" i="6" s="1"/>
  <c r="F50" i="6"/>
  <c r="BN245" i="7"/>
  <c r="G50" i="6" s="1"/>
  <c r="AM264" i="7"/>
  <c r="O264" i="7"/>
  <c r="H264" i="7"/>
  <c r="Q264" i="7"/>
  <c r="BN244" i="7"/>
  <c r="G49" i="6" s="1"/>
  <c r="F49" i="6"/>
  <c r="BD264" i="7"/>
  <c r="BN249" i="7"/>
  <c r="G54" i="6" s="1"/>
  <c r="F54" i="6"/>
  <c r="K264" i="7"/>
  <c r="F47" i="6"/>
  <c r="BN242" i="7"/>
  <c r="G47" i="6" s="1"/>
  <c r="AB264" i="7"/>
  <c r="BN215" i="7"/>
  <c r="G20" i="6" s="1"/>
  <c r="F20" i="6"/>
  <c r="BN206" i="7"/>
  <c r="G11" i="6" s="1"/>
  <c r="F11" i="6"/>
  <c r="N264" i="7"/>
  <c r="BN208" i="7"/>
  <c r="G13" i="6" s="1"/>
  <c r="F13" i="6"/>
  <c r="L264" i="7"/>
  <c r="R264" i="7"/>
  <c r="BJ264" i="7"/>
  <c r="S264" i="7"/>
  <c r="AT264" i="7"/>
  <c r="F62" i="6"/>
  <c r="BN257" i="7"/>
  <c r="G62" i="6" s="1"/>
  <c r="AC264" i="7"/>
  <c r="BN230" i="7"/>
  <c r="G35" i="6" s="1"/>
  <c r="F35" i="6"/>
  <c r="BC264" i="7"/>
  <c r="F61" i="6"/>
  <c r="BN256" i="7"/>
  <c r="G61" i="6" s="1"/>
  <c r="F25" i="6"/>
  <c r="BN220" i="7"/>
  <c r="G25" i="6" s="1"/>
  <c r="F66" i="6"/>
  <c r="BN261" i="7"/>
  <c r="G66" i="6" s="1"/>
  <c r="F58" i="6"/>
  <c r="BN253" i="7"/>
  <c r="G58" i="6" s="1"/>
  <c r="BE264" i="7"/>
  <c r="AI264" i="7"/>
  <c r="M264" i="7"/>
  <c r="G264" i="7"/>
  <c r="F59" i="6"/>
  <c r="BN254" i="7"/>
  <c r="G59" i="6" s="1"/>
  <c r="AA264" i="7"/>
  <c r="F24" i="6"/>
  <c r="BN219" i="7"/>
  <c r="G24" i="6" s="1"/>
  <c r="AW264" i="7"/>
  <c r="F41" i="6"/>
  <c r="BN236" i="7"/>
  <c r="G41" i="6" s="1"/>
  <c r="F36" i="6"/>
  <c r="BN231" i="7"/>
  <c r="G36" i="6" s="1"/>
  <c r="F63" i="6"/>
  <c r="BN258" i="7"/>
  <c r="G63" i="6" s="1"/>
  <c r="X264" i="7"/>
  <c r="AS264" i="7"/>
  <c r="F38" i="6"/>
  <c r="BN233" i="7"/>
  <c r="G38" i="6" s="1"/>
  <c r="BN259" i="7"/>
  <c r="G64" i="6" s="1"/>
  <c r="F64" i="6"/>
  <c r="AO264" i="7"/>
  <c r="BN217" i="7"/>
  <c r="G22" i="6" s="1"/>
  <c r="F22" i="6"/>
  <c r="BN234" i="7"/>
  <c r="G39" i="6" s="1"/>
  <c r="F39" i="6"/>
  <c r="F44" i="6"/>
  <c r="BN239" i="7"/>
  <c r="G44" i="6" s="1"/>
  <c r="AG264" i="7"/>
  <c r="F65" i="6"/>
  <c r="BN260" i="7"/>
  <c r="G65" i="6" s="1"/>
  <c r="P264" i="7"/>
  <c r="BI264" i="7"/>
  <c r="F28" i="6"/>
  <c r="BN223" i="7"/>
  <c r="G28" i="6" s="1"/>
  <c r="BN202" i="7"/>
  <c r="G7" i="6" s="1"/>
  <c r="F7" i="6"/>
  <c r="F264" i="7"/>
  <c r="D7" i="6" l="1" a="1"/>
  <c r="D7" i="6" s="1"/>
  <c r="D64" i="6"/>
  <c r="D9" i="6"/>
  <c r="E11" i="6"/>
  <c r="E20" i="6"/>
  <c r="D29" i="6"/>
  <c r="E59" i="6"/>
  <c r="E7" i="6"/>
  <c r="E39" i="6"/>
  <c r="D10" i="6"/>
  <c r="E48" i="6"/>
  <c r="E16" i="6"/>
  <c r="E46" i="6"/>
  <c r="E43" i="6"/>
  <c r="D60" i="6"/>
  <c r="E12" i="6"/>
  <c r="D20" i="6"/>
  <c r="E41" i="6"/>
  <c r="E26" i="6"/>
  <c r="D14" i="6"/>
  <c r="D30" i="6"/>
  <c r="D46" i="6"/>
  <c r="E38" i="6"/>
  <c r="D41" i="6"/>
  <c r="D25" i="6"/>
  <c r="D49" i="6"/>
  <c r="D24" i="6"/>
  <c r="E49" i="6"/>
  <c r="D27" i="6"/>
  <c r="D43" i="6"/>
  <c r="D59" i="6"/>
  <c r="D66" i="6"/>
  <c r="E37" i="6"/>
  <c r="E64" i="6"/>
  <c r="E36" i="6"/>
  <c r="D53" i="6"/>
  <c r="D28" i="6"/>
  <c r="D13" i="6"/>
  <c r="E27" i="6"/>
  <c r="D52" i="6"/>
  <c r="E31" i="6"/>
  <c r="E63" i="6"/>
  <c r="D22" i="6"/>
  <c r="E24" i="6"/>
  <c r="E54" i="6"/>
  <c r="E22" i="6"/>
  <c r="I200" i="8"/>
  <c r="E190" i="8"/>
  <c r="G179" i="8"/>
  <c r="I168" i="8"/>
  <c r="E158" i="8"/>
  <c r="E146" i="8"/>
  <c r="F196" i="8"/>
  <c r="F190" i="8"/>
  <c r="D185" i="8"/>
  <c r="H179" i="8"/>
  <c r="F174" i="8"/>
  <c r="D169" i="8"/>
  <c r="H163" i="8"/>
  <c r="F158" i="8"/>
  <c r="D153" i="8"/>
  <c r="H147" i="8"/>
  <c r="F142" i="8"/>
  <c r="I197" i="8"/>
  <c r="G192" i="8"/>
  <c r="E187" i="8"/>
  <c r="I181" i="8"/>
  <c r="G176" i="8"/>
  <c r="E171" i="8"/>
  <c r="I165" i="8"/>
  <c r="G160" i="8"/>
  <c r="E155" i="8"/>
  <c r="I149" i="8"/>
  <c r="G144" i="8"/>
  <c r="G197" i="8"/>
  <c r="I186" i="8"/>
  <c r="E176" i="8"/>
  <c r="G165" i="8"/>
  <c r="I154" i="8"/>
  <c r="G145" i="8"/>
  <c r="F199" i="8"/>
  <c r="D194" i="8"/>
  <c r="H188" i="8"/>
  <c r="F183" i="8"/>
  <c r="D178" i="8"/>
  <c r="H172" i="8"/>
  <c r="F167" i="8"/>
  <c r="D162" i="8"/>
  <c r="H156" i="8"/>
  <c r="F151" i="8"/>
  <c r="D146" i="8"/>
  <c r="G199" i="8"/>
  <c r="I188" i="8"/>
  <c r="E178" i="8"/>
  <c r="G167" i="8"/>
  <c r="I156" i="8"/>
  <c r="E142" i="8"/>
  <c r="H195" i="8"/>
  <c r="H189" i="8"/>
  <c r="F184" i="8"/>
  <c r="D179" i="8"/>
  <c r="H173" i="8"/>
  <c r="F168" i="8"/>
  <c r="D163" i="8"/>
  <c r="H157" i="8"/>
  <c r="F152" i="8"/>
  <c r="D147" i="8"/>
  <c r="H141" i="8"/>
  <c r="E197" i="8"/>
  <c r="I191" i="8"/>
  <c r="G186" i="8"/>
  <c r="E181" i="8"/>
  <c r="I175" i="8"/>
  <c r="G170" i="8"/>
  <c r="E165" i="8"/>
  <c r="I159" i="8"/>
  <c r="G154" i="8"/>
  <c r="E149" i="8"/>
  <c r="I143" i="8"/>
  <c r="E196" i="8"/>
  <c r="G185" i="8"/>
  <c r="I174" i="8"/>
  <c r="E164" i="8"/>
  <c r="G153" i="8"/>
  <c r="I144" i="8"/>
  <c r="H198" i="8"/>
  <c r="F193" i="8"/>
  <c r="D188" i="8"/>
  <c r="H182" i="8"/>
  <c r="F177" i="8"/>
  <c r="D172" i="8"/>
  <c r="H166" i="8"/>
  <c r="F161" i="8"/>
  <c r="D156" i="8"/>
  <c r="H150" i="8"/>
  <c r="F145" i="8"/>
  <c r="E198" i="8"/>
  <c r="G187" i="8"/>
  <c r="I176" i="8"/>
  <c r="G155" i="8"/>
  <c r="F200" i="8"/>
  <c r="D195" i="8"/>
  <c r="D189" i="8"/>
  <c r="H183" i="8"/>
  <c r="F178" i="8"/>
  <c r="D173" i="8"/>
  <c r="F162" i="8"/>
  <c r="D157" i="8"/>
  <c r="H151" i="8"/>
  <c r="F146" i="8"/>
  <c r="D141" i="8"/>
  <c r="G196" i="8"/>
  <c r="E191" i="8"/>
  <c r="I185" i="8"/>
  <c r="G180" i="8"/>
  <c r="I169" i="8"/>
  <c r="G164" i="8"/>
  <c r="E159" i="8"/>
  <c r="I153" i="8"/>
  <c r="G148" i="8"/>
  <c r="E143" i="8"/>
  <c r="I194" i="8"/>
  <c r="E184" i="8"/>
  <c r="I162" i="8"/>
  <c r="E152" i="8"/>
  <c r="E144" i="8"/>
  <c r="D198" i="8"/>
  <c r="H192" i="8"/>
  <c r="D182" i="8"/>
  <c r="H176" i="8"/>
  <c r="F171" i="8"/>
  <c r="H160" i="8"/>
  <c r="F155" i="8"/>
  <c r="H144" i="8"/>
  <c r="E186" i="8"/>
  <c r="G175" i="8"/>
  <c r="E154" i="8"/>
  <c r="H193" i="8"/>
  <c r="F188" i="8"/>
  <c r="H177" i="8"/>
  <c r="F172" i="8"/>
  <c r="H161" i="8"/>
  <c r="F156" i="8"/>
  <c r="H145" i="8"/>
  <c r="F194" i="8"/>
  <c r="G190" i="8"/>
  <c r="I179" i="8"/>
  <c r="E169" i="8"/>
  <c r="I163" i="8"/>
  <c r="E153" i="8"/>
  <c r="G142" i="8"/>
  <c r="I182" i="8"/>
  <c r="E172" i="8"/>
  <c r="I150" i="8"/>
  <c r="F197" i="8"/>
  <c r="D192" i="8"/>
  <c r="F181" i="8"/>
  <c r="D176" i="8"/>
  <c r="F165" i="8"/>
  <c r="D160" i="8"/>
  <c r="F149" i="8"/>
  <c r="G195" i="8"/>
  <c r="I184" i="8"/>
  <c r="E174" i="8"/>
  <c r="G163" i="8"/>
  <c r="I152" i="8"/>
  <c r="D199" i="8"/>
  <c r="D193" i="8"/>
  <c r="H187" i="8"/>
  <c r="F182" i="8"/>
  <c r="D177" i="8"/>
  <c r="H171" i="8"/>
  <c r="F166" i="8"/>
  <c r="D161" i="8"/>
  <c r="H155" i="8"/>
  <c r="F150" i="8"/>
  <c r="D145" i="8"/>
  <c r="G200" i="8"/>
  <c r="I189" i="8"/>
  <c r="G184" i="8"/>
  <c r="E179" i="8"/>
  <c r="I173" i="8"/>
  <c r="G168" i="8"/>
  <c r="E163" i="8"/>
  <c r="G152" i="8"/>
  <c r="E147" i="8"/>
  <c r="E192" i="8"/>
  <c r="I170" i="8"/>
  <c r="G149" i="8"/>
  <c r="F191" i="8"/>
  <c r="H180" i="8"/>
  <c r="D170" i="8"/>
  <c r="F159" i="8"/>
  <c r="H148" i="8"/>
  <c r="E194" i="8"/>
  <c r="E162" i="8"/>
  <c r="F198" i="8"/>
  <c r="D187" i="8"/>
  <c r="F176" i="8"/>
  <c r="H165" i="8"/>
  <c r="D155" i="8"/>
  <c r="F144" i="8"/>
  <c r="G194" i="8"/>
  <c r="I183" i="8"/>
  <c r="E173" i="8"/>
  <c r="G162" i="8"/>
  <c r="G146" i="8"/>
  <c r="I190" i="8"/>
  <c r="G169" i="8"/>
  <c r="I148" i="8"/>
  <c r="H190" i="8"/>
  <c r="D180" i="8"/>
  <c r="F169" i="8"/>
  <c r="H158" i="8"/>
  <c r="D148" i="8"/>
  <c r="I192" i="8"/>
  <c r="I177" i="8"/>
  <c r="G156" i="8"/>
  <c r="I145" i="8"/>
  <c r="G189" i="8"/>
  <c r="E168" i="8"/>
  <c r="G147" i="8"/>
  <c r="F195" i="8"/>
  <c r="H184" i="8"/>
  <c r="D174" i="8"/>
  <c r="F163" i="8"/>
  <c r="H152" i="8"/>
  <c r="D142" i="8"/>
  <c r="I180" i="8"/>
  <c r="G159" i="8"/>
  <c r="D197" i="8"/>
  <c r="H185" i="8"/>
  <c r="D175" i="8"/>
  <c r="F164" i="8"/>
  <c r="H153" i="8"/>
  <c r="D143" i="8"/>
  <c r="E193" i="8"/>
  <c r="G182" i="8"/>
  <c r="I171" i="8"/>
  <c r="E161" i="8"/>
  <c r="G150" i="8"/>
  <c r="I198" i="8"/>
  <c r="G177" i="8"/>
  <c r="E156" i="8"/>
  <c r="D200" i="8"/>
  <c r="F189" i="8"/>
  <c r="H178" i="8"/>
  <c r="D168" i="8"/>
  <c r="F157" i="8"/>
  <c r="H146" i="8"/>
  <c r="E166" i="8"/>
  <c r="H167" i="8"/>
  <c r="E175" i="8"/>
  <c r="G173" i="8"/>
  <c r="F187" i="8"/>
  <c r="D166" i="8"/>
  <c r="D150" i="8"/>
  <c r="I196" i="8"/>
  <c r="I164" i="8"/>
  <c r="H199" i="8"/>
  <c r="D183" i="8"/>
  <c r="J183" i="8" s="1"/>
  <c r="D167" i="8"/>
  <c r="D151" i="8"/>
  <c r="I195" i="8"/>
  <c r="E185" i="8"/>
  <c r="G174" i="8"/>
  <c r="G158" i="8"/>
  <c r="I147" i="8"/>
  <c r="G193" i="8"/>
  <c r="G161" i="8"/>
  <c r="G143" i="8"/>
  <c r="H186" i="8"/>
  <c r="H170" i="8"/>
  <c r="H154" i="8"/>
  <c r="D144" i="8"/>
  <c r="E195" i="8"/>
  <c r="I157" i="8"/>
  <c r="I141" i="8"/>
  <c r="G181" i="8"/>
  <c r="E160" i="8"/>
  <c r="I142" i="8"/>
  <c r="H196" i="8"/>
  <c r="D186" i="8"/>
  <c r="F175" i="8"/>
  <c r="H164" i="8"/>
  <c r="D154" i="8"/>
  <c r="F143" i="8"/>
  <c r="G183" i="8"/>
  <c r="I172" i="8"/>
  <c r="G151" i="8"/>
  <c r="F192" i="8"/>
  <c r="H181" i="8"/>
  <c r="D171" i="8"/>
  <c r="F160" i="8"/>
  <c r="H149" i="8"/>
  <c r="I199" i="8"/>
  <c r="E189" i="8"/>
  <c r="G178" i="8"/>
  <c r="I167" i="8"/>
  <c r="E157" i="8"/>
  <c r="I151" i="8"/>
  <c r="E141" i="8"/>
  <c r="E180" i="8"/>
  <c r="I158" i="8"/>
  <c r="G141" i="8"/>
  <c r="D196" i="8"/>
  <c r="F185" i="8"/>
  <c r="H174" i="8"/>
  <c r="D164" i="8"/>
  <c r="F153" i="8"/>
  <c r="H142" i="8"/>
  <c r="F141" i="8"/>
  <c r="E182" i="8"/>
  <c r="G171" i="8"/>
  <c r="I160" i="8"/>
  <c r="E150" i="8"/>
  <c r="H197" i="8"/>
  <c r="H191" i="8"/>
  <c r="F186" i="8"/>
  <c r="D181" i="8"/>
  <c r="H175" i="8"/>
  <c r="F170" i="8"/>
  <c r="D165" i="8"/>
  <c r="H159" i="8"/>
  <c r="F154" i="8"/>
  <c r="D149" i="8"/>
  <c r="H143" i="8"/>
  <c r="E199" i="8"/>
  <c r="I193" i="8"/>
  <c r="G188" i="8"/>
  <c r="E183" i="8"/>
  <c r="G172" i="8"/>
  <c r="E167" i="8"/>
  <c r="I161" i="8"/>
  <c r="E151" i="8"/>
  <c r="E200" i="8"/>
  <c r="I178" i="8"/>
  <c r="G157" i="8"/>
  <c r="H200" i="8"/>
  <c r="D190" i="8"/>
  <c r="F179" i="8"/>
  <c r="H168" i="8"/>
  <c r="D158" i="8"/>
  <c r="F147" i="8"/>
  <c r="G191" i="8"/>
  <c r="E170" i="8"/>
  <c r="E148" i="8"/>
  <c r="D191" i="8"/>
  <c r="F180" i="8"/>
  <c r="H169" i="8"/>
  <c r="D159" i="8"/>
  <c r="F148" i="8"/>
  <c r="G198" i="8"/>
  <c r="I187" i="8"/>
  <c r="E177" i="8"/>
  <c r="G166" i="8"/>
  <c r="I155" i="8"/>
  <c r="E145" i="8"/>
  <c r="E188" i="8"/>
  <c r="I166" i="8"/>
  <c r="I146" i="8"/>
  <c r="H194" i="8"/>
  <c r="D184" i="8"/>
  <c r="F173" i="8"/>
  <c r="H162" i="8"/>
  <c r="D152" i="8"/>
  <c r="H276" i="8"/>
  <c r="E302" i="8"/>
  <c r="G322" i="8"/>
  <c r="I332" i="8"/>
  <c r="H294" i="8"/>
  <c r="D316" i="8"/>
  <c r="G295" i="8"/>
  <c r="G276" i="8"/>
  <c r="I297" i="8"/>
  <c r="E319" i="8"/>
  <c r="H279" i="8"/>
  <c r="D301" i="8"/>
  <c r="F322" i="8"/>
  <c r="G285" i="8"/>
  <c r="I320" i="8"/>
  <c r="F319" i="8"/>
  <c r="E317" i="8"/>
  <c r="F312" i="8"/>
  <c r="I288" i="8"/>
  <c r="D310" i="8"/>
  <c r="I326" i="8"/>
  <c r="G318" i="8"/>
  <c r="F300" i="8"/>
  <c r="E290" i="8"/>
  <c r="G329" i="8"/>
  <c r="F285" i="8"/>
  <c r="D328" i="8"/>
  <c r="G288" i="8"/>
  <c r="H275" i="8"/>
  <c r="F318" i="8"/>
  <c r="G323" i="8"/>
  <c r="H332" i="8"/>
  <c r="G314" i="8"/>
  <c r="F320" i="8"/>
  <c r="D292" i="8"/>
  <c r="F313" i="8"/>
  <c r="H334" i="8"/>
  <c r="G333" i="8"/>
  <c r="E295" i="8"/>
  <c r="G316" i="8"/>
  <c r="D277" i="8"/>
  <c r="F298" i="8"/>
  <c r="H319" i="8"/>
  <c r="I282" i="8"/>
  <c r="G315" i="8"/>
  <c r="F311" i="8"/>
  <c r="E293" i="8"/>
  <c r="F296" i="8"/>
  <c r="F328" i="8"/>
  <c r="E292" i="8"/>
  <c r="H280" i="8"/>
  <c r="D302" i="8"/>
  <c r="F323" i="8"/>
  <c r="E310" i="8"/>
  <c r="I283" i="8"/>
  <c r="E305" i="8"/>
  <c r="G326" i="8"/>
  <c r="D287" i="8"/>
  <c r="F308" i="8"/>
  <c r="H329" i="8"/>
  <c r="G293" i="8"/>
  <c r="D282" i="8"/>
  <c r="I312" i="8"/>
  <c r="I327" i="8"/>
  <c r="H282" i="8"/>
  <c r="D304" i="8"/>
  <c r="F325" i="8"/>
  <c r="I314" i="8"/>
  <c r="I285" i="8"/>
  <c r="E307" i="8"/>
  <c r="G328" i="8"/>
  <c r="D289" i="8"/>
  <c r="F310" i="8"/>
  <c r="H331" i="8"/>
  <c r="G297" i="8"/>
  <c r="E276" i="8"/>
  <c r="I316" i="8"/>
  <c r="H304" i="8"/>
  <c r="E316" i="8"/>
  <c r="G302" i="8"/>
  <c r="F284" i="8"/>
  <c r="H321" i="8"/>
  <c r="G319" i="8"/>
  <c r="I287" i="8"/>
  <c r="H290" i="8"/>
  <c r="F333" i="8"/>
  <c r="I293" i="8"/>
  <c r="E331" i="8"/>
  <c r="D313" i="8"/>
  <c r="I292" i="8"/>
  <c r="H292" i="8"/>
  <c r="H277" i="8"/>
  <c r="H278" i="8"/>
  <c r="D300" i="8"/>
  <c r="E306" i="8"/>
  <c r="I281" i="8"/>
  <c r="E303" i="8"/>
  <c r="G324" i="8"/>
  <c r="D285" i="8"/>
  <c r="F306" i="8"/>
  <c r="G291" i="8"/>
  <c r="G331" i="8"/>
  <c r="E324" i="8"/>
  <c r="E333" i="8"/>
  <c r="H317" i="8"/>
  <c r="I306" i="8"/>
  <c r="H320" i="8"/>
  <c r="E281" i="8"/>
  <c r="D311" i="8"/>
  <c r="G309" i="8"/>
  <c r="I303" i="8"/>
  <c r="D296" i="8"/>
  <c r="E298" i="8"/>
  <c r="E299" i="8"/>
  <c r="F286" i="8"/>
  <c r="D329" i="8"/>
  <c r="H284" i="8"/>
  <c r="I318" i="8"/>
  <c r="G330" i="8"/>
  <c r="F297" i="8"/>
  <c r="H318" i="8"/>
  <c r="I300" i="8"/>
  <c r="E279" i="8"/>
  <c r="G300" i="8"/>
  <c r="I321" i="8"/>
  <c r="F282" i="8"/>
  <c r="H303" i="8"/>
  <c r="D325" i="8"/>
  <c r="E326" i="8"/>
  <c r="F327" i="8"/>
  <c r="E309" i="8"/>
  <c r="H309" i="8"/>
  <c r="H333" i="8"/>
  <c r="D286" i="8"/>
  <c r="F307" i="8"/>
  <c r="H328" i="8"/>
  <c r="G321" i="8"/>
  <c r="G310" i="8"/>
  <c r="I331" i="8"/>
  <c r="H313" i="8"/>
  <c r="G275" i="8"/>
  <c r="D298" i="8"/>
  <c r="I279" i="8"/>
  <c r="D288" i="8"/>
  <c r="H330" i="8"/>
  <c r="E291" i="8"/>
  <c r="I333" i="8"/>
  <c r="H315" i="8"/>
  <c r="I278" i="8"/>
  <c r="H325" i="8"/>
  <c r="D278" i="8"/>
  <c r="I275" i="8"/>
  <c r="D295" i="8"/>
  <c r="E330" i="8"/>
  <c r="D275" i="8"/>
  <c r="I308" i="8"/>
  <c r="G304" i="8"/>
  <c r="H323" i="8"/>
  <c r="G313" i="8"/>
  <c r="H308" i="8"/>
  <c r="D284" i="8"/>
  <c r="E287" i="8"/>
  <c r="H311" i="8"/>
  <c r="E285" i="8"/>
  <c r="E297" i="8"/>
  <c r="E320" i="8"/>
  <c r="G282" i="8"/>
  <c r="G284" i="8"/>
  <c r="F330" i="8"/>
  <c r="D315" i="8"/>
  <c r="D334" i="8"/>
  <c r="H297" i="8"/>
  <c r="I295" i="8"/>
  <c r="H314" i="8"/>
  <c r="E275" i="8"/>
  <c r="I317" i="8"/>
  <c r="H299" i="8"/>
  <c r="E284" i="8"/>
  <c r="G283" i="8"/>
  <c r="D326" i="8"/>
  <c r="I323" i="8"/>
  <c r="D306" i="8"/>
  <c r="D312" i="8"/>
  <c r="E315" i="8"/>
  <c r="F334" i="8"/>
  <c r="H324" i="8"/>
  <c r="F304" i="8"/>
  <c r="H310" i="8"/>
  <c r="E328" i="8"/>
  <c r="I313" i="8"/>
  <c r="H295" i="8"/>
  <c r="E280" i="8"/>
  <c r="F303" i="8"/>
  <c r="H301" i="8"/>
  <c r="D294" i="8"/>
  <c r="I307" i="8"/>
  <c r="G279" i="8"/>
  <c r="D291" i="8"/>
  <c r="I277" i="8"/>
  <c r="H307" i="8"/>
  <c r="G298" i="8"/>
  <c r="H286" i="8"/>
  <c r="F329" i="8"/>
  <c r="I289" i="8"/>
  <c r="G332" i="8"/>
  <c r="F314" i="8"/>
  <c r="G305" i="8"/>
  <c r="E277" i="8"/>
  <c r="D323" i="8"/>
  <c r="G327" i="8"/>
  <c r="G299" i="8"/>
  <c r="I299" i="8"/>
  <c r="H281" i="8"/>
  <c r="F324" i="8"/>
  <c r="I324" i="8"/>
  <c r="I311" i="8"/>
  <c r="H298" i="8"/>
  <c r="G303" i="8"/>
  <c r="I301" i="8"/>
  <c r="H283" i="8"/>
  <c r="F326" i="8"/>
  <c r="I328" i="8"/>
  <c r="F299" i="8"/>
  <c r="I291" i="8"/>
  <c r="F316" i="8"/>
  <c r="I296" i="8"/>
  <c r="H322" i="8"/>
  <c r="G320" i="8"/>
  <c r="G281" i="8"/>
  <c r="I334" i="8"/>
  <c r="F321" i="8"/>
  <c r="H327" i="8"/>
  <c r="E329" i="8"/>
  <c r="D276" i="8"/>
  <c r="E288" i="8"/>
  <c r="G301" i="8"/>
  <c r="E289" i="8"/>
  <c r="F292" i="8"/>
  <c r="E304" i="8"/>
  <c r="D283" i="8"/>
  <c r="F309" i="8"/>
  <c r="G325" i="8"/>
  <c r="G312" i="8"/>
  <c r="F294" i="8"/>
  <c r="E308" i="8"/>
  <c r="F315" i="8"/>
  <c r="E313" i="8"/>
  <c r="F332" i="8"/>
  <c r="F301" i="8"/>
  <c r="D281" i="8"/>
  <c r="G290" i="8"/>
  <c r="H293" i="8"/>
  <c r="F305" i="8"/>
  <c r="H326" i="8"/>
  <c r="G317" i="8"/>
  <c r="G308" i="8"/>
  <c r="I329" i="8"/>
  <c r="F290" i="8"/>
  <c r="D333" i="8"/>
  <c r="E300" i="8"/>
  <c r="F287" i="8"/>
  <c r="F288" i="8"/>
  <c r="D331" i="8"/>
  <c r="F283" i="8"/>
  <c r="F331" i="8"/>
  <c r="D279" i="8"/>
  <c r="D327" i="8"/>
  <c r="D290" i="8"/>
  <c r="I319" i="8"/>
  <c r="H306" i="8"/>
  <c r="I309" i="8"/>
  <c r="D297" i="8"/>
  <c r="I286" i="8"/>
  <c r="H300" i="8"/>
  <c r="H285" i="8"/>
  <c r="F281" i="8"/>
  <c r="H302" i="8"/>
  <c r="D324" i="8"/>
  <c r="G311" i="8"/>
  <c r="I305" i="8"/>
  <c r="E327" i="8"/>
  <c r="H287" i="8"/>
  <c r="D309" i="8"/>
  <c r="I294" i="8"/>
  <c r="F279" i="8"/>
  <c r="G307" i="8"/>
  <c r="E325" i="8"/>
  <c r="I280" i="8"/>
  <c r="E312" i="8"/>
  <c r="F291" i="8"/>
  <c r="H312" i="8"/>
  <c r="E332" i="8"/>
  <c r="G294" i="8"/>
  <c r="I315" i="8"/>
  <c r="F276" i="8"/>
  <c r="D319" i="8"/>
  <c r="E282" i="8"/>
  <c r="E314" i="8"/>
  <c r="D314" i="8"/>
  <c r="D307" i="8"/>
  <c r="F293" i="8"/>
  <c r="I290" i="8"/>
  <c r="G296" i="8"/>
  <c r="F278" i="8"/>
  <c r="D321" i="8"/>
  <c r="E318" i="8"/>
  <c r="H288" i="8"/>
  <c r="G286" i="8"/>
  <c r="H305" i="8"/>
  <c r="I284" i="8"/>
  <c r="E322" i="8"/>
  <c r="I330" i="8"/>
  <c r="H291" i="8"/>
  <c r="E334" i="8"/>
  <c r="F275" i="8"/>
  <c r="G306" i="8"/>
  <c r="F289" i="8"/>
  <c r="D332" i="8"/>
  <c r="G292" i="8"/>
  <c r="I276" i="8"/>
  <c r="D317" i="8"/>
  <c r="I310" i="8"/>
  <c r="E301" i="8"/>
  <c r="E278" i="8"/>
  <c r="I304" i="8"/>
  <c r="H289" i="8"/>
  <c r="D322" i="8"/>
  <c r="F317" i="8"/>
  <c r="I325" i="8"/>
  <c r="I302" i="8"/>
  <c r="H316" i="8"/>
  <c r="D299" i="8"/>
  <c r="D308" i="8"/>
  <c r="I322" i="8"/>
  <c r="E311" i="8"/>
  <c r="D293" i="8"/>
  <c r="G277" i="8"/>
  <c r="F295" i="8"/>
  <c r="F280" i="8"/>
  <c r="E286" i="8"/>
  <c r="H296" i="8"/>
  <c r="D318" i="8"/>
  <c r="G278" i="8"/>
  <c r="E321" i="8"/>
  <c r="D303" i="8"/>
  <c r="G287" i="8"/>
  <c r="D330" i="8"/>
  <c r="F277" i="8"/>
  <c r="D320" i="8"/>
  <c r="G280" i="8"/>
  <c r="E323" i="8"/>
  <c r="D305" i="8"/>
  <c r="G289" i="8"/>
  <c r="E296" i="8"/>
  <c r="E294" i="8"/>
  <c r="G334" i="8"/>
  <c r="I298" i="8"/>
  <c r="D280" i="8"/>
  <c r="E283" i="8"/>
  <c r="F302" i="8"/>
  <c r="J184" i="8" l="1"/>
  <c r="E56" i="6"/>
  <c r="D63" i="6"/>
  <c r="E52" i="6"/>
  <c r="E51" i="6"/>
  <c r="D50" i="6"/>
  <c r="D11" i="6"/>
  <c r="E42" i="6"/>
  <c r="E8" i="6"/>
  <c r="E47" i="6"/>
  <c r="D45" i="6"/>
  <c r="D21" i="6"/>
  <c r="E53" i="6"/>
  <c r="D51" i="6"/>
  <c r="D56" i="6"/>
  <c r="E33" i="6"/>
  <c r="J307" i="8"/>
  <c r="J196" i="8"/>
  <c r="E45" i="6"/>
  <c r="D47" i="6"/>
  <c r="D40" i="6"/>
  <c r="D16" i="6"/>
  <c r="D34" i="6"/>
  <c r="E60" i="6"/>
  <c r="E25" i="6"/>
  <c r="E40" i="6"/>
  <c r="E15" i="6"/>
  <c r="E50" i="6"/>
  <c r="E19" i="6"/>
  <c r="E21" i="6"/>
  <c r="D35" i="6"/>
  <c r="E35" i="6"/>
  <c r="D32" i="6"/>
  <c r="E13" i="6"/>
  <c r="D31" i="6"/>
  <c r="D65" i="6"/>
  <c r="E30" i="6"/>
  <c r="D18" i="6"/>
  <c r="D36" i="6"/>
  <c r="D12" i="6"/>
  <c r="E61" i="6"/>
  <c r="D55" i="6"/>
  <c r="E17" i="6"/>
  <c r="E66" i="6"/>
  <c r="D58" i="6"/>
  <c r="D19" i="6"/>
  <c r="D17" i="6"/>
  <c r="D57" i="6"/>
  <c r="D54" i="6"/>
  <c r="D15" i="6"/>
  <c r="E10" i="6"/>
  <c r="E62" i="6"/>
  <c r="E55" i="6"/>
  <c r="D61" i="6"/>
  <c r="D37" i="6"/>
  <c r="E29" i="6"/>
  <c r="D39" i="6"/>
  <c r="D8" i="6"/>
  <c r="E34" i="6"/>
  <c r="D42" i="6"/>
  <c r="E58" i="6"/>
  <c r="E44" i="6"/>
  <c r="E65" i="6"/>
  <c r="D38" i="6"/>
  <c r="E28" i="6"/>
  <c r="E57" i="6"/>
  <c r="E32" i="6"/>
  <c r="E23" i="6"/>
  <c r="E18" i="6"/>
  <c r="D48" i="6"/>
  <c r="D62" i="6"/>
  <c r="D23" i="6"/>
  <c r="D33" i="6"/>
  <c r="E14" i="6"/>
  <c r="D26" i="6"/>
  <c r="E9" i="6"/>
  <c r="D44" i="6"/>
  <c r="J288" i="8"/>
  <c r="J152" i="8"/>
  <c r="J149" i="8"/>
  <c r="J154" i="8"/>
  <c r="J167" i="8"/>
  <c r="J176" i="8"/>
  <c r="J305" i="8"/>
  <c r="J293" i="8"/>
  <c r="J299" i="8"/>
  <c r="J319" i="8"/>
  <c r="J297" i="8"/>
  <c r="J290" i="8"/>
  <c r="J326" i="8"/>
  <c r="J325" i="8"/>
  <c r="J329" i="8"/>
  <c r="J296" i="8"/>
  <c r="J322" i="8"/>
  <c r="J318" i="8"/>
  <c r="I335" i="8"/>
  <c r="J289" i="8"/>
  <c r="J301" i="8"/>
  <c r="I201" i="8"/>
  <c r="J187" i="8"/>
  <c r="J173" i="8"/>
  <c r="F335" i="8"/>
  <c r="J309" i="8"/>
  <c r="J331" i="8"/>
  <c r="J294" i="8"/>
  <c r="J334" i="8"/>
  <c r="J275" i="8"/>
  <c r="D335" i="8"/>
  <c r="J164" i="8"/>
  <c r="J200" i="8"/>
  <c r="J145" i="8"/>
  <c r="J324" i="8"/>
  <c r="J279" i="8"/>
  <c r="J281" i="8"/>
  <c r="J276" i="8"/>
  <c r="J291" i="8"/>
  <c r="J306" i="8"/>
  <c r="J315" i="8"/>
  <c r="J298" i="8"/>
  <c r="J286" i="8"/>
  <c r="J300" i="8"/>
  <c r="J304" i="8"/>
  <c r="J282" i="8"/>
  <c r="J287" i="8"/>
  <c r="J316" i="8"/>
  <c r="J191" i="8"/>
  <c r="J190" i="8"/>
  <c r="J181" i="8"/>
  <c r="F201" i="8"/>
  <c r="J166" i="8"/>
  <c r="J168" i="8"/>
  <c r="J143" i="8"/>
  <c r="J142" i="8"/>
  <c r="J180" i="8"/>
  <c r="J170" i="8"/>
  <c r="J193" i="8"/>
  <c r="J160" i="8"/>
  <c r="J192" i="8"/>
  <c r="J157" i="8"/>
  <c r="J188" i="8"/>
  <c r="H201" i="8"/>
  <c r="J163" i="8"/>
  <c r="J162" i="8"/>
  <c r="J283" i="8"/>
  <c r="J302" i="8"/>
  <c r="J310" i="8"/>
  <c r="E201" i="8"/>
  <c r="J161" i="8"/>
  <c r="J195" i="8"/>
  <c r="J156" i="8"/>
  <c r="J194" i="8"/>
  <c r="J169" i="8"/>
  <c r="J330" i="8"/>
  <c r="J314" i="8"/>
  <c r="J327" i="8"/>
  <c r="J333" i="8"/>
  <c r="J312" i="8"/>
  <c r="E335" i="8"/>
  <c r="J278" i="8"/>
  <c r="J285" i="8"/>
  <c r="J292" i="8"/>
  <c r="J328" i="8"/>
  <c r="G201" i="8"/>
  <c r="J171" i="8"/>
  <c r="J150" i="8"/>
  <c r="J175" i="8"/>
  <c r="J174" i="8"/>
  <c r="J155" i="8"/>
  <c r="J182" i="8"/>
  <c r="J179" i="8"/>
  <c r="J178" i="8"/>
  <c r="J153" i="8"/>
  <c r="J280" i="8"/>
  <c r="J332" i="8"/>
  <c r="J320" i="8"/>
  <c r="J303" i="8"/>
  <c r="J308" i="8"/>
  <c r="J317" i="8"/>
  <c r="J321" i="8"/>
  <c r="J323" i="8"/>
  <c r="J284" i="8"/>
  <c r="J295" i="8"/>
  <c r="G335" i="8"/>
  <c r="J311" i="8"/>
  <c r="J313" i="8"/>
  <c r="J277" i="8"/>
  <c r="H335" i="8"/>
  <c r="J159" i="8"/>
  <c r="J158" i="8"/>
  <c r="J165" i="8"/>
  <c r="J186" i="8"/>
  <c r="J144" i="8"/>
  <c r="J151" i="8"/>
  <c r="J197" i="8"/>
  <c r="J148" i="8"/>
  <c r="J177" i="8"/>
  <c r="J199" i="8"/>
  <c r="J198" i="8"/>
  <c r="J141" i="8"/>
  <c r="D201" i="8"/>
  <c r="J189" i="8"/>
  <c r="J172" i="8"/>
  <c r="J147" i="8"/>
  <c r="J146" i="8"/>
  <c r="J185" i="8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B76" i="5"/>
  <c r="CA76" i="5"/>
  <c r="BZ76" i="5"/>
  <c r="BY76" i="5"/>
  <c r="BX76" i="5"/>
  <c r="BW76" i="5"/>
  <c r="BV76" i="5"/>
  <c r="BU76" i="5"/>
  <c r="BT76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I68" i="5"/>
  <c r="CH68" i="5"/>
  <c r="CG68" i="5"/>
  <c r="CF68" i="5"/>
  <c r="CE68" i="5"/>
  <c r="CD68" i="5"/>
  <c r="CI67" i="5"/>
  <c r="CH67" i="5"/>
  <c r="CG67" i="5"/>
  <c r="CF67" i="5"/>
  <c r="CE67" i="5"/>
  <c r="CD67" i="5"/>
  <c r="CI66" i="5"/>
  <c r="CH66" i="5"/>
  <c r="CG66" i="5"/>
  <c r="CF66" i="5"/>
  <c r="CE66" i="5"/>
  <c r="CD66" i="5"/>
  <c r="CI65" i="5"/>
  <c r="CH65" i="5"/>
  <c r="CG65" i="5"/>
  <c r="CF65" i="5"/>
  <c r="CE65" i="5"/>
  <c r="CD65" i="5"/>
  <c r="CI64" i="5"/>
  <c r="CH64" i="5"/>
  <c r="CG64" i="5"/>
  <c r="CF64" i="5"/>
  <c r="CE64" i="5"/>
  <c r="CD64" i="5"/>
  <c r="CI63" i="5"/>
  <c r="CH63" i="5"/>
  <c r="CG63" i="5"/>
  <c r="CF63" i="5"/>
  <c r="CE63" i="5"/>
  <c r="CD63" i="5"/>
  <c r="CI62" i="5"/>
  <c r="CH62" i="5"/>
  <c r="CG62" i="5"/>
  <c r="CF62" i="5"/>
  <c r="CE62" i="5"/>
  <c r="CD62" i="5"/>
  <c r="CI61" i="5"/>
  <c r="CH61" i="5"/>
  <c r="CG61" i="5"/>
  <c r="CF61" i="5"/>
  <c r="CE61" i="5"/>
  <c r="CD61" i="5"/>
  <c r="CI60" i="5"/>
  <c r="CH60" i="5"/>
  <c r="CG60" i="5"/>
  <c r="CF60" i="5"/>
  <c r="CE60" i="5"/>
  <c r="CD60" i="5"/>
  <c r="CI59" i="5"/>
  <c r="CH59" i="5"/>
  <c r="CG59" i="5"/>
  <c r="CF59" i="5"/>
  <c r="CE59" i="5"/>
  <c r="CD59" i="5"/>
  <c r="CI58" i="5"/>
  <c r="CH58" i="5"/>
  <c r="CG58" i="5"/>
  <c r="CF58" i="5"/>
  <c r="CE58" i="5"/>
  <c r="CD58" i="5"/>
  <c r="CI57" i="5"/>
  <c r="CH57" i="5"/>
  <c r="CG57" i="5"/>
  <c r="CF57" i="5"/>
  <c r="CE57" i="5"/>
  <c r="CD57" i="5"/>
  <c r="CI56" i="5"/>
  <c r="CH56" i="5"/>
  <c r="CG56" i="5"/>
  <c r="CF56" i="5"/>
  <c r="CE56" i="5"/>
  <c r="CD56" i="5"/>
  <c r="CI55" i="5"/>
  <c r="CH55" i="5"/>
  <c r="CG55" i="5"/>
  <c r="CF55" i="5"/>
  <c r="CE55" i="5"/>
  <c r="CD55" i="5"/>
  <c r="CI54" i="5"/>
  <c r="CH54" i="5"/>
  <c r="CG54" i="5"/>
  <c r="CF54" i="5"/>
  <c r="CE54" i="5"/>
  <c r="CD54" i="5"/>
  <c r="CI53" i="5"/>
  <c r="CH53" i="5"/>
  <c r="CG53" i="5"/>
  <c r="CF53" i="5"/>
  <c r="CE53" i="5"/>
  <c r="CD53" i="5"/>
  <c r="CI52" i="5"/>
  <c r="CH52" i="5"/>
  <c r="CG52" i="5"/>
  <c r="CF52" i="5"/>
  <c r="CE52" i="5"/>
  <c r="CD52" i="5"/>
  <c r="CI51" i="5"/>
  <c r="CH51" i="5"/>
  <c r="CG51" i="5"/>
  <c r="CF51" i="5"/>
  <c r="CE51" i="5"/>
  <c r="CD51" i="5"/>
  <c r="CI50" i="5"/>
  <c r="CH50" i="5"/>
  <c r="CG50" i="5"/>
  <c r="CF50" i="5"/>
  <c r="CE50" i="5"/>
  <c r="CD50" i="5"/>
  <c r="CI49" i="5"/>
  <c r="CH49" i="5"/>
  <c r="CG49" i="5"/>
  <c r="CF49" i="5"/>
  <c r="CE49" i="5"/>
  <c r="CD49" i="5"/>
  <c r="CI48" i="5"/>
  <c r="CH48" i="5"/>
  <c r="CG48" i="5"/>
  <c r="CF48" i="5"/>
  <c r="CE48" i="5"/>
  <c r="CD48" i="5"/>
  <c r="CI47" i="5"/>
  <c r="CH47" i="5"/>
  <c r="CG47" i="5"/>
  <c r="CF47" i="5"/>
  <c r="CE47" i="5"/>
  <c r="CD47" i="5"/>
  <c r="CI46" i="5"/>
  <c r="CH46" i="5"/>
  <c r="CG46" i="5"/>
  <c r="CF46" i="5"/>
  <c r="CE46" i="5"/>
  <c r="CD46" i="5"/>
  <c r="CI45" i="5"/>
  <c r="CH45" i="5"/>
  <c r="CG45" i="5"/>
  <c r="CF45" i="5"/>
  <c r="CE45" i="5"/>
  <c r="CD45" i="5"/>
  <c r="CI44" i="5"/>
  <c r="CH44" i="5"/>
  <c r="CG44" i="5"/>
  <c r="CF44" i="5"/>
  <c r="CE44" i="5"/>
  <c r="CD44" i="5"/>
  <c r="CI43" i="5"/>
  <c r="CH43" i="5"/>
  <c r="CG43" i="5"/>
  <c r="CF43" i="5"/>
  <c r="CE43" i="5"/>
  <c r="CD43" i="5"/>
  <c r="CI42" i="5"/>
  <c r="CH42" i="5"/>
  <c r="CG42" i="5"/>
  <c r="CF42" i="5"/>
  <c r="CE42" i="5"/>
  <c r="CD42" i="5"/>
  <c r="CI41" i="5"/>
  <c r="CH41" i="5"/>
  <c r="CG41" i="5"/>
  <c r="CF41" i="5"/>
  <c r="CE41" i="5"/>
  <c r="CD41" i="5"/>
  <c r="CI40" i="5"/>
  <c r="CH40" i="5"/>
  <c r="CG40" i="5"/>
  <c r="CF40" i="5"/>
  <c r="CE40" i="5"/>
  <c r="CD40" i="5"/>
  <c r="CI39" i="5"/>
  <c r="CH39" i="5"/>
  <c r="CG39" i="5"/>
  <c r="CF39" i="5"/>
  <c r="CE39" i="5"/>
  <c r="CD39" i="5"/>
  <c r="CI38" i="5"/>
  <c r="CH38" i="5"/>
  <c r="CG38" i="5"/>
  <c r="CF38" i="5"/>
  <c r="CE38" i="5"/>
  <c r="CD38" i="5"/>
  <c r="CI37" i="5"/>
  <c r="CH37" i="5"/>
  <c r="CG37" i="5"/>
  <c r="CF37" i="5"/>
  <c r="CE37" i="5"/>
  <c r="CD37" i="5"/>
  <c r="CI36" i="5"/>
  <c r="CH36" i="5"/>
  <c r="CG36" i="5"/>
  <c r="CF36" i="5"/>
  <c r="CE36" i="5"/>
  <c r="CD36" i="5"/>
  <c r="CI35" i="5"/>
  <c r="CH35" i="5"/>
  <c r="CG35" i="5"/>
  <c r="CF35" i="5"/>
  <c r="CE35" i="5"/>
  <c r="CD35" i="5"/>
  <c r="CI34" i="5"/>
  <c r="CH34" i="5"/>
  <c r="CG34" i="5"/>
  <c r="CF34" i="5"/>
  <c r="CE34" i="5"/>
  <c r="CD34" i="5"/>
  <c r="CI33" i="5"/>
  <c r="CH33" i="5"/>
  <c r="CG33" i="5"/>
  <c r="CF33" i="5"/>
  <c r="CE33" i="5"/>
  <c r="CD33" i="5"/>
  <c r="CI32" i="5"/>
  <c r="CH32" i="5"/>
  <c r="CG32" i="5"/>
  <c r="CF32" i="5"/>
  <c r="CE32" i="5"/>
  <c r="CD32" i="5"/>
  <c r="CI31" i="5"/>
  <c r="CH31" i="5"/>
  <c r="CG31" i="5"/>
  <c r="CF31" i="5"/>
  <c r="CE31" i="5"/>
  <c r="CD31" i="5"/>
  <c r="CI30" i="5"/>
  <c r="CH30" i="5"/>
  <c r="CG30" i="5"/>
  <c r="CF30" i="5"/>
  <c r="CE30" i="5"/>
  <c r="CD30" i="5"/>
  <c r="CI29" i="5"/>
  <c r="CH29" i="5"/>
  <c r="CG29" i="5"/>
  <c r="CF29" i="5"/>
  <c r="CE29" i="5"/>
  <c r="CD29" i="5"/>
  <c r="CI28" i="5"/>
  <c r="CH28" i="5"/>
  <c r="CG28" i="5"/>
  <c r="CF28" i="5"/>
  <c r="CE28" i="5"/>
  <c r="CD28" i="5"/>
  <c r="CI27" i="5"/>
  <c r="CH27" i="5"/>
  <c r="CG27" i="5"/>
  <c r="CF27" i="5"/>
  <c r="CE27" i="5"/>
  <c r="CD27" i="5"/>
  <c r="CI26" i="5"/>
  <c r="CH26" i="5"/>
  <c r="CG26" i="5"/>
  <c r="CF26" i="5"/>
  <c r="CE26" i="5"/>
  <c r="CD26" i="5"/>
  <c r="CI25" i="5"/>
  <c r="CH25" i="5"/>
  <c r="CG25" i="5"/>
  <c r="CF25" i="5"/>
  <c r="CE25" i="5"/>
  <c r="CD25" i="5"/>
  <c r="CI24" i="5"/>
  <c r="CH24" i="5"/>
  <c r="CG24" i="5"/>
  <c r="CF24" i="5"/>
  <c r="CE24" i="5"/>
  <c r="CD24" i="5"/>
  <c r="CI23" i="5"/>
  <c r="CH23" i="5"/>
  <c r="CG23" i="5"/>
  <c r="CF23" i="5"/>
  <c r="CE23" i="5"/>
  <c r="CD23" i="5"/>
  <c r="CI22" i="5"/>
  <c r="CH22" i="5"/>
  <c r="CG22" i="5"/>
  <c r="CF22" i="5"/>
  <c r="CE22" i="5"/>
  <c r="CD22" i="5"/>
  <c r="CI21" i="5"/>
  <c r="CH21" i="5"/>
  <c r="CG21" i="5"/>
  <c r="CF21" i="5"/>
  <c r="CE21" i="5"/>
  <c r="CD21" i="5"/>
  <c r="CI20" i="5"/>
  <c r="CH20" i="5"/>
  <c r="CG20" i="5"/>
  <c r="CF20" i="5"/>
  <c r="CE20" i="5"/>
  <c r="CD20" i="5"/>
  <c r="CI19" i="5"/>
  <c r="CH19" i="5"/>
  <c r="CG19" i="5"/>
  <c r="CF19" i="5"/>
  <c r="CE19" i="5"/>
  <c r="CD19" i="5"/>
  <c r="CI18" i="5"/>
  <c r="CH18" i="5"/>
  <c r="CG18" i="5"/>
  <c r="CF18" i="5"/>
  <c r="CE18" i="5"/>
  <c r="CD18" i="5"/>
  <c r="CI17" i="5"/>
  <c r="CH17" i="5"/>
  <c r="CG17" i="5"/>
  <c r="CF17" i="5"/>
  <c r="CE17" i="5"/>
  <c r="CD17" i="5"/>
  <c r="CI16" i="5"/>
  <c r="CH16" i="5"/>
  <c r="CG16" i="5"/>
  <c r="CF16" i="5"/>
  <c r="CE16" i="5"/>
  <c r="CD16" i="5"/>
  <c r="CI15" i="5"/>
  <c r="CH15" i="5"/>
  <c r="CG15" i="5"/>
  <c r="CF15" i="5"/>
  <c r="CE15" i="5"/>
  <c r="CD15" i="5"/>
  <c r="CI14" i="5"/>
  <c r="CH14" i="5"/>
  <c r="CG14" i="5"/>
  <c r="CF14" i="5"/>
  <c r="CE14" i="5"/>
  <c r="CD14" i="5"/>
  <c r="CI13" i="5"/>
  <c r="CH13" i="5"/>
  <c r="CG13" i="5"/>
  <c r="CF13" i="5"/>
  <c r="CE13" i="5"/>
  <c r="CD13" i="5"/>
  <c r="CI12" i="5"/>
  <c r="CH12" i="5"/>
  <c r="CG12" i="5"/>
  <c r="CF12" i="5"/>
  <c r="CE12" i="5"/>
  <c r="CD12" i="5"/>
  <c r="CI11" i="5"/>
  <c r="CH11" i="5"/>
  <c r="CG11" i="5"/>
  <c r="CF11" i="5"/>
  <c r="CE11" i="5"/>
  <c r="CD11" i="5"/>
  <c r="CI10" i="5"/>
  <c r="CH10" i="5"/>
  <c r="CG10" i="5"/>
  <c r="CF10" i="5"/>
  <c r="CE10" i="5"/>
  <c r="CD10" i="5"/>
  <c r="CI9" i="5"/>
  <c r="CH9" i="5"/>
  <c r="CG9" i="5"/>
  <c r="CF9" i="5"/>
  <c r="CE9" i="5"/>
  <c r="CD9" i="5"/>
  <c r="CI8" i="5"/>
  <c r="CH8" i="5"/>
  <c r="CG8" i="5"/>
  <c r="CF8" i="5"/>
  <c r="CE8" i="5"/>
  <c r="CD8" i="5"/>
  <c r="CI7" i="5"/>
  <c r="CH7" i="5"/>
  <c r="CG7" i="5"/>
  <c r="CF7" i="5"/>
  <c r="CE7" i="5"/>
  <c r="CD7" i="5"/>
  <c r="E4" i="5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I68" i="4"/>
  <c r="CH68" i="4"/>
  <c r="CG68" i="4"/>
  <c r="CF68" i="4"/>
  <c r="CE68" i="4"/>
  <c r="CD68" i="4"/>
  <c r="CI67" i="4"/>
  <c r="CH67" i="4"/>
  <c r="CG67" i="4"/>
  <c r="CF67" i="4"/>
  <c r="CE67" i="4"/>
  <c r="CD67" i="4"/>
  <c r="CI66" i="4"/>
  <c r="CH66" i="4"/>
  <c r="CG66" i="4"/>
  <c r="CF66" i="4"/>
  <c r="CE66" i="4"/>
  <c r="CD66" i="4"/>
  <c r="CI65" i="4"/>
  <c r="CH65" i="4"/>
  <c r="CG65" i="4"/>
  <c r="CF65" i="4"/>
  <c r="CE65" i="4"/>
  <c r="CD65" i="4"/>
  <c r="CI64" i="4"/>
  <c r="CH64" i="4"/>
  <c r="CG64" i="4"/>
  <c r="CF64" i="4"/>
  <c r="CE64" i="4"/>
  <c r="CD64" i="4"/>
  <c r="CI63" i="4"/>
  <c r="CH63" i="4"/>
  <c r="CG63" i="4"/>
  <c r="CF63" i="4"/>
  <c r="CE63" i="4"/>
  <c r="CD63" i="4"/>
  <c r="CI62" i="4"/>
  <c r="CH62" i="4"/>
  <c r="CG62" i="4"/>
  <c r="CF62" i="4"/>
  <c r="CE62" i="4"/>
  <c r="CD62" i="4"/>
  <c r="CI61" i="4"/>
  <c r="CH61" i="4"/>
  <c r="CG61" i="4"/>
  <c r="CF61" i="4"/>
  <c r="CE61" i="4"/>
  <c r="CD61" i="4"/>
  <c r="CI60" i="4"/>
  <c r="CH60" i="4"/>
  <c r="CG60" i="4"/>
  <c r="CF60" i="4"/>
  <c r="CE60" i="4"/>
  <c r="CD60" i="4"/>
  <c r="CI59" i="4"/>
  <c r="CH59" i="4"/>
  <c r="CG59" i="4"/>
  <c r="CF59" i="4"/>
  <c r="CE59" i="4"/>
  <c r="CD59" i="4"/>
  <c r="CI58" i="4"/>
  <c r="CH58" i="4"/>
  <c r="CG58" i="4"/>
  <c r="CF58" i="4"/>
  <c r="CE58" i="4"/>
  <c r="CD58" i="4"/>
  <c r="CI57" i="4"/>
  <c r="CH57" i="4"/>
  <c r="CG57" i="4"/>
  <c r="CF57" i="4"/>
  <c r="CE57" i="4"/>
  <c r="CD57" i="4"/>
  <c r="CI56" i="4"/>
  <c r="CH56" i="4"/>
  <c r="CG56" i="4"/>
  <c r="CF56" i="4"/>
  <c r="CE56" i="4"/>
  <c r="CD56" i="4"/>
  <c r="CI55" i="4"/>
  <c r="CH55" i="4"/>
  <c r="CG55" i="4"/>
  <c r="CF55" i="4"/>
  <c r="CE55" i="4"/>
  <c r="CD55" i="4"/>
  <c r="CI54" i="4"/>
  <c r="CH54" i="4"/>
  <c r="CG54" i="4"/>
  <c r="CF54" i="4"/>
  <c r="CE54" i="4"/>
  <c r="CD54" i="4"/>
  <c r="CI53" i="4"/>
  <c r="CH53" i="4"/>
  <c r="CG53" i="4"/>
  <c r="CF53" i="4"/>
  <c r="CE53" i="4"/>
  <c r="CD53" i="4"/>
  <c r="CI52" i="4"/>
  <c r="CH52" i="4"/>
  <c r="CG52" i="4"/>
  <c r="CF52" i="4"/>
  <c r="CE52" i="4"/>
  <c r="CD52" i="4"/>
  <c r="CI51" i="4"/>
  <c r="CH51" i="4"/>
  <c r="CG51" i="4"/>
  <c r="CF51" i="4"/>
  <c r="CE51" i="4"/>
  <c r="CD51" i="4"/>
  <c r="CI50" i="4"/>
  <c r="CH50" i="4"/>
  <c r="CG50" i="4"/>
  <c r="CF50" i="4"/>
  <c r="CE50" i="4"/>
  <c r="CD50" i="4"/>
  <c r="CI49" i="4"/>
  <c r="CH49" i="4"/>
  <c r="CG49" i="4"/>
  <c r="CF49" i="4"/>
  <c r="CE49" i="4"/>
  <c r="CD49" i="4"/>
  <c r="CI48" i="4"/>
  <c r="CH48" i="4"/>
  <c r="CG48" i="4"/>
  <c r="CF48" i="4"/>
  <c r="CE48" i="4"/>
  <c r="CD48" i="4"/>
  <c r="CI47" i="4"/>
  <c r="CH47" i="4"/>
  <c r="CG47" i="4"/>
  <c r="CF47" i="4"/>
  <c r="CE47" i="4"/>
  <c r="CD47" i="4"/>
  <c r="CI46" i="4"/>
  <c r="CH46" i="4"/>
  <c r="CG46" i="4"/>
  <c r="CF46" i="4"/>
  <c r="CE46" i="4"/>
  <c r="CD46" i="4"/>
  <c r="CI45" i="4"/>
  <c r="CH45" i="4"/>
  <c r="CG45" i="4"/>
  <c r="CF45" i="4"/>
  <c r="CE45" i="4"/>
  <c r="CD45" i="4"/>
  <c r="CI44" i="4"/>
  <c r="CH44" i="4"/>
  <c r="CG44" i="4"/>
  <c r="CF44" i="4"/>
  <c r="CE44" i="4"/>
  <c r="CD44" i="4"/>
  <c r="CI43" i="4"/>
  <c r="CH43" i="4"/>
  <c r="CG43" i="4"/>
  <c r="CF43" i="4"/>
  <c r="CE43" i="4"/>
  <c r="CD43" i="4"/>
  <c r="CI42" i="4"/>
  <c r="CH42" i="4"/>
  <c r="CG42" i="4"/>
  <c r="CF42" i="4"/>
  <c r="CE42" i="4"/>
  <c r="CD42" i="4"/>
  <c r="CI41" i="4"/>
  <c r="CH41" i="4"/>
  <c r="CG41" i="4"/>
  <c r="CF41" i="4"/>
  <c r="CE41" i="4"/>
  <c r="CD41" i="4"/>
  <c r="CI40" i="4"/>
  <c r="CH40" i="4"/>
  <c r="CG40" i="4"/>
  <c r="CF40" i="4"/>
  <c r="CE40" i="4"/>
  <c r="CD40" i="4"/>
  <c r="CI39" i="4"/>
  <c r="CH39" i="4"/>
  <c r="CG39" i="4"/>
  <c r="CF39" i="4"/>
  <c r="CE39" i="4"/>
  <c r="CD39" i="4"/>
  <c r="CI38" i="4"/>
  <c r="CH38" i="4"/>
  <c r="CG38" i="4"/>
  <c r="CF38" i="4"/>
  <c r="CE38" i="4"/>
  <c r="CD38" i="4"/>
  <c r="CI37" i="4"/>
  <c r="CH37" i="4"/>
  <c r="CG37" i="4"/>
  <c r="CF37" i="4"/>
  <c r="CE37" i="4"/>
  <c r="CD37" i="4"/>
  <c r="CI36" i="4"/>
  <c r="CH36" i="4"/>
  <c r="CG36" i="4"/>
  <c r="CF36" i="4"/>
  <c r="CE36" i="4"/>
  <c r="CD36" i="4"/>
  <c r="CI35" i="4"/>
  <c r="CH35" i="4"/>
  <c r="CG35" i="4"/>
  <c r="CF35" i="4"/>
  <c r="CE35" i="4"/>
  <c r="CD35" i="4"/>
  <c r="CI34" i="4"/>
  <c r="CH34" i="4"/>
  <c r="CG34" i="4"/>
  <c r="CF34" i="4"/>
  <c r="CE34" i="4"/>
  <c r="CD34" i="4"/>
  <c r="CI33" i="4"/>
  <c r="CH33" i="4"/>
  <c r="CG33" i="4"/>
  <c r="CF33" i="4"/>
  <c r="CE33" i="4"/>
  <c r="CD33" i="4"/>
  <c r="CI32" i="4"/>
  <c r="CH32" i="4"/>
  <c r="CG32" i="4"/>
  <c r="CF32" i="4"/>
  <c r="CE32" i="4"/>
  <c r="CD32" i="4"/>
  <c r="CI31" i="4"/>
  <c r="CH31" i="4"/>
  <c r="CG31" i="4"/>
  <c r="CF31" i="4"/>
  <c r="CE31" i="4"/>
  <c r="CD31" i="4"/>
  <c r="CI30" i="4"/>
  <c r="CH30" i="4"/>
  <c r="CG30" i="4"/>
  <c r="CF30" i="4"/>
  <c r="CE30" i="4"/>
  <c r="CD30" i="4"/>
  <c r="CI29" i="4"/>
  <c r="CH29" i="4"/>
  <c r="CG29" i="4"/>
  <c r="CF29" i="4"/>
  <c r="CE29" i="4"/>
  <c r="CD29" i="4"/>
  <c r="CI28" i="4"/>
  <c r="CH28" i="4"/>
  <c r="CG28" i="4"/>
  <c r="CF28" i="4"/>
  <c r="CE28" i="4"/>
  <c r="CD28" i="4"/>
  <c r="CI27" i="4"/>
  <c r="CH27" i="4"/>
  <c r="CG27" i="4"/>
  <c r="CF27" i="4"/>
  <c r="CE27" i="4"/>
  <c r="CD27" i="4"/>
  <c r="CI26" i="4"/>
  <c r="CH26" i="4"/>
  <c r="CG26" i="4"/>
  <c r="CF26" i="4"/>
  <c r="CE26" i="4"/>
  <c r="CD26" i="4"/>
  <c r="CI25" i="4"/>
  <c r="CH25" i="4"/>
  <c r="CG25" i="4"/>
  <c r="CF25" i="4"/>
  <c r="CE25" i="4"/>
  <c r="CD25" i="4"/>
  <c r="CI24" i="4"/>
  <c r="CH24" i="4"/>
  <c r="CG24" i="4"/>
  <c r="CF24" i="4"/>
  <c r="CE24" i="4"/>
  <c r="CD24" i="4"/>
  <c r="CI23" i="4"/>
  <c r="CH23" i="4"/>
  <c r="CG23" i="4"/>
  <c r="CF23" i="4"/>
  <c r="CE23" i="4"/>
  <c r="CD23" i="4"/>
  <c r="CI22" i="4"/>
  <c r="CH22" i="4"/>
  <c r="CG22" i="4"/>
  <c r="CF22" i="4"/>
  <c r="CE22" i="4"/>
  <c r="CD22" i="4"/>
  <c r="CI21" i="4"/>
  <c r="CH21" i="4"/>
  <c r="CG21" i="4"/>
  <c r="CF21" i="4"/>
  <c r="CE21" i="4"/>
  <c r="CD21" i="4"/>
  <c r="CI20" i="4"/>
  <c r="CH20" i="4"/>
  <c r="CG20" i="4"/>
  <c r="CF20" i="4"/>
  <c r="CE20" i="4"/>
  <c r="CD20" i="4"/>
  <c r="CI19" i="4"/>
  <c r="CH19" i="4"/>
  <c r="CG19" i="4"/>
  <c r="CF19" i="4"/>
  <c r="CE19" i="4"/>
  <c r="CD19" i="4"/>
  <c r="CI18" i="4"/>
  <c r="CH18" i="4"/>
  <c r="CG18" i="4"/>
  <c r="CF18" i="4"/>
  <c r="CE18" i="4"/>
  <c r="CD18" i="4"/>
  <c r="CI17" i="4"/>
  <c r="CH17" i="4"/>
  <c r="CG17" i="4"/>
  <c r="CF17" i="4"/>
  <c r="CE17" i="4"/>
  <c r="CD17" i="4"/>
  <c r="CI16" i="4"/>
  <c r="CH16" i="4"/>
  <c r="CG16" i="4"/>
  <c r="CF16" i="4"/>
  <c r="CE16" i="4"/>
  <c r="CD16" i="4"/>
  <c r="CI15" i="4"/>
  <c r="CH15" i="4"/>
  <c r="CG15" i="4"/>
  <c r="CF15" i="4"/>
  <c r="CE15" i="4"/>
  <c r="CD15" i="4"/>
  <c r="CI14" i="4"/>
  <c r="CH14" i="4"/>
  <c r="CG14" i="4"/>
  <c r="CF14" i="4"/>
  <c r="CE14" i="4"/>
  <c r="CD14" i="4"/>
  <c r="CI13" i="4"/>
  <c r="CH13" i="4"/>
  <c r="CG13" i="4"/>
  <c r="CF13" i="4"/>
  <c r="CE13" i="4"/>
  <c r="CD13" i="4"/>
  <c r="CI12" i="4"/>
  <c r="CH12" i="4"/>
  <c r="CG12" i="4"/>
  <c r="CF12" i="4"/>
  <c r="CE12" i="4"/>
  <c r="CD12" i="4"/>
  <c r="CI11" i="4"/>
  <c r="CH11" i="4"/>
  <c r="CG11" i="4"/>
  <c r="CF11" i="4"/>
  <c r="CE11" i="4"/>
  <c r="CD11" i="4"/>
  <c r="CI10" i="4"/>
  <c r="CH10" i="4"/>
  <c r="CG10" i="4"/>
  <c r="CF10" i="4"/>
  <c r="CE10" i="4"/>
  <c r="CD10" i="4"/>
  <c r="CI9" i="4"/>
  <c r="CH9" i="4"/>
  <c r="CG9" i="4"/>
  <c r="CF9" i="4"/>
  <c r="CE9" i="4"/>
  <c r="CD9" i="4"/>
  <c r="CI8" i="4"/>
  <c r="CH8" i="4"/>
  <c r="CG8" i="4"/>
  <c r="CF8" i="4"/>
  <c r="CE8" i="4"/>
  <c r="CD8" i="4"/>
  <c r="CI7" i="4"/>
  <c r="CH7" i="4"/>
  <c r="CG7" i="4"/>
  <c r="CF7" i="4"/>
  <c r="CE7" i="4"/>
  <c r="CD7" i="4"/>
  <c r="E4" i="4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J78" i="1"/>
  <c r="BG78" i="1"/>
  <c r="BD78" i="1"/>
  <c r="AY78" i="1"/>
  <c r="AT78" i="1"/>
  <c r="AQ78" i="1"/>
  <c r="AN78" i="1"/>
  <c r="AI78" i="1"/>
  <c r="AD78" i="1"/>
  <c r="AA78" i="1"/>
  <c r="X78" i="1"/>
  <c r="S78" i="1"/>
  <c r="N78" i="1"/>
  <c r="K78" i="1"/>
  <c r="H78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K77" i="1"/>
  <c r="BI77" i="1"/>
  <c r="BG77" i="1"/>
  <c r="BA77" i="1"/>
  <c r="AY77" i="1"/>
  <c r="AV77" i="1"/>
  <c r="AU77" i="1"/>
  <c r="AS77" i="1"/>
  <c r="AQ77" i="1"/>
  <c r="AK77" i="1"/>
  <c r="AI77" i="1"/>
  <c r="AF77" i="1"/>
  <c r="AE77" i="1"/>
  <c r="AC77" i="1"/>
  <c r="AA77" i="1"/>
  <c r="U77" i="1"/>
  <c r="S77" i="1"/>
  <c r="P77" i="1"/>
  <c r="O77" i="1"/>
  <c r="M77" i="1"/>
  <c r="K77" i="1"/>
  <c r="E77" i="1"/>
  <c r="BX76" i="1"/>
  <c r="BX3" i="1" s="1"/>
  <c r="BW76" i="1"/>
  <c r="BV76" i="1"/>
  <c r="BV3" i="1" s="1"/>
  <c r="BU76" i="1"/>
  <c r="BU3" i="1" s="1"/>
  <c r="BR76" i="1"/>
  <c r="BQ76" i="1"/>
  <c r="BP76" i="1"/>
  <c r="BP3" i="1" s="1"/>
  <c r="BO76" i="1"/>
  <c r="BO3" i="1" s="1"/>
  <c r="BN76" i="1"/>
  <c r="BN3" i="1" s="1"/>
  <c r="BM76" i="1"/>
  <c r="BK76" i="1"/>
  <c r="BK3" i="1" s="1"/>
  <c r="BJ76" i="1"/>
  <c r="BJ3" i="1" s="1"/>
  <c r="BI76" i="1"/>
  <c r="BI3" i="1" s="1"/>
  <c r="BH76" i="1"/>
  <c r="BH3" i="1" s="1"/>
  <c r="BG76" i="1"/>
  <c r="BG3" i="1" s="1"/>
  <c r="BF76" i="1"/>
  <c r="BF3" i="1" s="1"/>
  <c r="BE76" i="1"/>
  <c r="BE3" i="1" s="1"/>
  <c r="BD76" i="1"/>
  <c r="BC76" i="1"/>
  <c r="BC3" i="1" s="1"/>
  <c r="BB76" i="1"/>
  <c r="BA76" i="1"/>
  <c r="BA3" i="1" s="1"/>
  <c r="AZ76" i="1"/>
  <c r="AZ3" i="1" s="1"/>
  <c r="AY76" i="1"/>
  <c r="AY3" i="1" s="1"/>
  <c r="AX76" i="1"/>
  <c r="AX3" i="1" s="1"/>
  <c r="AW76" i="1"/>
  <c r="AW3" i="1" s="1"/>
  <c r="AV76" i="1"/>
  <c r="AU76" i="1"/>
  <c r="AU3" i="1" s="1"/>
  <c r="AT76" i="1"/>
  <c r="AT3" i="1" s="1"/>
  <c r="AS76" i="1"/>
  <c r="AS3" i="1" s="1"/>
  <c r="AR76" i="1"/>
  <c r="AR3" i="1" s="1"/>
  <c r="AQ76" i="1"/>
  <c r="AQ3" i="1" s="1"/>
  <c r="AP76" i="1"/>
  <c r="AO76" i="1"/>
  <c r="AO3" i="1" s="1"/>
  <c r="AN76" i="1"/>
  <c r="AM76" i="1"/>
  <c r="AM3" i="1" s="1"/>
  <c r="AL76" i="1"/>
  <c r="AK76" i="1"/>
  <c r="AK3" i="1" s="1"/>
  <c r="AJ76" i="1"/>
  <c r="AJ3" i="1" s="1"/>
  <c r="AI76" i="1"/>
  <c r="AI3" i="1" s="1"/>
  <c r="AH76" i="1"/>
  <c r="AH3" i="1" s="1"/>
  <c r="AG76" i="1"/>
  <c r="AG3" i="1" s="1"/>
  <c r="AF76" i="1"/>
  <c r="AE76" i="1"/>
  <c r="AE3" i="1" s="1"/>
  <c r="AD76" i="1"/>
  <c r="AD3" i="1" s="1"/>
  <c r="AC76" i="1"/>
  <c r="AC3" i="1" s="1"/>
  <c r="AB76" i="1"/>
  <c r="AA76" i="1"/>
  <c r="AA3" i="1" s="1"/>
  <c r="Z76" i="1"/>
  <c r="Z3" i="1" s="1"/>
  <c r="Y76" i="1"/>
  <c r="Y3" i="1" s="1"/>
  <c r="X76" i="1"/>
  <c r="W76" i="1"/>
  <c r="W3" i="1" s="1"/>
  <c r="V76" i="1"/>
  <c r="U76" i="1"/>
  <c r="U3" i="1" s="1"/>
  <c r="T76" i="1"/>
  <c r="T3" i="1" s="1"/>
  <c r="S76" i="1"/>
  <c r="S3" i="1" s="1"/>
  <c r="R76" i="1"/>
  <c r="R3" i="1" s="1"/>
  <c r="Q76" i="1"/>
  <c r="Q3" i="1" s="1"/>
  <c r="P76" i="1"/>
  <c r="O76" i="1"/>
  <c r="O3" i="1" s="1"/>
  <c r="N76" i="1"/>
  <c r="N3" i="1" s="1"/>
  <c r="M76" i="1"/>
  <c r="M3" i="1" s="1"/>
  <c r="L76" i="1"/>
  <c r="L3" i="1" s="1"/>
  <c r="K76" i="1"/>
  <c r="K3" i="1" s="1"/>
  <c r="J76" i="1"/>
  <c r="I76" i="1"/>
  <c r="I3" i="1" s="1"/>
  <c r="H76" i="1"/>
  <c r="G76" i="1"/>
  <c r="G3" i="1" s="1"/>
  <c r="F76" i="1"/>
  <c r="E76" i="1"/>
  <c r="E3" i="1" s="1"/>
  <c r="D76" i="1"/>
  <c r="D3" i="1" s="1"/>
  <c r="A74" i="1"/>
  <c r="BE77" i="1"/>
  <c r="BC77" i="1"/>
  <c r="AO77" i="1"/>
  <c r="AM77" i="1"/>
  <c r="Y77" i="1"/>
  <c r="W77" i="1"/>
  <c r="I77" i="1"/>
  <c r="G77" i="1"/>
  <c r="A73" i="1"/>
  <c r="A72" i="1"/>
  <c r="A71" i="1"/>
  <c r="A70" i="1"/>
  <c r="A69" i="1"/>
  <c r="CH68" i="1"/>
  <c r="CG68" i="1"/>
  <c r="CG67" i="1"/>
  <c r="CD67" i="1"/>
  <c r="BN81" i="1"/>
  <c r="CG66" i="1"/>
  <c r="CE66" i="1"/>
  <c r="CE65" i="1"/>
  <c r="CD65" i="1"/>
  <c r="CE64" i="1"/>
  <c r="CD64" i="1"/>
  <c r="CG64" i="1"/>
  <c r="CG63" i="1"/>
  <c r="CG62" i="1"/>
  <c r="CD62" i="1"/>
  <c r="CE62" i="1"/>
  <c r="CE61" i="1"/>
  <c r="CD61" i="1"/>
  <c r="CF60" i="1"/>
  <c r="CE60" i="1"/>
  <c r="CD60" i="1"/>
  <c r="CG59" i="1"/>
  <c r="CE59" i="1"/>
  <c r="CG58" i="1"/>
  <c r="CE58" i="1"/>
  <c r="CE57" i="1"/>
  <c r="CD57" i="1"/>
  <c r="CE56" i="1"/>
  <c r="CD56" i="1"/>
  <c r="CG56" i="1"/>
  <c r="CG55" i="1"/>
  <c r="CG54" i="1"/>
  <c r="CD54" i="1"/>
  <c r="CE54" i="1"/>
  <c r="CE53" i="1"/>
  <c r="CD53" i="1"/>
  <c r="CF52" i="1"/>
  <c r="CE52" i="1"/>
  <c r="CD52" i="1"/>
  <c r="CG51" i="1"/>
  <c r="CG50" i="1"/>
  <c r="CE50" i="1"/>
  <c r="CE49" i="1"/>
  <c r="CD49" i="1"/>
  <c r="CE48" i="1"/>
  <c r="CD48" i="1"/>
  <c r="CG48" i="1"/>
  <c r="CG47" i="1"/>
  <c r="CG46" i="1"/>
  <c r="CD46" i="1"/>
  <c r="CE46" i="1"/>
  <c r="CE45" i="1"/>
  <c r="CD45" i="1"/>
  <c r="CF44" i="1"/>
  <c r="CE44" i="1"/>
  <c r="CD44" i="1"/>
  <c r="CG43" i="1"/>
  <c r="CE43" i="1"/>
  <c r="CG42" i="1"/>
  <c r="CE42" i="1"/>
  <c r="CE41" i="1"/>
  <c r="CD41" i="1"/>
  <c r="CE40" i="1"/>
  <c r="CD40" i="1"/>
  <c r="CG40" i="1"/>
  <c r="CG39" i="1"/>
  <c r="CG38" i="1"/>
  <c r="CD38" i="1"/>
  <c r="CE38" i="1"/>
  <c r="CE37" i="1"/>
  <c r="CD37" i="1"/>
  <c r="CF36" i="1"/>
  <c r="CE36" i="1"/>
  <c r="CD36" i="1"/>
  <c r="CG35" i="1"/>
  <c r="CG34" i="1"/>
  <c r="CE34" i="1"/>
  <c r="CE33" i="1"/>
  <c r="CD33" i="1"/>
  <c r="CE32" i="1"/>
  <c r="CD32" i="1"/>
  <c r="CG32" i="1"/>
  <c r="CG31" i="1"/>
  <c r="CG30" i="1"/>
  <c r="CD30" i="1"/>
  <c r="CE30" i="1"/>
  <c r="CE29" i="1"/>
  <c r="CD29" i="1"/>
  <c r="CF28" i="1"/>
  <c r="CE28" i="1"/>
  <c r="CD28" i="1"/>
  <c r="CG27" i="1"/>
  <c r="CG26" i="1"/>
  <c r="CE26" i="1"/>
  <c r="CE25" i="1"/>
  <c r="CD25" i="1"/>
  <c r="CE24" i="1"/>
  <c r="CD24" i="1"/>
  <c r="CG24" i="1"/>
  <c r="CG23" i="1"/>
  <c r="CG22" i="1"/>
  <c r="CD22" i="1"/>
  <c r="CE22" i="1"/>
  <c r="CE21" i="1"/>
  <c r="CD21" i="1"/>
  <c r="CF20" i="1"/>
  <c r="CE20" i="1"/>
  <c r="CD20" i="1"/>
  <c r="CG19" i="1"/>
  <c r="CE19" i="1"/>
  <c r="CG18" i="1"/>
  <c r="CE18" i="1"/>
  <c r="CE17" i="1"/>
  <c r="CD17" i="1"/>
  <c r="CE16" i="1"/>
  <c r="CD16" i="1"/>
  <c r="CG16" i="1"/>
  <c r="CG15" i="1"/>
  <c r="CG14" i="1"/>
  <c r="CD14" i="1"/>
  <c r="CE14" i="1"/>
  <c r="CE13" i="1"/>
  <c r="CD13" i="1"/>
  <c r="CE12" i="1"/>
  <c r="CG12" i="1"/>
  <c r="CG11" i="1"/>
  <c r="CG10" i="1"/>
  <c r="CD10" i="1"/>
  <c r="CE9" i="1"/>
  <c r="CD9" i="1"/>
  <c r="CE8" i="1"/>
  <c r="CG8" i="1"/>
  <c r="BL76" i="1"/>
  <c r="BL3" i="1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W3" i="1"/>
  <c r="BR3" i="1"/>
  <c r="BQ3" i="1"/>
  <c r="BM3" i="1"/>
  <c r="BD3" i="1"/>
  <c r="BB3" i="1"/>
  <c r="AV3" i="1"/>
  <c r="AP3" i="1"/>
  <c r="AN3" i="1"/>
  <c r="AL3" i="1"/>
  <c r="AF3" i="1"/>
  <c r="AB3" i="1"/>
  <c r="X3" i="1"/>
  <c r="V3" i="1"/>
  <c r="P3" i="1"/>
  <c r="J3" i="1"/>
  <c r="H3" i="1"/>
  <c r="F3" i="1"/>
  <c r="J201" i="8" l="1"/>
  <c r="J335" i="8"/>
  <c r="CF17" i="1"/>
  <c r="CG28" i="1"/>
  <c r="CD34" i="1"/>
  <c r="CG9" i="1"/>
  <c r="CE11" i="1"/>
  <c r="CD12" i="1"/>
  <c r="CG36" i="1"/>
  <c r="CF41" i="1"/>
  <c r="CD42" i="1"/>
  <c r="CF46" i="1"/>
  <c r="CG52" i="1"/>
  <c r="CF57" i="1"/>
  <c r="CD58" i="1"/>
  <c r="CF62" i="1"/>
  <c r="CF67" i="1"/>
  <c r="CE68" i="1"/>
  <c r="CG13" i="1"/>
  <c r="CF33" i="1"/>
  <c r="CD8" i="1"/>
  <c r="CF14" i="1"/>
  <c r="CG20" i="1"/>
  <c r="CF25" i="1"/>
  <c r="CD26" i="1"/>
  <c r="CF30" i="1"/>
  <c r="CE27" i="1"/>
  <c r="BY76" i="1"/>
  <c r="BY3" i="1" s="1"/>
  <c r="CD18" i="1"/>
  <c r="CF22" i="1"/>
  <c r="CF10" i="1"/>
  <c r="CF38" i="1"/>
  <c r="CG44" i="1"/>
  <c r="CF49" i="1"/>
  <c r="CD50" i="1"/>
  <c r="CF54" i="1"/>
  <c r="CG60" i="1"/>
  <c r="CF65" i="1"/>
  <c r="CD66" i="1"/>
  <c r="CG7" i="1"/>
  <c r="CE35" i="1"/>
  <c r="CE51" i="1"/>
  <c r="CF21" i="1"/>
  <c r="CF29" i="1"/>
  <c r="CF37" i="1"/>
  <c r="CF45" i="1"/>
  <c r="CF53" i="1"/>
  <c r="CF61" i="1"/>
  <c r="BS76" i="1"/>
  <c r="BS3" i="1" s="1"/>
  <c r="CE7" i="1"/>
  <c r="CE15" i="1"/>
  <c r="CE23" i="1"/>
  <c r="CE31" i="1"/>
  <c r="CE39" i="1"/>
  <c r="CE47" i="1"/>
  <c r="CE55" i="1"/>
  <c r="CE63" i="1"/>
  <c r="H77" i="1"/>
  <c r="X77" i="1"/>
  <c r="AN77" i="1"/>
  <c r="BD77" i="1"/>
  <c r="F78" i="1"/>
  <c r="P78" i="1"/>
  <c r="V78" i="1"/>
  <c r="AF78" i="1"/>
  <c r="AL78" i="1"/>
  <c r="AV78" i="1"/>
  <c r="BB78" i="1"/>
  <c r="CD15" i="1"/>
  <c r="CD23" i="1"/>
  <c r="CD31" i="1"/>
  <c r="CD39" i="1"/>
  <c r="CD47" i="1"/>
  <c r="CD55" i="1"/>
  <c r="CD63" i="1"/>
  <c r="CD7" i="1"/>
  <c r="CE10" i="1"/>
  <c r="CD11" i="1"/>
  <c r="CG17" i="1"/>
  <c r="CG25" i="1"/>
  <c r="CG33" i="1"/>
  <c r="CG41" i="1"/>
  <c r="CG49" i="1"/>
  <c r="CG57" i="1"/>
  <c r="CG65" i="1"/>
  <c r="CD68" i="1"/>
  <c r="E78" i="1"/>
  <c r="I78" i="1"/>
  <c r="M78" i="1"/>
  <c r="Q78" i="1"/>
  <c r="U78" i="1"/>
  <c r="Y78" i="1"/>
  <c r="AC78" i="1"/>
  <c r="AG78" i="1"/>
  <c r="AK78" i="1"/>
  <c r="AO78" i="1"/>
  <c r="AS78" i="1"/>
  <c r="AW78" i="1"/>
  <c r="BA78" i="1"/>
  <c r="BE78" i="1"/>
  <c r="BI78" i="1"/>
  <c r="L77" i="1"/>
  <c r="Q77" i="1"/>
  <c r="AB77" i="1"/>
  <c r="AG77" i="1"/>
  <c r="AR77" i="1"/>
  <c r="AW77" i="1"/>
  <c r="BH77" i="1"/>
  <c r="D78" i="1"/>
  <c r="J78" i="1"/>
  <c r="O78" i="1"/>
  <c r="T78" i="1"/>
  <c r="Z78" i="1"/>
  <c r="AE78" i="1"/>
  <c r="AJ78" i="1"/>
  <c r="AP78" i="1"/>
  <c r="AU78" i="1"/>
  <c r="AZ78" i="1"/>
  <c r="BF78" i="1"/>
  <c r="BK78" i="1"/>
  <c r="CD19" i="1"/>
  <c r="CD27" i="1"/>
  <c r="CD35" i="1"/>
  <c r="CD43" i="1"/>
  <c r="CD51" i="1"/>
  <c r="CD59" i="1"/>
  <c r="CG21" i="1"/>
  <c r="CG29" i="1"/>
  <c r="CG37" i="1"/>
  <c r="CG45" i="1"/>
  <c r="CG53" i="1"/>
  <c r="CG61" i="1"/>
  <c r="CE67" i="1"/>
  <c r="D77" i="1"/>
  <c r="T77" i="1"/>
  <c r="AJ77" i="1"/>
  <c r="AZ77" i="1"/>
  <c r="G78" i="1"/>
  <c r="L78" i="1"/>
  <c r="R78" i="1"/>
  <c r="W78" i="1"/>
  <c r="AB78" i="1"/>
  <c r="AH78" i="1"/>
  <c r="AM78" i="1"/>
  <c r="AR78" i="1"/>
  <c r="AX78" i="1"/>
  <c r="BC78" i="1"/>
  <c r="BH78" i="1"/>
  <c r="F77" i="1"/>
  <c r="J77" i="1"/>
  <c r="N77" i="1"/>
  <c r="R77" i="1"/>
  <c r="V77" i="1"/>
  <c r="Z77" i="1"/>
  <c r="AD77" i="1"/>
  <c r="AH77" i="1"/>
  <c r="AL77" i="1"/>
  <c r="AP77" i="1"/>
  <c r="AT77" i="1"/>
  <c r="AX77" i="1"/>
  <c r="BB77" i="1"/>
  <c r="BF77" i="1"/>
  <c r="BJ77" i="1"/>
  <c r="G338" i="8" l="1"/>
  <c r="G337" i="8"/>
  <c r="H202" i="8"/>
  <c r="I202" i="8"/>
  <c r="D202" i="8"/>
  <c r="J202" i="8"/>
  <c r="G202" i="8"/>
  <c r="E202" i="8"/>
  <c r="F202" i="8"/>
  <c r="CF27" i="1"/>
  <c r="CF39" i="1"/>
  <c r="CF50" i="1"/>
  <c r="CF18" i="1"/>
  <c r="CF8" i="1"/>
  <c r="BT76" i="1"/>
  <c r="BT3" i="1" s="1"/>
  <c r="CF7" i="1"/>
  <c r="CF35" i="1"/>
  <c r="CI68" i="1"/>
  <c r="CF68" i="1"/>
  <c r="CF63" i="1"/>
  <c r="CF31" i="1"/>
  <c r="CF26" i="1"/>
  <c r="CF58" i="1"/>
  <c r="CF12" i="1"/>
  <c r="CF59" i="1"/>
  <c r="BL78" i="1"/>
  <c r="CF9" i="1"/>
  <c r="CF43" i="1"/>
  <c r="CF64" i="1"/>
  <c r="CF56" i="1"/>
  <c r="CF48" i="1"/>
  <c r="CF40" i="1"/>
  <c r="CF32" i="1"/>
  <c r="CF24" i="1"/>
  <c r="CF16" i="1"/>
  <c r="CF55" i="1"/>
  <c r="CF23" i="1"/>
  <c r="CF66" i="1"/>
  <c r="CF11" i="1"/>
  <c r="CF13" i="1"/>
  <c r="CF51" i="1"/>
  <c r="CF19" i="1"/>
  <c r="CF47" i="1"/>
  <c r="CF15" i="1"/>
  <c r="BN80" i="1"/>
  <c r="BN82" i="1" s="1"/>
  <c r="BL77" i="1"/>
  <c r="CF34" i="1"/>
  <c r="CF42" i="1"/>
  <c r="A68" i="1" l="1"/>
  <c r="BZ76" i="1"/>
  <c r="BZ3" i="1" s="1"/>
  <c r="CH38" i="1" l="1"/>
  <c r="CI38" i="1"/>
  <c r="CH35" i="1"/>
  <c r="CI35" i="1"/>
  <c r="CH29" i="1"/>
  <c r="CI29" i="1"/>
  <c r="CH42" i="1"/>
  <c r="CI42" i="1"/>
  <c r="CH40" i="1"/>
  <c r="CI40" i="1"/>
  <c r="CH8" i="1"/>
  <c r="CI8" i="1"/>
  <c r="CH67" i="1"/>
  <c r="CI67" i="1"/>
  <c r="CH57" i="1"/>
  <c r="CI57" i="1"/>
  <c r="CH44" i="1"/>
  <c r="CI44" i="1"/>
  <c r="CH12" i="1"/>
  <c r="CI12" i="1"/>
  <c r="CH10" i="1"/>
  <c r="CI10" i="1"/>
  <c r="CH39" i="1"/>
  <c r="CI39" i="1"/>
  <c r="CA76" i="1"/>
  <c r="CA3" i="1" s="1"/>
  <c r="CH7" i="1"/>
  <c r="CI7" i="1"/>
  <c r="CH20" i="1"/>
  <c r="CI20" i="1"/>
  <c r="CH50" i="1"/>
  <c r="CI50" i="1"/>
  <c r="CH18" i="1"/>
  <c r="CI18" i="1"/>
  <c r="CH47" i="1"/>
  <c r="CI47" i="1"/>
  <c r="CH15" i="1"/>
  <c r="CI15" i="1"/>
  <c r="CH21" i="1"/>
  <c r="CI21" i="1"/>
  <c r="CH33" i="1"/>
  <c r="CI33" i="1"/>
  <c r="CH9" i="1"/>
  <c r="CI9" i="1"/>
  <c r="CH65" i="1"/>
  <c r="CI65" i="1"/>
  <c r="CH64" i="1"/>
  <c r="CI64" i="1"/>
  <c r="CH32" i="1"/>
  <c r="CI32" i="1"/>
  <c r="CH62" i="1"/>
  <c r="CI62" i="1"/>
  <c r="CH30" i="1"/>
  <c r="CI30" i="1"/>
  <c r="CH59" i="1"/>
  <c r="CI59" i="1"/>
  <c r="CH27" i="1"/>
  <c r="CI27" i="1"/>
  <c r="CH25" i="1"/>
  <c r="CI25" i="1"/>
  <c r="CH37" i="1"/>
  <c r="CI37" i="1"/>
  <c r="CH56" i="1"/>
  <c r="CI56" i="1"/>
  <c r="CH24" i="1"/>
  <c r="CI24" i="1"/>
  <c r="CH54" i="1"/>
  <c r="CI54" i="1"/>
  <c r="CH22" i="1"/>
  <c r="CI22" i="1"/>
  <c r="CH51" i="1"/>
  <c r="CI51" i="1"/>
  <c r="CH19" i="1"/>
  <c r="CI19" i="1"/>
  <c r="CH53" i="1"/>
  <c r="CI53" i="1"/>
  <c r="CH49" i="1"/>
  <c r="CI49" i="1"/>
  <c r="CH60" i="1"/>
  <c r="CI60" i="1"/>
  <c r="CH28" i="1"/>
  <c r="CI28" i="1"/>
  <c r="CH58" i="1"/>
  <c r="CI58" i="1"/>
  <c r="CH26" i="1"/>
  <c r="CI26" i="1"/>
  <c r="CH55" i="1"/>
  <c r="CI55" i="1"/>
  <c r="CH23" i="1"/>
  <c r="CI23" i="1"/>
  <c r="CH36" i="1"/>
  <c r="CI36" i="1"/>
  <c r="CH52" i="1"/>
  <c r="CI52" i="1"/>
  <c r="CH66" i="1"/>
  <c r="CI66" i="1"/>
  <c r="CH34" i="1"/>
  <c r="CI34" i="1"/>
  <c r="CH63" i="1"/>
  <c r="CI63" i="1"/>
  <c r="CH31" i="1"/>
  <c r="CI31" i="1"/>
  <c r="CH41" i="1"/>
  <c r="CI41" i="1"/>
  <c r="CH13" i="1"/>
  <c r="CI13" i="1"/>
  <c r="CH45" i="1"/>
  <c r="CI45" i="1"/>
  <c r="CH48" i="1"/>
  <c r="CI48" i="1"/>
  <c r="CH16" i="1"/>
  <c r="CI16" i="1"/>
  <c r="CH46" i="1"/>
  <c r="CI46" i="1"/>
  <c r="CH14" i="1"/>
  <c r="CI14" i="1"/>
  <c r="CH43" i="1"/>
  <c r="CI43" i="1"/>
  <c r="CH11" i="1"/>
  <c r="CI11" i="1"/>
  <c r="CH61" i="1"/>
  <c r="CI61" i="1"/>
  <c r="CH17" i="1"/>
  <c r="CI17" i="1"/>
  <c r="A27" i="1" l="1"/>
  <c r="A30" i="1"/>
  <c r="A62" i="1"/>
  <c r="A18" i="1"/>
  <c r="A50" i="1"/>
  <c r="A20" i="1"/>
  <c r="CB76" i="1"/>
  <c r="CB3" i="1" s="1"/>
  <c r="A7" i="1"/>
  <c r="A61" i="1"/>
  <c r="A45" i="1"/>
  <c r="A36" i="1"/>
  <c r="A65" i="1"/>
  <c r="A17" i="1"/>
  <c r="A11" i="1"/>
  <c r="A43" i="1"/>
  <c r="A14" i="1"/>
  <c r="A46" i="1"/>
  <c r="A16" i="1"/>
  <c r="A48" i="1"/>
  <c r="A13" i="1"/>
  <c r="A34" i="1"/>
  <c r="A55" i="1"/>
  <c r="A26" i="1"/>
  <c r="A49" i="1"/>
  <c r="A53" i="1"/>
  <c r="A19" i="1"/>
  <c r="A51" i="1"/>
  <c r="A22" i="1"/>
  <c r="A54" i="1"/>
  <c r="A24" i="1"/>
  <c r="A56" i="1"/>
  <c r="A9" i="1"/>
  <c r="A12" i="1"/>
  <c r="A57" i="1"/>
  <c r="A8" i="1"/>
  <c r="A40" i="1"/>
  <c r="A29" i="1"/>
  <c r="A38" i="1"/>
  <c r="A41" i="1"/>
  <c r="A31" i="1"/>
  <c r="A63" i="1"/>
  <c r="A66" i="1"/>
  <c r="A52" i="1"/>
  <c r="A23" i="1"/>
  <c r="A58" i="1"/>
  <c r="A28" i="1"/>
  <c r="A60" i="1"/>
  <c r="A37" i="1"/>
  <c r="A25" i="1"/>
  <c r="A59" i="1"/>
  <c r="A32" i="1"/>
  <c r="A64" i="1"/>
  <c r="A33" i="1"/>
  <c r="A21" i="1"/>
  <c r="A15" i="1"/>
  <c r="A47" i="1"/>
  <c r="A39" i="1"/>
  <c r="A10" i="1"/>
  <c r="A44" i="1"/>
  <c r="A67" i="1"/>
  <c r="A42" i="1"/>
  <c r="A35" i="1"/>
</calcChain>
</file>

<file path=xl/sharedStrings.xml><?xml version="1.0" encoding="utf-8"?>
<sst xmlns="http://schemas.openxmlformats.org/spreadsheetml/2006/main" count="2247" uniqueCount="194">
  <si>
    <t>Tabel Input-Output Bangka Belitung, 2015</t>
  </si>
  <si>
    <t>Transaksi Total Atas Dasar Harga Pembeli, 60 Produk (Juta Rupiah)</t>
  </si>
  <si>
    <t>KODE</t>
  </si>
  <si>
    <t>PRODUK</t>
  </si>
  <si>
    <t>Konsumsi RT</t>
  </si>
  <si>
    <t>LNPRT</t>
  </si>
  <si>
    <t>pemerintah</t>
  </si>
  <si>
    <t>PMTB</t>
  </si>
  <si>
    <t>Perubahan Inventori</t>
  </si>
  <si>
    <t>Ekspor Barang dan Jasa</t>
  </si>
  <si>
    <t>Total Permintaan Akhir</t>
  </si>
  <si>
    <t>Total Permintaan Atas Harga Pembeli</t>
  </si>
  <si>
    <t>Impor Barang dan Jasa</t>
  </si>
  <si>
    <t>Margin Perdagangan Besar</t>
  </si>
  <si>
    <t>Margin Perdagangan Eceran</t>
  </si>
  <si>
    <t>Transport</t>
  </si>
  <si>
    <t>TTM</t>
  </si>
  <si>
    <t>Cek 180</t>
  </si>
  <si>
    <t>Cek 309</t>
  </si>
  <si>
    <t>Cek 310</t>
  </si>
  <si>
    <t>Cek 509</t>
  </si>
  <si>
    <t>Cek 700</t>
  </si>
  <si>
    <t>Cek 800</t>
  </si>
  <si>
    <t>1</t>
  </si>
  <si>
    <t>Padi</t>
  </si>
  <si>
    <t>2</t>
  </si>
  <si>
    <t>Tanaman Bahan Makanan Lainnya</t>
  </si>
  <si>
    <t>3</t>
  </si>
  <si>
    <t>Sayur-Sayuran</t>
  </si>
  <si>
    <t>4</t>
  </si>
  <si>
    <t>Buah-Buahan</t>
  </si>
  <si>
    <t>5</t>
  </si>
  <si>
    <t>Tanaman Hortikultura Lainnya</t>
  </si>
  <si>
    <t>6</t>
  </si>
  <si>
    <t>Kelapa Sawit</t>
  </si>
  <si>
    <t>7</t>
  </si>
  <si>
    <t>Lada</t>
  </si>
  <si>
    <t>8</t>
  </si>
  <si>
    <t>Karet</t>
  </si>
  <si>
    <t>9</t>
  </si>
  <si>
    <t>Tanaman Perkebunan Lainnya</t>
  </si>
  <si>
    <t>10</t>
  </si>
  <si>
    <t>Ternak dan Hasil-Hasilnya</t>
  </si>
  <si>
    <t>11</t>
  </si>
  <si>
    <t>Unggas dan Hasil-Hasilnya serta Pemeliharaan Hewan Lainnya</t>
  </si>
  <si>
    <t>12</t>
  </si>
  <si>
    <t>Jasa Pertanian, Kehutanan dan Perikanan</t>
  </si>
  <si>
    <t>13</t>
  </si>
  <si>
    <t>Hasil Kehutanan dan Penebangan Kayu</t>
  </si>
  <si>
    <t>14</t>
  </si>
  <si>
    <t>Ikan dan Hasil Perikanan Lainnya</t>
  </si>
  <si>
    <t>15</t>
  </si>
  <si>
    <t>Migas (tambang)</t>
  </si>
  <si>
    <t>16</t>
  </si>
  <si>
    <t>Bijih Timah</t>
  </si>
  <si>
    <t>17</t>
  </si>
  <si>
    <t>Hasil Tambang dan Galian Lainnya</t>
  </si>
  <si>
    <t>18</t>
  </si>
  <si>
    <t>Produk industri Pengilangan Migas</t>
  </si>
  <si>
    <t>19</t>
  </si>
  <si>
    <t>Minyak Hewani dan Nabati</t>
  </si>
  <si>
    <t>20</t>
  </si>
  <si>
    <t>Krupuk, Getas, Kritcu dan Produk Makanan Lainnya yang Sejenis</t>
  </si>
  <si>
    <t>21</t>
  </si>
  <si>
    <t>Makanan Lainnya</t>
  </si>
  <si>
    <t>22</t>
  </si>
  <si>
    <t>Minuman</t>
  </si>
  <si>
    <t>23</t>
  </si>
  <si>
    <t>Produk Tembakau</t>
  </si>
  <si>
    <t>24</t>
  </si>
  <si>
    <t>Tekstil dan Pakaian Jadi</t>
  </si>
  <si>
    <t>25</t>
  </si>
  <si>
    <t>Kulit, Barang dari Kulit dan Alas Kaki</t>
  </si>
  <si>
    <t>26</t>
  </si>
  <si>
    <t>Kayu, Barang dari Kayu dan Gabus (Tidak Termasuk Furnitur) dan Barang Anyaman dari Bambu, Rotan dan Sejenisnya</t>
  </si>
  <si>
    <t>27</t>
  </si>
  <si>
    <t>Kertas, Barang dari Kertas dan Pencetakan, Reproduksi Media Rekamam</t>
  </si>
  <si>
    <t>28</t>
  </si>
  <si>
    <t>Bahan Kimia dan Barang dari Bahan Kimia, Farmasi, Produk obat Kimia dan Obat Tradisional</t>
  </si>
  <si>
    <t>29</t>
  </si>
  <si>
    <t>Karet, Barang dari Karet dan Plastik</t>
  </si>
  <si>
    <t>30</t>
  </si>
  <si>
    <t>Barang Galian Bukan Logam Lainnya</t>
  </si>
  <si>
    <t>31</t>
  </si>
  <si>
    <t>Logam Dasar Mulia dan Logam Dasar Bukan Besi Lainnya</t>
  </si>
  <si>
    <t>32</t>
  </si>
  <si>
    <t>Logam Dasar Besi dan Baja, Barang dari Logam, Mesin dan Peralatannya, Komputer, Barang Elektronik dan Optik, Peralatan Listrik</t>
  </si>
  <si>
    <t>33</t>
  </si>
  <si>
    <t>Mesin dan Perlengkapan Ytdl</t>
  </si>
  <si>
    <t>34</t>
  </si>
  <si>
    <t>Kendaraan Bermotor, Trailer dan Semi Trailer, dan Alat Angkutan Lainnya</t>
  </si>
  <si>
    <t>35</t>
  </si>
  <si>
    <t>Furnitur</t>
  </si>
  <si>
    <t>36</t>
  </si>
  <si>
    <t>Produk Pengolahan Lainnya, Jasa Reparasi dan Pemasangan</t>
  </si>
  <si>
    <t>37</t>
  </si>
  <si>
    <t>Listrik, Gas dan Produk Es</t>
  </si>
  <si>
    <t>38</t>
  </si>
  <si>
    <t>Pengadaan Air, Pengelolaan Sampah, Limbah dan Daur Ulang</t>
  </si>
  <si>
    <t>39</t>
  </si>
  <si>
    <t>Konstruksi dan Jasa Konstruksi</t>
  </si>
  <si>
    <t>40</t>
  </si>
  <si>
    <t>Perdagangan Mobil, Sepeda Motor dan Reparasinya</t>
  </si>
  <si>
    <t>41</t>
  </si>
  <si>
    <t>Perdagangan Selain Mobil dan Sepeda Motor</t>
  </si>
  <si>
    <t>42</t>
  </si>
  <si>
    <t>Jasa Angkutan Darat</t>
  </si>
  <si>
    <t>43</t>
  </si>
  <si>
    <t>Jasa Angkutan Laut</t>
  </si>
  <si>
    <t>44</t>
  </si>
  <si>
    <t>Jasa Angkutan Sungai, Danau dan Penyebrangan</t>
  </si>
  <si>
    <t>45</t>
  </si>
  <si>
    <t>Jasa Angkutan Udara</t>
  </si>
  <si>
    <t>46</t>
  </si>
  <si>
    <t>Pergudangan dan Jasa Penunjang Angkutan, Pos dan Kurir</t>
  </si>
  <si>
    <t>47</t>
  </si>
  <si>
    <t>Jasa Penyediaan Akomodasi</t>
  </si>
  <si>
    <t>48</t>
  </si>
  <si>
    <t>Jasa Penyediaan Makan Minum</t>
  </si>
  <si>
    <t>49</t>
  </si>
  <si>
    <t>Informasi dan Komunikasi</t>
  </si>
  <si>
    <t>50</t>
  </si>
  <si>
    <t>Jasa Keuangan Perbankan</t>
  </si>
  <si>
    <t>51</t>
  </si>
  <si>
    <t>Jasa Asuransi dan Dana Pensiun</t>
  </si>
  <si>
    <t>52</t>
  </si>
  <si>
    <t>Jasa Lembaga Keuangan Lainnya</t>
  </si>
  <si>
    <t>53</t>
  </si>
  <si>
    <t>Jasa Real Estat</t>
  </si>
  <si>
    <t>54</t>
  </si>
  <si>
    <t>Jasa Perusahaan dan Jasa Persewaan</t>
  </si>
  <si>
    <t>55</t>
  </si>
  <si>
    <t>Jasa Agen Perjalanan, Penyelenggaraan Tur dan Jasa Reservasi Lainnya</t>
  </si>
  <si>
    <t>56</t>
  </si>
  <si>
    <t>Jasa Pemerintahan Umum</t>
  </si>
  <si>
    <t>57</t>
  </si>
  <si>
    <t>Jasa Pendidikan</t>
  </si>
  <si>
    <t>58</t>
  </si>
  <si>
    <t>Jasa Kesehatan dan Kegiatan Sosial</t>
  </si>
  <si>
    <t>59</t>
  </si>
  <si>
    <t>Jasa Kesenian, Hiburan, dan Rekreasi</t>
  </si>
  <si>
    <t>60</t>
  </si>
  <si>
    <t>Jasa Perorangan yang Melayani Rumah Tangga</t>
  </si>
  <si>
    <t>190</t>
  </si>
  <si>
    <t>JUMLAH INPUT ANTARA</t>
  </si>
  <si>
    <t>Impor</t>
  </si>
  <si>
    <t>201</t>
  </si>
  <si>
    <t>202</t>
  </si>
  <si>
    <t>Surplus usaha</t>
  </si>
  <si>
    <t>203</t>
  </si>
  <si>
    <t>Penyusutan</t>
  </si>
  <si>
    <t>Pajak tak langsung dikurangi subsidi lainnya atas produksi</t>
  </si>
  <si>
    <t>209</t>
  </si>
  <si>
    <t>NILAI TAMBAH BRUTO</t>
  </si>
  <si>
    <t>210</t>
  </si>
  <si>
    <t>JUMLAH INPUT</t>
  </si>
  <si>
    <t>CEK 190</t>
  </si>
  <si>
    <t>Cek 209</t>
  </si>
  <si>
    <t>Cek 210</t>
  </si>
  <si>
    <t>PDB LAP USAHA</t>
  </si>
  <si>
    <t>PDB PENGGUNAAN</t>
  </si>
  <si>
    <t>Transaksi Total Atas Dasar Harga Produsen, 60 Produk (Juta Rupiah)</t>
  </si>
  <si>
    <t>Transaksi Domestik Atas Dasar Harga Produsen, 60 Produk (Juta Rupiah)</t>
  </si>
  <si>
    <t>Daya Penyebaran</t>
  </si>
  <si>
    <t>Indeks Daya Penyebaran</t>
  </si>
  <si>
    <t>Derajat Kepekaan</t>
  </si>
  <si>
    <t>Indeks Derajat Kepekaan</t>
  </si>
  <si>
    <t>Total</t>
  </si>
  <si>
    <t>PERMINTAAN AKHIR (F)</t>
  </si>
  <si>
    <t>Leontief (I-A)-1</t>
  </si>
  <si>
    <t>DAMPAK PERMINTAAN AKHIR (I-A) -1 x (F)</t>
  </si>
  <si>
    <t>TABEL 1</t>
  </si>
  <si>
    <t>TABEL 2</t>
  </si>
  <si>
    <t>TABEL 3</t>
  </si>
  <si>
    <t>TABEL 4</t>
  </si>
  <si>
    <t>SIMULASI PERMINTAAN AKHIR (F) --&gt; KONSUMSI PEMERINTAH (ANGGARAN) DINAIKAN SEBESAR =</t>
  </si>
  <si>
    <t>%</t>
  </si>
  <si>
    <t>TABEL 5</t>
  </si>
  <si>
    <t>DAMPAK PERMINTAAN AKHIR (I-A) -1 x (F) SETELAH KONSUMSI PEMERINTAH DINAIKAN</t>
  </si>
  <si>
    <t>OUTPUT PEREKONOMIAN AKAN NAIK SEBESAR ------&gt;</t>
  </si>
  <si>
    <t>Juta Rupiah</t>
  </si>
  <si>
    <t>NAIK</t>
  </si>
  <si>
    <t>Share (%)</t>
  </si>
  <si>
    <t>Persen</t>
  </si>
  <si>
    <t>&lt;--- Silahkan disikan</t>
  </si>
  <si>
    <t>Koefisien A</t>
  </si>
  <si>
    <t>Koefisien I</t>
  </si>
  <si>
    <t>I-A</t>
  </si>
  <si>
    <t>(I-A)-1 Leontief</t>
  </si>
  <si>
    <t>DP</t>
  </si>
  <si>
    <t>IDP</t>
  </si>
  <si>
    <t>DK</t>
  </si>
  <si>
    <t>IDK</t>
  </si>
  <si>
    <t>Kompensasi Tenaga Keja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</si>
</sst>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_);_(@_)"/>
    <numFmt numFmtId="166" formatCode="#,##0.000_);[Red]\(#,##0.000\)"/>
    <numFmt numFmtId="167" formatCode="_(* #,##0.000000_);_(* \(#,##0.000000\);_(* &quot;-&quot;_);_(@_)"/>
    <numFmt numFmtId="168" formatCode="_-* #,##0.00000_-;\-* #,##0.00000_-;_-* &quot;-&quot;??_-;_-@_-"/>
    <numFmt numFmtId="169" formatCode="_(* #,##0.00000_);_(* \(#,##0.00000\);_(* &quot;-&quot;_);_(@_)"/>
    <numFmt numFmtId="170" formatCode="_(* #,##0.00000_);_(* \(#,##0.00000\);_(* &quot;-&quot;?????_);_(@_)"/>
    <numFmt numFmtId="171" formatCode="#,##0.00000_);[Red]\(#,##0.00000\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1" fillId="0" borderId="0"/>
  </cellStyleXfs>
  <cellXfs count="151">
    <xf numFmtId="0" fontId="0" fillId="0" borderId="0" xfId="0"/>
    <xf numFmtId="0" fontId="3" fillId="0" borderId="0" xfId="0" applyFont="1" applyFill="1"/>
    <xf numFmtId="0" fontId="4" fillId="0" borderId="0" xfId="0" applyFont="1" applyFill="1"/>
    <xf numFmtId="4" fontId="5" fillId="0" borderId="0" xfId="0" applyNumberFormat="1" applyFont="1" applyFill="1"/>
    <xf numFmtId="165" fontId="3" fillId="0" borderId="0" xfId="0" applyNumberFormat="1" applyFont="1" applyFill="1" applyAlignment="1">
      <alignment horizontal="right"/>
    </xf>
    <xf numFmtId="38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1" applyFont="1" applyFill="1"/>
    <xf numFmtId="0" fontId="6" fillId="0" borderId="0" xfId="0" applyFont="1" applyFill="1" applyAlignment="1">
      <alignment horizontal="right"/>
    </xf>
    <xf numFmtId="4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/>
    <xf numFmtId="164" fontId="5" fillId="0" borderId="0" xfId="1" applyFont="1" applyFill="1" applyAlignment="1">
      <alignment horizontal="right"/>
    </xf>
    <xf numFmtId="0" fontId="6" fillId="2" borderId="1" xfId="2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/>
    <xf numFmtId="3" fontId="5" fillId="2" borderId="1" xfId="2" applyNumberFormat="1" applyFont="1" applyFill="1" applyBorder="1" applyAlignment="1" applyProtection="1">
      <alignment horizontal="center" vertical="center"/>
      <protection locked="0"/>
    </xf>
    <xf numFmtId="3" fontId="5" fillId="2" borderId="1" xfId="2" applyNumberFormat="1" applyFont="1" applyFill="1" applyBorder="1" applyAlignment="1" applyProtection="1">
      <alignment horizontal="left" vertical="center"/>
      <protection locked="0"/>
    </xf>
    <xf numFmtId="164" fontId="5" fillId="0" borderId="1" xfId="0" applyNumberFormat="1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3" fontId="5" fillId="2" borderId="1" xfId="2" applyNumberFormat="1" applyFont="1" applyFill="1" applyBorder="1" applyAlignment="1" applyProtection="1">
      <alignment horizontal="center"/>
      <protection locked="0"/>
    </xf>
    <xf numFmtId="3" fontId="5" fillId="2" borderId="1" xfId="2" applyNumberFormat="1" applyFont="1" applyFill="1" applyBorder="1" applyProtection="1">
      <protection locked="0"/>
    </xf>
    <xf numFmtId="3" fontId="6" fillId="2" borderId="1" xfId="2" applyNumberFormat="1" applyFont="1" applyFill="1" applyBorder="1" applyAlignment="1" applyProtection="1">
      <alignment horizontal="center"/>
      <protection locked="0"/>
    </xf>
    <xf numFmtId="3" fontId="6" fillId="2" borderId="1" xfId="2" applyNumberFormat="1" applyFont="1" applyFill="1" applyBorder="1" applyProtection="1">
      <protection locked="0"/>
    </xf>
    <xf numFmtId="164" fontId="6" fillId="0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0" borderId="4" xfId="0" applyNumberFormat="1" applyFont="1" applyFill="1" applyBorder="1" applyAlignment="1">
      <alignment horizontal="right" vertical="center"/>
    </xf>
    <xf numFmtId="164" fontId="5" fillId="0" borderId="5" xfId="0" applyNumberFormat="1" applyFont="1" applyFill="1" applyBorder="1" applyAlignment="1">
      <alignment horizontal="right" vertical="center"/>
    </xf>
    <xf numFmtId="164" fontId="5" fillId="0" borderId="6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3" fontId="5" fillId="0" borderId="7" xfId="2" applyNumberFormat="1" applyFont="1" applyFill="1" applyBorder="1" applyProtection="1">
      <protection locked="0"/>
    </xf>
    <xf numFmtId="2" fontId="3" fillId="0" borderId="0" xfId="0" applyNumberFormat="1" applyFont="1" applyFill="1"/>
    <xf numFmtId="164" fontId="3" fillId="0" borderId="0" xfId="1" applyFont="1" applyFill="1" applyAlignment="1">
      <alignment horizontal="right"/>
    </xf>
    <xf numFmtId="164" fontId="3" fillId="0" borderId="0" xfId="1" applyFont="1" applyFill="1"/>
    <xf numFmtId="0" fontId="0" fillId="0" borderId="0" xfId="0" applyFill="1"/>
    <xf numFmtId="3" fontId="5" fillId="0" borderId="1" xfId="2" applyNumberFormat="1" applyFont="1" applyFill="1" applyBorder="1" applyAlignment="1" applyProtection="1">
      <alignment horizontal="center" vertical="center"/>
      <protection locked="0"/>
    </xf>
    <xf numFmtId="3" fontId="5" fillId="0" borderId="1" xfId="2" applyNumberFormat="1" applyFont="1" applyFill="1" applyBorder="1" applyAlignment="1" applyProtection="1">
      <alignment horizontal="left" vertical="center"/>
      <protection locked="0"/>
    </xf>
    <xf numFmtId="3" fontId="5" fillId="0" borderId="1" xfId="2" applyNumberFormat="1" applyFont="1" applyFill="1" applyBorder="1" applyAlignment="1" applyProtection="1">
      <alignment horizontal="center"/>
      <protection locked="0"/>
    </xf>
    <xf numFmtId="3" fontId="5" fillId="0" borderId="1" xfId="2" applyNumberFormat="1" applyFont="1" applyFill="1" applyBorder="1" applyProtection="1">
      <protection locked="0"/>
    </xf>
    <xf numFmtId="167" fontId="0" fillId="0" borderId="1" xfId="1" applyNumberFormat="1" applyFont="1" applyFill="1" applyBorder="1"/>
    <xf numFmtId="167" fontId="0" fillId="3" borderId="1" xfId="1" applyNumberFormat="1" applyFont="1" applyFill="1" applyBorder="1"/>
    <xf numFmtId="168" fontId="0" fillId="0" borderId="0" xfId="3" applyNumberFormat="1" applyFont="1" applyFill="1"/>
    <xf numFmtId="167" fontId="0" fillId="0" borderId="0" xfId="0" applyNumberFormat="1" applyFill="1"/>
    <xf numFmtId="169" fontId="5" fillId="0" borderId="1" xfId="1" applyNumberFormat="1" applyFont="1" applyFill="1" applyBorder="1" applyAlignment="1">
      <alignment horizontal="right" vertical="center"/>
    </xf>
    <xf numFmtId="3" fontId="5" fillId="4" borderId="1" xfId="4" applyNumberFormat="1" applyFont="1" applyFill="1" applyBorder="1" applyProtection="1">
      <protection locked="0"/>
    </xf>
    <xf numFmtId="3" fontId="5" fillId="0" borderId="1" xfId="4" applyNumberFormat="1" applyFont="1" applyFill="1" applyBorder="1" applyAlignment="1" applyProtection="1">
      <alignment horizontal="center" vertical="center"/>
      <protection locked="0"/>
    </xf>
    <xf numFmtId="3" fontId="5" fillId="0" borderId="1" xfId="4" applyNumberFormat="1" applyFont="1" applyFill="1" applyBorder="1" applyAlignment="1" applyProtection="1">
      <alignment horizontal="left" vertical="center"/>
      <protection locked="0"/>
    </xf>
    <xf numFmtId="3" fontId="5" fillId="0" borderId="1" xfId="4" applyNumberFormat="1" applyFont="1" applyFill="1" applyBorder="1" applyProtection="1">
      <protection locked="0"/>
    </xf>
    <xf numFmtId="0" fontId="6" fillId="0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0" fontId="9" fillId="4" borderId="0" xfId="0" applyFont="1" applyFill="1"/>
    <xf numFmtId="0" fontId="11" fillId="0" borderId="0" xfId="0" applyFont="1" applyFill="1"/>
    <xf numFmtId="0" fontId="11" fillId="4" borderId="0" xfId="0" applyFont="1" applyFill="1"/>
    <xf numFmtId="43" fontId="6" fillId="4" borderId="1" xfId="3" applyFont="1" applyFill="1" applyBorder="1" applyAlignment="1">
      <alignment horizontal="right" vertical="center"/>
    </xf>
    <xf numFmtId="3" fontId="5" fillId="0" borderId="0" xfId="4" applyNumberFormat="1" applyFont="1" applyFill="1" applyBorder="1" applyAlignment="1" applyProtection="1">
      <alignment horizontal="center" vertical="center"/>
      <protection locked="0"/>
    </xf>
    <xf numFmtId="3" fontId="5" fillId="0" borderId="0" xfId="4" applyNumberFormat="1" applyFont="1" applyFill="1" applyBorder="1" applyProtection="1">
      <protection locked="0"/>
    </xf>
    <xf numFmtId="43" fontId="6" fillId="0" borderId="0" xfId="3" applyFont="1" applyFill="1" applyBorder="1" applyAlignment="1">
      <alignment horizontal="right" vertical="center"/>
    </xf>
    <xf numFmtId="0" fontId="10" fillId="4" borderId="0" xfId="0" applyFont="1" applyFill="1"/>
    <xf numFmtId="0" fontId="8" fillId="5" borderId="0" xfId="0" applyFont="1" applyFill="1"/>
    <xf numFmtId="0" fontId="12" fillId="5" borderId="0" xfId="0" applyFont="1" applyFill="1"/>
    <xf numFmtId="164" fontId="12" fillId="5" borderId="0" xfId="0" applyNumberFormat="1" applyFont="1" applyFill="1"/>
    <xf numFmtId="43" fontId="12" fillId="5" borderId="0" xfId="3" applyFont="1" applyFill="1"/>
    <xf numFmtId="0" fontId="9" fillId="5" borderId="0" xfId="0" applyFont="1" applyFill="1"/>
    <xf numFmtId="169" fontId="5" fillId="4" borderId="1" xfId="1" applyNumberFormat="1" applyFont="1" applyFill="1" applyBorder="1" applyAlignment="1">
      <alignment horizontal="right" vertical="center"/>
    </xf>
    <xf numFmtId="0" fontId="9" fillId="0" borderId="0" xfId="0" applyFont="1" applyFill="1"/>
    <xf numFmtId="170" fontId="0" fillId="0" borderId="0" xfId="0" applyNumberFormat="1"/>
    <xf numFmtId="171" fontId="5" fillId="0" borderId="1" xfId="1" applyNumberFormat="1" applyFont="1" applyFill="1" applyBorder="1" applyAlignment="1">
      <alignment horizontal="right" vertical="center"/>
    </xf>
    <xf numFmtId="169" fontId="3" fillId="4" borderId="0" xfId="0" applyNumberFormat="1" applyFont="1" applyFill="1" applyBorder="1"/>
    <xf numFmtId="170" fontId="3" fillId="4" borderId="0" xfId="0" applyNumberFormat="1" applyFont="1" applyFill="1" applyBorder="1"/>
    <xf numFmtId="0" fontId="0" fillId="4" borderId="0" xfId="0" applyFill="1"/>
    <xf numFmtId="169" fontId="0" fillId="4" borderId="0" xfId="0" applyNumberFormat="1" applyFill="1"/>
    <xf numFmtId="170" fontId="0" fillId="4" borderId="0" xfId="0" applyNumberFormat="1" applyFill="1"/>
    <xf numFmtId="0" fontId="13" fillId="0" borderId="0" xfId="0" applyFont="1" applyFill="1"/>
    <xf numFmtId="0" fontId="14" fillId="0" borderId="0" xfId="0" applyFont="1" applyFill="1"/>
    <xf numFmtId="4" fontId="13" fillId="0" borderId="0" xfId="0" applyNumberFormat="1" applyFont="1" applyFill="1"/>
    <xf numFmtId="38" fontId="13" fillId="0" borderId="0" xfId="0" applyNumberFormat="1" applyFont="1" applyFill="1"/>
    <xf numFmtId="166" fontId="13" fillId="0" borderId="0" xfId="0" applyNumberFormat="1" applyFont="1" applyFill="1"/>
    <xf numFmtId="164" fontId="13" fillId="0" borderId="0" xfId="1" applyFont="1" applyFill="1"/>
    <xf numFmtId="0" fontId="14" fillId="0" borderId="0" xfId="0" applyFont="1" applyFill="1" applyAlignment="1">
      <alignment horizontal="right"/>
    </xf>
    <xf numFmtId="4" fontId="13" fillId="0" borderId="0" xfId="0" applyNumberFormat="1" applyFont="1" applyFill="1" applyAlignment="1">
      <alignment horizontal="right"/>
    </xf>
    <xf numFmtId="165" fontId="13" fillId="0" borderId="0" xfId="0" applyNumberFormat="1" applyFont="1" applyFill="1"/>
    <xf numFmtId="164" fontId="13" fillId="0" borderId="0" xfId="1" applyFont="1" applyFill="1" applyAlignment="1">
      <alignment horizontal="right"/>
    </xf>
    <xf numFmtId="0" fontId="14" fillId="2" borderId="1" xfId="2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/>
    </xf>
    <xf numFmtId="164" fontId="13" fillId="0" borderId="0" xfId="0" applyNumberFormat="1" applyFont="1" applyFill="1"/>
    <xf numFmtId="3" fontId="13" fillId="2" borderId="1" xfId="2" applyNumberFormat="1" applyFont="1" applyFill="1" applyBorder="1" applyAlignment="1" applyProtection="1">
      <alignment horizontal="center" vertical="center"/>
      <protection locked="0"/>
    </xf>
    <xf numFmtId="3" fontId="13" fillId="2" borderId="1" xfId="2" applyNumberFormat="1" applyFont="1" applyFill="1" applyBorder="1" applyAlignment="1" applyProtection="1">
      <alignment horizontal="left" vertical="center"/>
      <protection locked="0"/>
    </xf>
    <xf numFmtId="164" fontId="13" fillId="0" borderId="1" xfId="0" applyNumberFormat="1" applyFont="1" applyFill="1" applyBorder="1" applyAlignment="1">
      <alignment horizontal="right" vertical="center"/>
    </xf>
    <xf numFmtId="164" fontId="14" fillId="2" borderId="1" xfId="0" applyNumberFormat="1" applyFont="1" applyFill="1" applyBorder="1" applyAlignment="1">
      <alignment horizontal="right" vertical="center"/>
    </xf>
    <xf numFmtId="3" fontId="13" fillId="2" borderId="1" xfId="2" applyNumberFormat="1" applyFont="1" applyFill="1" applyBorder="1" applyAlignment="1" applyProtection="1">
      <alignment horizontal="center"/>
      <protection locked="0"/>
    </xf>
    <xf numFmtId="3" fontId="13" fillId="2" borderId="1" xfId="2" applyNumberFormat="1" applyFont="1" applyFill="1" applyBorder="1" applyProtection="1">
      <protection locked="0"/>
    </xf>
    <xf numFmtId="3" fontId="14" fillId="2" borderId="1" xfId="2" applyNumberFormat="1" applyFont="1" applyFill="1" applyBorder="1" applyAlignment="1" applyProtection="1">
      <alignment horizontal="center"/>
      <protection locked="0"/>
    </xf>
    <xf numFmtId="3" fontId="14" fillId="2" borderId="1" xfId="2" applyNumberFormat="1" applyFont="1" applyFill="1" applyBorder="1" applyProtection="1">
      <protection locked="0"/>
    </xf>
    <xf numFmtId="164" fontId="14" fillId="0" borderId="1" xfId="0" applyNumberFormat="1" applyFont="1" applyFill="1" applyBorder="1" applyAlignment="1">
      <alignment horizontal="right" vertical="center"/>
    </xf>
    <xf numFmtId="164" fontId="13" fillId="2" borderId="1" xfId="0" applyNumberFormat="1" applyFont="1" applyFill="1" applyBorder="1" applyAlignment="1">
      <alignment horizontal="right" vertical="center"/>
    </xf>
    <xf numFmtId="164" fontId="13" fillId="0" borderId="4" xfId="0" applyNumberFormat="1" applyFont="1" applyFill="1" applyBorder="1" applyAlignment="1">
      <alignment horizontal="right" vertical="center"/>
    </xf>
    <xf numFmtId="164" fontId="13" fillId="0" borderId="5" xfId="0" applyNumberFormat="1" applyFont="1" applyFill="1" applyBorder="1" applyAlignment="1">
      <alignment horizontal="right" vertical="center"/>
    </xf>
    <xf numFmtId="164" fontId="13" fillId="0" borderId="6" xfId="0" applyNumberFormat="1" applyFont="1" applyFill="1" applyBorder="1" applyAlignment="1">
      <alignment horizontal="right" vertical="center"/>
    </xf>
    <xf numFmtId="164" fontId="13" fillId="0" borderId="0" xfId="0" applyNumberFormat="1" applyFont="1" applyFill="1" applyBorder="1" applyAlignment="1">
      <alignment horizontal="right" vertical="center"/>
    </xf>
    <xf numFmtId="3" fontId="13" fillId="0" borderId="7" xfId="2" applyNumberFormat="1" applyFont="1" applyFill="1" applyBorder="1" applyProtection="1">
      <protection locked="0"/>
    </xf>
    <xf numFmtId="2" fontId="13" fillId="0" borderId="0" xfId="0" applyNumberFormat="1" applyFont="1" applyFill="1"/>
    <xf numFmtId="43" fontId="0" fillId="0" borderId="0" xfId="3" applyFont="1"/>
    <xf numFmtId="0" fontId="0" fillId="6" borderId="0" xfId="0" applyFill="1"/>
    <xf numFmtId="165" fontId="13" fillId="0" borderId="0" xfId="0" applyNumberFormat="1" applyFont="1" applyFill="1" applyAlignment="1">
      <alignment horizontal="right" vertical="top" wrapText="1"/>
    </xf>
    <xf numFmtId="164" fontId="13" fillId="4" borderId="0" xfId="0" applyNumberFormat="1" applyFont="1" applyFill="1"/>
    <xf numFmtId="3" fontId="13" fillId="4" borderId="1" xfId="2" applyNumberFormat="1" applyFont="1" applyFill="1" applyBorder="1" applyAlignment="1" applyProtection="1">
      <alignment horizontal="center"/>
      <protection locked="0"/>
    </xf>
    <xf numFmtId="3" fontId="13" fillId="4" borderId="1" xfId="2" applyNumberFormat="1" applyFont="1" applyFill="1" applyBorder="1" applyProtection="1">
      <protection locked="0"/>
    </xf>
    <xf numFmtId="164" fontId="13" fillId="4" borderId="1" xfId="0" applyNumberFormat="1" applyFont="1" applyFill="1" applyBorder="1" applyAlignment="1">
      <alignment horizontal="right" vertical="center"/>
    </xf>
    <xf numFmtId="164" fontId="14" fillId="4" borderId="1" xfId="0" applyNumberFormat="1" applyFont="1" applyFill="1" applyBorder="1" applyAlignment="1">
      <alignment horizontal="right" vertical="center"/>
    </xf>
    <xf numFmtId="0" fontId="13" fillId="4" borderId="0" xfId="0" applyFont="1" applyFill="1"/>
    <xf numFmtId="4" fontId="13" fillId="4" borderId="0" xfId="0" applyNumberFormat="1" applyFont="1" applyFill="1" applyAlignment="1">
      <alignment horizontal="right"/>
    </xf>
    <xf numFmtId="164" fontId="13" fillId="4" borderId="0" xfId="1" applyFont="1" applyFill="1" applyAlignment="1">
      <alignment horizontal="right"/>
    </xf>
    <xf numFmtId="2" fontId="13" fillId="4" borderId="0" xfId="0" applyNumberFormat="1" applyFont="1" applyFill="1"/>
    <xf numFmtId="164" fontId="13" fillId="4" borderId="0" xfId="1" applyFont="1" applyFill="1"/>
    <xf numFmtId="165" fontId="13" fillId="0" borderId="1" xfId="0" applyNumberFormat="1" applyFont="1" applyFill="1" applyBorder="1" applyAlignment="1">
      <alignment horizontal="right" vertical="center"/>
    </xf>
    <xf numFmtId="3" fontId="14" fillId="2" borderId="1" xfId="2" applyNumberFormat="1" applyFont="1" applyFill="1" applyBorder="1" applyAlignment="1" applyProtection="1">
      <alignment horizontal="center" vertical="center"/>
      <protection locked="0"/>
    </xf>
    <xf numFmtId="3" fontId="14" fillId="2" borderId="1" xfId="2" applyNumberFormat="1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horizontal="center" vertical="center" wrapText="1" shrinkToFit="1"/>
    </xf>
    <xf numFmtId="3" fontId="14" fillId="2" borderId="2" xfId="2" applyNumberFormat="1" applyFont="1" applyFill="1" applyBorder="1" applyAlignment="1">
      <alignment horizontal="center" vertical="center" wrapText="1" shrinkToFit="1"/>
    </xf>
    <xf numFmtId="3" fontId="14" fillId="2" borderId="3" xfId="2" applyNumberFormat="1" applyFont="1" applyFill="1" applyBorder="1" applyAlignment="1">
      <alignment horizontal="center" vertical="center" wrapText="1" shrinkToFit="1"/>
    </xf>
    <xf numFmtId="3" fontId="14" fillId="2" borderId="2" xfId="2" applyNumberFormat="1" applyFont="1" applyFill="1" applyBorder="1" applyAlignment="1" applyProtection="1">
      <alignment horizontal="center" vertical="center" wrapText="1"/>
      <protection locked="0"/>
    </xf>
    <xf numFmtId="3" fontId="14" fillId="2" borderId="3" xfId="2" applyNumberFormat="1" applyFont="1" applyFill="1" applyBorder="1" applyAlignment="1" applyProtection="1">
      <alignment horizontal="center" vertical="center" wrapText="1"/>
      <protection locked="0"/>
    </xf>
    <xf numFmtId="0" fontId="14" fillId="2" borderId="2" xfId="2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3" fontId="14" fillId="4" borderId="1" xfId="2" applyNumberFormat="1" applyFont="1" applyFill="1" applyBorder="1" applyAlignment="1" applyProtection="1">
      <alignment horizontal="center" vertical="center"/>
      <protection locked="0"/>
    </xf>
    <xf numFmtId="3" fontId="6" fillId="2" borderId="1" xfId="2" applyNumberFormat="1" applyFont="1" applyFill="1" applyBorder="1" applyAlignment="1" applyProtection="1">
      <alignment horizontal="center" vertical="center"/>
      <protection locked="0"/>
    </xf>
    <xf numFmtId="3" fontId="6" fillId="2" borderId="1" xfId="2" applyNumberFormat="1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3" fontId="6" fillId="2" borderId="2" xfId="2" applyNumberFormat="1" applyFont="1" applyFill="1" applyBorder="1" applyAlignment="1">
      <alignment horizontal="center" vertical="center" wrapText="1" shrinkToFit="1"/>
    </xf>
    <xf numFmtId="3" fontId="6" fillId="2" borderId="3" xfId="2" applyNumberFormat="1" applyFont="1" applyFill="1" applyBorder="1" applyAlignment="1">
      <alignment horizontal="center" vertical="center" wrapText="1" shrinkToFit="1"/>
    </xf>
    <xf numFmtId="3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3" fontId="6" fillId="2" borderId="3" xfId="2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3" fontId="6" fillId="0" borderId="1" xfId="4" applyNumberFormat="1" applyFont="1" applyFill="1" applyBorder="1" applyAlignment="1" applyProtection="1">
      <alignment horizontal="center" vertical="center"/>
      <protection locked="0"/>
    </xf>
    <xf numFmtId="3" fontId="6" fillId="4" borderId="0" xfId="4" applyNumberFormat="1" applyFont="1" applyFill="1" applyBorder="1" applyAlignment="1" applyProtection="1">
      <alignment horizontal="center" vertical="center"/>
      <protection locked="0"/>
    </xf>
    <xf numFmtId="3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3" fontId="6" fillId="0" borderId="1" xfId="2" applyNumberFormat="1" applyFont="1" applyFill="1" applyBorder="1" applyAlignment="1" applyProtection="1">
      <alignment horizontal="center" vertical="center"/>
      <protection locked="0"/>
    </xf>
    <xf numFmtId="3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3" fontId="6" fillId="0" borderId="3" xfId="2" applyNumberFormat="1" applyFont="1" applyFill="1" applyBorder="1" applyAlignment="1" applyProtection="1">
      <alignment horizontal="center" vertical="center" wrapText="1"/>
      <protection locked="0"/>
    </xf>
    <xf numFmtId="3" fontId="6" fillId="0" borderId="2" xfId="2" applyNumberFormat="1" applyFont="1" applyFill="1" applyBorder="1" applyAlignment="1">
      <alignment horizontal="center" vertical="center" wrapText="1" shrinkToFit="1"/>
    </xf>
    <xf numFmtId="3" fontId="6" fillId="0" borderId="3" xfId="2" applyNumberFormat="1" applyFont="1" applyFill="1" applyBorder="1" applyAlignment="1">
      <alignment horizontal="center" vertical="center" wrapText="1" shrinkToFit="1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3" fontId="6" fillId="4" borderId="2" xfId="2" applyNumberFormat="1" applyFont="1" applyFill="1" applyBorder="1" applyAlignment="1">
      <alignment horizontal="center" vertical="center" wrapText="1" shrinkToFit="1"/>
    </xf>
    <xf numFmtId="3" fontId="6" fillId="4" borderId="3" xfId="2" applyNumberFormat="1" applyFont="1" applyFill="1" applyBorder="1" applyAlignment="1">
      <alignment horizontal="center" vertical="center" wrapText="1" shrinkToFit="1"/>
    </xf>
  </cellXfs>
  <cellStyles count="5">
    <cellStyle name="Comma" xfId="3" builtinId="3"/>
    <cellStyle name="Comma [0]" xfId="1" builtinId="6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I82"/>
  <sheetViews>
    <sheetView showGridLines="0" zoomScaleNormal="100" workbookViewId="0">
      <pane xSplit="3" ySplit="6" topLeftCell="D7" activePane="bottomRight" state="frozen"/>
      <selection activeCell="BR24" sqref="BR24"/>
      <selection pane="topRight" activeCell="BR24" sqref="BR24"/>
      <selection pane="bottomLeft" activeCell="BR24" sqref="BR24"/>
      <selection pane="bottomRight" activeCell="D70" sqref="D70"/>
    </sheetView>
  </sheetViews>
  <sheetFormatPr defaultColWidth="13.6640625" defaultRowHeight="10.199999999999999" x14ac:dyDescent="0.2"/>
  <cols>
    <col min="1" max="1" width="7.109375" style="73" customWidth="1"/>
    <col min="2" max="2" width="6.88671875" style="73" customWidth="1"/>
    <col min="3" max="3" width="26.6640625" style="73" customWidth="1"/>
    <col min="4" max="4" width="13" style="73" customWidth="1"/>
    <col min="5" max="8" width="14" style="73" bestFit="1" customWidth="1"/>
    <col min="9" max="9" width="14.6640625" style="73" bestFit="1" customWidth="1"/>
    <col min="10" max="17" width="14" style="73" bestFit="1" customWidth="1"/>
    <col min="18" max="18" width="14" style="110" bestFit="1" customWidth="1"/>
    <col min="19" max="20" width="14" style="73" bestFit="1" customWidth="1"/>
    <col min="21" max="21" width="16.44140625" style="73" bestFit="1" customWidth="1"/>
    <col min="22" max="33" width="14" style="73" bestFit="1" customWidth="1"/>
    <col min="34" max="34" width="15.88671875" style="110" bestFit="1" customWidth="1"/>
    <col min="35" max="41" width="14" style="73" bestFit="1" customWidth="1"/>
    <col min="42" max="42" width="15.88671875" style="73" bestFit="1" customWidth="1"/>
    <col min="43" max="43" width="16.44140625" style="73" bestFit="1" customWidth="1"/>
    <col min="44" max="44" width="18.33203125" style="73" bestFit="1" customWidth="1"/>
    <col min="45" max="45" width="16.44140625" style="73" bestFit="1" customWidth="1"/>
    <col min="46" max="51" width="14" style="73" bestFit="1" customWidth="1"/>
    <col min="52" max="53" width="16.44140625" style="73" bestFit="1" customWidth="1"/>
    <col min="54" max="54" width="14" style="73" bestFit="1" customWidth="1"/>
    <col min="55" max="55" width="16.44140625" style="73" bestFit="1" customWidth="1"/>
    <col min="56" max="58" width="14" style="73" bestFit="1" customWidth="1"/>
    <col min="59" max="59" width="24" style="73" bestFit="1" customWidth="1"/>
    <col min="60" max="60" width="15.88671875" style="73" bestFit="1" customWidth="1"/>
    <col min="61" max="63" width="14" style="73" bestFit="1" customWidth="1"/>
    <col min="64" max="64" width="14.88671875" style="73" bestFit="1" customWidth="1"/>
    <col min="65" max="65" width="18.88671875" style="73" bestFit="1" customWidth="1"/>
    <col min="66" max="66" width="13.88671875" style="73" bestFit="1" customWidth="1"/>
    <col min="67" max="67" width="16.88671875" style="73" bestFit="1" customWidth="1"/>
    <col min="68" max="68" width="16.33203125" style="73" bestFit="1" customWidth="1"/>
    <col min="69" max="69" width="13.88671875" style="73" bestFit="1" customWidth="1"/>
    <col min="70" max="71" width="18.5546875" style="73" customWidth="1"/>
    <col min="72" max="72" width="20.5546875" style="73" customWidth="1"/>
    <col min="73" max="73" width="18.109375" style="73" customWidth="1"/>
    <col min="74" max="74" width="18" style="73" customWidth="1"/>
    <col min="75" max="76" width="17.6640625" style="73" customWidth="1"/>
    <col min="77" max="77" width="14.5546875" style="73" bestFit="1" customWidth="1"/>
    <col min="78" max="78" width="15" style="73" customWidth="1"/>
    <col min="79" max="79" width="17.109375" style="73" customWidth="1"/>
    <col min="80" max="80" width="13.88671875" style="73" customWidth="1"/>
    <col min="81" max="81" width="13.6640625" style="73"/>
    <col min="82" max="87" width="8.44140625" style="73" bestFit="1" customWidth="1"/>
    <col min="88" max="16384" width="13.6640625" style="73"/>
  </cols>
  <sheetData>
    <row r="1" spans="1:87" x14ac:dyDescent="0.2">
      <c r="B1" s="74" t="s">
        <v>0</v>
      </c>
      <c r="C1" s="75"/>
      <c r="D1" s="87" t="s">
        <v>24</v>
      </c>
      <c r="E1" s="87" t="s">
        <v>26</v>
      </c>
      <c r="F1" s="87" t="s">
        <v>28</v>
      </c>
      <c r="G1" s="91" t="s">
        <v>30</v>
      </c>
      <c r="H1" s="91" t="s">
        <v>32</v>
      </c>
      <c r="I1" s="91" t="s">
        <v>34</v>
      </c>
      <c r="J1" s="91" t="s">
        <v>36</v>
      </c>
      <c r="K1" s="91" t="s">
        <v>38</v>
      </c>
      <c r="L1" s="91" t="s">
        <v>40</v>
      </c>
      <c r="M1" s="91" t="s">
        <v>42</v>
      </c>
      <c r="N1" s="91" t="s">
        <v>44</v>
      </c>
      <c r="O1" s="91" t="s">
        <v>46</v>
      </c>
      <c r="P1" s="91" t="s">
        <v>48</v>
      </c>
      <c r="Q1" s="91" t="s">
        <v>50</v>
      </c>
      <c r="R1" s="107" t="s">
        <v>52</v>
      </c>
      <c r="S1" s="91" t="s">
        <v>54</v>
      </c>
      <c r="T1" s="91" t="s">
        <v>56</v>
      </c>
      <c r="U1" s="91" t="s">
        <v>58</v>
      </c>
      <c r="V1" s="91" t="s">
        <v>60</v>
      </c>
      <c r="W1" s="91" t="s">
        <v>62</v>
      </c>
      <c r="X1" s="91" t="s">
        <v>64</v>
      </c>
      <c r="Y1" s="91" t="s">
        <v>66</v>
      </c>
      <c r="Z1" s="91" t="s">
        <v>68</v>
      </c>
      <c r="AA1" s="91" t="s">
        <v>70</v>
      </c>
      <c r="AB1" s="91" t="s">
        <v>72</v>
      </c>
      <c r="AC1" s="91" t="s">
        <v>74</v>
      </c>
      <c r="AD1" s="91" t="s">
        <v>76</v>
      </c>
      <c r="AE1" s="91" t="s">
        <v>78</v>
      </c>
      <c r="AF1" s="91" t="s">
        <v>80</v>
      </c>
      <c r="AG1" s="91" t="s">
        <v>82</v>
      </c>
      <c r="AH1" s="107" t="s">
        <v>84</v>
      </c>
      <c r="AI1" s="91" t="s">
        <v>86</v>
      </c>
      <c r="AJ1" s="91" t="s">
        <v>88</v>
      </c>
      <c r="AK1" s="91" t="s">
        <v>90</v>
      </c>
      <c r="AL1" s="91" t="s">
        <v>92</v>
      </c>
      <c r="AM1" s="91" t="s">
        <v>94</v>
      </c>
      <c r="AN1" s="91" t="s">
        <v>96</v>
      </c>
      <c r="AO1" s="91" t="s">
        <v>98</v>
      </c>
      <c r="AP1" s="91" t="s">
        <v>100</v>
      </c>
      <c r="AQ1" s="91" t="s">
        <v>102</v>
      </c>
      <c r="AR1" s="91" t="s">
        <v>104</v>
      </c>
      <c r="AS1" s="91" t="s">
        <v>106</v>
      </c>
      <c r="AT1" s="91" t="s">
        <v>108</v>
      </c>
      <c r="AU1" s="91" t="s">
        <v>110</v>
      </c>
      <c r="AV1" s="91" t="s">
        <v>112</v>
      </c>
      <c r="AW1" s="91" t="s">
        <v>114</v>
      </c>
      <c r="AX1" s="91" t="s">
        <v>116</v>
      </c>
      <c r="AY1" s="91" t="s">
        <v>118</v>
      </c>
      <c r="AZ1" s="91" t="s">
        <v>120</v>
      </c>
      <c r="BA1" s="91" t="s">
        <v>122</v>
      </c>
      <c r="BB1" s="91" t="s">
        <v>124</v>
      </c>
      <c r="BC1" s="91" t="s">
        <v>126</v>
      </c>
      <c r="BD1" s="91" t="s">
        <v>128</v>
      </c>
      <c r="BE1" s="91" t="s">
        <v>130</v>
      </c>
      <c r="BF1" s="91" t="s">
        <v>132</v>
      </c>
      <c r="BG1" s="91" t="s">
        <v>134</v>
      </c>
      <c r="BH1" s="91" t="s">
        <v>136</v>
      </c>
      <c r="BI1" s="91" t="s">
        <v>138</v>
      </c>
      <c r="BJ1" s="91" t="s">
        <v>140</v>
      </c>
      <c r="BK1" s="91" t="s">
        <v>142</v>
      </c>
      <c r="BL1" s="76"/>
      <c r="BM1" s="76"/>
      <c r="BN1" s="77"/>
      <c r="BO1" s="76"/>
      <c r="BP1" s="76"/>
      <c r="BQ1" s="76"/>
      <c r="BR1" s="76"/>
      <c r="BS1" s="78"/>
      <c r="BT1" s="75"/>
      <c r="BU1" s="75"/>
      <c r="BV1" s="75"/>
      <c r="BW1" s="75"/>
      <c r="BX1" s="75"/>
      <c r="BY1" s="75"/>
    </row>
    <row r="2" spans="1:87" x14ac:dyDescent="0.2">
      <c r="B2" s="74" t="s">
        <v>1</v>
      </c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111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111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76"/>
      <c r="BM2" s="76"/>
      <c r="BN2" s="76"/>
      <c r="BO2" s="76"/>
      <c r="BP2" s="76"/>
      <c r="BQ2" s="76"/>
      <c r="BR2" s="76"/>
      <c r="BS2" s="76"/>
      <c r="BT2" s="75"/>
      <c r="BU2" s="75"/>
      <c r="BV2" s="81"/>
      <c r="BW2" s="81"/>
      <c r="BX2" s="81"/>
    </row>
    <row r="3" spans="1:87" x14ac:dyDescent="0.2">
      <c r="B3" s="74"/>
      <c r="C3" s="79"/>
      <c r="D3" s="82">
        <f>-D76</f>
        <v>41767</v>
      </c>
      <c r="E3" s="82">
        <f t="shared" ref="E3:BP3" si="0">-E76</f>
        <v>32400</v>
      </c>
      <c r="F3" s="82">
        <f t="shared" si="0"/>
        <v>70725</v>
      </c>
      <c r="G3" s="82">
        <f t="shared" si="0"/>
        <v>79011</v>
      </c>
      <c r="H3" s="82">
        <f t="shared" si="0"/>
        <v>4698</v>
      </c>
      <c r="I3" s="82">
        <f t="shared" si="0"/>
        <v>1371038</v>
      </c>
      <c r="J3" s="82">
        <f t="shared" si="0"/>
        <v>990848</v>
      </c>
      <c r="K3" s="82">
        <f t="shared" si="0"/>
        <v>73546</v>
      </c>
      <c r="L3" s="82">
        <f t="shared" si="0"/>
        <v>5252</v>
      </c>
      <c r="M3" s="82">
        <f t="shared" si="0"/>
        <v>87266</v>
      </c>
      <c r="N3" s="82">
        <f t="shared" si="0"/>
        <v>265600</v>
      </c>
      <c r="O3" s="82">
        <f t="shared" si="0"/>
        <v>48756</v>
      </c>
      <c r="P3" s="82">
        <f t="shared" si="0"/>
        <v>35442</v>
      </c>
      <c r="Q3" s="82">
        <f t="shared" si="0"/>
        <v>519841</v>
      </c>
      <c r="R3" s="112">
        <f t="shared" si="0"/>
        <v>73453</v>
      </c>
      <c r="S3" s="82">
        <f t="shared" si="0"/>
        <v>834029</v>
      </c>
      <c r="T3" s="82">
        <f t="shared" si="0"/>
        <v>410267</v>
      </c>
      <c r="U3" s="82" t="e">
        <f t="shared" si="0"/>
        <v>#DIV/0!</v>
      </c>
      <c r="V3" s="82">
        <f t="shared" si="0"/>
        <v>3937137</v>
      </c>
      <c r="W3" s="82">
        <f t="shared" si="0"/>
        <v>441493</v>
      </c>
      <c r="X3" s="82">
        <f t="shared" si="0"/>
        <v>2067523</v>
      </c>
      <c r="Y3" s="82">
        <f t="shared" si="0"/>
        <v>28124</v>
      </c>
      <c r="Z3" s="82" t="e">
        <f t="shared" si="0"/>
        <v>#DIV/0!</v>
      </c>
      <c r="AA3" s="82">
        <f t="shared" si="0"/>
        <v>57678</v>
      </c>
      <c r="AB3" s="82" t="e">
        <f t="shared" si="0"/>
        <v>#DIV/0!</v>
      </c>
      <c r="AC3" s="82">
        <f t="shared" si="0"/>
        <v>184681</v>
      </c>
      <c r="AD3" s="82">
        <f t="shared" si="0"/>
        <v>53217</v>
      </c>
      <c r="AE3" s="82">
        <f t="shared" si="0"/>
        <v>32943</v>
      </c>
      <c r="AF3" s="82">
        <f t="shared" si="0"/>
        <v>322505</v>
      </c>
      <c r="AG3" s="82">
        <f t="shared" si="0"/>
        <v>887626</v>
      </c>
      <c r="AH3" s="112">
        <f t="shared" si="0"/>
        <v>9409977</v>
      </c>
      <c r="AI3" s="82">
        <f t="shared" si="0"/>
        <v>180276</v>
      </c>
      <c r="AJ3" s="82" t="e">
        <f t="shared" si="0"/>
        <v>#DIV/0!</v>
      </c>
      <c r="AK3" s="82">
        <f t="shared" si="0"/>
        <v>44241</v>
      </c>
      <c r="AL3" s="82">
        <f t="shared" si="0"/>
        <v>14416</v>
      </c>
      <c r="AM3" s="82">
        <f t="shared" si="0"/>
        <v>28686</v>
      </c>
      <c r="AN3" s="82">
        <f t="shared" si="0"/>
        <v>1004507</v>
      </c>
      <c r="AO3" s="82">
        <f t="shared" si="0"/>
        <v>40169</v>
      </c>
      <c r="AP3" s="82">
        <f t="shared" si="0"/>
        <v>3953810</v>
      </c>
      <c r="AQ3" s="82">
        <f t="shared" si="0"/>
        <v>691415</v>
      </c>
      <c r="AR3" s="82">
        <f t="shared" si="0"/>
        <v>2925324</v>
      </c>
      <c r="AS3" s="82">
        <f t="shared" si="0"/>
        <v>809258</v>
      </c>
      <c r="AT3" s="82">
        <f t="shared" si="0"/>
        <v>565376</v>
      </c>
      <c r="AU3" s="82">
        <f t="shared" si="0"/>
        <v>28539</v>
      </c>
      <c r="AV3" s="82">
        <f t="shared" si="0"/>
        <v>1221173</v>
      </c>
      <c r="AW3" s="82">
        <f t="shared" si="0"/>
        <v>180139</v>
      </c>
      <c r="AX3" s="82">
        <f t="shared" si="0"/>
        <v>120342</v>
      </c>
      <c r="AY3" s="82">
        <f t="shared" si="0"/>
        <v>2268649</v>
      </c>
      <c r="AZ3" s="82">
        <f t="shared" si="0"/>
        <v>335246</v>
      </c>
      <c r="BA3" s="82">
        <f t="shared" si="0"/>
        <v>190961</v>
      </c>
      <c r="BB3" s="82">
        <f t="shared" si="0"/>
        <v>15687</v>
      </c>
      <c r="BC3" s="82">
        <f t="shared" si="0"/>
        <v>106622</v>
      </c>
      <c r="BD3" s="82">
        <f t="shared" si="0"/>
        <v>455198</v>
      </c>
      <c r="BE3" s="82">
        <f t="shared" si="0"/>
        <v>53052</v>
      </c>
      <c r="BF3" s="82">
        <f t="shared" si="0"/>
        <v>26502</v>
      </c>
      <c r="BG3" s="82">
        <f t="shared" si="0"/>
        <v>1977140</v>
      </c>
      <c r="BH3" s="82">
        <f t="shared" si="0"/>
        <v>521577</v>
      </c>
      <c r="BI3" s="82">
        <f t="shared" si="0"/>
        <v>576778</v>
      </c>
      <c r="BJ3" s="82">
        <f t="shared" si="0"/>
        <v>65281</v>
      </c>
      <c r="BK3" s="82">
        <f t="shared" si="0"/>
        <v>68156</v>
      </c>
      <c r="BL3" s="82">
        <f t="shared" si="0"/>
        <v>40840863</v>
      </c>
      <c r="BM3" s="82">
        <f t="shared" si="0"/>
        <v>32653694</v>
      </c>
      <c r="BN3" s="82">
        <f t="shared" si="0"/>
        <v>390049</v>
      </c>
      <c r="BO3" s="82">
        <f t="shared" si="0"/>
        <v>6343436</v>
      </c>
      <c r="BP3" s="82">
        <f t="shared" si="0"/>
        <v>14336644</v>
      </c>
      <c r="BQ3" s="82">
        <f t="shared" ref="BQ3:CB3" si="1">-BQ76</f>
        <v>1189508</v>
      </c>
      <c r="BR3" s="82">
        <f t="shared" si="1"/>
        <v>30207019</v>
      </c>
      <c r="BS3" s="82">
        <f t="shared" si="1"/>
        <v>85120850</v>
      </c>
      <c r="BT3" s="82">
        <f t="shared" si="1"/>
        <v>125961813</v>
      </c>
      <c r="BU3" s="82">
        <f t="shared" si="1"/>
        <v>23903995</v>
      </c>
      <c r="BV3" s="82" t="e">
        <f t="shared" si="1"/>
        <v>#DIV/0!</v>
      </c>
      <c r="BW3" s="82" t="e">
        <f t="shared" si="1"/>
        <v>#DIV/0!</v>
      </c>
      <c r="BX3" s="82" t="e">
        <f t="shared" si="1"/>
        <v>#DIV/0!</v>
      </c>
      <c r="BY3" s="82" t="e">
        <f t="shared" si="1"/>
        <v>#DIV/0!</v>
      </c>
      <c r="BZ3" s="82">
        <f t="shared" si="1"/>
        <v>0</v>
      </c>
      <c r="CA3" s="82">
        <f t="shared" si="1"/>
        <v>0</v>
      </c>
      <c r="CB3" s="82">
        <f t="shared" si="1"/>
        <v>0</v>
      </c>
    </row>
    <row r="4" spans="1:87" x14ac:dyDescent="0.2">
      <c r="B4" s="116" t="s">
        <v>2</v>
      </c>
      <c r="C4" s="116" t="s">
        <v>3</v>
      </c>
      <c r="D4" s="116">
        <v>1</v>
      </c>
      <c r="E4" s="116">
        <f>+D4+1</f>
        <v>2</v>
      </c>
      <c r="F4" s="116">
        <f t="shared" ref="F4:BK4" si="2">+E4+1</f>
        <v>3</v>
      </c>
      <c r="G4" s="116">
        <f t="shared" si="2"/>
        <v>4</v>
      </c>
      <c r="H4" s="116">
        <f t="shared" si="2"/>
        <v>5</v>
      </c>
      <c r="I4" s="116">
        <f t="shared" si="2"/>
        <v>6</v>
      </c>
      <c r="J4" s="116">
        <f t="shared" si="2"/>
        <v>7</v>
      </c>
      <c r="K4" s="116">
        <f t="shared" si="2"/>
        <v>8</v>
      </c>
      <c r="L4" s="116">
        <f t="shared" si="2"/>
        <v>9</v>
      </c>
      <c r="M4" s="116">
        <f t="shared" si="2"/>
        <v>10</v>
      </c>
      <c r="N4" s="116">
        <f t="shared" si="2"/>
        <v>11</v>
      </c>
      <c r="O4" s="116">
        <f t="shared" si="2"/>
        <v>12</v>
      </c>
      <c r="P4" s="116">
        <f t="shared" si="2"/>
        <v>13</v>
      </c>
      <c r="Q4" s="116">
        <f t="shared" si="2"/>
        <v>14</v>
      </c>
      <c r="R4" s="127">
        <f t="shared" si="2"/>
        <v>15</v>
      </c>
      <c r="S4" s="116">
        <f t="shared" si="2"/>
        <v>16</v>
      </c>
      <c r="T4" s="116">
        <f t="shared" si="2"/>
        <v>17</v>
      </c>
      <c r="U4" s="116">
        <f t="shared" si="2"/>
        <v>18</v>
      </c>
      <c r="V4" s="116">
        <f t="shared" si="2"/>
        <v>19</v>
      </c>
      <c r="W4" s="116">
        <f t="shared" si="2"/>
        <v>20</v>
      </c>
      <c r="X4" s="116">
        <f t="shared" si="2"/>
        <v>21</v>
      </c>
      <c r="Y4" s="116">
        <f t="shared" si="2"/>
        <v>22</v>
      </c>
      <c r="Z4" s="116">
        <f t="shared" si="2"/>
        <v>23</v>
      </c>
      <c r="AA4" s="116">
        <f t="shared" si="2"/>
        <v>24</v>
      </c>
      <c r="AB4" s="116">
        <f t="shared" si="2"/>
        <v>25</v>
      </c>
      <c r="AC4" s="116">
        <f t="shared" si="2"/>
        <v>26</v>
      </c>
      <c r="AD4" s="116">
        <f t="shared" si="2"/>
        <v>27</v>
      </c>
      <c r="AE4" s="116">
        <f t="shared" si="2"/>
        <v>28</v>
      </c>
      <c r="AF4" s="116">
        <f t="shared" si="2"/>
        <v>29</v>
      </c>
      <c r="AG4" s="116">
        <f t="shared" si="2"/>
        <v>30</v>
      </c>
      <c r="AH4" s="127">
        <f t="shared" si="2"/>
        <v>31</v>
      </c>
      <c r="AI4" s="116">
        <f t="shared" si="2"/>
        <v>32</v>
      </c>
      <c r="AJ4" s="116">
        <f t="shared" si="2"/>
        <v>33</v>
      </c>
      <c r="AK4" s="116">
        <f t="shared" si="2"/>
        <v>34</v>
      </c>
      <c r="AL4" s="116">
        <f t="shared" si="2"/>
        <v>35</v>
      </c>
      <c r="AM4" s="116">
        <f t="shared" si="2"/>
        <v>36</v>
      </c>
      <c r="AN4" s="116">
        <f t="shared" si="2"/>
        <v>37</v>
      </c>
      <c r="AO4" s="116">
        <f t="shared" si="2"/>
        <v>38</v>
      </c>
      <c r="AP4" s="116">
        <f t="shared" si="2"/>
        <v>39</v>
      </c>
      <c r="AQ4" s="116">
        <f t="shared" si="2"/>
        <v>40</v>
      </c>
      <c r="AR4" s="116">
        <f t="shared" si="2"/>
        <v>41</v>
      </c>
      <c r="AS4" s="116">
        <f t="shared" si="2"/>
        <v>42</v>
      </c>
      <c r="AT4" s="116">
        <f t="shared" si="2"/>
        <v>43</v>
      </c>
      <c r="AU4" s="116">
        <f t="shared" si="2"/>
        <v>44</v>
      </c>
      <c r="AV4" s="116">
        <f t="shared" si="2"/>
        <v>45</v>
      </c>
      <c r="AW4" s="116">
        <f t="shared" si="2"/>
        <v>46</v>
      </c>
      <c r="AX4" s="116">
        <f t="shared" si="2"/>
        <v>47</v>
      </c>
      <c r="AY4" s="116">
        <f t="shared" si="2"/>
        <v>48</v>
      </c>
      <c r="AZ4" s="116">
        <f t="shared" si="2"/>
        <v>49</v>
      </c>
      <c r="BA4" s="116">
        <f t="shared" si="2"/>
        <v>50</v>
      </c>
      <c r="BB4" s="116">
        <f t="shared" si="2"/>
        <v>51</v>
      </c>
      <c r="BC4" s="116">
        <f t="shared" si="2"/>
        <v>52</v>
      </c>
      <c r="BD4" s="116">
        <f t="shared" si="2"/>
        <v>53</v>
      </c>
      <c r="BE4" s="116">
        <f t="shared" si="2"/>
        <v>54</v>
      </c>
      <c r="BF4" s="116">
        <f t="shared" si="2"/>
        <v>55</v>
      </c>
      <c r="BG4" s="116">
        <f t="shared" si="2"/>
        <v>56</v>
      </c>
      <c r="BH4" s="116">
        <f>+BG4+1</f>
        <v>57</v>
      </c>
      <c r="BI4" s="116">
        <f t="shared" si="2"/>
        <v>58</v>
      </c>
      <c r="BJ4" s="116">
        <f t="shared" si="2"/>
        <v>59</v>
      </c>
      <c r="BK4" s="116">
        <f t="shared" si="2"/>
        <v>60</v>
      </c>
      <c r="BL4" s="116">
        <v>180</v>
      </c>
      <c r="BM4" s="83">
        <v>3011</v>
      </c>
      <c r="BN4" s="83">
        <v>3012</v>
      </c>
      <c r="BO4" s="83">
        <v>3020</v>
      </c>
      <c r="BP4" s="83">
        <v>3030</v>
      </c>
      <c r="BQ4" s="83">
        <v>3040</v>
      </c>
      <c r="BR4" s="83">
        <v>3050</v>
      </c>
      <c r="BS4" s="83">
        <v>3090</v>
      </c>
      <c r="BT4" s="83">
        <v>3100</v>
      </c>
      <c r="BU4" s="83">
        <v>4090</v>
      </c>
      <c r="BV4" s="83">
        <v>5010</v>
      </c>
      <c r="BW4" s="83">
        <v>5020</v>
      </c>
      <c r="BX4" s="83">
        <v>5030</v>
      </c>
      <c r="BY4" s="83">
        <v>5090</v>
      </c>
      <c r="BZ4" s="117">
        <v>600</v>
      </c>
      <c r="CA4" s="117">
        <v>700</v>
      </c>
      <c r="CB4" s="117">
        <v>800</v>
      </c>
    </row>
    <row r="5" spans="1:87" ht="15" customHeight="1" x14ac:dyDescent="0.2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27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27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25" t="s">
        <v>4</v>
      </c>
      <c r="BN5" s="125" t="s">
        <v>5</v>
      </c>
      <c r="BO5" s="119" t="s">
        <v>6</v>
      </c>
      <c r="BP5" s="125" t="s">
        <v>7</v>
      </c>
      <c r="BQ5" s="121" t="s">
        <v>8</v>
      </c>
      <c r="BR5" s="119" t="s">
        <v>9</v>
      </c>
      <c r="BS5" s="119" t="s">
        <v>10</v>
      </c>
      <c r="BT5" s="119" t="s">
        <v>11</v>
      </c>
      <c r="BU5" s="123" t="s">
        <v>12</v>
      </c>
      <c r="BV5" s="119" t="s">
        <v>13</v>
      </c>
      <c r="BW5" s="119" t="s">
        <v>14</v>
      </c>
      <c r="BX5" s="119" t="s">
        <v>15</v>
      </c>
      <c r="BY5" s="119" t="s">
        <v>16</v>
      </c>
      <c r="BZ5" s="118"/>
      <c r="CA5" s="118"/>
      <c r="CB5" s="118"/>
    </row>
    <row r="6" spans="1:87" ht="33" customHeight="1" x14ac:dyDescent="0.2"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27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27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26"/>
      <c r="BN6" s="126"/>
      <c r="BO6" s="120"/>
      <c r="BP6" s="126"/>
      <c r="BQ6" s="122"/>
      <c r="BR6" s="120"/>
      <c r="BS6" s="120"/>
      <c r="BT6" s="120"/>
      <c r="BU6" s="124"/>
      <c r="BV6" s="120"/>
      <c r="BW6" s="120"/>
      <c r="BX6" s="120"/>
      <c r="BY6" s="120"/>
      <c r="BZ6" s="118"/>
      <c r="CA6" s="118"/>
      <c r="CB6" s="118"/>
      <c r="CD6" s="84" t="s">
        <v>17</v>
      </c>
      <c r="CE6" s="84" t="s">
        <v>18</v>
      </c>
      <c r="CF6" s="84" t="s">
        <v>19</v>
      </c>
      <c r="CG6" s="84" t="s">
        <v>20</v>
      </c>
      <c r="CH6" s="84" t="s">
        <v>21</v>
      </c>
      <c r="CI6" s="84" t="s">
        <v>22</v>
      </c>
    </row>
    <row r="7" spans="1:87" x14ac:dyDescent="0.2">
      <c r="A7" s="85">
        <f>-CB7</f>
        <v>0</v>
      </c>
      <c r="B7" s="86" t="s">
        <v>23</v>
      </c>
      <c r="C7" s="87" t="s">
        <v>24</v>
      </c>
      <c r="D7" s="115">
        <f>PCT!D7/PCT!D$67*100</f>
        <v>41.302218931377936</v>
      </c>
      <c r="E7" s="115">
        <f>PCT!E7/PCT!E$67*100</f>
        <v>0</v>
      </c>
      <c r="F7" s="115">
        <f>PCT!F7/PCT!F$67*100</f>
        <v>0</v>
      </c>
      <c r="G7" s="115">
        <f>PCT!G7/PCT!G$67*100</f>
        <v>0</v>
      </c>
      <c r="H7" s="115">
        <f>PCT!H7/PCT!H$67*100</f>
        <v>0</v>
      </c>
      <c r="I7" s="115">
        <f>PCT!I7/PCT!I$67*100</f>
        <v>0</v>
      </c>
      <c r="J7" s="115">
        <f>PCT!J7/PCT!J$67*100</f>
        <v>0</v>
      </c>
      <c r="K7" s="115">
        <f>PCT!K7/PCT!K$67*100</f>
        <v>0</v>
      </c>
      <c r="L7" s="115">
        <f>PCT!L7/PCT!L$67*100</f>
        <v>0</v>
      </c>
      <c r="M7" s="115">
        <f>PCT!M7/PCT!M$67*100</f>
        <v>0.38229975047501319</v>
      </c>
      <c r="N7" s="115">
        <f>PCT!N7/PCT!N$67*100</f>
        <v>0.2743695897628905</v>
      </c>
      <c r="O7" s="115">
        <f>PCT!O7/PCT!O$67*100</f>
        <v>11.308744064188636</v>
      </c>
      <c r="P7" s="115">
        <f>PCT!P7/PCT!P$67*100</f>
        <v>0</v>
      </c>
      <c r="Q7" s="115">
        <f>PCT!Q7/PCT!Q$67*100</f>
        <v>0</v>
      </c>
      <c r="R7" s="115">
        <f>PCT!R7/PCT!R$67*100</f>
        <v>0</v>
      </c>
      <c r="S7" s="115">
        <f>PCT!S7/PCT!S$67*100</f>
        <v>0</v>
      </c>
      <c r="T7" s="115">
        <f>PCT!T7/PCT!T$67*100</f>
        <v>0</v>
      </c>
      <c r="U7" s="115" t="e">
        <f>PCT!U7/PCT!U$67*100</f>
        <v>#DIV/0!</v>
      </c>
      <c r="V7" s="115">
        <f>PCT!V7/PCT!V$67*100</f>
        <v>0</v>
      </c>
      <c r="W7" s="115">
        <f>PCT!W7/PCT!W$67*100</f>
        <v>0</v>
      </c>
      <c r="X7" s="115">
        <f>PCT!X7/PCT!X$67*100</f>
        <v>9.8136362383277795</v>
      </c>
      <c r="Y7" s="115">
        <f>PCT!Y7/PCT!Y$67*100</f>
        <v>0</v>
      </c>
      <c r="Z7" s="115" t="e">
        <f>PCT!Z7/PCT!Z$67*100</f>
        <v>#DIV/0!</v>
      </c>
      <c r="AA7" s="115">
        <f>PCT!AA7/PCT!AA$67*100</f>
        <v>0</v>
      </c>
      <c r="AB7" s="115" t="e">
        <f>PCT!AB7/PCT!AB$67*100</f>
        <v>#DIV/0!</v>
      </c>
      <c r="AC7" s="115">
        <f>PCT!AC7/PCT!AC$67*100</f>
        <v>0</v>
      </c>
      <c r="AD7" s="115">
        <f>PCT!AD7/PCT!AD$67*100</f>
        <v>0</v>
      </c>
      <c r="AE7" s="115">
        <f>PCT!AE7/PCT!AE$67*100</f>
        <v>0</v>
      </c>
      <c r="AF7" s="115">
        <f>PCT!AF7/PCT!AF$67*100</f>
        <v>0</v>
      </c>
      <c r="AG7" s="115">
        <f>PCT!AG7/PCT!AG$67*100</f>
        <v>0</v>
      </c>
      <c r="AH7" s="115">
        <f>PCT!AH7/PCT!AH$67*100</f>
        <v>0</v>
      </c>
      <c r="AI7" s="115">
        <f>PCT!AI7/PCT!AI$67*100</f>
        <v>0</v>
      </c>
      <c r="AJ7" s="115" t="e">
        <f>PCT!AJ7/PCT!AJ$67*100</f>
        <v>#DIV/0!</v>
      </c>
      <c r="AK7" s="115">
        <f>PCT!AK7/PCT!AK$67*100</f>
        <v>0</v>
      </c>
      <c r="AL7" s="115">
        <f>PCT!AL7/PCT!AL$67*100</f>
        <v>0</v>
      </c>
      <c r="AM7" s="115">
        <f>PCT!AM7/PCT!AM$67*100</f>
        <v>0</v>
      </c>
      <c r="AN7" s="115">
        <f>PCT!AN7/PCT!AN$67*100</f>
        <v>0</v>
      </c>
      <c r="AO7" s="115">
        <f>PCT!AO7/PCT!AO$67*100</f>
        <v>0</v>
      </c>
      <c r="AP7" s="115">
        <f>PCT!AP7/PCT!AP$67*100</f>
        <v>0</v>
      </c>
      <c r="AQ7" s="115">
        <f>PCT!AQ7/PCT!AQ$67*100</f>
        <v>0</v>
      </c>
      <c r="AR7" s="115">
        <f>PCT!AR7/PCT!AR$67*100</f>
        <v>0</v>
      </c>
      <c r="AS7" s="115">
        <f>PCT!AS7/PCT!AS$67*100</f>
        <v>0</v>
      </c>
      <c r="AT7" s="115">
        <f>PCT!AT7/PCT!AT$67*100</f>
        <v>0</v>
      </c>
      <c r="AU7" s="115">
        <f>PCT!AU7/PCT!AU$67*100</f>
        <v>0</v>
      </c>
      <c r="AV7" s="115">
        <f>PCT!AV7/PCT!AV$67*100</f>
        <v>0</v>
      </c>
      <c r="AW7" s="115">
        <f>PCT!AW7/PCT!AW$67*100</f>
        <v>0</v>
      </c>
      <c r="AX7" s="115">
        <f>PCT!AX7/PCT!AX$67*100</f>
        <v>0</v>
      </c>
      <c r="AY7" s="115">
        <f>PCT!AY7/PCT!AY$67*100</f>
        <v>0</v>
      </c>
      <c r="AZ7" s="115">
        <f>PCT!AZ7/PCT!AZ$67*100</f>
        <v>0</v>
      </c>
      <c r="BA7" s="115">
        <f>PCT!BA7/PCT!BA$67*100</f>
        <v>0</v>
      </c>
      <c r="BB7" s="115">
        <f>PCT!BB7/PCT!BB$67*100</f>
        <v>0</v>
      </c>
      <c r="BC7" s="115">
        <f>PCT!BC7/PCT!BC$67*100</f>
        <v>0</v>
      </c>
      <c r="BD7" s="115">
        <f>PCT!BD7/PCT!BD$67*100</f>
        <v>0</v>
      </c>
      <c r="BE7" s="115">
        <f>PCT!BE7/PCT!BE$67*100</f>
        <v>0</v>
      </c>
      <c r="BF7" s="115">
        <f>PCT!BF7/PCT!BF$67*100</f>
        <v>0</v>
      </c>
      <c r="BG7" s="115">
        <f>PCT!BG7/PCT!BG$67*100</f>
        <v>0</v>
      </c>
      <c r="BH7" s="115">
        <f>PCT!BH7/PCT!BH$67*100</f>
        <v>0</v>
      </c>
      <c r="BI7" s="115">
        <f>PCT!BI7/PCT!BI$67*100</f>
        <v>0</v>
      </c>
      <c r="BJ7" s="115">
        <f>PCT!BJ7/PCT!BJ$67*100</f>
        <v>0</v>
      </c>
      <c r="BK7" s="115">
        <f>PCT!BK7/PCT!BK$67*100</f>
        <v>0</v>
      </c>
      <c r="BL7" s="115">
        <f>PCT!BL7/PCT!BL$67*100</f>
        <v>0.55529787581159629</v>
      </c>
      <c r="BM7" s="115">
        <f>PCT!BM7/PCT!BM$67*100</f>
        <v>0</v>
      </c>
      <c r="BN7" s="115">
        <f>PCT!BN7/PCT!BN$67*100</f>
        <v>0</v>
      </c>
      <c r="BO7" s="115">
        <f>PCT!BO7/PCT!BO$67*100</f>
        <v>0</v>
      </c>
      <c r="BP7" s="115">
        <f>PCT!BP7/PCT!BP$67*100</f>
        <v>0</v>
      </c>
      <c r="BQ7" s="115">
        <f>PCT!BQ7/PCT!BQ$67*100</f>
        <v>0.80597978493755928</v>
      </c>
      <c r="BR7" s="115">
        <f>PCT!BR7/PCT!BR$67*100</f>
        <v>0</v>
      </c>
      <c r="BS7" s="115">
        <f>PCT!BS7/PCT!BS$67*100</f>
        <v>1.1263972030387349E-2</v>
      </c>
      <c r="BT7" s="115">
        <f>PCT!BT7/PCT!BT$67*100</f>
        <v>0.18765751834842331</v>
      </c>
      <c r="BU7" s="115">
        <f>PCT!BU7/PCT!BU$67*100</f>
        <v>3.6060766994107079E-3</v>
      </c>
      <c r="BV7" s="115">
        <f>PCT!BV7/PCT!$BZ7*100</f>
        <v>3.3953285269977629</v>
      </c>
      <c r="BW7" s="115">
        <f>PCT!BW7/PCT!$BZ7*100</f>
        <v>0</v>
      </c>
      <c r="BX7" s="115">
        <f>PCT!BX7/PCT!$BZ7*100</f>
        <v>1.5457210840098741</v>
      </c>
      <c r="BY7" s="115">
        <f>PCT!BY7/PCT!$BZ7*100</f>
        <v>4.941049611007637</v>
      </c>
      <c r="BZ7" s="89">
        <v>224426</v>
      </c>
      <c r="CA7" s="88">
        <v>236377</v>
      </c>
      <c r="CB7" s="88">
        <v>0</v>
      </c>
      <c r="CD7" s="85" t="e">
        <f>SUM(D7:BK7)-BL7</f>
        <v>#DIV/0!</v>
      </c>
      <c r="CE7" s="85">
        <f>SUM(BM7:BR7)-BS7</f>
        <v>0.79471581290717197</v>
      </c>
      <c r="CF7" s="85">
        <f>+BT7-BS7-BL7</f>
        <v>-0.37890432949356034</v>
      </c>
      <c r="CG7" s="85">
        <f>SUM(BV7:BX7)-BY7</f>
        <v>0</v>
      </c>
      <c r="CH7" s="85">
        <f>+CA7-BZ7-BY7-BU7</f>
        <v>11946.055344312294</v>
      </c>
      <c r="CI7" s="85">
        <f>+BT7-CA7</f>
        <v>-236376.81234248166</v>
      </c>
    </row>
    <row r="8" spans="1:87" x14ac:dyDescent="0.2">
      <c r="A8" s="85">
        <f t="shared" ref="A8:A71" si="3">-CB8</f>
        <v>0</v>
      </c>
      <c r="B8" s="86" t="s">
        <v>25</v>
      </c>
      <c r="C8" s="87" t="s">
        <v>26</v>
      </c>
      <c r="D8" s="115">
        <f>PCT!D8/PCT!D$67*100</f>
        <v>0</v>
      </c>
      <c r="E8" s="115">
        <f>PCT!E8/PCT!E$67*100</f>
        <v>54.84</v>
      </c>
      <c r="F8" s="115">
        <f>PCT!F8/PCT!F$67*100</f>
        <v>0</v>
      </c>
      <c r="G8" s="115">
        <f>PCT!G8/PCT!G$67*100</f>
        <v>0</v>
      </c>
      <c r="H8" s="115">
        <f>PCT!H8/PCT!H$67*100</f>
        <v>0</v>
      </c>
      <c r="I8" s="115">
        <f>PCT!I8/PCT!I$67*100</f>
        <v>0</v>
      </c>
      <c r="J8" s="115">
        <f>PCT!J8/PCT!J$67*100</f>
        <v>0</v>
      </c>
      <c r="K8" s="115">
        <f>PCT!K8/PCT!K$67*100</f>
        <v>0</v>
      </c>
      <c r="L8" s="115">
        <f>PCT!L8/PCT!L$67*100</f>
        <v>0</v>
      </c>
      <c r="M8" s="115">
        <f>PCT!M8/PCT!M$67*100</f>
        <v>6.9947119016551058</v>
      </c>
      <c r="N8" s="115">
        <f>PCT!N8/PCT!N$67*100</f>
        <v>3.5532555513737298</v>
      </c>
      <c r="O8" s="115">
        <f>PCT!O8/PCT!O$67*100</f>
        <v>11.552317013263467</v>
      </c>
      <c r="P8" s="115">
        <f>PCT!P8/PCT!P$67*100</f>
        <v>0</v>
      </c>
      <c r="Q8" s="115">
        <f>PCT!Q8/PCT!Q$67*100</f>
        <v>0.64968909934011743</v>
      </c>
      <c r="R8" s="115">
        <f>PCT!R8/PCT!R$67*100</f>
        <v>0</v>
      </c>
      <c r="S8" s="115">
        <f>PCT!S8/PCT!S$67*100</f>
        <v>0</v>
      </c>
      <c r="T8" s="115">
        <f>PCT!T8/PCT!T$67*100</f>
        <v>0</v>
      </c>
      <c r="U8" s="115" t="e">
        <f>PCT!U8/PCT!U$67*100</f>
        <v>#DIV/0!</v>
      </c>
      <c r="V8" s="115">
        <f>PCT!V8/PCT!V$67*100</f>
        <v>0</v>
      </c>
      <c r="W8" s="115">
        <f>PCT!W8/PCT!W$67*100</f>
        <v>3.4056246362600859</v>
      </c>
      <c r="X8" s="115">
        <f>PCT!X8/PCT!X$67*100</f>
        <v>3.9231039701144743</v>
      </c>
      <c r="Y8" s="115">
        <f>PCT!Y8/PCT!Y$67*100</f>
        <v>9.8781179138321988</v>
      </c>
      <c r="Z8" s="115" t="e">
        <f>PCT!Z8/PCT!Z$67*100</f>
        <v>#DIV/0!</v>
      </c>
      <c r="AA8" s="115">
        <f>PCT!AA8/PCT!AA$67*100</f>
        <v>0</v>
      </c>
      <c r="AB8" s="115" t="e">
        <f>PCT!AB8/PCT!AB$67*100</f>
        <v>#DIV/0!</v>
      </c>
      <c r="AC8" s="115">
        <f>PCT!AC8/PCT!AC$67*100</f>
        <v>0</v>
      </c>
      <c r="AD8" s="115">
        <f>PCT!AD8/PCT!AD$67*100</f>
        <v>0</v>
      </c>
      <c r="AE8" s="115">
        <f>PCT!AE8/PCT!AE$67*100</f>
        <v>0</v>
      </c>
      <c r="AF8" s="115">
        <f>PCT!AF8/PCT!AF$67*100</f>
        <v>0</v>
      </c>
      <c r="AG8" s="115">
        <f>PCT!AG8/PCT!AG$67*100</f>
        <v>0</v>
      </c>
      <c r="AH8" s="115">
        <f>PCT!AH8/PCT!AH$67*100</f>
        <v>0</v>
      </c>
      <c r="AI8" s="115">
        <f>PCT!AI8/PCT!AI$67*100</f>
        <v>0</v>
      </c>
      <c r="AJ8" s="115" t="e">
        <f>PCT!AJ8/PCT!AJ$67*100</f>
        <v>#DIV/0!</v>
      </c>
      <c r="AK8" s="115">
        <f>PCT!AK8/PCT!AK$67*100</f>
        <v>0</v>
      </c>
      <c r="AL8" s="115">
        <f>PCT!AL8/PCT!AL$67*100</f>
        <v>0</v>
      </c>
      <c r="AM8" s="115">
        <f>PCT!AM8/PCT!AM$67*100</f>
        <v>0</v>
      </c>
      <c r="AN8" s="115">
        <f>PCT!AN8/PCT!AN$67*100</f>
        <v>0</v>
      </c>
      <c r="AO8" s="115">
        <f>PCT!AO8/PCT!AO$67*100</f>
        <v>0</v>
      </c>
      <c r="AP8" s="115">
        <f>PCT!AP8/PCT!AP$67*100</f>
        <v>0</v>
      </c>
      <c r="AQ8" s="115">
        <f>PCT!AQ8/PCT!AQ$67*100</f>
        <v>0</v>
      </c>
      <c r="AR8" s="115">
        <f>PCT!AR8/PCT!AR$67*100</f>
        <v>0</v>
      </c>
      <c r="AS8" s="115">
        <f>PCT!AS8/PCT!AS$67*100</f>
        <v>0</v>
      </c>
      <c r="AT8" s="115">
        <f>PCT!AT8/PCT!AT$67*100</f>
        <v>0</v>
      </c>
      <c r="AU8" s="115">
        <f>PCT!AU8/PCT!AU$67*100</f>
        <v>0</v>
      </c>
      <c r="AV8" s="115">
        <f>PCT!AV8/PCT!AV$67*100</f>
        <v>0</v>
      </c>
      <c r="AW8" s="115">
        <f>PCT!AW8/PCT!AW$67*100</f>
        <v>0</v>
      </c>
      <c r="AX8" s="115">
        <f>PCT!AX8/PCT!AX$67*100</f>
        <v>2.761495159495857</v>
      </c>
      <c r="AY8" s="115">
        <f>PCT!AY8/PCT!AY$67*100</f>
        <v>3.7499079889401608</v>
      </c>
      <c r="AZ8" s="115">
        <f>PCT!AZ8/PCT!AZ$67*100</f>
        <v>0</v>
      </c>
      <c r="BA8" s="115">
        <f>PCT!BA8/PCT!BA$67*100</f>
        <v>0</v>
      </c>
      <c r="BB8" s="115">
        <f>PCT!BB8/PCT!BB$67*100</f>
        <v>0</v>
      </c>
      <c r="BC8" s="115">
        <f>PCT!BC8/PCT!BC$67*100</f>
        <v>0</v>
      </c>
      <c r="BD8" s="115">
        <f>PCT!BD8/PCT!BD$67*100</f>
        <v>0</v>
      </c>
      <c r="BE8" s="115">
        <f>PCT!BE8/PCT!BE$67*100</f>
        <v>0</v>
      </c>
      <c r="BF8" s="115">
        <f>PCT!BF8/PCT!BF$67*100</f>
        <v>0</v>
      </c>
      <c r="BG8" s="115">
        <f>PCT!BG8/PCT!BG$67*100</f>
        <v>0</v>
      </c>
      <c r="BH8" s="115">
        <f>PCT!BH8/PCT!BH$67*100</f>
        <v>0.24689606787341592</v>
      </c>
      <c r="BI8" s="115">
        <f>PCT!BI8/PCT!BI$67*100</f>
        <v>1.2448039273468567</v>
      </c>
      <c r="BJ8" s="115">
        <f>PCT!BJ8/PCT!BJ$67*100</f>
        <v>0</v>
      </c>
      <c r="BK8" s="115">
        <f>PCT!BK8/PCT!BK$67*100</f>
        <v>0</v>
      </c>
      <c r="BL8" s="115">
        <f>PCT!BL8/PCT!BL$67*100</f>
        <v>0.58326244657845117</v>
      </c>
      <c r="BM8" s="115">
        <f>PCT!BM8/PCT!BM$67*100</f>
        <v>0.73505700440199995</v>
      </c>
      <c r="BN8" s="115">
        <f>PCT!BN8/PCT!BN$67*100</f>
        <v>0</v>
      </c>
      <c r="BO8" s="115">
        <f>PCT!BO8/PCT!BO$67*100</f>
        <v>0</v>
      </c>
      <c r="BP8" s="115">
        <f>PCT!BP8/PCT!BP$67*100</f>
        <v>0</v>
      </c>
      <c r="BQ8" s="115">
        <f>PCT!BQ8/PCT!BQ$67*100</f>
        <v>6.3634407300556153E-2</v>
      </c>
      <c r="BR8" s="115">
        <f>PCT!BR8/PCT!BR$67*100</f>
        <v>0</v>
      </c>
      <c r="BS8" s="115">
        <f>PCT!BS8/PCT!BS$67*100</f>
        <v>0.28286925839056071</v>
      </c>
      <c r="BT8" s="115">
        <f>PCT!BT8/PCT!BT$67*100</f>
        <v>0.38026653342427402</v>
      </c>
      <c r="BU8" s="115">
        <f>PCT!BU8/PCT!BU$67*100</f>
        <v>1.0405622969620896</v>
      </c>
      <c r="BV8" s="115">
        <f>PCT!BV8/PCT!$BZ8*100</f>
        <v>11.925878534240384</v>
      </c>
      <c r="BW8" s="115">
        <f>PCT!BW8/PCT!$BZ8*100</f>
        <v>17.936948623282404</v>
      </c>
      <c r="BX8" s="115">
        <f>PCT!BX8/PCT!$BZ8*100</f>
        <v>5.2873468764857456</v>
      </c>
      <c r="BY8" s="115">
        <f>PCT!BY8/PCT!$BZ8*100</f>
        <v>35.150174034008536</v>
      </c>
      <c r="BZ8" s="89">
        <v>170369</v>
      </c>
      <c r="CA8" s="88">
        <v>478991</v>
      </c>
      <c r="CB8" s="88">
        <v>0</v>
      </c>
      <c r="CD8" s="85" t="e">
        <f t="shared" ref="CD8:CD68" si="4">SUM(D8:BK8)-BL8</f>
        <v>#DIV/0!</v>
      </c>
      <c r="CE8" s="85">
        <f t="shared" ref="CE8:CE68" si="5">SUM(BM8:BR8)-BS8</f>
        <v>0.51582215331199532</v>
      </c>
      <c r="CF8" s="85">
        <f t="shared" ref="CF8:CF68" si="6">+BT8-BS8-BL8</f>
        <v>-0.48586517154473785</v>
      </c>
      <c r="CG8" s="85">
        <f t="shared" ref="CG8:CG68" si="7">SUM(BV8:BX8)-BY8</f>
        <v>0</v>
      </c>
      <c r="CH8" s="85">
        <f t="shared" ref="CH8:CH68" si="8">+CA8-BZ8-BY8-BU8</f>
        <v>308585.80926366901</v>
      </c>
      <c r="CI8" s="85">
        <f t="shared" ref="CI8:CI68" si="9">+BT8-CA8</f>
        <v>-478990.61973346659</v>
      </c>
    </row>
    <row r="9" spans="1:87" x14ac:dyDescent="0.2">
      <c r="A9" s="85">
        <f t="shared" si="3"/>
        <v>0</v>
      </c>
      <c r="B9" s="86" t="s">
        <v>27</v>
      </c>
      <c r="C9" s="87" t="s">
        <v>28</v>
      </c>
      <c r="D9" s="115">
        <f>PCT!D9/PCT!D$67*100</f>
        <v>0</v>
      </c>
      <c r="E9" s="115">
        <f>PCT!E9/PCT!E$67*100</f>
        <v>0</v>
      </c>
      <c r="F9" s="115">
        <f>PCT!F9/PCT!F$67*100</f>
        <v>72.831627250264745</v>
      </c>
      <c r="G9" s="115">
        <f>PCT!G9/PCT!G$67*100</f>
        <v>0</v>
      </c>
      <c r="H9" s="115">
        <f>PCT!H9/PCT!H$67*100</f>
        <v>0</v>
      </c>
      <c r="I9" s="115">
        <f>PCT!I9/PCT!I$67*100</f>
        <v>0</v>
      </c>
      <c r="J9" s="115">
        <f>PCT!J9/PCT!J$67*100</f>
        <v>0</v>
      </c>
      <c r="K9" s="115">
        <f>PCT!K9/PCT!K$67*100</f>
        <v>0</v>
      </c>
      <c r="L9" s="115">
        <f>PCT!L9/PCT!L$67*100</f>
        <v>0</v>
      </c>
      <c r="M9" s="115">
        <f>PCT!M9/PCT!M$67*100</f>
        <v>9.3663438866378215</v>
      </c>
      <c r="N9" s="115">
        <f>PCT!N9/PCT!N$67*100</f>
        <v>2.2495295445991723</v>
      </c>
      <c r="O9" s="115">
        <f>PCT!O9/PCT!O$67*100</f>
        <v>0</v>
      </c>
      <c r="P9" s="115">
        <f>PCT!P9/PCT!P$67*100</f>
        <v>0</v>
      </c>
      <c r="Q9" s="115">
        <f>PCT!Q9/PCT!Q$67*100</f>
        <v>8.0184097811097796</v>
      </c>
      <c r="R9" s="115">
        <f>PCT!R9/PCT!R$67*100</f>
        <v>0</v>
      </c>
      <c r="S9" s="115">
        <f>PCT!S9/PCT!S$67*100</f>
        <v>0</v>
      </c>
      <c r="T9" s="115">
        <f>PCT!T9/PCT!T$67*100</f>
        <v>0</v>
      </c>
      <c r="U9" s="115" t="e">
        <f>PCT!U9/PCT!U$67*100</f>
        <v>#DIV/0!</v>
      </c>
      <c r="V9" s="115">
        <f>PCT!V9/PCT!V$67*100</f>
        <v>0</v>
      </c>
      <c r="W9" s="115">
        <f>PCT!W9/PCT!W$67*100</f>
        <v>0.59625039346185282</v>
      </c>
      <c r="X9" s="115">
        <f>PCT!X9/PCT!X$67*100</f>
        <v>2.1104427644691515</v>
      </c>
      <c r="Y9" s="115">
        <f>PCT!Y9/PCT!Y$67*100</f>
        <v>0</v>
      </c>
      <c r="Z9" s="115" t="e">
        <f>PCT!Z9/PCT!Z$67*100</f>
        <v>#DIV/0!</v>
      </c>
      <c r="AA9" s="115">
        <f>PCT!AA9/PCT!AA$67*100</f>
        <v>0</v>
      </c>
      <c r="AB9" s="115" t="e">
        <f>PCT!AB9/PCT!AB$67*100</f>
        <v>#DIV/0!</v>
      </c>
      <c r="AC9" s="115">
        <f>PCT!AC9/PCT!AC$67*100</f>
        <v>0</v>
      </c>
      <c r="AD9" s="115">
        <f>PCT!AD9/PCT!AD$67*100</f>
        <v>0</v>
      </c>
      <c r="AE9" s="115">
        <f>PCT!AE9/PCT!AE$67*100</f>
        <v>0.49329661350361648</v>
      </c>
      <c r="AF9" s="115">
        <f>PCT!AF9/PCT!AF$67*100</f>
        <v>0</v>
      </c>
      <c r="AG9" s="115">
        <f>PCT!AG9/PCT!AG$67*100</f>
        <v>0</v>
      </c>
      <c r="AH9" s="115">
        <f>PCT!AH9/PCT!AH$67*100</f>
        <v>0</v>
      </c>
      <c r="AI9" s="115">
        <f>PCT!AI9/PCT!AI$67*100</f>
        <v>0</v>
      </c>
      <c r="AJ9" s="115" t="e">
        <f>PCT!AJ9/PCT!AJ$67*100</f>
        <v>#DIV/0!</v>
      </c>
      <c r="AK9" s="115">
        <f>PCT!AK9/PCT!AK$67*100</f>
        <v>0</v>
      </c>
      <c r="AL9" s="115">
        <f>PCT!AL9/PCT!AL$67*100</f>
        <v>0</v>
      </c>
      <c r="AM9" s="115">
        <f>PCT!AM9/PCT!AM$67*100</f>
        <v>0</v>
      </c>
      <c r="AN9" s="115">
        <f>PCT!AN9/PCT!AN$67*100</f>
        <v>0</v>
      </c>
      <c r="AO9" s="115">
        <f>PCT!AO9/PCT!AO$67*100</f>
        <v>0</v>
      </c>
      <c r="AP9" s="115">
        <f>PCT!AP9/PCT!AP$67*100</f>
        <v>0</v>
      </c>
      <c r="AQ9" s="115">
        <f>PCT!AQ9/PCT!AQ$67*100</f>
        <v>0</v>
      </c>
      <c r="AR9" s="115">
        <f>PCT!AR9/PCT!AR$67*100</f>
        <v>0</v>
      </c>
      <c r="AS9" s="115">
        <f>PCT!AS9/PCT!AS$67*100</f>
        <v>0</v>
      </c>
      <c r="AT9" s="115">
        <f>PCT!AT9/PCT!AT$67*100</f>
        <v>0</v>
      </c>
      <c r="AU9" s="115">
        <f>PCT!AU9/PCT!AU$67*100</f>
        <v>0</v>
      </c>
      <c r="AV9" s="115">
        <f>PCT!AV9/PCT!AV$67*100</f>
        <v>0</v>
      </c>
      <c r="AW9" s="115">
        <f>PCT!AW9/PCT!AW$67*100</f>
        <v>0</v>
      </c>
      <c r="AX9" s="115">
        <f>PCT!AX9/PCT!AX$67*100</f>
        <v>3.6415868218727687</v>
      </c>
      <c r="AY9" s="115">
        <f>PCT!AY9/PCT!AY$67*100</f>
        <v>10.265833725987317</v>
      </c>
      <c r="AZ9" s="115">
        <f>PCT!AZ9/PCT!AZ$67*100</f>
        <v>0</v>
      </c>
      <c r="BA9" s="115">
        <f>PCT!BA9/PCT!BA$67*100</f>
        <v>0</v>
      </c>
      <c r="BB9" s="115">
        <f>PCT!BB9/PCT!BB$67*100</f>
        <v>0</v>
      </c>
      <c r="BC9" s="115">
        <f>PCT!BC9/PCT!BC$67*100</f>
        <v>0</v>
      </c>
      <c r="BD9" s="115">
        <f>PCT!BD9/PCT!BD$67*100</f>
        <v>0</v>
      </c>
      <c r="BE9" s="115">
        <f>PCT!BE9/PCT!BE$67*100</f>
        <v>0</v>
      </c>
      <c r="BF9" s="115">
        <f>PCT!BF9/PCT!BF$67*100</f>
        <v>0</v>
      </c>
      <c r="BG9" s="115">
        <f>PCT!BG9/PCT!BG$67*100</f>
        <v>0</v>
      </c>
      <c r="BH9" s="115">
        <f>PCT!BH9/PCT!BH$67*100</f>
        <v>0.57871058145174115</v>
      </c>
      <c r="BI9" s="115">
        <f>PCT!BI9/PCT!BI$67*100</f>
        <v>5.7599700456595677</v>
      </c>
      <c r="BJ9" s="115">
        <f>PCT!BJ9/PCT!BJ$67*100</f>
        <v>0</v>
      </c>
      <c r="BK9" s="115">
        <f>PCT!BK9/PCT!BK$67*100</f>
        <v>0</v>
      </c>
      <c r="BL9" s="115">
        <f>PCT!BL9/PCT!BL$67*100</f>
        <v>1.0465105830144115</v>
      </c>
      <c r="BM9" s="115">
        <f>PCT!BM9/PCT!BM$67*100</f>
        <v>4.4241995279323438</v>
      </c>
      <c r="BN9" s="115">
        <f>PCT!BN9/PCT!BN$67*100</f>
        <v>0</v>
      </c>
      <c r="BO9" s="115">
        <f>PCT!BO9/PCT!BO$67*100</f>
        <v>0</v>
      </c>
      <c r="BP9" s="115">
        <f>PCT!BP9/PCT!BP$67*100</f>
        <v>0.37513399137209952</v>
      </c>
      <c r="BQ9" s="115">
        <f>PCT!BQ9/PCT!BQ$67*100</f>
        <v>0.13987801023530441</v>
      </c>
      <c r="BR9" s="115">
        <f>PCT!BR9/PCT!BR$67*100</f>
        <v>0</v>
      </c>
      <c r="BS9" s="115">
        <f>PCT!BS9/PCT!BS$67*100</f>
        <v>1.7623334795957988</v>
      </c>
      <c r="BT9" s="115">
        <f>PCT!BT9/PCT!BT$67*100</f>
        <v>1.530240335425836</v>
      </c>
      <c r="BU9" s="115">
        <f>PCT!BU9/PCT!BU$67*100</f>
        <v>4.0612037393593026</v>
      </c>
      <c r="BV9" s="115">
        <f>PCT!BV9/PCT!$BZ9*100</f>
        <v>32.810450137947434</v>
      </c>
      <c r="BW9" s="115">
        <f>PCT!BW9/PCT!$BZ9*100</f>
        <v>25.852357763626692</v>
      </c>
      <c r="BX9" s="115">
        <f>PCT!BX9/PCT!$BZ9*100</f>
        <v>4.979962130736193</v>
      </c>
      <c r="BY9" s="115">
        <f>PCT!BY9/PCT!$BZ9*100</f>
        <v>63.642770032310317</v>
      </c>
      <c r="BZ9" s="89">
        <v>584643</v>
      </c>
      <c r="CA9" s="88">
        <v>1927520</v>
      </c>
      <c r="CB9" s="88">
        <v>0</v>
      </c>
      <c r="CD9" s="85" t="e">
        <f t="shared" si="4"/>
        <v>#DIV/0!</v>
      </c>
      <c r="CE9" s="85">
        <f t="shared" si="5"/>
        <v>3.1768780499439497</v>
      </c>
      <c r="CF9" s="85">
        <f t="shared" si="6"/>
        <v>-1.2786037271843742</v>
      </c>
      <c r="CG9" s="85">
        <f t="shared" si="7"/>
        <v>0</v>
      </c>
      <c r="CH9" s="85">
        <f t="shared" si="8"/>
        <v>1342809.2960262282</v>
      </c>
      <c r="CI9" s="85">
        <f t="shared" si="9"/>
        <v>-1927518.4697596645</v>
      </c>
    </row>
    <row r="10" spans="1:87" x14ac:dyDescent="0.2">
      <c r="A10" s="85">
        <f t="shared" si="3"/>
        <v>0</v>
      </c>
      <c r="B10" s="90" t="s">
        <v>29</v>
      </c>
      <c r="C10" s="91" t="s">
        <v>30</v>
      </c>
      <c r="D10" s="115">
        <f>PCT!D10/PCT!D$67*100</f>
        <v>0</v>
      </c>
      <c r="E10" s="115">
        <f>PCT!E10/PCT!E$67*100</f>
        <v>0</v>
      </c>
      <c r="F10" s="115">
        <f>PCT!F10/PCT!F$67*100</f>
        <v>0</v>
      </c>
      <c r="G10" s="115">
        <f>PCT!G10/PCT!G$67*100</f>
        <v>17.572777489856026</v>
      </c>
      <c r="H10" s="115">
        <f>PCT!H10/PCT!H$67*100</f>
        <v>0</v>
      </c>
      <c r="I10" s="115">
        <f>PCT!I10/PCT!I$67*100</f>
        <v>0</v>
      </c>
      <c r="J10" s="115">
        <f>PCT!J10/PCT!J$67*100</f>
        <v>0</v>
      </c>
      <c r="K10" s="115">
        <f>PCT!K10/PCT!K$67*100</f>
        <v>0</v>
      </c>
      <c r="L10" s="115">
        <f>PCT!L10/PCT!L$67*100</f>
        <v>0</v>
      </c>
      <c r="M10" s="115">
        <f>PCT!M10/PCT!M$67*100</f>
        <v>0.36856443009866535</v>
      </c>
      <c r="N10" s="115">
        <f>PCT!N10/PCT!N$67*100</f>
        <v>0</v>
      </c>
      <c r="O10" s="115">
        <f>PCT!O10/PCT!O$67*100</f>
        <v>0</v>
      </c>
      <c r="P10" s="115">
        <f>PCT!P10/PCT!P$67*100</f>
        <v>0</v>
      </c>
      <c r="Q10" s="115">
        <f>PCT!Q10/PCT!Q$67*100</f>
        <v>0</v>
      </c>
      <c r="R10" s="115">
        <f>PCT!R10/PCT!R$67*100</f>
        <v>0</v>
      </c>
      <c r="S10" s="115">
        <f>PCT!S10/PCT!S$67*100</f>
        <v>0</v>
      </c>
      <c r="T10" s="115">
        <f>PCT!T10/PCT!T$67*100</f>
        <v>0</v>
      </c>
      <c r="U10" s="115" t="e">
        <f>PCT!U10/PCT!U$67*100</f>
        <v>#DIV/0!</v>
      </c>
      <c r="V10" s="115">
        <f>PCT!V10/PCT!V$67*100</f>
        <v>0</v>
      </c>
      <c r="W10" s="115">
        <f>PCT!W10/PCT!W$67*100</f>
        <v>0.18003002764989481</v>
      </c>
      <c r="X10" s="115">
        <f>PCT!X10/PCT!X$67*100</f>
        <v>0.35746361885121225</v>
      </c>
      <c r="Y10" s="115">
        <f>PCT!Y10/PCT!Y$67*100</f>
        <v>2.4837018140589571</v>
      </c>
      <c r="Z10" s="115" t="e">
        <f>PCT!Z10/PCT!Z$67*100</f>
        <v>#DIV/0!</v>
      </c>
      <c r="AA10" s="115">
        <f>PCT!AA10/PCT!AA$67*100</f>
        <v>0</v>
      </c>
      <c r="AB10" s="115" t="e">
        <f>PCT!AB10/PCT!AB$67*100</f>
        <v>#DIV/0!</v>
      </c>
      <c r="AC10" s="115">
        <f>PCT!AC10/PCT!AC$67*100</f>
        <v>0</v>
      </c>
      <c r="AD10" s="115">
        <f>PCT!AD10/PCT!AD$67*100</f>
        <v>0</v>
      </c>
      <c r="AE10" s="115">
        <f>PCT!AE10/PCT!AE$67*100</f>
        <v>0.42369034288654184</v>
      </c>
      <c r="AF10" s="115">
        <f>PCT!AF10/PCT!AF$67*100</f>
        <v>0</v>
      </c>
      <c r="AG10" s="115">
        <f>PCT!AG10/PCT!AG$67*100</f>
        <v>0</v>
      </c>
      <c r="AH10" s="115">
        <f>PCT!AH10/PCT!AH$67*100</f>
        <v>0</v>
      </c>
      <c r="AI10" s="115">
        <f>PCT!AI10/PCT!AI$67*100</f>
        <v>0</v>
      </c>
      <c r="AJ10" s="115" t="e">
        <f>PCT!AJ10/PCT!AJ$67*100</f>
        <v>#DIV/0!</v>
      </c>
      <c r="AK10" s="115">
        <f>PCT!AK10/PCT!AK$67*100</f>
        <v>0</v>
      </c>
      <c r="AL10" s="115">
        <f>PCT!AL10/PCT!AL$67*100</f>
        <v>0</v>
      </c>
      <c r="AM10" s="115">
        <f>PCT!AM10/PCT!AM$67*100</f>
        <v>0</v>
      </c>
      <c r="AN10" s="115">
        <f>PCT!AN10/PCT!AN$67*100</f>
        <v>0</v>
      </c>
      <c r="AO10" s="115">
        <f>PCT!AO10/PCT!AO$67*100</f>
        <v>0</v>
      </c>
      <c r="AP10" s="115">
        <f>PCT!AP10/PCT!AP$67*100</f>
        <v>0</v>
      </c>
      <c r="AQ10" s="115">
        <f>PCT!AQ10/PCT!AQ$67*100</f>
        <v>0</v>
      </c>
      <c r="AR10" s="115">
        <f>PCT!AR10/PCT!AR$67*100</f>
        <v>0</v>
      </c>
      <c r="AS10" s="115">
        <f>PCT!AS10/PCT!AS$67*100</f>
        <v>0</v>
      </c>
      <c r="AT10" s="115">
        <f>PCT!AT10/PCT!AT$67*100</f>
        <v>0</v>
      </c>
      <c r="AU10" s="115">
        <f>PCT!AU10/PCT!AU$67*100</f>
        <v>0</v>
      </c>
      <c r="AV10" s="115">
        <f>PCT!AV10/PCT!AV$67*100</f>
        <v>0</v>
      </c>
      <c r="AW10" s="115">
        <f>PCT!AW10/PCT!AW$67*100</f>
        <v>0</v>
      </c>
      <c r="AX10" s="115">
        <f>PCT!AX10/PCT!AX$67*100</f>
        <v>1.2354494279404196</v>
      </c>
      <c r="AY10" s="115">
        <f>PCT!AY10/PCT!AY$67*100</f>
        <v>2.588298661509052</v>
      </c>
      <c r="AZ10" s="115">
        <f>PCT!AZ10/PCT!AZ$67*100</f>
        <v>0</v>
      </c>
      <c r="BA10" s="115">
        <f>PCT!BA10/PCT!BA$67*100</f>
        <v>0</v>
      </c>
      <c r="BB10" s="115">
        <f>PCT!BB10/PCT!BB$67*100</f>
        <v>0</v>
      </c>
      <c r="BC10" s="115">
        <f>PCT!BC10/PCT!BC$67*100</f>
        <v>0</v>
      </c>
      <c r="BD10" s="115">
        <f>PCT!BD10/PCT!BD$67*100</f>
        <v>0</v>
      </c>
      <c r="BE10" s="115">
        <f>PCT!BE10/PCT!BE$67*100</f>
        <v>0</v>
      </c>
      <c r="BF10" s="115">
        <f>PCT!BF10/PCT!BF$67*100</f>
        <v>0</v>
      </c>
      <c r="BG10" s="115">
        <f>PCT!BG10/PCT!BG$67*100</f>
        <v>0</v>
      </c>
      <c r="BH10" s="115">
        <f>PCT!BH10/PCT!BH$67*100</f>
        <v>0.64446007778759651</v>
      </c>
      <c r="BI10" s="115">
        <f>PCT!BI10/PCT!BI$67*100</f>
        <v>3.5166881038971844</v>
      </c>
      <c r="BJ10" s="115">
        <f>PCT!BJ10/PCT!BJ$67*100</f>
        <v>0</v>
      </c>
      <c r="BK10" s="115">
        <f>PCT!BK10/PCT!BK$67*100</f>
        <v>0</v>
      </c>
      <c r="BL10" s="115">
        <f>PCT!BL10/PCT!BL$67*100</f>
        <v>0.26226120084386845</v>
      </c>
      <c r="BM10" s="115">
        <f>PCT!BM10/PCT!BM$67*100</f>
        <v>2.8094377027061541</v>
      </c>
      <c r="BN10" s="115">
        <f>PCT!BN10/PCT!BN$67*100</f>
        <v>0</v>
      </c>
      <c r="BO10" s="115">
        <f>PCT!BO10/PCT!BO$67*100</f>
        <v>0</v>
      </c>
      <c r="BP10" s="115">
        <f>PCT!BP10/PCT!BP$67*100</f>
        <v>4.325019683688291</v>
      </c>
      <c r="BQ10" s="115">
        <f>PCT!BQ10/PCT!BQ$67*100</f>
        <v>6.5988123818938677E-2</v>
      </c>
      <c r="BR10" s="115">
        <f>PCT!BR10/PCT!BR$67*100</f>
        <v>0</v>
      </c>
      <c r="BS10" s="115">
        <f>PCT!BS10/PCT!BS$67*100</f>
        <v>1.8071226883628531</v>
      </c>
      <c r="BT10" s="115">
        <f>PCT!BT10/PCT!BT$67*100</f>
        <v>1.306228177083973</v>
      </c>
      <c r="BU10" s="115">
        <f>PCT!BU10/PCT!BU$67*100</f>
        <v>2.3342611381020699</v>
      </c>
      <c r="BV10" s="115">
        <f>PCT!BV10/PCT!$BZ10*100</f>
        <v>18.422691181540774</v>
      </c>
      <c r="BW10" s="115">
        <f>PCT!BW10/PCT!$BZ10*100</f>
        <v>19.313182147984627</v>
      </c>
      <c r="BX10" s="115">
        <f>PCT!BX10/PCT!$BZ10*100</f>
        <v>2.1499400507381736</v>
      </c>
      <c r="BY10" s="115">
        <f>PCT!BY10/PCT!$BZ10*100</f>
        <v>39.885813380263571</v>
      </c>
      <c r="BZ10" s="89">
        <v>777324</v>
      </c>
      <c r="CA10" s="88">
        <v>1645350</v>
      </c>
      <c r="CB10" s="88">
        <v>0</v>
      </c>
      <c r="CD10" s="85" t="e">
        <f t="shared" si="4"/>
        <v>#DIV/0!</v>
      </c>
      <c r="CE10" s="85">
        <f t="shared" si="5"/>
        <v>5.3933228218505302</v>
      </c>
      <c r="CF10" s="85">
        <f t="shared" si="6"/>
        <v>-0.76315571212274858</v>
      </c>
      <c r="CG10" s="85">
        <f t="shared" si="7"/>
        <v>0</v>
      </c>
      <c r="CH10" s="85">
        <f t="shared" si="8"/>
        <v>867983.77992548165</v>
      </c>
      <c r="CI10" s="85">
        <f t="shared" si="9"/>
        <v>-1645348.6937718228</v>
      </c>
    </row>
    <row r="11" spans="1:87" x14ac:dyDescent="0.2">
      <c r="A11" s="85">
        <f t="shared" si="3"/>
        <v>0</v>
      </c>
      <c r="B11" s="90" t="s">
        <v>31</v>
      </c>
      <c r="C11" s="91" t="s">
        <v>32</v>
      </c>
      <c r="D11" s="115">
        <f>PCT!D11/PCT!D$67*100</f>
        <v>0</v>
      </c>
      <c r="E11" s="115">
        <f>PCT!E11/PCT!E$67*100</f>
        <v>0</v>
      </c>
      <c r="F11" s="115">
        <f>PCT!F11/PCT!F$67*100</f>
        <v>0</v>
      </c>
      <c r="G11" s="115">
        <f>PCT!G11/PCT!G$67*100</f>
        <v>0</v>
      </c>
      <c r="H11" s="115">
        <f>PCT!H11/PCT!H$67*100</f>
        <v>23.989162150896206</v>
      </c>
      <c r="I11" s="115">
        <f>PCT!I11/PCT!I$67*100</f>
        <v>0</v>
      </c>
      <c r="J11" s="115">
        <f>PCT!J11/PCT!J$67*100</f>
        <v>0</v>
      </c>
      <c r="K11" s="115">
        <f>PCT!K11/PCT!K$67*100</f>
        <v>0</v>
      </c>
      <c r="L11" s="115">
        <f>PCT!L11/PCT!L$67*100</f>
        <v>0</v>
      </c>
      <c r="M11" s="115">
        <f>PCT!M11/PCT!M$67*100</f>
        <v>0</v>
      </c>
      <c r="N11" s="115">
        <f>PCT!N11/PCT!N$67*100</f>
        <v>0</v>
      </c>
      <c r="O11" s="115">
        <f>PCT!O11/PCT!O$67*100</f>
        <v>0</v>
      </c>
      <c r="P11" s="115">
        <f>PCT!P11/PCT!P$67*100</f>
        <v>0</v>
      </c>
      <c r="Q11" s="115">
        <f>PCT!Q11/PCT!Q$67*100</f>
        <v>0</v>
      </c>
      <c r="R11" s="115">
        <f>PCT!R11/PCT!R$67*100</f>
        <v>0</v>
      </c>
      <c r="S11" s="115">
        <f>PCT!S11/PCT!S$67*100</f>
        <v>0</v>
      </c>
      <c r="T11" s="115">
        <f>PCT!T11/PCT!T$67*100</f>
        <v>0</v>
      </c>
      <c r="U11" s="115" t="e">
        <f>PCT!U11/PCT!U$67*100</f>
        <v>#DIV/0!</v>
      </c>
      <c r="V11" s="115">
        <f>PCT!V11/PCT!V$67*100</f>
        <v>0</v>
      </c>
      <c r="W11" s="115">
        <f>PCT!W11/PCT!W$67*100</f>
        <v>9.0581145987368456E-4</v>
      </c>
      <c r="X11" s="115">
        <f>PCT!X11/PCT!X$67*100</f>
        <v>0</v>
      </c>
      <c r="Y11" s="115">
        <f>PCT!Y11/PCT!Y$67*100</f>
        <v>0</v>
      </c>
      <c r="Z11" s="115" t="e">
        <f>PCT!Z11/PCT!Z$67*100</f>
        <v>#DIV/0!</v>
      </c>
      <c r="AA11" s="115">
        <f>PCT!AA11/PCT!AA$67*100</f>
        <v>0</v>
      </c>
      <c r="AB11" s="115" t="e">
        <f>PCT!AB11/PCT!AB$67*100</f>
        <v>#DIV/0!</v>
      </c>
      <c r="AC11" s="115">
        <f>PCT!AC11/PCT!AC$67*100</f>
        <v>0</v>
      </c>
      <c r="AD11" s="115">
        <f>PCT!AD11/PCT!AD$67*100</f>
        <v>0</v>
      </c>
      <c r="AE11" s="115">
        <f>PCT!AE11/PCT!AE$67*100</f>
        <v>3.1080713010319885</v>
      </c>
      <c r="AF11" s="115">
        <f>PCT!AF11/PCT!AF$67*100</f>
        <v>0</v>
      </c>
      <c r="AG11" s="115">
        <f>PCT!AG11/PCT!AG$67*100</f>
        <v>0</v>
      </c>
      <c r="AH11" s="115">
        <f>PCT!AH11/PCT!AH$67*100</f>
        <v>0</v>
      </c>
      <c r="AI11" s="115">
        <f>PCT!AI11/PCT!AI$67*100</f>
        <v>0</v>
      </c>
      <c r="AJ11" s="115" t="e">
        <f>PCT!AJ11/PCT!AJ$67*100</f>
        <v>#DIV/0!</v>
      </c>
      <c r="AK11" s="115">
        <f>PCT!AK11/PCT!AK$67*100</f>
        <v>0</v>
      </c>
      <c r="AL11" s="115">
        <f>PCT!AL11/PCT!AL$67*100</f>
        <v>0</v>
      </c>
      <c r="AM11" s="115">
        <f>PCT!AM11/PCT!AM$67*100</f>
        <v>0</v>
      </c>
      <c r="AN11" s="115">
        <f>PCT!AN11/PCT!AN$67*100</f>
        <v>0</v>
      </c>
      <c r="AO11" s="115">
        <f>PCT!AO11/PCT!AO$67*100</f>
        <v>0</v>
      </c>
      <c r="AP11" s="115">
        <f>PCT!AP11/PCT!AP$67*100</f>
        <v>0</v>
      </c>
      <c r="AQ11" s="115">
        <f>PCT!AQ11/PCT!AQ$67*100</f>
        <v>0</v>
      </c>
      <c r="AR11" s="115">
        <f>PCT!AR11/PCT!AR$67*100</f>
        <v>0</v>
      </c>
      <c r="AS11" s="115">
        <f>PCT!AS11/PCT!AS$67*100</f>
        <v>0</v>
      </c>
      <c r="AT11" s="115">
        <f>PCT!AT11/PCT!AT$67*100</f>
        <v>0</v>
      </c>
      <c r="AU11" s="115">
        <f>PCT!AU11/PCT!AU$67*100</f>
        <v>0</v>
      </c>
      <c r="AV11" s="115">
        <f>PCT!AV11/PCT!AV$67*100</f>
        <v>0</v>
      </c>
      <c r="AW11" s="115">
        <f>PCT!AW11/PCT!AW$67*100</f>
        <v>0</v>
      </c>
      <c r="AX11" s="115">
        <f>PCT!AX11/PCT!AX$67*100</f>
        <v>4.1804353962903305</v>
      </c>
      <c r="AY11" s="115">
        <f>PCT!AY11/PCT!AY$67*100</f>
        <v>2.3444197661354345</v>
      </c>
      <c r="AZ11" s="115">
        <f>PCT!AZ11/PCT!AZ$67*100</f>
        <v>0</v>
      </c>
      <c r="BA11" s="115">
        <f>PCT!BA11/PCT!BA$67*100</f>
        <v>0</v>
      </c>
      <c r="BB11" s="115">
        <f>PCT!BB11/PCT!BB$67*100</f>
        <v>0</v>
      </c>
      <c r="BC11" s="115">
        <f>PCT!BC11/PCT!BC$67*100</f>
        <v>0</v>
      </c>
      <c r="BD11" s="115">
        <f>PCT!BD11/PCT!BD$67*100</f>
        <v>0</v>
      </c>
      <c r="BE11" s="115">
        <f>PCT!BE11/PCT!BE$67*100</f>
        <v>0</v>
      </c>
      <c r="BF11" s="115">
        <f>PCT!BF11/PCT!BF$67*100</f>
        <v>0</v>
      </c>
      <c r="BG11" s="115">
        <f>PCT!BG11/PCT!BG$67*100</f>
        <v>3.9954684307418418E-3</v>
      </c>
      <c r="BH11" s="115">
        <f>PCT!BH11/PCT!BH$67*100</f>
        <v>0.23750328268257945</v>
      </c>
      <c r="BI11" s="115">
        <f>PCT!BI11/PCT!BI$67*100</f>
        <v>0.11336885788676289</v>
      </c>
      <c r="BJ11" s="115">
        <f>PCT!BJ11/PCT!BJ$67*100</f>
        <v>0</v>
      </c>
      <c r="BK11" s="115">
        <f>PCT!BK11/PCT!BK$67*100</f>
        <v>0</v>
      </c>
      <c r="BL11" s="115">
        <f>PCT!BL11/PCT!BL$67*100</f>
        <v>0.15273391080420901</v>
      </c>
      <c r="BM11" s="115">
        <f>PCT!BM11/PCT!BM$67*100</f>
        <v>0.68850498658746973</v>
      </c>
      <c r="BN11" s="115">
        <f>PCT!BN11/PCT!BN$67*100</f>
        <v>0</v>
      </c>
      <c r="BO11" s="115">
        <f>PCT!BO11/PCT!BO$67*100</f>
        <v>0</v>
      </c>
      <c r="BP11" s="115">
        <f>PCT!BP11/PCT!BP$67*100</f>
        <v>0</v>
      </c>
      <c r="BQ11" s="115">
        <f>PCT!BQ11/PCT!BQ$67*100</f>
        <v>5.8758851655335204E-2</v>
      </c>
      <c r="BR11" s="115">
        <f>PCT!BR11/PCT!BR$67*100</f>
        <v>0</v>
      </c>
      <c r="BS11" s="115">
        <f>PCT!BS11/PCT!BS$67*100</f>
        <v>0.26494300169347268</v>
      </c>
      <c r="BT11" s="115">
        <f>PCT!BT11/PCT!BT$67*100</f>
        <v>0.22856115244931219</v>
      </c>
      <c r="BU11" s="115">
        <f>PCT!BU11/PCT!BU$67*100</f>
        <v>0.84527776516952424</v>
      </c>
      <c r="BV11" s="115">
        <f>PCT!BV11/PCT!$BZ11*100</f>
        <v>37.839404151194486</v>
      </c>
      <c r="BW11" s="115">
        <f>PCT!BW11/PCT!$BZ11*100</f>
        <v>37.070982420743093</v>
      </c>
      <c r="BX11" s="115">
        <f>PCT!BX11/PCT!$BZ11*100</f>
        <v>9.3477001008821823</v>
      </c>
      <c r="BY11" s="115">
        <f>PCT!BY11/PCT!$BZ11*100</f>
        <v>84.258086672819772</v>
      </c>
      <c r="BZ11" s="89">
        <v>46589</v>
      </c>
      <c r="CA11" s="88">
        <v>287900</v>
      </c>
      <c r="CB11" s="88">
        <v>0</v>
      </c>
      <c r="CD11" s="85" t="e">
        <f t="shared" si="4"/>
        <v>#DIV/0!</v>
      </c>
      <c r="CE11" s="85">
        <f t="shared" si="5"/>
        <v>0.48232083654933228</v>
      </c>
      <c r="CF11" s="85">
        <f t="shared" si="6"/>
        <v>-0.1891157600483695</v>
      </c>
      <c r="CG11" s="85">
        <f t="shared" si="7"/>
        <v>0</v>
      </c>
      <c r="CH11" s="85">
        <f t="shared" si="8"/>
        <v>241225.89663556201</v>
      </c>
      <c r="CI11" s="85">
        <f t="shared" si="9"/>
        <v>-287899.77143884753</v>
      </c>
    </row>
    <row r="12" spans="1:87" x14ac:dyDescent="0.2">
      <c r="A12" s="85">
        <f t="shared" si="3"/>
        <v>0</v>
      </c>
      <c r="B12" s="90" t="s">
        <v>33</v>
      </c>
      <c r="C12" s="91" t="s">
        <v>34</v>
      </c>
      <c r="D12" s="115">
        <f>PCT!D12/PCT!D$67*100</f>
        <v>0</v>
      </c>
      <c r="E12" s="115">
        <f>PCT!E12/PCT!E$67*100</f>
        <v>0</v>
      </c>
      <c r="F12" s="115">
        <f>PCT!F12/PCT!F$67*100</f>
        <v>0</v>
      </c>
      <c r="G12" s="115">
        <f>PCT!G12/PCT!G$67*100</f>
        <v>0</v>
      </c>
      <c r="H12" s="115">
        <f>PCT!H12/PCT!H$67*100</f>
        <v>0</v>
      </c>
      <c r="I12" s="115">
        <f>PCT!I12/PCT!I$67*100</f>
        <v>13.846162822414666</v>
      </c>
      <c r="J12" s="115">
        <f>PCT!J12/PCT!J$67*100</f>
        <v>0</v>
      </c>
      <c r="K12" s="115">
        <f>PCT!K12/PCT!K$67*100</f>
        <v>0</v>
      </c>
      <c r="L12" s="115">
        <f>PCT!L12/PCT!L$67*100</f>
        <v>0</v>
      </c>
      <c r="M12" s="115">
        <f>PCT!M12/PCT!M$67*100</f>
        <v>0</v>
      </c>
      <c r="N12" s="115">
        <f>PCT!N12/PCT!N$67*100</f>
        <v>0</v>
      </c>
      <c r="O12" s="115">
        <f>PCT!O12/PCT!O$67*100</f>
        <v>0</v>
      </c>
      <c r="P12" s="115">
        <f>PCT!P12/PCT!P$67*100</f>
        <v>0</v>
      </c>
      <c r="Q12" s="115">
        <f>PCT!Q12/PCT!Q$67*100</f>
        <v>0</v>
      </c>
      <c r="R12" s="115">
        <f>PCT!R12/PCT!R$67*100</f>
        <v>0</v>
      </c>
      <c r="S12" s="115">
        <f>PCT!S12/PCT!S$67*100</f>
        <v>0</v>
      </c>
      <c r="T12" s="115">
        <f>PCT!T12/PCT!T$67*100</f>
        <v>0</v>
      </c>
      <c r="U12" s="115" t="e">
        <f>PCT!U12/PCT!U$67*100</f>
        <v>#DIV/0!</v>
      </c>
      <c r="V12" s="115">
        <f>PCT!V12/PCT!V$67*100</f>
        <v>80.001203889936008</v>
      </c>
      <c r="W12" s="115">
        <f>PCT!W12/PCT!W$67*100</f>
        <v>0</v>
      </c>
      <c r="X12" s="115">
        <f>PCT!X12/PCT!X$67*100</f>
        <v>0</v>
      </c>
      <c r="Y12" s="115">
        <f>PCT!Y12/PCT!Y$67*100</f>
        <v>0</v>
      </c>
      <c r="Z12" s="115" t="e">
        <f>PCT!Z12/PCT!Z$67*100</f>
        <v>#DIV/0!</v>
      </c>
      <c r="AA12" s="115">
        <f>PCT!AA12/PCT!AA$67*100</f>
        <v>0</v>
      </c>
      <c r="AB12" s="115" t="e">
        <f>PCT!AB12/PCT!AB$67*100</f>
        <v>#DIV/0!</v>
      </c>
      <c r="AC12" s="115">
        <f>PCT!AC12/PCT!AC$67*100</f>
        <v>0</v>
      </c>
      <c r="AD12" s="115">
        <f>PCT!AD12/PCT!AD$67*100</f>
        <v>0</v>
      </c>
      <c r="AE12" s="115">
        <f>PCT!AE12/PCT!AE$67*100</f>
        <v>0</v>
      </c>
      <c r="AF12" s="115">
        <f>PCT!AF12/PCT!AF$67*100</f>
        <v>0</v>
      </c>
      <c r="AG12" s="115">
        <f>PCT!AG12/PCT!AG$67*100</f>
        <v>0</v>
      </c>
      <c r="AH12" s="115">
        <f>PCT!AH12/PCT!AH$67*100</f>
        <v>0</v>
      </c>
      <c r="AI12" s="115">
        <f>PCT!AI12/PCT!AI$67*100</f>
        <v>0</v>
      </c>
      <c r="AJ12" s="115" t="e">
        <f>PCT!AJ12/PCT!AJ$67*100</f>
        <v>#DIV/0!</v>
      </c>
      <c r="AK12" s="115">
        <f>PCT!AK12/PCT!AK$67*100</f>
        <v>0</v>
      </c>
      <c r="AL12" s="115">
        <f>PCT!AL12/PCT!AL$67*100</f>
        <v>0</v>
      </c>
      <c r="AM12" s="115">
        <f>PCT!AM12/PCT!AM$67*100</f>
        <v>0</v>
      </c>
      <c r="AN12" s="115">
        <f>PCT!AN12/PCT!AN$67*100</f>
        <v>0</v>
      </c>
      <c r="AO12" s="115">
        <f>PCT!AO12/PCT!AO$67*100</f>
        <v>0</v>
      </c>
      <c r="AP12" s="115">
        <f>PCT!AP12/PCT!AP$67*100</f>
        <v>0</v>
      </c>
      <c r="AQ12" s="115">
        <f>PCT!AQ12/PCT!AQ$67*100</f>
        <v>0</v>
      </c>
      <c r="AR12" s="115">
        <f>PCT!AR12/PCT!AR$67*100</f>
        <v>0</v>
      </c>
      <c r="AS12" s="115">
        <f>PCT!AS12/PCT!AS$67*100</f>
        <v>0</v>
      </c>
      <c r="AT12" s="115">
        <f>PCT!AT12/PCT!AT$67*100</f>
        <v>0</v>
      </c>
      <c r="AU12" s="115">
        <f>PCT!AU12/PCT!AU$67*100</f>
        <v>0</v>
      </c>
      <c r="AV12" s="115">
        <f>PCT!AV12/PCT!AV$67*100</f>
        <v>0</v>
      </c>
      <c r="AW12" s="115">
        <f>PCT!AW12/PCT!AW$67*100</f>
        <v>0</v>
      </c>
      <c r="AX12" s="115">
        <f>PCT!AX12/PCT!AX$67*100</f>
        <v>0</v>
      </c>
      <c r="AY12" s="115">
        <f>PCT!AY12/PCT!AY$67*100</f>
        <v>0</v>
      </c>
      <c r="AZ12" s="115">
        <f>PCT!AZ12/PCT!AZ$67*100</f>
        <v>0</v>
      </c>
      <c r="BA12" s="115">
        <f>PCT!BA12/PCT!BA$67*100</f>
        <v>0</v>
      </c>
      <c r="BB12" s="115">
        <f>PCT!BB12/PCT!BB$67*100</f>
        <v>0</v>
      </c>
      <c r="BC12" s="115">
        <f>PCT!BC12/PCT!BC$67*100</f>
        <v>0</v>
      </c>
      <c r="BD12" s="115">
        <f>PCT!BD12/PCT!BD$67*100</f>
        <v>0</v>
      </c>
      <c r="BE12" s="115">
        <f>PCT!BE12/PCT!BE$67*100</f>
        <v>0</v>
      </c>
      <c r="BF12" s="115">
        <f>PCT!BF12/PCT!BF$67*100</f>
        <v>0</v>
      </c>
      <c r="BG12" s="115">
        <f>PCT!BG12/PCT!BG$67*100</f>
        <v>0</v>
      </c>
      <c r="BH12" s="115">
        <f>PCT!BH12/PCT!BH$67*100</f>
        <v>0</v>
      </c>
      <c r="BI12" s="115">
        <f>PCT!BI12/PCT!BI$67*100</f>
        <v>0</v>
      </c>
      <c r="BJ12" s="115">
        <f>PCT!BJ12/PCT!BJ$67*100</f>
        <v>0</v>
      </c>
      <c r="BK12" s="115">
        <f>PCT!BK12/PCT!BK$67*100</f>
        <v>0</v>
      </c>
      <c r="BL12" s="115">
        <f>PCT!BL12/PCT!BL$67*100</f>
        <v>8.1772973864499718</v>
      </c>
      <c r="BM12" s="115">
        <f>PCT!BM12/PCT!BM$67*100</f>
        <v>0</v>
      </c>
      <c r="BN12" s="115">
        <f>PCT!BN12/PCT!BN$67*100</f>
        <v>0</v>
      </c>
      <c r="BO12" s="115">
        <f>PCT!BO12/PCT!BO$67*100</f>
        <v>0</v>
      </c>
      <c r="BP12" s="115">
        <f>PCT!BP12/PCT!BP$67*100</f>
        <v>7.8160982716856768</v>
      </c>
      <c r="BQ12" s="115">
        <f>PCT!BQ12/PCT!BQ$67*100</f>
        <v>0.61852307650923666</v>
      </c>
      <c r="BR12" s="115">
        <f>PCT!BR12/PCT!BR$67*100</f>
        <v>0.27339250724307734</v>
      </c>
      <c r="BS12" s="115">
        <f>PCT!BS12/PCT!BS$67*100</f>
        <v>1.4221128876028757</v>
      </c>
      <c r="BT12" s="115">
        <f>PCT!BT12/PCT!BT$67*100</f>
        <v>3.6123641596329201</v>
      </c>
      <c r="BU12" s="115">
        <f>PCT!BU12/PCT!BU$67*100</f>
        <v>0</v>
      </c>
      <c r="BV12" s="115">
        <f>PCT!BV12/PCT!$BZ12*100</f>
        <v>14.322464012548739</v>
      </c>
      <c r="BW12" s="115">
        <f>PCT!BW12/PCT!$BZ12*100</f>
        <v>6.0078219975471256</v>
      </c>
      <c r="BX12" s="115">
        <f>PCT!BX12/PCT!$BZ12*100</f>
        <v>1.9694758788592923</v>
      </c>
      <c r="BY12" s="115">
        <f>PCT!BY12/PCT!$BZ12*100</f>
        <v>22.299761888955157</v>
      </c>
      <c r="BZ12" s="89">
        <v>3720533</v>
      </c>
      <c r="CA12" s="88">
        <v>4550203</v>
      </c>
      <c r="CB12" s="88">
        <v>0</v>
      </c>
      <c r="CD12" s="85" t="e">
        <f t="shared" si="4"/>
        <v>#DIV/0!</v>
      </c>
      <c r="CE12" s="85">
        <f t="shared" si="5"/>
        <v>7.2859009678351141</v>
      </c>
      <c r="CF12" s="85">
        <f t="shared" si="6"/>
        <v>-5.9870461144199272</v>
      </c>
      <c r="CG12" s="85">
        <f t="shared" si="7"/>
        <v>0</v>
      </c>
      <c r="CH12" s="85">
        <f t="shared" si="8"/>
        <v>829647.70023811108</v>
      </c>
      <c r="CI12" s="85">
        <f t="shared" si="9"/>
        <v>-4550199.3876358401</v>
      </c>
    </row>
    <row r="13" spans="1:87" x14ac:dyDescent="0.2">
      <c r="A13" s="85">
        <f t="shared" si="3"/>
        <v>0</v>
      </c>
      <c r="B13" s="90" t="s">
        <v>35</v>
      </c>
      <c r="C13" s="91" t="s">
        <v>36</v>
      </c>
      <c r="D13" s="115">
        <f>PCT!D13/PCT!D$67*100</f>
        <v>0</v>
      </c>
      <c r="E13" s="115">
        <f>PCT!E13/PCT!E$67*100</f>
        <v>0</v>
      </c>
      <c r="F13" s="115">
        <f>PCT!F13/PCT!F$67*100</f>
        <v>0</v>
      </c>
      <c r="G13" s="115">
        <f>PCT!G13/PCT!G$67*100</f>
        <v>0</v>
      </c>
      <c r="H13" s="115">
        <f>PCT!H13/PCT!H$67*100</f>
        <v>0</v>
      </c>
      <c r="I13" s="115">
        <f>PCT!I13/PCT!I$67*100</f>
        <v>0</v>
      </c>
      <c r="J13" s="115">
        <f>PCT!J13/PCT!J$67*100</f>
        <v>43.34667409389796</v>
      </c>
      <c r="K13" s="115">
        <f>PCT!K13/PCT!K$67*100</f>
        <v>0</v>
      </c>
      <c r="L13" s="115">
        <f>PCT!L13/PCT!L$67*100</f>
        <v>0</v>
      </c>
      <c r="M13" s="115">
        <f>PCT!M13/PCT!M$67*100</f>
        <v>0</v>
      </c>
      <c r="N13" s="115">
        <f>PCT!N13/PCT!N$67*100</f>
        <v>0</v>
      </c>
      <c r="O13" s="115">
        <f>PCT!O13/PCT!O$67*100</f>
        <v>0</v>
      </c>
      <c r="P13" s="115">
        <f>PCT!P13/PCT!P$67*100</f>
        <v>0</v>
      </c>
      <c r="Q13" s="115">
        <f>PCT!Q13/PCT!Q$67*100</f>
        <v>0</v>
      </c>
      <c r="R13" s="115">
        <f>PCT!R13/PCT!R$67*100</f>
        <v>0</v>
      </c>
      <c r="S13" s="115">
        <f>PCT!S13/PCT!S$67*100</f>
        <v>0</v>
      </c>
      <c r="T13" s="115">
        <f>PCT!T13/PCT!T$67*100</f>
        <v>0</v>
      </c>
      <c r="U13" s="115" t="e">
        <f>PCT!U13/PCT!U$67*100</f>
        <v>#DIV/0!</v>
      </c>
      <c r="V13" s="115">
        <f>PCT!V13/PCT!V$67*100</f>
        <v>0</v>
      </c>
      <c r="W13" s="115">
        <f>PCT!W13/PCT!W$67*100</f>
        <v>0</v>
      </c>
      <c r="X13" s="115">
        <f>PCT!X13/PCT!X$67*100</f>
        <v>29.959717027717335</v>
      </c>
      <c r="Y13" s="115">
        <f>PCT!Y13/PCT!Y$67*100</f>
        <v>0</v>
      </c>
      <c r="Z13" s="115" t="e">
        <f>PCT!Z13/PCT!Z$67*100</f>
        <v>#DIV/0!</v>
      </c>
      <c r="AA13" s="115">
        <f>PCT!AA13/PCT!AA$67*100</f>
        <v>0</v>
      </c>
      <c r="AB13" s="115" t="e">
        <f>PCT!AB13/PCT!AB$67*100</f>
        <v>#DIV/0!</v>
      </c>
      <c r="AC13" s="115">
        <f>PCT!AC13/PCT!AC$67*100</f>
        <v>0</v>
      </c>
      <c r="AD13" s="115">
        <f>PCT!AD13/PCT!AD$67*100</f>
        <v>0</v>
      </c>
      <c r="AE13" s="115">
        <f>PCT!AE13/PCT!AE$67*100</f>
        <v>0</v>
      </c>
      <c r="AF13" s="115">
        <f>PCT!AF13/PCT!AF$67*100</f>
        <v>0</v>
      </c>
      <c r="AG13" s="115">
        <f>PCT!AG13/PCT!AG$67*100</f>
        <v>0</v>
      </c>
      <c r="AH13" s="115">
        <f>PCT!AH13/PCT!AH$67*100</f>
        <v>0</v>
      </c>
      <c r="AI13" s="115">
        <f>PCT!AI13/PCT!AI$67*100</f>
        <v>0</v>
      </c>
      <c r="AJ13" s="115" t="e">
        <f>PCT!AJ13/PCT!AJ$67*100</f>
        <v>#DIV/0!</v>
      </c>
      <c r="AK13" s="115">
        <f>PCT!AK13/PCT!AK$67*100</f>
        <v>0</v>
      </c>
      <c r="AL13" s="115">
        <f>PCT!AL13/PCT!AL$67*100</f>
        <v>0</v>
      </c>
      <c r="AM13" s="115">
        <f>PCT!AM13/PCT!AM$67*100</f>
        <v>0</v>
      </c>
      <c r="AN13" s="115">
        <f>PCT!AN13/PCT!AN$67*100</f>
        <v>0</v>
      </c>
      <c r="AO13" s="115">
        <f>PCT!AO13/PCT!AO$67*100</f>
        <v>0</v>
      </c>
      <c r="AP13" s="115">
        <f>PCT!AP13/PCT!AP$67*100</f>
        <v>0</v>
      </c>
      <c r="AQ13" s="115">
        <f>PCT!AQ13/PCT!AQ$67*100</f>
        <v>0</v>
      </c>
      <c r="AR13" s="115">
        <f>PCT!AR13/PCT!AR$67*100</f>
        <v>0</v>
      </c>
      <c r="AS13" s="115">
        <f>PCT!AS13/PCT!AS$67*100</f>
        <v>0</v>
      </c>
      <c r="AT13" s="115">
        <f>PCT!AT13/PCT!AT$67*100</f>
        <v>0</v>
      </c>
      <c r="AU13" s="115">
        <f>PCT!AU13/PCT!AU$67*100</f>
        <v>0</v>
      </c>
      <c r="AV13" s="115">
        <f>PCT!AV13/PCT!AV$67*100</f>
        <v>0</v>
      </c>
      <c r="AW13" s="115">
        <f>PCT!AW13/PCT!AW$67*100</f>
        <v>0</v>
      </c>
      <c r="AX13" s="115">
        <f>PCT!AX13/PCT!AX$67*100</f>
        <v>0</v>
      </c>
      <c r="AY13" s="115">
        <f>PCT!AY13/PCT!AY$67*100</f>
        <v>6.9994521209706326E-2</v>
      </c>
      <c r="AZ13" s="115">
        <f>PCT!AZ13/PCT!AZ$67*100</f>
        <v>0</v>
      </c>
      <c r="BA13" s="115">
        <f>PCT!BA13/PCT!BA$67*100</f>
        <v>0</v>
      </c>
      <c r="BB13" s="115">
        <f>PCT!BB13/PCT!BB$67*100</f>
        <v>0</v>
      </c>
      <c r="BC13" s="115">
        <f>PCT!BC13/PCT!BC$67*100</f>
        <v>0</v>
      </c>
      <c r="BD13" s="115">
        <f>PCT!BD13/PCT!BD$67*100</f>
        <v>0</v>
      </c>
      <c r="BE13" s="115">
        <f>PCT!BE13/PCT!BE$67*100</f>
        <v>0</v>
      </c>
      <c r="BF13" s="115">
        <f>PCT!BF13/PCT!BF$67*100</f>
        <v>0</v>
      </c>
      <c r="BG13" s="115">
        <f>PCT!BG13/PCT!BG$67*100</f>
        <v>0</v>
      </c>
      <c r="BH13" s="115">
        <f>PCT!BH13/PCT!BH$67*100</f>
        <v>0</v>
      </c>
      <c r="BI13" s="115">
        <f>PCT!BI13/PCT!BI$67*100</f>
        <v>0</v>
      </c>
      <c r="BJ13" s="115">
        <f>PCT!BJ13/PCT!BJ$67*100</f>
        <v>0</v>
      </c>
      <c r="BK13" s="115">
        <f>PCT!BK13/PCT!BK$67*100</f>
        <v>0</v>
      </c>
      <c r="BL13" s="115">
        <f>PCT!BL13/PCT!BL$67*100</f>
        <v>2.5723805778037114</v>
      </c>
      <c r="BM13" s="115">
        <f>PCT!BM13/PCT!BM$67*100</f>
        <v>2.2172002432550412E-2</v>
      </c>
      <c r="BN13" s="115">
        <f>PCT!BN13/PCT!BN$67*100</f>
        <v>0</v>
      </c>
      <c r="BO13" s="115">
        <f>PCT!BO13/PCT!BO$67*100</f>
        <v>0</v>
      </c>
      <c r="BP13" s="115">
        <f>PCT!BP13/PCT!BP$67*100</f>
        <v>17.145741041341047</v>
      </c>
      <c r="BQ13" s="115">
        <f>PCT!BQ13/PCT!BQ$67*100</f>
        <v>2.2855428006536607</v>
      </c>
      <c r="BR13" s="115">
        <f>PCT!BR13/PCT!BR$67*100</f>
        <v>2.8106255349939198</v>
      </c>
      <c r="BS13" s="115">
        <f>PCT!BS13/PCT!BS$67*100</f>
        <v>3.9256833952158661</v>
      </c>
      <c r="BT13" s="115">
        <f>PCT!BT13/PCT!BT$67*100</f>
        <v>3.4868984563611698</v>
      </c>
      <c r="BU13" s="115">
        <f>PCT!BU13/PCT!BU$67*100</f>
        <v>0</v>
      </c>
      <c r="BV13" s="115">
        <f>PCT!BV13/PCT!$BZ13*100</f>
        <v>7.094402147544816</v>
      </c>
      <c r="BW13" s="115">
        <f>PCT!BW13/PCT!$BZ13*100</f>
        <v>4.8722526043410319</v>
      </c>
      <c r="BX13" s="115">
        <f>PCT!BX13/PCT!$BZ13*100</f>
        <v>1.142145051983811</v>
      </c>
      <c r="BY13" s="115">
        <f>PCT!BY13/PCT!$BZ13*100</f>
        <v>13.108799803869658</v>
      </c>
      <c r="BZ13" s="89">
        <v>3883132</v>
      </c>
      <c r="CA13" s="88">
        <v>4392164</v>
      </c>
      <c r="CB13" s="88">
        <v>0</v>
      </c>
      <c r="CD13" s="85" t="e">
        <f t="shared" si="4"/>
        <v>#DIV/0!</v>
      </c>
      <c r="CE13" s="85">
        <f t="shared" si="5"/>
        <v>18.338397984205315</v>
      </c>
      <c r="CF13" s="85">
        <f t="shared" si="6"/>
        <v>-3.0111655166584077</v>
      </c>
      <c r="CG13" s="85">
        <f t="shared" si="7"/>
        <v>0</v>
      </c>
      <c r="CH13" s="85">
        <f t="shared" si="8"/>
        <v>509018.89120019611</v>
      </c>
      <c r="CI13" s="85">
        <f t="shared" si="9"/>
        <v>-4392160.5131015433</v>
      </c>
    </row>
    <row r="14" spans="1:87" x14ac:dyDescent="0.2">
      <c r="A14" s="85">
        <f t="shared" si="3"/>
        <v>0</v>
      </c>
      <c r="B14" s="90" t="s">
        <v>37</v>
      </c>
      <c r="C14" s="91" t="s">
        <v>38</v>
      </c>
      <c r="D14" s="115">
        <f>PCT!D14/PCT!D$67*100</f>
        <v>0</v>
      </c>
      <c r="E14" s="115">
        <f>PCT!E14/PCT!E$67*100</f>
        <v>0</v>
      </c>
      <c r="F14" s="115">
        <f>PCT!F14/PCT!F$67*100</f>
        <v>0</v>
      </c>
      <c r="G14" s="115">
        <f>PCT!G14/PCT!G$67*100</f>
        <v>0</v>
      </c>
      <c r="H14" s="115">
        <f>PCT!H14/PCT!H$67*100</f>
        <v>0</v>
      </c>
      <c r="I14" s="115">
        <f>PCT!I14/PCT!I$67*100</f>
        <v>0</v>
      </c>
      <c r="J14" s="115">
        <f>PCT!J14/PCT!J$67*100</f>
        <v>0</v>
      </c>
      <c r="K14" s="115">
        <f>PCT!K14/PCT!K$67*100</f>
        <v>56.995627732667089</v>
      </c>
      <c r="L14" s="115">
        <f>PCT!L14/PCT!L$67*100</f>
        <v>0</v>
      </c>
      <c r="M14" s="115">
        <f>PCT!M14/PCT!M$67*100</f>
        <v>0</v>
      </c>
      <c r="N14" s="115">
        <f>PCT!N14/PCT!N$67*100</f>
        <v>0</v>
      </c>
      <c r="O14" s="115">
        <f>PCT!O14/PCT!O$67*100</f>
        <v>0</v>
      </c>
      <c r="P14" s="115">
        <f>PCT!P14/PCT!P$67*100</f>
        <v>0</v>
      </c>
      <c r="Q14" s="115">
        <f>PCT!Q14/PCT!Q$67*100</f>
        <v>0</v>
      </c>
      <c r="R14" s="115">
        <f>PCT!R14/PCT!R$67*100</f>
        <v>0</v>
      </c>
      <c r="S14" s="115">
        <f>PCT!S14/PCT!S$67*100</f>
        <v>0</v>
      </c>
      <c r="T14" s="115">
        <f>PCT!T14/PCT!T$67*100</f>
        <v>0</v>
      </c>
      <c r="U14" s="115" t="e">
        <f>PCT!U14/PCT!U$67*100</f>
        <v>#DIV/0!</v>
      </c>
      <c r="V14" s="115">
        <f>PCT!V14/PCT!V$67*100</f>
        <v>0</v>
      </c>
      <c r="W14" s="115">
        <f>PCT!W14/PCT!W$67*100</f>
        <v>0</v>
      </c>
      <c r="X14" s="115">
        <f>PCT!X14/PCT!X$67*100</f>
        <v>0</v>
      </c>
      <c r="Y14" s="115">
        <f>PCT!Y14/PCT!Y$67*100</f>
        <v>0</v>
      </c>
      <c r="Z14" s="115" t="e">
        <f>PCT!Z14/PCT!Z$67*100</f>
        <v>#DIV/0!</v>
      </c>
      <c r="AA14" s="115">
        <f>PCT!AA14/PCT!AA$67*100</f>
        <v>0</v>
      </c>
      <c r="AB14" s="115" t="e">
        <f>PCT!AB14/PCT!AB$67*100</f>
        <v>#DIV/0!</v>
      </c>
      <c r="AC14" s="115">
        <f>PCT!AC14/PCT!AC$67*100</f>
        <v>0</v>
      </c>
      <c r="AD14" s="115">
        <f>PCT!AD14/PCT!AD$67*100</f>
        <v>0</v>
      </c>
      <c r="AE14" s="115">
        <f>PCT!AE14/PCT!AE$67*100</f>
        <v>0</v>
      </c>
      <c r="AF14" s="115">
        <f>PCT!AF14/PCT!AF$67*100</f>
        <v>44.283876567319169</v>
      </c>
      <c r="AG14" s="115">
        <f>PCT!AG14/PCT!AG$67*100</f>
        <v>0</v>
      </c>
      <c r="AH14" s="115">
        <f>PCT!AH14/PCT!AH$67*100</f>
        <v>0</v>
      </c>
      <c r="AI14" s="115">
        <f>PCT!AI14/PCT!AI$67*100</f>
        <v>0</v>
      </c>
      <c r="AJ14" s="115" t="e">
        <f>PCT!AJ14/PCT!AJ$67*100</f>
        <v>#DIV/0!</v>
      </c>
      <c r="AK14" s="115">
        <f>PCT!AK14/PCT!AK$67*100</f>
        <v>0</v>
      </c>
      <c r="AL14" s="115">
        <f>PCT!AL14/PCT!AL$67*100</f>
        <v>0</v>
      </c>
      <c r="AM14" s="115">
        <f>PCT!AM14/PCT!AM$67*100</f>
        <v>0</v>
      </c>
      <c r="AN14" s="115">
        <f>PCT!AN14/PCT!AN$67*100</f>
        <v>0</v>
      </c>
      <c r="AO14" s="115">
        <f>PCT!AO14/PCT!AO$67*100</f>
        <v>0</v>
      </c>
      <c r="AP14" s="115">
        <f>PCT!AP14/PCT!AP$67*100</f>
        <v>0</v>
      </c>
      <c r="AQ14" s="115">
        <f>PCT!AQ14/PCT!AQ$67*100</f>
        <v>0</v>
      </c>
      <c r="AR14" s="115">
        <f>PCT!AR14/PCT!AR$67*100</f>
        <v>0</v>
      </c>
      <c r="AS14" s="115">
        <f>PCT!AS14/PCT!AS$67*100</f>
        <v>0</v>
      </c>
      <c r="AT14" s="115">
        <f>PCT!AT14/PCT!AT$67*100</f>
        <v>0</v>
      </c>
      <c r="AU14" s="115">
        <f>PCT!AU14/PCT!AU$67*100</f>
        <v>0</v>
      </c>
      <c r="AV14" s="115">
        <f>PCT!AV14/PCT!AV$67*100</f>
        <v>0</v>
      </c>
      <c r="AW14" s="115">
        <f>PCT!AW14/PCT!AW$67*100</f>
        <v>0</v>
      </c>
      <c r="AX14" s="115">
        <f>PCT!AX14/PCT!AX$67*100</f>
        <v>0</v>
      </c>
      <c r="AY14" s="115">
        <f>PCT!AY14/PCT!AY$67*100</f>
        <v>0</v>
      </c>
      <c r="AZ14" s="115">
        <f>PCT!AZ14/PCT!AZ$67*100</f>
        <v>0</v>
      </c>
      <c r="BA14" s="115">
        <f>PCT!BA14/PCT!BA$67*100</f>
        <v>0</v>
      </c>
      <c r="BB14" s="115">
        <f>PCT!BB14/PCT!BB$67*100</f>
        <v>0</v>
      </c>
      <c r="BC14" s="115">
        <f>PCT!BC14/PCT!BC$67*100</f>
        <v>0</v>
      </c>
      <c r="BD14" s="115">
        <f>PCT!BD14/PCT!BD$67*100</f>
        <v>0</v>
      </c>
      <c r="BE14" s="115">
        <f>PCT!BE14/PCT!BE$67*100</f>
        <v>0</v>
      </c>
      <c r="BF14" s="115">
        <f>PCT!BF14/PCT!BF$67*100</f>
        <v>0</v>
      </c>
      <c r="BG14" s="115">
        <f>PCT!BG14/PCT!BG$67*100</f>
        <v>0</v>
      </c>
      <c r="BH14" s="115">
        <f>PCT!BH14/PCT!BH$67*100</f>
        <v>0</v>
      </c>
      <c r="BI14" s="115">
        <f>PCT!BI14/PCT!BI$67*100</f>
        <v>0</v>
      </c>
      <c r="BJ14" s="115">
        <f>PCT!BJ14/PCT!BJ$67*100</f>
        <v>0</v>
      </c>
      <c r="BK14" s="115">
        <f>PCT!BK14/PCT!BK$67*100</f>
        <v>0</v>
      </c>
      <c r="BL14" s="115">
        <f>PCT!BL14/PCT!BL$67*100</f>
        <v>0.4525774771765298</v>
      </c>
      <c r="BM14" s="115">
        <f>PCT!BM14/PCT!BM$67*100</f>
        <v>0</v>
      </c>
      <c r="BN14" s="115">
        <f>PCT!BN14/PCT!BN$67*100</f>
        <v>0</v>
      </c>
      <c r="BO14" s="115">
        <f>PCT!BO14/PCT!BO$67*100</f>
        <v>0</v>
      </c>
      <c r="BP14" s="115">
        <f>PCT!BP14/PCT!BP$67*100</f>
        <v>0.83685668098698007</v>
      </c>
      <c r="BQ14" s="115">
        <f>PCT!BQ14/PCT!BQ$67*100</f>
        <v>-0.34044828212318679</v>
      </c>
      <c r="BR14" s="115">
        <f>PCT!BR14/PCT!BR$67*100</f>
        <v>7.2327321251655946E-2</v>
      </c>
      <c r="BS14" s="115">
        <f>PCT!BS14/PCT!BS$67*100</f>
        <v>0.16185909579251642</v>
      </c>
      <c r="BT14" s="115">
        <f>PCT!BT14/PCT!BT$67*100</f>
        <v>0.25611948272014573</v>
      </c>
      <c r="BU14" s="115">
        <f>PCT!BU14/PCT!BU$67*100</f>
        <v>0</v>
      </c>
      <c r="BV14" s="115">
        <f>PCT!BV14/PCT!$BZ14*100</f>
        <v>8.5361403107043454</v>
      </c>
      <c r="BW14" s="115">
        <f>PCT!BW14/PCT!$BZ14*100</f>
        <v>4.6981330547346278</v>
      </c>
      <c r="BX14" s="115">
        <f>PCT!BX14/PCT!$BZ14*100</f>
        <v>2.1932492289637704</v>
      </c>
      <c r="BY14" s="115">
        <f>PCT!BY14/PCT!$BZ14*100</f>
        <v>15.427522594402742</v>
      </c>
      <c r="BZ14" s="89">
        <v>279494</v>
      </c>
      <c r="CA14" s="88">
        <v>322613</v>
      </c>
      <c r="CB14" s="88">
        <v>0</v>
      </c>
      <c r="CD14" s="85" t="e">
        <f t="shared" si="4"/>
        <v>#DIV/0!</v>
      </c>
      <c r="CE14" s="85">
        <f t="shared" si="5"/>
        <v>0.40687662432293281</v>
      </c>
      <c r="CF14" s="85">
        <f t="shared" si="6"/>
        <v>-0.35831709024890046</v>
      </c>
      <c r="CG14" s="85">
        <f t="shared" si="7"/>
        <v>0</v>
      </c>
      <c r="CH14" s="85">
        <f t="shared" si="8"/>
        <v>43103.5724774056</v>
      </c>
      <c r="CI14" s="85">
        <f t="shared" si="9"/>
        <v>-322612.74388051726</v>
      </c>
    </row>
    <row r="15" spans="1:87" x14ac:dyDescent="0.2">
      <c r="A15" s="85">
        <f t="shared" si="3"/>
        <v>0</v>
      </c>
      <c r="B15" s="90" t="s">
        <v>39</v>
      </c>
      <c r="C15" s="91" t="s">
        <v>40</v>
      </c>
      <c r="D15" s="115">
        <f>PCT!D15/PCT!D$67*100</f>
        <v>0</v>
      </c>
      <c r="E15" s="115">
        <f>PCT!E15/PCT!E$67*100</f>
        <v>0</v>
      </c>
      <c r="F15" s="115">
        <f>PCT!F15/PCT!F$67*100</f>
        <v>0</v>
      </c>
      <c r="G15" s="115">
        <f>PCT!G15/PCT!G$67*100</f>
        <v>0</v>
      </c>
      <c r="H15" s="115">
        <f>PCT!H15/PCT!H$67*100</f>
        <v>0</v>
      </c>
      <c r="I15" s="115">
        <f>PCT!I15/PCT!I$67*100</f>
        <v>0</v>
      </c>
      <c r="J15" s="115">
        <f>PCT!J15/PCT!J$67*100</f>
        <v>0</v>
      </c>
      <c r="K15" s="115">
        <f>PCT!K15/PCT!K$67*100</f>
        <v>0</v>
      </c>
      <c r="L15" s="115">
        <f>PCT!L15/PCT!L$67*100</f>
        <v>8.9312406576980568</v>
      </c>
      <c r="M15" s="115">
        <f>PCT!M15/PCT!M$67*100</f>
        <v>0.31591236865599892</v>
      </c>
      <c r="N15" s="115">
        <f>PCT!N15/PCT!N$67*100</f>
        <v>0</v>
      </c>
      <c r="O15" s="115">
        <f>PCT!O15/PCT!O$67*100</f>
        <v>0.13304404781398396</v>
      </c>
      <c r="P15" s="115">
        <f>PCT!P15/PCT!P$67*100</f>
        <v>0</v>
      </c>
      <c r="Q15" s="115">
        <f>PCT!Q15/PCT!Q$67*100</f>
        <v>0</v>
      </c>
      <c r="R15" s="115">
        <f>PCT!R15/PCT!R$67*100</f>
        <v>0</v>
      </c>
      <c r="S15" s="115">
        <f>PCT!S15/PCT!S$67*100</f>
        <v>0</v>
      </c>
      <c r="T15" s="115">
        <f>PCT!T15/PCT!T$67*100</f>
        <v>0</v>
      </c>
      <c r="U15" s="115" t="e">
        <f>PCT!U15/PCT!U$67*100</f>
        <v>#DIV/0!</v>
      </c>
      <c r="V15" s="115">
        <f>PCT!V15/PCT!V$67*100</f>
        <v>6.2708950464500868E-2</v>
      </c>
      <c r="W15" s="115">
        <f>PCT!W15/PCT!W$67*100</f>
        <v>2.5815626606400008E-2</v>
      </c>
      <c r="X15" s="115">
        <f>PCT!X15/PCT!X$67*100</f>
        <v>0.15491218660268335</v>
      </c>
      <c r="Y15" s="115">
        <f>PCT!Y15/PCT!Y$67*100</f>
        <v>3.4474206349206353</v>
      </c>
      <c r="Z15" s="115" t="e">
        <f>PCT!Z15/PCT!Z$67*100</f>
        <v>#DIV/0!</v>
      </c>
      <c r="AA15" s="115">
        <f>PCT!AA15/PCT!AA$67*100</f>
        <v>0</v>
      </c>
      <c r="AB15" s="115" t="e">
        <f>PCT!AB15/PCT!AB$67*100</f>
        <v>#DIV/0!</v>
      </c>
      <c r="AC15" s="115">
        <f>PCT!AC15/PCT!AC$67*100</f>
        <v>0.66835875982920323</v>
      </c>
      <c r="AD15" s="115">
        <f>PCT!AD15/PCT!AD$67*100</f>
        <v>0</v>
      </c>
      <c r="AE15" s="115">
        <f>PCT!AE15/PCT!AE$67*100</f>
        <v>0.13013346245800927</v>
      </c>
      <c r="AF15" s="115">
        <f>PCT!AF15/PCT!AF$67*100</f>
        <v>0</v>
      </c>
      <c r="AG15" s="115">
        <f>PCT!AG15/PCT!AG$67*100</f>
        <v>0</v>
      </c>
      <c r="AH15" s="115">
        <f>PCT!AH15/PCT!AH$67*100</f>
        <v>0</v>
      </c>
      <c r="AI15" s="115">
        <f>PCT!AI15/PCT!AI$67*100</f>
        <v>0</v>
      </c>
      <c r="AJ15" s="115" t="e">
        <f>PCT!AJ15/PCT!AJ$67*100</f>
        <v>#DIV/0!</v>
      </c>
      <c r="AK15" s="115">
        <f>PCT!AK15/PCT!AK$67*100</f>
        <v>0</v>
      </c>
      <c r="AL15" s="115">
        <f>PCT!AL15/PCT!AL$67*100</f>
        <v>0</v>
      </c>
      <c r="AM15" s="115">
        <f>PCT!AM15/PCT!AM$67*100</f>
        <v>0</v>
      </c>
      <c r="AN15" s="115">
        <f>PCT!AN15/PCT!AN$67*100</f>
        <v>0</v>
      </c>
      <c r="AO15" s="115">
        <f>PCT!AO15/PCT!AO$67*100</f>
        <v>0</v>
      </c>
      <c r="AP15" s="115">
        <f>PCT!AP15/PCT!AP$67*100</f>
        <v>0</v>
      </c>
      <c r="AQ15" s="115">
        <f>PCT!AQ15/PCT!AQ$67*100</f>
        <v>0</v>
      </c>
      <c r="AR15" s="115">
        <f>PCT!AR15/PCT!AR$67*100</f>
        <v>0</v>
      </c>
      <c r="AS15" s="115">
        <f>PCT!AS15/PCT!AS$67*100</f>
        <v>0</v>
      </c>
      <c r="AT15" s="115">
        <f>PCT!AT15/PCT!AT$67*100</f>
        <v>0</v>
      </c>
      <c r="AU15" s="115">
        <f>PCT!AU15/PCT!AU$67*100</f>
        <v>0</v>
      </c>
      <c r="AV15" s="115">
        <f>PCT!AV15/PCT!AV$67*100</f>
        <v>0</v>
      </c>
      <c r="AW15" s="115">
        <f>PCT!AW15/PCT!AW$67*100</f>
        <v>0</v>
      </c>
      <c r="AX15" s="115">
        <f>PCT!AX15/PCT!AX$67*100</f>
        <v>0.17352750701582503</v>
      </c>
      <c r="AY15" s="115">
        <f>PCT!AY15/PCT!AY$67*100</f>
        <v>3.839120149474446E-2</v>
      </c>
      <c r="AZ15" s="115">
        <f>PCT!AZ15/PCT!AZ$67*100</f>
        <v>0</v>
      </c>
      <c r="BA15" s="115">
        <f>PCT!BA15/PCT!BA$67*100</f>
        <v>0</v>
      </c>
      <c r="BB15" s="115">
        <f>PCT!BB15/PCT!BB$67*100</f>
        <v>0</v>
      </c>
      <c r="BC15" s="115">
        <f>PCT!BC15/PCT!BC$67*100</f>
        <v>0</v>
      </c>
      <c r="BD15" s="115">
        <f>PCT!BD15/PCT!BD$67*100</f>
        <v>0</v>
      </c>
      <c r="BE15" s="115">
        <f>PCT!BE15/PCT!BE$67*100</f>
        <v>0</v>
      </c>
      <c r="BF15" s="115">
        <f>PCT!BF15/PCT!BF$67*100</f>
        <v>0</v>
      </c>
      <c r="BG15" s="115">
        <f>PCT!BG15/PCT!BG$67*100</f>
        <v>0</v>
      </c>
      <c r="BH15" s="115">
        <f>PCT!BH15/PCT!BH$67*100</f>
        <v>1.7252054432148629E-3</v>
      </c>
      <c r="BI15" s="115">
        <f>PCT!BI15/PCT!BI$67*100</f>
        <v>1.3694403322712947E-2</v>
      </c>
      <c r="BJ15" s="115">
        <f>PCT!BJ15/PCT!BJ$67*100</f>
        <v>0</v>
      </c>
      <c r="BK15" s="115">
        <f>PCT!BK15/PCT!BK$67*100</f>
        <v>0</v>
      </c>
      <c r="BL15" s="115">
        <f>PCT!BL15/PCT!BL$67*100</f>
        <v>2.4543985409942463E-2</v>
      </c>
      <c r="BM15" s="115">
        <f>PCT!BM15/PCT!BM$67*100</f>
        <v>0.11601714643021267</v>
      </c>
      <c r="BN15" s="115">
        <f>PCT!BN15/PCT!BN$67*100</f>
        <v>0</v>
      </c>
      <c r="BO15" s="115">
        <f>PCT!BO15/PCT!BO$67*100</f>
        <v>0</v>
      </c>
      <c r="BP15" s="115">
        <f>PCT!BP15/PCT!BP$67*100</f>
        <v>0.3746457354612735</v>
      </c>
      <c r="BQ15" s="115">
        <f>PCT!BQ15/PCT!BQ$67*100</f>
        <v>8.1539465101108932E-2</v>
      </c>
      <c r="BR15" s="115">
        <f>PCT!BR15/PCT!BR$67*100</f>
        <v>0</v>
      </c>
      <c r="BS15" s="115">
        <f>PCT!BS15/PCT!BS$67*100</f>
        <v>0.1087464366880304</v>
      </c>
      <c r="BT15" s="115">
        <f>PCT!BT15/PCT!BT$67*100</f>
        <v>8.1445254011027923E-2</v>
      </c>
      <c r="BU15" s="115">
        <f>PCT!BU15/PCT!BU$67*100</f>
        <v>0.27767627262190853</v>
      </c>
      <c r="BV15" s="115">
        <f>PCT!BV15/PCT!$BZ15*100</f>
        <v>22.094182383667611</v>
      </c>
      <c r="BW15" s="115">
        <f>PCT!BW15/PCT!$BZ15*100</f>
        <v>16.986323218629131</v>
      </c>
      <c r="BX15" s="115">
        <f>PCT!BX15/PCT!$BZ15*100</f>
        <v>5.319191355317197</v>
      </c>
      <c r="BY15" s="115">
        <f>PCT!BY15/PCT!$BZ15*100</f>
        <v>44.399696957613941</v>
      </c>
      <c r="BZ15" s="89">
        <v>25079</v>
      </c>
      <c r="CA15" s="88">
        <v>102590</v>
      </c>
      <c r="CB15" s="88">
        <v>0</v>
      </c>
      <c r="CD15" s="85" t="e">
        <f t="shared" si="4"/>
        <v>#DIV/0!</v>
      </c>
      <c r="CE15" s="85">
        <f t="shared" si="5"/>
        <v>0.46345591030456468</v>
      </c>
      <c r="CF15" s="85">
        <f t="shared" si="6"/>
        <v>-5.1845168086944934E-2</v>
      </c>
      <c r="CG15" s="85">
        <f t="shared" si="7"/>
        <v>0</v>
      </c>
      <c r="CH15" s="85">
        <f t="shared" si="8"/>
        <v>77466.322626769761</v>
      </c>
      <c r="CI15" s="85">
        <f t="shared" si="9"/>
        <v>-102589.91855474599</v>
      </c>
    </row>
    <row r="16" spans="1:87" x14ac:dyDescent="0.2">
      <c r="A16" s="85">
        <f t="shared" si="3"/>
        <v>0</v>
      </c>
      <c r="B16" s="90" t="s">
        <v>41</v>
      </c>
      <c r="C16" s="91" t="s">
        <v>42</v>
      </c>
      <c r="D16" s="115">
        <f>PCT!D16/PCT!D$67*100</f>
        <v>4.6743258413547668</v>
      </c>
      <c r="E16" s="115">
        <f>PCT!E16/PCT!E$67*100</f>
        <v>5.7323076923076925</v>
      </c>
      <c r="F16" s="115">
        <f>PCT!F16/PCT!F$67*100</f>
        <v>3.1471937875044125</v>
      </c>
      <c r="G16" s="115">
        <f>PCT!G16/PCT!G$67*100</f>
        <v>21.157613985412901</v>
      </c>
      <c r="H16" s="115">
        <f>PCT!H16/PCT!H$67*100</f>
        <v>2.459358065860775</v>
      </c>
      <c r="I16" s="115">
        <f>PCT!I16/PCT!I$67*100</f>
        <v>1.8664058614085526</v>
      </c>
      <c r="J16" s="115">
        <f>PCT!J16/PCT!J$67*100</f>
        <v>1.4188433701869321</v>
      </c>
      <c r="K16" s="115">
        <f>PCT!K16/PCT!K$67*100</f>
        <v>1.599543763408739</v>
      </c>
      <c r="L16" s="115">
        <f>PCT!L16/PCT!L$67*100</f>
        <v>6.0911808669656207</v>
      </c>
      <c r="M16" s="115">
        <f>PCT!M16/PCT!M$67*100</f>
        <v>6.6295813016505276</v>
      </c>
      <c r="N16" s="115">
        <f>PCT!N16/PCT!N$67*100</f>
        <v>0</v>
      </c>
      <c r="O16" s="115">
        <f>PCT!O16/PCT!O$67*100</f>
        <v>24.316358277386605</v>
      </c>
      <c r="P16" s="115">
        <f>PCT!P16/PCT!P$67*100</f>
        <v>0</v>
      </c>
      <c r="Q16" s="115">
        <f>PCT!Q16/PCT!Q$67*100</f>
        <v>0</v>
      </c>
      <c r="R16" s="115">
        <f>PCT!R16/PCT!R$67*100</f>
        <v>0</v>
      </c>
      <c r="S16" s="115">
        <f>PCT!S16/PCT!S$67*100</f>
        <v>0</v>
      </c>
      <c r="T16" s="115">
        <f>PCT!T16/PCT!T$67*100</f>
        <v>0</v>
      </c>
      <c r="U16" s="115" t="e">
        <f>PCT!U16/PCT!U$67*100</f>
        <v>#DIV/0!</v>
      </c>
      <c r="V16" s="115">
        <f>PCT!V16/PCT!V$67*100</f>
        <v>0</v>
      </c>
      <c r="W16" s="115">
        <f>PCT!W16/PCT!W$67*100</f>
        <v>1.1202623229987794</v>
      </c>
      <c r="X16" s="115">
        <f>PCT!X16/PCT!X$67*100</f>
        <v>3.5593529381323381</v>
      </c>
      <c r="Y16" s="115">
        <f>PCT!Y16/PCT!Y$67*100</f>
        <v>4.7796201814058952</v>
      </c>
      <c r="Z16" s="115" t="e">
        <f>PCT!Z16/PCT!Z$67*100</f>
        <v>#DIV/0!</v>
      </c>
      <c r="AA16" s="115">
        <f>PCT!AA16/PCT!AA$67*100</f>
        <v>0.3617293779639309</v>
      </c>
      <c r="AB16" s="115" t="e">
        <f>PCT!AB16/PCT!AB$67*100</f>
        <v>#DIV/0!</v>
      </c>
      <c r="AC16" s="115">
        <f>PCT!AC16/PCT!AC$67*100</f>
        <v>0</v>
      </c>
      <c r="AD16" s="115">
        <f>PCT!AD16/PCT!AD$67*100</f>
        <v>0</v>
      </c>
      <c r="AE16" s="115">
        <f>PCT!AE16/PCT!AE$67*100</f>
        <v>0.20276609266713072</v>
      </c>
      <c r="AF16" s="115">
        <f>PCT!AF16/PCT!AF$67*100</f>
        <v>0</v>
      </c>
      <c r="AG16" s="115">
        <f>PCT!AG16/PCT!AG$67*100</f>
        <v>0</v>
      </c>
      <c r="AH16" s="115">
        <f>PCT!AH16/PCT!AH$67*100</f>
        <v>0</v>
      </c>
      <c r="AI16" s="115">
        <f>PCT!AI16/PCT!AI$67*100</f>
        <v>0</v>
      </c>
      <c r="AJ16" s="115" t="e">
        <f>PCT!AJ16/PCT!AJ$67*100</f>
        <v>#DIV/0!</v>
      </c>
      <c r="AK16" s="115">
        <f>PCT!AK16/PCT!AK$67*100</f>
        <v>0</v>
      </c>
      <c r="AL16" s="115">
        <f>PCT!AL16/PCT!AL$67*100</f>
        <v>0</v>
      </c>
      <c r="AM16" s="115">
        <f>PCT!AM16/PCT!AM$67*100</f>
        <v>0</v>
      </c>
      <c r="AN16" s="115">
        <f>PCT!AN16/PCT!AN$67*100</f>
        <v>0</v>
      </c>
      <c r="AO16" s="115">
        <f>PCT!AO16/PCT!AO$67*100</f>
        <v>0</v>
      </c>
      <c r="AP16" s="115">
        <f>PCT!AP16/PCT!AP$67*100</f>
        <v>0</v>
      </c>
      <c r="AQ16" s="115">
        <f>PCT!AQ16/PCT!AQ$67*100</f>
        <v>0</v>
      </c>
      <c r="AR16" s="115">
        <f>PCT!AR16/PCT!AR$67*100</f>
        <v>0</v>
      </c>
      <c r="AS16" s="115">
        <f>PCT!AS16/PCT!AS$67*100</f>
        <v>0</v>
      </c>
      <c r="AT16" s="115">
        <f>PCT!AT16/PCT!AT$67*100</f>
        <v>0</v>
      </c>
      <c r="AU16" s="115">
        <f>PCT!AU16/PCT!AU$67*100</f>
        <v>0</v>
      </c>
      <c r="AV16" s="115">
        <f>PCT!AV16/PCT!AV$67*100</f>
        <v>0</v>
      </c>
      <c r="AW16" s="115">
        <f>PCT!AW16/PCT!AW$67*100</f>
        <v>0</v>
      </c>
      <c r="AX16" s="115">
        <f>PCT!AX16/PCT!AX$67*100</f>
        <v>1.159064113847329</v>
      </c>
      <c r="AY16" s="115">
        <f>PCT!AY16/PCT!AY$67*100</f>
        <v>3.2218636790583712</v>
      </c>
      <c r="AZ16" s="115">
        <f>PCT!AZ16/PCT!AZ$67*100</f>
        <v>0</v>
      </c>
      <c r="BA16" s="115">
        <f>PCT!BA16/PCT!BA$67*100</f>
        <v>0</v>
      </c>
      <c r="BB16" s="115">
        <f>PCT!BB16/PCT!BB$67*100</f>
        <v>0</v>
      </c>
      <c r="BC16" s="115">
        <f>PCT!BC16/PCT!BC$67*100</f>
        <v>0</v>
      </c>
      <c r="BD16" s="115">
        <f>PCT!BD16/PCT!BD$67*100</f>
        <v>0</v>
      </c>
      <c r="BE16" s="115">
        <f>PCT!BE16/PCT!BE$67*100</f>
        <v>0</v>
      </c>
      <c r="BF16" s="115">
        <f>PCT!BF16/PCT!BF$67*100</f>
        <v>0</v>
      </c>
      <c r="BG16" s="115">
        <f>PCT!BG16/PCT!BG$67*100</f>
        <v>9.8622322024640406E-3</v>
      </c>
      <c r="BH16" s="115">
        <f>PCT!BH16/PCT!BH$67*100</f>
        <v>0</v>
      </c>
      <c r="BI16" s="115">
        <f>PCT!BI16/PCT!BI$67*100</f>
        <v>0</v>
      </c>
      <c r="BJ16" s="115">
        <f>PCT!BJ16/PCT!BJ$67*100</f>
        <v>0</v>
      </c>
      <c r="BK16" s="115">
        <f>PCT!BK16/PCT!BK$67*100</f>
        <v>0</v>
      </c>
      <c r="BL16" s="115">
        <f>PCT!BL16/PCT!BL$67*100</f>
        <v>0.57928359818547859</v>
      </c>
      <c r="BM16" s="115">
        <f>PCT!BM16/PCT!BM$67*100</f>
        <v>0.66789788653655369</v>
      </c>
      <c r="BN16" s="115">
        <f>PCT!BN16/PCT!BN$67*100</f>
        <v>0</v>
      </c>
      <c r="BO16" s="115">
        <f>PCT!BO16/PCT!BO$67*100</f>
        <v>0</v>
      </c>
      <c r="BP16" s="115">
        <f>PCT!BP16/PCT!BP$67*100</f>
        <v>1.5218099730315335</v>
      </c>
      <c r="BQ16" s="115">
        <f>PCT!BQ16/PCT!BQ$67*100</f>
        <v>0.45325855239709217</v>
      </c>
      <c r="BR16" s="115">
        <f>PCT!BR16/PCT!BR$67*100</f>
        <v>0</v>
      </c>
      <c r="BS16" s="115">
        <f>PCT!BS16/PCT!BS$67*100</f>
        <v>0.5188663895316018</v>
      </c>
      <c r="BT16" s="115">
        <f>PCT!BT16/PCT!BT$67*100</f>
        <v>0.53845562031119676</v>
      </c>
      <c r="BU16" s="115">
        <f>PCT!BU16/PCT!BU$67*100</f>
        <v>1.2831985481985408</v>
      </c>
      <c r="BV16" s="115">
        <f>PCT!BV16/PCT!$BZ16*100</f>
        <v>11.699406588909351</v>
      </c>
      <c r="BW16" s="115">
        <f>PCT!BW16/PCT!$BZ16*100</f>
        <v>11.249914739785826</v>
      </c>
      <c r="BX16" s="115">
        <f>PCT!BX16/PCT!$BZ16*100</f>
        <v>3.7514494236409521</v>
      </c>
      <c r="BY16" s="115">
        <f>PCT!BY16/PCT!$BZ16*100</f>
        <v>26.70077075233613</v>
      </c>
      <c r="BZ16" s="89">
        <v>293220</v>
      </c>
      <c r="CA16" s="88">
        <v>678249</v>
      </c>
      <c r="CB16" s="88">
        <v>0</v>
      </c>
      <c r="CD16" s="85" t="e">
        <f t="shared" si="4"/>
        <v>#DIV/0!</v>
      </c>
      <c r="CE16" s="85">
        <f t="shared" si="5"/>
        <v>2.1241000224335775</v>
      </c>
      <c r="CF16" s="85">
        <f t="shared" si="6"/>
        <v>-0.55969436740588363</v>
      </c>
      <c r="CG16" s="85">
        <f t="shared" si="7"/>
        <v>0</v>
      </c>
      <c r="CH16" s="85">
        <f t="shared" si="8"/>
        <v>385001.01603069948</v>
      </c>
      <c r="CI16" s="85">
        <f t="shared" si="9"/>
        <v>-678248.46154437971</v>
      </c>
    </row>
    <row r="17" spans="1:87" x14ac:dyDescent="0.2">
      <c r="A17" s="85">
        <f t="shared" si="3"/>
        <v>0</v>
      </c>
      <c r="B17" s="90" t="s">
        <v>43</v>
      </c>
      <c r="C17" s="91" t="s">
        <v>44</v>
      </c>
      <c r="D17" s="115">
        <f>PCT!D17/PCT!D$67*100</f>
        <v>0</v>
      </c>
      <c r="E17" s="115">
        <f>PCT!E17/PCT!E$67*100</f>
        <v>0.5723076923076923</v>
      </c>
      <c r="F17" s="115">
        <f>PCT!F17/PCT!F$67*100</f>
        <v>4.6014825273561595</v>
      </c>
      <c r="G17" s="115">
        <f>PCT!G17/PCT!G$67*100</f>
        <v>7.7068928467596169</v>
      </c>
      <c r="H17" s="115">
        <f>PCT!H17/PCT!H$67*100</f>
        <v>0.62526052521884123</v>
      </c>
      <c r="I17" s="115">
        <f>PCT!I17/PCT!I$67*100</f>
        <v>0</v>
      </c>
      <c r="J17" s="115">
        <f>PCT!J17/PCT!J$67*100</f>
        <v>0.23512838211490411</v>
      </c>
      <c r="K17" s="115">
        <f>PCT!K17/PCT!K$67*100</f>
        <v>0</v>
      </c>
      <c r="L17" s="115">
        <f>PCT!L17/PCT!L$67*100</f>
        <v>4.1292974588938716</v>
      </c>
      <c r="M17" s="115">
        <f>PCT!M17/PCT!M$67*100</f>
        <v>6.0916145869102403</v>
      </c>
      <c r="N17" s="115">
        <f>PCT!N17/PCT!N$67*100</f>
        <v>4.5494919081671057</v>
      </c>
      <c r="O17" s="115">
        <f>PCT!O17/PCT!O$67*100</f>
        <v>0</v>
      </c>
      <c r="P17" s="115">
        <f>PCT!P17/PCT!P$67*100</f>
        <v>0</v>
      </c>
      <c r="Q17" s="115">
        <f>PCT!Q17/PCT!Q$67*100</f>
        <v>2.8514773791641748</v>
      </c>
      <c r="R17" s="115">
        <f>PCT!R17/PCT!R$67*100</f>
        <v>0</v>
      </c>
      <c r="S17" s="115">
        <f>PCT!S17/PCT!S$67*100</f>
        <v>0</v>
      </c>
      <c r="T17" s="115">
        <f>PCT!T17/PCT!T$67*100</f>
        <v>0</v>
      </c>
      <c r="U17" s="115" t="e">
        <f>PCT!U17/PCT!U$67*100</f>
        <v>#DIV/0!</v>
      </c>
      <c r="V17" s="115">
        <f>PCT!V17/PCT!V$67*100</f>
        <v>0</v>
      </c>
      <c r="W17" s="115">
        <f>PCT!W17/PCT!W$67*100</f>
        <v>4.483766726374739E-2</v>
      </c>
      <c r="X17" s="115">
        <f>PCT!X17/PCT!X$67*100</f>
        <v>3.1692915004331059</v>
      </c>
      <c r="Y17" s="115">
        <f>PCT!Y17/PCT!Y$67*100</f>
        <v>0</v>
      </c>
      <c r="Z17" s="115" t="e">
        <f>PCT!Z17/PCT!Z$67*100</f>
        <v>#DIV/0!</v>
      </c>
      <c r="AA17" s="115">
        <f>PCT!AA17/PCT!AA$67*100</f>
        <v>4.1538301775762398E-2</v>
      </c>
      <c r="AB17" s="115" t="e">
        <f>PCT!AB17/PCT!AB$67*100</f>
        <v>#DIV/0!</v>
      </c>
      <c r="AC17" s="115">
        <f>PCT!AC17/PCT!AC$67*100</f>
        <v>0</v>
      </c>
      <c r="AD17" s="115">
        <f>PCT!AD17/PCT!AD$67*100</f>
        <v>0</v>
      </c>
      <c r="AE17" s="115">
        <f>PCT!AE17/PCT!AE$67*100</f>
        <v>0.81106437066852288</v>
      </c>
      <c r="AF17" s="115">
        <f>PCT!AF17/PCT!AF$67*100</f>
        <v>0</v>
      </c>
      <c r="AG17" s="115">
        <f>PCT!AG17/PCT!AG$67*100</f>
        <v>0</v>
      </c>
      <c r="AH17" s="115">
        <f>PCT!AH17/PCT!AH$67*100</f>
        <v>0</v>
      </c>
      <c r="AI17" s="115">
        <f>PCT!AI17/PCT!AI$67*100</f>
        <v>0</v>
      </c>
      <c r="AJ17" s="115" t="e">
        <f>PCT!AJ17/PCT!AJ$67*100</f>
        <v>#DIV/0!</v>
      </c>
      <c r="AK17" s="115">
        <f>PCT!AK17/PCT!AK$67*100</f>
        <v>0</v>
      </c>
      <c r="AL17" s="115">
        <f>PCT!AL17/PCT!AL$67*100</f>
        <v>0</v>
      </c>
      <c r="AM17" s="115">
        <f>PCT!AM17/PCT!AM$67*100</f>
        <v>0</v>
      </c>
      <c r="AN17" s="115">
        <f>PCT!AN17/PCT!AN$67*100</f>
        <v>0</v>
      </c>
      <c r="AO17" s="115">
        <f>PCT!AO17/PCT!AO$67*100</f>
        <v>0</v>
      </c>
      <c r="AP17" s="115">
        <f>PCT!AP17/PCT!AP$67*100</f>
        <v>0</v>
      </c>
      <c r="AQ17" s="115">
        <f>PCT!AQ17/PCT!AQ$67*100</f>
        <v>0</v>
      </c>
      <c r="AR17" s="115">
        <f>PCT!AR17/PCT!AR$67*100</f>
        <v>0</v>
      </c>
      <c r="AS17" s="115">
        <f>PCT!AS17/PCT!AS$67*100</f>
        <v>0</v>
      </c>
      <c r="AT17" s="115">
        <f>PCT!AT17/PCT!AT$67*100</f>
        <v>0</v>
      </c>
      <c r="AU17" s="115">
        <f>PCT!AU17/PCT!AU$67*100</f>
        <v>0</v>
      </c>
      <c r="AV17" s="115">
        <f>PCT!AV17/PCT!AV$67*100</f>
        <v>0</v>
      </c>
      <c r="AW17" s="115">
        <f>PCT!AW17/PCT!AW$67*100</f>
        <v>0</v>
      </c>
      <c r="AX17" s="115">
        <f>PCT!AX17/PCT!AX$67*100</f>
        <v>4.4502748210757046</v>
      </c>
      <c r="AY17" s="115">
        <f>PCT!AY17/PCT!AY$67*100</f>
        <v>9.0930288013350076</v>
      </c>
      <c r="AZ17" s="115">
        <f>PCT!AZ17/PCT!AZ$67*100</f>
        <v>0</v>
      </c>
      <c r="BA17" s="115">
        <f>PCT!BA17/PCT!BA$67*100</f>
        <v>0</v>
      </c>
      <c r="BB17" s="115">
        <f>PCT!BB17/PCT!BB$67*100</f>
        <v>0</v>
      </c>
      <c r="BC17" s="115">
        <f>PCT!BC17/PCT!BC$67*100</f>
        <v>0</v>
      </c>
      <c r="BD17" s="115">
        <f>PCT!BD17/PCT!BD$67*100</f>
        <v>0</v>
      </c>
      <c r="BE17" s="115">
        <f>PCT!BE17/PCT!BE$67*100</f>
        <v>0</v>
      </c>
      <c r="BF17" s="115">
        <f>PCT!BF17/PCT!BF$67*100</f>
        <v>0</v>
      </c>
      <c r="BG17" s="115">
        <f>PCT!BG17/PCT!BG$67*100</f>
        <v>0</v>
      </c>
      <c r="BH17" s="115">
        <f>PCT!BH17/PCT!BH$67*100</f>
        <v>0</v>
      </c>
      <c r="BI17" s="115">
        <f>PCT!BI17/PCT!BI$67*100</f>
        <v>0</v>
      </c>
      <c r="BJ17" s="115">
        <f>PCT!BJ17/PCT!BJ$67*100</f>
        <v>0</v>
      </c>
      <c r="BK17" s="115">
        <f>PCT!BK17/PCT!BK$67*100</f>
        <v>0</v>
      </c>
      <c r="BL17" s="115">
        <f>PCT!BL17/PCT!BL$67*100</f>
        <v>0.78851225912572143</v>
      </c>
      <c r="BM17" s="115">
        <f>PCT!BM17/PCT!BM$67*100</f>
        <v>3.5898554391566257</v>
      </c>
      <c r="BN17" s="115">
        <f>PCT!BN17/PCT!BN$67*100</f>
        <v>0</v>
      </c>
      <c r="BO17" s="115">
        <f>PCT!BO17/PCT!BO$67*100</f>
        <v>0</v>
      </c>
      <c r="BP17" s="115">
        <f>PCT!BP17/PCT!BP$67*100</f>
        <v>1.6670940068400468</v>
      </c>
      <c r="BQ17" s="115">
        <f>PCT!BQ17/PCT!BQ$67*100</f>
        <v>-0.40416675072797092</v>
      </c>
      <c r="BR17" s="115">
        <f>PCT!BR17/PCT!BR$67*100</f>
        <v>0</v>
      </c>
      <c r="BS17" s="115">
        <f>PCT!BS17/PCT!BS$67*100</f>
        <v>1.6522642193255597</v>
      </c>
      <c r="BT17" s="115">
        <f>PCT!BT17/PCT!BT$67*100</f>
        <v>1.3722076450204437</v>
      </c>
      <c r="BU17" s="115">
        <f>PCT!BU17/PCT!BU$67*100</f>
        <v>2.8741309804868163</v>
      </c>
      <c r="BV17" s="115">
        <f>PCT!BV17/PCT!$BZ17*100</f>
        <v>26.800222676937892</v>
      </c>
      <c r="BW17" s="115">
        <f>PCT!BW17/PCT!$BZ17*100</f>
        <v>25.486880115551276</v>
      </c>
      <c r="BX17" s="115">
        <f>PCT!BX17/PCT!$BZ17*100</f>
        <v>4.4028346172363984</v>
      </c>
      <c r="BY17" s="115">
        <f>PCT!BY17/PCT!$BZ17*100</f>
        <v>56.689937409725566</v>
      </c>
      <c r="BZ17" s="89">
        <v>664640</v>
      </c>
      <c r="CA17" s="88">
        <v>1728459</v>
      </c>
      <c r="CB17" s="88">
        <v>0</v>
      </c>
      <c r="CD17" s="85" t="e">
        <f t="shared" si="4"/>
        <v>#DIV/0!</v>
      </c>
      <c r="CE17" s="85">
        <f t="shared" si="5"/>
        <v>3.2005184759431429</v>
      </c>
      <c r="CF17" s="85">
        <f t="shared" si="6"/>
        <v>-1.0685688334308374</v>
      </c>
      <c r="CG17" s="85">
        <f t="shared" si="7"/>
        <v>0</v>
      </c>
      <c r="CH17" s="85">
        <f t="shared" si="8"/>
        <v>1063759.4359316097</v>
      </c>
      <c r="CI17" s="85">
        <f t="shared" si="9"/>
        <v>-1728457.6277923549</v>
      </c>
    </row>
    <row r="18" spans="1:87" x14ac:dyDescent="0.2">
      <c r="A18" s="85">
        <f t="shared" si="3"/>
        <v>0</v>
      </c>
      <c r="B18" s="90" t="s">
        <v>45</v>
      </c>
      <c r="C18" s="91" t="s">
        <v>46</v>
      </c>
      <c r="D18" s="115">
        <f>PCT!D18/PCT!D$67*100</f>
        <v>7.0723959204146469</v>
      </c>
      <c r="E18" s="115">
        <f>PCT!E18/PCT!E$67*100</f>
        <v>3.5538461538461541</v>
      </c>
      <c r="F18" s="115">
        <f>PCT!F18/PCT!F$67*100</f>
        <v>2.8676314860571832</v>
      </c>
      <c r="G18" s="115">
        <f>PCT!G18/PCT!G$67*100</f>
        <v>4.976551933359457</v>
      </c>
      <c r="H18" s="115">
        <f>PCT!H18/PCT!H$67*100</f>
        <v>4.7728220091704872</v>
      </c>
      <c r="I18" s="115">
        <f>PCT!I18/PCT!I$67*100</f>
        <v>11.71034571283124</v>
      </c>
      <c r="J18" s="115">
        <f>PCT!J18/PCT!J$67*100</f>
        <v>1.18876066150797</v>
      </c>
      <c r="K18" s="115">
        <f>PCT!K18/PCT!K$67*100</f>
        <v>3.6023680851641635</v>
      </c>
      <c r="L18" s="115">
        <f>PCT!L18/PCT!L$67*100</f>
        <v>1.6442451420029895</v>
      </c>
      <c r="M18" s="115">
        <f>PCT!M18/PCT!M$67*100</f>
        <v>1.5612480827781974</v>
      </c>
      <c r="N18" s="115">
        <f>PCT!N18/PCT!N$67*100</f>
        <v>3.3120060218291301E-2</v>
      </c>
      <c r="O18" s="115">
        <f>PCT!O18/PCT!O$67*100</f>
        <v>0</v>
      </c>
      <c r="P18" s="115">
        <f>PCT!P18/PCT!P$67*100</f>
        <v>10.913848404704293</v>
      </c>
      <c r="Q18" s="115">
        <f>PCT!Q18/PCT!Q$67*100</f>
        <v>0.98184217055396672</v>
      </c>
      <c r="R18" s="115">
        <f>PCT!R18/PCT!R$67*100</f>
        <v>0</v>
      </c>
      <c r="S18" s="115">
        <f>PCT!S18/PCT!S$67*100</f>
        <v>0</v>
      </c>
      <c r="T18" s="115">
        <f>PCT!T18/PCT!T$67*100</f>
        <v>0</v>
      </c>
      <c r="U18" s="115" t="e">
        <f>PCT!U18/PCT!U$67*100</f>
        <v>#DIV/0!</v>
      </c>
      <c r="V18" s="115">
        <f>PCT!V18/PCT!V$67*100</f>
        <v>0</v>
      </c>
      <c r="W18" s="115">
        <f>PCT!W18/PCT!W$67*100</f>
        <v>0</v>
      </c>
      <c r="X18" s="115">
        <f>PCT!X18/PCT!X$67*100</f>
        <v>0</v>
      </c>
      <c r="Y18" s="115">
        <f>PCT!Y18/PCT!Y$67*100</f>
        <v>0</v>
      </c>
      <c r="Z18" s="115" t="e">
        <f>PCT!Z18/PCT!Z$67*100</f>
        <v>#DIV/0!</v>
      </c>
      <c r="AA18" s="115">
        <f>PCT!AA18/PCT!AA$67*100</f>
        <v>0</v>
      </c>
      <c r="AB18" s="115" t="e">
        <f>PCT!AB18/PCT!AB$67*100</f>
        <v>#DIV/0!</v>
      </c>
      <c r="AC18" s="115">
        <f>PCT!AC18/PCT!AC$67*100</f>
        <v>0</v>
      </c>
      <c r="AD18" s="115">
        <f>PCT!AD18/PCT!AD$67*100</f>
        <v>0</v>
      </c>
      <c r="AE18" s="115">
        <f>PCT!AE18/PCT!AE$67*100</f>
        <v>0</v>
      </c>
      <c r="AF18" s="115">
        <f>PCT!AF18/PCT!AF$67*100</f>
        <v>0</v>
      </c>
      <c r="AG18" s="115">
        <f>PCT!AG18/PCT!AG$67*100</f>
        <v>0</v>
      </c>
      <c r="AH18" s="115">
        <f>PCT!AH18/PCT!AH$67*100</f>
        <v>0</v>
      </c>
      <c r="AI18" s="115">
        <f>PCT!AI18/PCT!AI$67*100</f>
        <v>0</v>
      </c>
      <c r="AJ18" s="115" t="e">
        <f>PCT!AJ18/PCT!AJ$67*100</f>
        <v>#DIV/0!</v>
      </c>
      <c r="AK18" s="115">
        <f>PCT!AK18/PCT!AK$67*100</f>
        <v>0</v>
      </c>
      <c r="AL18" s="115">
        <f>PCT!AL18/PCT!AL$67*100</f>
        <v>0</v>
      </c>
      <c r="AM18" s="115">
        <f>PCT!AM18/PCT!AM$67*100</f>
        <v>0</v>
      </c>
      <c r="AN18" s="115">
        <f>PCT!AN18/PCT!AN$67*100</f>
        <v>0</v>
      </c>
      <c r="AO18" s="115">
        <f>PCT!AO18/PCT!AO$67*100</f>
        <v>0</v>
      </c>
      <c r="AP18" s="115">
        <f>PCT!AP18/PCT!AP$67*100</f>
        <v>0</v>
      </c>
      <c r="AQ18" s="115">
        <f>PCT!AQ18/PCT!AQ$67*100</f>
        <v>0</v>
      </c>
      <c r="AR18" s="115">
        <f>PCT!AR18/PCT!AR$67*100</f>
        <v>0</v>
      </c>
      <c r="AS18" s="115">
        <f>PCT!AS18/PCT!AS$67*100</f>
        <v>0</v>
      </c>
      <c r="AT18" s="115">
        <f>PCT!AT18/PCT!AT$67*100</f>
        <v>0</v>
      </c>
      <c r="AU18" s="115">
        <f>PCT!AU18/PCT!AU$67*100</f>
        <v>0</v>
      </c>
      <c r="AV18" s="115">
        <f>PCT!AV18/PCT!AV$67*100</f>
        <v>0</v>
      </c>
      <c r="AW18" s="115">
        <f>PCT!AW18/PCT!AW$67*100</f>
        <v>0</v>
      </c>
      <c r="AX18" s="115">
        <f>PCT!AX18/PCT!AX$67*100</f>
        <v>0</v>
      </c>
      <c r="AY18" s="115">
        <f>PCT!AY18/PCT!AY$67*100</f>
        <v>0</v>
      </c>
      <c r="AZ18" s="115">
        <f>PCT!AZ18/PCT!AZ$67*100</f>
        <v>0</v>
      </c>
      <c r="BA18" s="115">
        <f>PCT!BA18/PCT!BA$67*100</f>
        <v>0</v>
      </c>
      <c r="BB18" s="115">
        <f>PCT!BB18/PCT!BB$67*100</f>
        <v>0</v>
      </c>
      <c r="BC18" s="115">
        <f>PCT!BC18/PCT!BC$67*100</f>
        <v>0</v>
      </c>
      <c r="BD18" s="115">
        <f>PCT!BD18/PCT!BD$67*100</f>
        <v>0</v>
      </c>
      <c r="BE18" s="115">
        <f>PCT!BE18/PCT!BE$67*100</f>
        <v>0</v>
      </c>
      <c r="BF18" s="115">
        <f>PCT!BF18/PCT!BF$67*100</f>
        <v>0</v>
      </c>
      <c r="BG18" s="115">
        <f>PCT!BG18/PCT!BG$67*100</f>
        <v>0</v>
      </c>
      <c r="BH18" s="115">
        <f>PCT!BH18/PCT!BH$67*100</f>
        <v>0</v>
      </c>
      <c r="BI18" s="115">
        <f>PCT!BI18/PCT!BI$67*100</f>
        <v>0</v>
      </c>
      <c r="BJ18" s="115">
        <f>PCT!BJ18/PCT!BJ$67*100</f>
        <v>0</v>
      </c>
      <c r="BK18" s="115">
        <f>PCT!BK18/PCT!BK$67*100</f>
        <v>0</v>
      </c>
      <c r="BL18" s="115">
        <f>PCT!BL18/PCT!BL$67*100</f>
        <v>0.47950632310016783</v>
      </c>
      <c r="BM18" s="115">
        <f>PCT!BM18/PCT!BM$67*100</f>
        <v>0</v>
      </c>
      <c r="BN18" s="115">
        <f>PCT!BN18/PCT!BN$67*100</f>
        <v>0</v>
      </c>
      <c r="BO18" s="115">
        <f>PCT!BO18/PCT!BO$67*100</f>
        <v>0</v>
      </c>
      <c r="BP18" s="115">
        <f>PCT!BP18/PCT!BP$67*100</f>
        <v>0</v>
      </c>
      <c r="BQ18" s="115">
        <f>PCT!BQ18/PCT!BQ$67*100</f>
        <v>0</v>
      </c>
      <c r="BR18" s="115">
        <f>PCT!BR18/PCT!BR$67*100</f>
        <v>0</v>
      </c>
      <c r="BS18" s="115">
        <f>PCT!BS18/PCT!BS$67*100</f>
        <v>0</v>
      </c>
      <c r="BT18" s="115">
        <f>PCT!BT18/PCT!BT$67*100</f>
        <v>0.15547159878399117</v>
      </c>
      <c r="BU18" s="115">
        <f>PCT!BU18/PCT!BU$67*100</f>
        <v>0</v>
      </c>
      <c r="BV18" s="115">
        <f>PCT!BV18/PCT!$BZ18*100</f>
        <v>0</v>
      </c>
      <c r="BW18" s="115">
        <f>PCT!BW18/PCT!$BZ18*100</f>
        <v>0</v>
      </c>
      <c r="BX18" s="115">
        <f>PCT!BX18/PCT!$BZ18*100</f>
        <v>0</v>
      </c>
      <c r="BY18" s="115">
        <f>PCT!BY18/PCT!$BZ18*100</f>
        <v>0</v>
      </c>
      <c r="BZ18" s="89">
        <v>195835</v>
      </c>
      <c r="CA18" s="88">
        <v>195835</v>
      </c>
      <c r="CB18" s="88">
        <v>0</v>
      </c>
      <c r="CD18" s="85" t="e">
        <f t="shared" si="4"/>
        <v>#DIV/0!</v>
      </c>
      <c r="CE18" s="85">
        <f t="shared" si="5"/>
        <v>0</v>
      </c>
      <c r="CF18" s="85">
        <f t="shared" si="6"/>
        <v>-0.32403472431617664</v>
      </c>
      <c r="CG18" s="85">
        <f t="shared" si="7"/>
        <v>0</v>
      </c>
      <c r="CH18" s="85">
        <f t="shared" si="8"/>
        <v>0</v>
      </c>
      <c r="CI18" s="85">
        <f t="shared" si="9"/>
        <v>-195834.84452840121</v>
      </c>
    </row>
    <row r="19" spans="1:87" x14ac:dyDescent="0.2">
      <c r="A19" s="85">
        <f t="shared" si="3"/>
        <v>0</v>
      </c>
      <c r="B19" s="90" t="s">
        <v>47</v>
      </c>
      <c r="C19" s="91" t="s">
        <v>48</v>
      </c>
      <c r="D19" s="115">
        <f>PCT!D19/PCT!D$67*100</f>
        <v>0.14092244488499295</v>
      </c>
      <c r="E19" s="115">
        <f>PCT!E19/PCT!E$67*100</f>
        <v>0.11076923076923079</v>
      </c>
      <c r="F19" s="115">
        <f>PCT!F19/PCT!F$67*100</f>
        <v>0</v>
      </c>
      <c r="G19" s="115">
        <f>PCT!G19/PCT!G$67*100</f>
        <v>7.5842803150004429E-3</v>
      </c>
      <c r="H19" s="115">
        <f>PCT!H19/PCT!H$67*100</f>
        <v>2.0842017507294707E-2</v>
      </c>
      <c r="I19" s="115">
        <f>PCT!I19/PCT!I$67*100</f>
        <v>1.3565374163650924E-2</v>
      </c>
      <c r="J19" s="115">
        <f>PCT!J19/PCT!J$67*100</f>
        <v>1.2889677359457812</v>
      </c>
      <c r="K19" s="115">
        <f>PCT!K19/PCT!K$67*100</f>
        <v>2.4441245960405183E-2</v>
      </c>
      <c r="L19" s="115">
        <f>PCT!L19/PCT!L$67*100</f>
        <v>0.13079222720478326</v>
      </c>
      <c r="M19" s="115">
        <f>PCT!M19/PCT!M$67*100</f>
        <v>0.39603507085136092</v>
      </c>
      <c r="N19" s="115">
        <f>PCT!N19/PCT!N$67*100</f>
        <v>0</v>
      </c>
      <c r="O19" s="115">
        <f>PCT!O19/PCT!O$67*100</f>
        <v>0</v>
      </c>
      <c r="P19" s="115">
        <f>PCT!P19/PCT!P$67*100</f>
        <v>1.342074165775702</v>
      </c>
      <c r="Q19" s="115">
        <f>PCT!Q19/PCT!Q$67*100</f>
        <v>0.90048678600071941</v>
      </c>
      <c r="R19" s="115">
        <f>PCT!R19/PCT!R$67*100</f>
        <v>0</v>
      </c>
      <c r="S19" s="115">
        <f>PCT!S19/PCT!S$67*100</f>
        <v>2.3302151106123872</v>
      </c>
      <c r="T19" s="115">
        <f>PCT!T19/PCT!T$67*100</f>
        <v>0.54439075266773407</v>
      </c>
      <c r="U19" s="115" t="e">
        <f>PCT!U19/PCT!U$67*100</f>
        <v>#DIV/0!</v>
      </c>
      <c r="V19" s="115">
        <f>PCT!V19/PCT!V$67*100</f>
        <v>5.1305014150786451E-3</v>
      </c>
      <c r="W19" s="115">
        <f>PCT!W19/PCT!W$67*100</f>
        <v>2.1082761728560011</v>
      </c>
      <c r="X19" s="115">
        <f>PCT!X19/PCT!X$67*100</f>
        <v>0.90195359598921077</v>
      </c>
      <c r="Y19" s="115">
        <f>PCT!Y19/PCT!Y$67*100</f>
        <v>0</v>
      </c>
      <c r="Z19" s="115" t="e">
        <f>PCT!Z19/PCT!Z$67*100</f>
        <v>#DIV/0!</v>
      </c>
      <c r="AA19" s="115">
        <f>PCT!AA19/PCT!AA$67*100</f>
        <v>0.14365329364117832</v>
      </c>
      <c r="AB19" s="115" t="e">
        <f>PCT!AB19/PCT!AB$67*100</f>
        <v>#DIV/0!</v>
      </c>
      <c r="AC19" s="115">
        <f>PCT!AC19/PCT!AC$67*100</f>
        <v>69.555852603893257</v>
      </c>
      <c r="AD19" s="115">
        <f>PCT!AD19/PCT!AD$67*100</f>
        <v>9.1903145338259842E-2</v>
      </c>
      <c r="AE19" s="115">
        <f>PCT!AE19/PCT!AE$67*100</f>
        <v>2.0972671972883816</v>
      </c>
      <c r="AF19" s="115">
        <f>PCT!AF19/PCT!AF$67*100</f>
        <v>7.1294617256397142E-3</v>
      </c>
      <c r="AG19" s="115">
        <f>PCT!AG19/PCT!AG$67*100</f>
        <v>3.232979545490388E-2</v>
      </c>
      <c r="AH19" s="115">
        <f>PCT!AH19/PCT!AH$67*100</f>
        <v>0</v>
      </c>
      <c r="AI19" s="115">
        <f>PCT!AI19/PCT!AI$67*100</f>
        <v>0</v>
      </c>
      <c r="AJ19" s="115" t="e">
        <f>PCT!AJ19/PCT!AJ$67*100</f>
        <v>#DIV/0!</v>
      </c>
      <c r="AK19" s="115">
        <f>PCT!AK19/PCT!AK$67*100</f>
        <v>1.8650909993008729</v>
      </c>
      <c r="AL19" s="115">
        <f>PCT!AL19/PCT!AL$67*100</f>
        <v>1.274455772940204</v>
      </c>
      <c r="AM19" s="115">
        <f>PCT!AM19/PCT!AM$67*100</f>
        <v>0.23969985409574099</v>
      </c>
      <c r="AN19" s="115">
        <f>PCT!AN19/PCT!AN$67*100</f>
        <v>0</v>
      </c>
      <c r="AO19" s="115">
        <f>PCT!AO19/PCT!AO$67*100</f>
        <v>0</v>
      </c>
      <c r="AP19" s="115">
        <f>PCT!AP19/PCT!AP$67*100</f>
        <v>0.77978507350951332</v>
      </c>
      <c r="AQ19" s="115">
        <f>PCT!AQ19/PCT!AQ$67*100</f>
        <v>1.0267311627368892E-2</v>
      </c>
      <c r="AR19" s="115">
        <f>PCT!AR19/PCT!AR$67*100</f>
        <v>5.1274618653569532E-4</v>
      </c>
      <c r="AS19" s="115">
        <f>PCT!AS19/PCT!AS$67*100</f>
        <v>0</v>
      </c>
      <c r="AT19" s="115">
        <f>PCT!AT19/PCT!AT$67*100</f>
        <v>0</v>
      </c>
      <c r="AU19" s="115">
        <f>PCT!AU19/PCT!AU$67*100</f>
        <v>0</v>
      </c>
      <c r="AV19" s="115">
        <f>PCT!AV19/PCT!AV$67*100</f>
        <v>0</v>
      </c>
      <c r="AW19" s="115">
        <f>PCT!AW19/PCT!AW$67*100</f>
        <v>0</v>
      </c>
      <c r="AX19" s="115">
        <f>PCT!AX19/PCT!AX$67*100</f>
        <v>2.4484814267448232</v>
      </c>
      <c r="AY19" s="115">
        <f>PCT!AY19/PCT!AY$67*100</f>
        <v>0.63360909470373317</v>
      </c>
      <c r="AZ19" s="115">
        <f>PCT!AZ19/PCT!AZ$67*100</f>
        <v>0</v>
      </c>
      <c r="BA19" s="115">
        <f>PCT!BA19/PCT!BA$67*100</f>
        <v>0</v>
      </c>
      <c r="BB19" s="115">
        <f>PCT!BB19/PCT!BB$67*100</f>
        <v>0</v>
      </c>
      <c r="BC19" s="115">
        <f>PCT!BC19/PCT!BC$67*100</f>
        <v>0</v>
      </c>
      <c r="BD19" s="115">
        <f>PCT!BD19/PCT!BD$67*100</f>
        <v>0</v>
      </c>
      <c r="BE19" s="115">
        <f>PCT!BE19/PCT!BE$67*100</f>
        <v>0</v>
      </c>
      <c r="BF19" s="115">
        <f>PCT!BF19/PCT!BF$67*100</f>
        <v>0</v>
      </c>
      <c r="BG19" s="115">
        <f>PCT!BG19/PCT!BG$67*100</f>
        <v>0</v>
      </c>
      <c r="BH19" s="115">
        <f>PCT!BH19/PCT!BH$67*100</f>
        <v>3.2778903421082396E-2</v>
      </c>
      <c r="BI19" s="115">
        <f>PCT!BI19/PCT!BI$67*100</f>
        <v>0.35189416133047191</v>
      </c>
      <c r="BJ19" s="115">
        <f>PCT!BJ19/PCT!BJ$67*100</f>
        <v>0</v>
      </c>
      <c r="BK19" s="115">
        <f>PCT!BK19/PCT!BK$67*100</f>
        <v>0</v>
      </c>
      <c r="BL19" s="115">
        <f>PCT!BL19/PCT!BL$67*100</f>
        <v>0.61117070133728235</v>
      </c>
      <c r="BM19" s="115">
        <f>PCT!BM19/PCT!BM$67*100</f>
        <v>0.17682171939958952</v>
      </c>
      <c r="BN19" s="115">
        <f>PCT!BN19/PCT!BN$67*100</f>
        <v>0</v>
      </c>
      <c r="BO19" s="115">
        <f>PCT!BO19/PCT!BO$67*100</f>
        <v>0</v>
      </c>
      <c r="BP19" s="115">
        <f>PCT!BP19/PCT!BP$67*100</f>
        <v>0</v>
      </c>
      <c r="BQ19" s="115">
        <f>PCT!BQ19/PCT!BQ$67*100</f>
        <v>5.7918238613055721E-2</v>
      </c>
      <c r="BR19" s="115">
        <f>PCT!BR19/PCT!BR$67*100</f>
        <v>0</v>
      </c>
      <c r="BS19" s="115">
        <f>PCT!BS19/PCT!BS$67*100</f>
        <v>6.8641151208956197E-2</v>
      </c>
      <c r="BT19" s="115">
        <f>PCT!BT19/PCT!BT$67*100</f>
        <v>0.24454693697768784</v>
      </c>
      <c r="BU19" s="115">
        <f>PCT!BU19/PCT!BU$67*100</f>
        <v>0</v>
      </c>
      <c r="BV19" s="115">
        <f>PCT!BV19/PCT!$BZ19*100</f>
        <v>12.833215012911229</v>
      </c>
      <c r="BW19" s="115">
        <f>PCT!BW19/PCT!$BZ19*100</f>
        <v>4.9203092453757522</v>
      </c>
      <c r="BX19" s="115">
        <f>PCT!BX19/PCT!$BZ19*100</f>
        <v>2.4012544565191951</v>
      </c>
      <c r="BY19" s="115">
        <f>PCT!BY19/PCT!$BZ19*100</f>
        <v>20.154778714806177</v>
      </c>
      <c r="BZ19" s="89">
        <v>256366</v>
      </c>
      <c r="CA19" s="88">
        <v>308036</v>
      </c>
      <c r="CB19" s="88">
        <v>0</v>
      </c>
      <c r="CD19" s="85" t="e">
        <f t="shared" si="4"/>
        <v>#DIV/0!</v>
      </c>
      <c r="CE19" s="85">
        <f t="shared" si="5"/>
        <v>0.16609880680368905</v>
      </c>
      <c r="CF19" s="85">
        <f t="shared" si="6"/>
        <v>-0.43526491556855074</v>
      </c>
      <c r="CG19" s="85">
        <f t="shared" si="7"/>
        <v>0</v>
      </c>
      <c r="CH19" s="85">
        <f t="shared" si="8"/>
        <v>51649.845221285192</v>
      </c>
      <c r="CI19" s="85">
        <f t="shared" si="9"/>
        <v>-308035.755453063</v>
      </c>
    </row>
    <row r="20" spans="1:87" x14ac:dyDescent="0.2">
      <c r="A20" s="85">
        <f t="shared" si="3"/>
        <v>0</v>
      </c>
      <c r="B20" s="90" t="s">
        <v>49</v>
      </c>
      <c r="C20" s="91" t="s">
        <v>50</v>
      </c>
      <c r="D20" s="115">
        <f>PCT!D20/PCT!D$67*100</f>
        <v>0</v>
      </c>
      <c r="E20" s="115">
        <f>PCT!E20/PCT!E$67*100</f>
        <v>0</v>
      </c>
      <c r="F20" s="115">
        <f>PCT!F20/PCT!F$67*100</f>
        <v>0</v>
      </c>
      <c r="G20" s="115">
        <f>PCT!G20/PCT!G$67*100</f>
        <v>0</v>
      </c>
      <c r="H20" s="115">
        <f>PCT!H20/PCT!H$67*100</f>
        <v>0</v>
      </c>
      <c r="I20" s="115">
        <f>PCT!I20/PCT!I$67*100</f>
        <v>0</v>
      </c>
      <c r="J20" s="115">
        <f>PCT!J20/PCT!J$67*100</f>
        <v>0</v>
      </c>
      <c r="K20" s="115">
        <f>PCT!K20/PCT!K$67*100</f>
        <v>0</v>
      </c>
      <c r="L20" s="115">
        <f>PCT!L20/PCT!L$67*100</f>
        <v>0</v>
      </c>
      <c r="M20" s="115">
        <f>PCT!M20/PCT!M$67*100</f>
        <v>0</v>
      </c>
      <c r="N20" s="115">
        <f>PCT!N20/PCT!N$67*100</f>
        <v>2.1452766277756871E-2</v>
      </c>
      <c r="O20" s="115">
        <f>PCT!O20/PCT!O$67*100</f>
        <v>0</v>
      </c>
      <c r="P20" s="115">
        <f>PCT!P20/PCT!P$67*100</f>
        <v>0</v>
      </c>
      <c r="Q20" s="115">
        <f>PCT!Q20/PCT!Q$67*100</f>
        <v>29.870312208500582</v>
      </c>
      <c r="R20" s="115">
        <f>PCT!R20/PCT!R$67*100</f>
        <v>0</v>
      </c>
      <c r="S20" s="115">
        <f>PCT!S20/PCT!S$67*100</f>
        <v>0</v>
      </c>
      <c r="T20" s="115">
        <f>PCT!T20/PCT!T$67*100</f>
        <v>0</v>
      </c>
      <c r="U20" s="115" t="e">
        <f>PCT!U20/PCT!U$67*100</f>
        <v>#DIV/0!</v>
      </c>
      <c r="V20" s="115">
        <f>PCT!V20/PCT!V$67*100</f>
        <v>7.9243388193293938E-3</v>
      </c>
      <c r="W20" s="115">
        <f>PCT!W20/PCT!W$67*100</f>
        <v>39.248810556326752</v>
      </c>
      <c r="X20" s="115">
        <f>PCT!X20/PCT!X$67*100</f>
        <v>39.598998463452958</v>
      </c>
      <c r="Y20" s="115">
        <f>PCT!Y20/PCT!Y$67*100</f>
        <v>0</v>
      </c>
      <c r="Z20" s="115" t="e">
        <f>PCT!Z20/PCT!Z$67*100</f>
        <v>#DIV/0!</v>
      </c>
      <c r="AA20" s="115">
        <f>PCT!AA20/PCT!AA$67*100</f>
        <v>0</v>
      </c>
      <c r="AB20" s="115" t="e">
        <f>PCT!AB20/PCT!AB$67*100</f>
        <v>#DIV/0!</v>
      </c>
      <c r="AC20" s="115">
        <f>PCT!AC20/PCT!AC$67*100</f>
        <v>0</v>
      </c>
      <c r="AD20" s="115">
        <f>PCT!AD20/PCT!AD$67*100</f>
        <v>0</v>
      </c>
      <c r="AE20" s="115">
        <f>PCT!AE20/PCT!AE$67*100</f>
        <v>0.68698362739460705</v>
      </c>
      <c r="AF20" s="115">
        <f>PCT!AF20/PCT!AF$67*100</f>
        <v>0</v>
      </c>
      <c r="AG20" s="115">
        <f>PCT!AG20/PCT!AG$67*100</f>
        <v>0</v>
      </c>
      <c r="AH20" s="115">
        <f>PCT!AH20/PCT!AH$67*100</f>
        <v>0</v>
      </c>
      <c r="AI20" s="115">
        <f>PCT!AI20/PCT!AI$67*100</f>
        <v>0</v>
      </c>
      <c r="AJ20" s="115" t="e">
        <f>PCT!AJ20/PCT!AJ$67*100</f>
        <v>#DIV/0!</v>
      </c>
      <c r="AK20" s="115">
        <f>PCT!AK20/PCT!AK$67*100</f>
        <v>0</v>
      </c>
      <c r="AL20" s="115">
        <f>PCT!AL20/PCT!AL$67*100</f>
        <v>0</v>
      </c>
      <c r="AM20" s="115">
        <f>PCT!AM20/PCT!AM$67*100</f>
        <v>0.8650038213020218</v>
      </c>
      <c r="AN20" s="115">
        <f>PCT!AN20/PCT!AN$67*100</f>
        <v>0</v>
      </c>
      <c r="AO20" s="115">
        <f>PCT!AO20/PCT!AO$67*100</f>
        <v>0</v>
      </c>
      <c r="AP20" s="115">
        <f>PCT!AP20/PCT!AP$67*100</f>
        <v>0</v>
      </c>
      <c r="AQ20" s="115">
        <f>PCT!AQ20/PCT!AQ$67*100</f>
        <v>0</v>
      </c>
      <c r="AR20" s="115">
        <f>PCT!AR20/PCT!AR$67*100</f>
        <v>0.16349766734668206</v>
      </c>
      <c r="AS20" s="115">
        <f>PCT!AS20/PCT!AS$67*100</f>
        <v>0</v>
      </c>
      <c r="AT20" s="115">
        <f>PCT!AT20/PCT!AT$67*100</f>
        <v>0</v>
      </c>
      <c r="AU20" s="115">
        <f>PCT!AU20/PCT!AU$67*100</f>
        <v>0</v>
      </c>
      <c r="AV20" s="115">
        <f>PCT!AV20/PCT!AV$67*100</f>
        <v>0</v>
      </c>
      <c r="AW20" s="115">
        <f>PCT!AW20/PCT!AW$67*100</f>
        <v>0</v>
      </c>
      <c r="AX20" s="115">
        <f>PCT!AX20/PCT!AX$67*100</f>
        <v>4.8263894654688562</v>
      </c>
      <c r="AY20" s="115">
        <f>PCT!AY20/PCT!AY$67*100</f>
        <v>38.239135312015563</v>
      </c>
      <c r="AZ20" s="115">
        <f>PCT!AZ20/PCT!AZ$67*100</f>
        <v>0</v>
      </c>
      <c r="BA20" s="115">
        <f>PCT!BA20/PCT!BA$67*100</f>
        <v>0</v>
      </c>
      <c r="BB20" s="115">
        <f>PCT!BB20/PCT!BB$67*100</f>
        <v>0</v>
      </c>
      <c r="BC20" s="115">
        <f>PCT!BC20/PCT!BC$67*100</f>
        <v>0</v>
      </c>
      <c r="BD20" s="115">
        <f>PCT!BD20/PCT!BD$67*100</f>
        <v>0</v>
      </c>
      <c r="BE20" s="115">
        <f>PCT!BE20/PCT!BE$67*100</f>
        <v>0</v>
      </c>
      <c r="BF20" s="115">
        <f>PCT!BF20/PCT!BF$67*100</f>
        <v>0</v>
      </c>
      <c r="BG20" s="115">
        <f>PCT!BG20/PCT!BG$67*100</f>
        <v>0</v>
      </c>
      <c r="BH20" s="115">
        <f>PCT!BH20/PCT!BH$67*100</f>
        <v>0.39909752586370489</v>
      </c>
      <c r="BI20" s="115">
        <f>PCT!BI20/PCT!BI$67*100</f>
        <v>1.0267335554484658</v>
      </c>
      <c r="BJ20" s="115">
        <f>PCT!BJ20/PCT!BJ$67*100</f>
        <v>0</v>
      </c>
      <c r="BK20" s="115">
        <f>PCT!BK20/PCT!BK$67*100</f>
        <v>0</v>
      </c>
      <c r="BL20" s="115">
        <f>PCT!BL20/PCT!BL$67*100</f>
        <v>4.9812292623952086</v>
      </c>
      <c r="BM20" s="115">
        <f>PCT!BM20/PCT!BM$67*100</f>
        <v>7.8453088789621201</v>
      </c>
      <c r="BN20" s="115">
        <f>PCT!BN20/PCT!BN$67*100</f>
        <v>0</v>
      </c>
      <c r="BO20" s="115">
        <f>PCT!BO20/PCT!BO$67*100</f>
        <v>0</v>
      </c>
      <c r="BP20" s="115">
        <f>PCT!BP20/PCT!BP$67*100</f>
        <v>2.5542759220643127E-2</v>
      </c>
      <c r="BQ20" s="115">
        <f>PCT!BQ20/PCT!BQ$67*100</f>
        <v>7.6159541630520314E-2</v>
      </c>
      <c r="BR20" s="115">
        <f>PCT!BR20/PCT!BR$67*100</f>
        <v>2.5325122862594078</v>
      </c>
      <c r="BS20" s="115">
        <f>PCT!BS20/PCT!BS$67*100</f>
        <v>3.9136757754700811</v>
      </c>
      <c r="BT20" s="115">
        <f>PCT!BT20/PCT!BT$67*100</f>
        <v>4.2598114558644404</v>
      </c>
      <c r="BU20" s="115">
        <f>PCT!BU20/PCT!BU$67*100</f>
        <v>0</v>
      </c>
      <c r="BV20" s="115">
        <f>PCT!BV20/PCT!$BZ20*100</f>
        <v>8.6497506582220698</v>
      </c>
      <c r="BW20" s="115">
        <f>PCT!BW20/PCT!$BZ20*100</f>
        <v>6.6941250127884393</v>
      </c>
      <c r="BX20" s="115">
        <f>PCT!BX20/PCT!$BZ20*100</f>
        <v>1.9543140106207442</v>
      </c>
      <c r="BY20" s="115">
        <f>PCT!BY20/PCT!$BZ20*100</f>
        <v>17.298189681631253</v>
      </c>
      <c r="BZ20" s="89">
        <v>4574444</v>
      </c>
      <c r="CA20" s="88">
        <v>5365740</v>
      </c>
      <c r="CB20" s="88">
        <v>0</v>
      </c>
      <c r="CD20" s="85" t="e">
        <f t="shared" si="4"/>
        <v>#DIV/0!</v>
      </c>
      <c r="CE20" s="85">
        <f t="shared" si="5"/>
        <v>6.5658476906026113</v>
      </c>
      <c r="CF20" s="85">
        <f t="shared" si="6"/>
        <v>-4.6350935820008488</v>
      </c>
      <c r="CG20" s="85">
        <f t="shared" si="7"/>
        <v>0</v>
      </c>
      <c r="CH20" s="85">
        <f t="shared" si="8"/>
        <v>791278.70181031839</v>
      </c>
      <c r="CI20" s="85">
        <f t="shared" si="9"/>
        <v>-5365735.7401885437</v>
      </c>
    </row>
    <row r="21" spans="1:87" s="110" customFormat="1" x14ac:dyDescent="0.2">
      <c r="A21" s="105">
        <f t="shared" si="3"/>
        <v>0</v>
      </c>
      <c r="B21" s="106" t="s">
        <v>51</v>
      </c>
      <c r="C21" s="107" t="s">
        <v>52</v>
      </c>
      <c r="D21" s="115">
        <f>PCT!D21/PCT!D$67*100</f>
        <v>0</v>
      </c>
      <c r="E21" s="115">
        <f>PCT!E21/PCT!E$67*100</f>
        <v>0</v>
      </c>
      <c r="F21" s="115">
        <f>PCT!F21/PCT!F$67*100</f>
        <v>0</v>
      </c>
      <c r="G21" s="115">
        <f>PCT!G21/PCT!G$67*100</f>
        <v>0</v>
      </c>
      <c r="H21" s="115">
        <f>PCT!H21/PCT!H$67*100</f>
        <v>0</v>
      </c>
      <c r="I21" s="115">
        <f>PCT!I21/PCT!I$67*100</f>
        <v>0</v>
      </c>
      <c r="J21" s="115">
        <f>PCT!J21/PCT!J$67*100</f>
        <v>0</v>
      </c>
      <c r="K21" s="115">
        <f>PCT!K21/PCT!K$67*100</f>
        <v>0</v>
      </c>
      <c r="L21" s="115">
        <f>PCT!L21/PCT!L$67*100</f>
        <v>0</v>
      </c>
      <c r="M21" s="115">
        <f>PCT!M21/PCT!M$67*100</f>
        <v>0</v>
      </c>
      <c r="N21" s="115">
        <f>PCT!N21/PCT!N$67*100</f>
        <v>0</v>
      </c>
      <c r="O21" s="115">
        <f>PCT!O21/PCT!O$67*100</f>
        <v>0</v>
      </c>
      <c r="P21" s="115">
        <f>PCT!P21/PCT!P$67*100</f>
        <v>0</v>
      </c>
      <c r="Q21" s="115">
        <f>PCT!Q21/PCT!Q$67*100</f>
        <v>0</v>
      </c>
      <c r="R21" s="115">
        <f>PCT!R21/PCT!R$67*100</f>
        <v>84.802795263279535</v>
      </c>
      <c r="S21" s="115">
        <f>PCT!S21/PCT!S$67*100</f>
        <v>0</v>
      </c>
      <c r="T21" s="115">
        <f>PCT!T21/PCT!T$67*100</f>
        <v>0</v>
      </c>
      <c r="U21" s="115" t="e">
        <f>PCT!U21/PCT!U$67*100</f>
        <v>#DIV/0!</v>
      </c>
      <c r="V21" s="115">
        <f>PCT!V21/PCT!V$67*100</f>
        <v>0</v>
      </c>
      <c r="W21" s="115">
        <f>PCT!W21/PCT!W$67*100</f>
        <v>0</v>
      </c>
      <c r="X21" s="115">
        <f>PCT!X21/PCT!X$67*100</f>
        <v>0</v>
      </c>
      <c r="Y21" s="115">
        <f>PCT!Y21/PCT!Y$67*100</f>
        <v>0</v>
      </c>
      <c r="Z21" s="115" t="e">
        <f>PCT!Z21/PCT!Z$67*100</f>
        <v>#DIV/0!</v>
      </c>
      <c r="AA21" s="115">
        <f>PCT!AA21/PCT!AA$67*100</f>
        <v>0</v>
      </c>
      <c r="AB21" s="115" t="e">
        <f>PCT!AB21/PCT!AB$67*100</f>
        <v>#DIV/0!</v>
      </c>
      <c r="AC21" s="115">
        <f>PCT!AC21/PCT!AC$67*100</f>
        <v>0</v>
      </c>
      <c r="AD21" s="115">
        <f>PCT!AD21/PCT!AD$67*100</f>
        <v>0</v>
      </c>
      <c r="AE21" s="115">
        <f>PCT!AE21/PCT!AE$67*100</f>
        <v>0</v>
      </c>
      <c r="AF21" s="115">
        <f>PCT!AF21/PCT!AF$67*100</f>
        <v>0</v>
      </c>
      <c r="AG21" s="115">
        <f>PCT!AG21/PCT!AG$67*100</f>
        <v>0</v>
      </c>
      <c r="AH21" s="115">
        <f>PCT!AH21/PCT!AH$67*100</f>
        <v>1.5020493456110933</v>
      </c>
      <c r="AI21" s="115">
        <f>PCT!AI21/PCT!AI$67*100</f>
        <v>0</v>
      </c>
      <c r="AJ21" s="115" t="e">
        <f>PCT!AJ21/PCT!AJ$67*100</f>
        <v>#DIV/0!</v>
      </c>
      <c r="AK21" s="115">
        <f>PCT!AK21/PCT!AK$67*100</f>
        <v>0</v>
      </c>
      <c r="AL21" s="115">
        <f>PCT!AL21/PCT!AL$67*100</f>
        <v>0</v>
      </c>
      <c r="AM21" s="115">
        <f>PCT!AM21/PCT!AM$67*100</f>
        <v>0</v>
      </c>
      <c r="AN21" s="115">
        <f>PCT!AN21/PCT!AN$67*100</f>
        <v>8.3446561690292818</v>
      </c>
      <c r="AO21" s="115">
        <f>PCT!AO21/PCT!AO$67*100</f>
        <v>0</v>
      </c>
      <c r="AP21" s="115">
        <f>PCT!AP21/PCT!AP$67*100</f>
        <v>0</v>
      </c>
      <c r="AQ21" s="115">
        <f>PCT!AQ21/PCT!AQ$67*100</f>
        <v>0</v>
      </c>
      <c r="AR21" s="115">
        <f>PCT!AR21/PCT!AR$67*100</f>
        <v>0</v>
      </c>
      <c r="AS21" s="115">
        <f>PCT!AS21/PCT!AS$67*100</f>
        <v>0</v>
      </c>
      <c r="AT21" s="115">
        <f>PCT!AT21/PCT!AT$67*100</f>
        <v>0</v>
      </c>
      <c r="AU21" s="115">
        <f>PCT!AU21/PCT!AU$67*100</f>
        <v>0</v>
      </c>
      <c r="AV21" s="115">
        <f>PCT!AV21/PCT!AV$67*100</f>
        <v>0</v>
      </c>
      <c r="AW21" s="115">
        <f>PCT!AW21/PCT!AW$67*100</f>
        <v>0</v>
      </c>
      <c r="AX21" s="115">
        <f>PCT!AX21/PCT!AX$67*100</f>
        <v>0</v>
      </c>
      <c r="AY21" s="115">
        <f>PCT!AY21/PCT!AY$67*100</f>
        <v>0</v>
      </c>
      <c r="AZ21" s="115">
        <f>PCT!AZ21/PCT!AZ$67*100</f>
        <v>0</v>
      </c>
      <c r="BA21" s="115">
        <f>PCT!BA21/PCT!BA$67*100</f>
        <v>0</v>
      </c>
      <c r="BB21" s="115">
        <f>PCT!BB21/PCT!BB$67*100</f>
        <v>0</v>
      </c>
      <c r="BC21" s="115">
        <f>PCT!BC21/PCT!BC$67*100</f>
        <v>0</v>
      </c>
      <c r="BD21" s="115">
        <f>PCT!BD21/PCT!BD$67*100</f>
        <v>0</v>
      </c>
      <c r="BE21" s="115">
        <f>PCT!BE21/PCT!BE$67*100</f>
        <v>0</v>
      </c>
      <c r="BF21" s="115">
        <f>PCT!BF21/PCT!BF$67*100</f>
        <v>0</v>
      </c>
      <c r="BG21" s="115">
        <f>PCT!BG21/PCT!BG$67*100</f>
        <v>0</v>
      </c>
      <c r="BH21" s="115">
        <f>PCT!BH21/PCT!BH$67*100</f>
        <v>0</v>
      </c>
      <c r="BI21" s="115">
        <f>PCT!BI21/PCT!BI$67*100</f>
        <v>0</v>
      </c>
      <c r="BJ21" s="115">
        <f>PCT!BJ21/PCT!BJ$67*100</f>
        <v>0</v>
      </c>
      <c r="BK21" s="115">
        <f>PCT!BK21/PCT!BK$67*100</f>
        <v>0</v>
      </c>
      <c r="BL21" s="115">
        <f>PCT!BL21/PCT!BL$67*100</f>
        <v>0.70407252639953666</v>
      </c>
      <c r="BM21" s="115">
        <f>PCT!BM21/PCT!BM$67*100</f>
        <v>0</v>
      </c>
      <c r="BN21" s="115">
        <f>PCT!BN21/PCT!BN$67*100</f>
        <v>0</v>
      </c>
      <c r="BO21" s="115">
        <f>PCT!BO21/PCT!BO$67*100</f>
        <v>0</v>
      </c>
      <c r="BP21" s="115">
        <f>PCT!BP21/PCT!BP$67*100</f>
        <v>0</v>
      </c>
      <c r="BQ21" s="115">
        <f>PCT!BQ21/PCT!BQ$67*100</f>
        <v>0</v>
      </c>
      <c r="BR21" s="115">
        <f>PCT!BR21/PCT!BR$67*100</f>
        <v>6.6708281580908135</v>
      </c>
      <c r="BS21" s="115">
        <f>PCT!BS21/PCT!BS$67*100</f>
        <v>2.3672961826671344</v>
      </c>
      <c r="BT21" s="115">
        <f>PCT!BT21/PCT!BT$67*100</f>
        <v>1.8280247934945224</v>
      </c>
      <c r="BU21" s="115">
        <f>PCT!BU21/PCT!BU$67*100</f>
        <v>7.1578781794500053</v>
      </c>
      <c r="BV21" s="115">
        <f>PCT!BV21/PCT!$BZ21*100</f>
        <v>5.4147164471535865</v>
      </c>
      <c r="BW21" s="115">
        <f>PCT!BW21/PCT!$BZ21*100</f>
        <v>0</v>
      </c>
      <c r="BX21" s="115">
        <f>PCT!BX21/PCT!$BZ21*100</f>
        <v>1.9088567178259135</v>
      </c>
      <c r="BY21" s="115">
        <f>PCT!BY21/PCT!$BZ21*100</f>
        <v>7.3235731649794991</v>
      </c>
      <c r="BZ21" s="109">
        <v>551220</v>
      </c>
      <c r="CA21" s="108">
        <v>2302615</v>
      </c>
      <c r="CB21" s="108">
        <v>0</v>
      </c>
      <c r="CD21" s="105" t="e">
        <f t="shared" si="4"/>
        <v>#DIV/0!</v>
      </c>
      <c r="CE21" s="105">
        <f t="shared" si="5"/>
        <v>4.3035319754236792</v>
      </c>
      <c r="CF21" s="105">
        <f t="shared" si="6"/>
        <v>-1.2433439155721486</v>
      </c>
      <c r="CG21" s="105">
        <f t="shared" si="7"/>
        <v>0</v>
      </c>
      <c r="CH21" s="105">
        <f t="shared" si="8"/>
        <v>1751380.5185486558</v>
      </c>
      <c r="CI21" s="105">
        <f t="shared" si="9"/>
        <v>-2302613.1719752066</v>
      </c>
    </row>
    <row r="22" spans="1:87" x14ac:dyDescent="0.2">
      <c r="A22" s="85">
        <f t="shared" si="3"/>
        <v>0</v>
      </c>
      <c r="B22" s="90" t="s">
        <v>53</v>
      </c>
      <c r="C22" s="91" t="s">
        <v>54</v>
      </c>
      <c r="D22" s="115">
        <f>PCT!D22/PCT!D$67*100</f>
        <v>0</v>
      </c>
      <c r="E22" s="115">
        <f>PCT!E22/PCT!E$67*100</f>
        <v>0</v>
      </c>
      <c r="F22" s="115">
        <f>PCT!F22/PCT!F$67*100</f>
        <v>0</v>
      </c>
      <c r="G22" s="115">
        <f>PCT!G22/PCT!G$67*100</f>
        <v>0</v>
      </c>
      <c r="H22" s="115">
        <f>PCT!H22/PCT!H$67*100</f>
        <v>0</v>
      </c>
      <c r="I22" s="115">
        <f>PCT!I22/PCT!I$67*100</f>
        <v>0</v>
      </c>
      <c r="J22" s="115">
        <f>PCT!J22/PCT!J$67*100</f>
        <v>0</v>
      </c>
      <c r="K22" s="115">
        <f>PCT!K22/PCT!K$67*100</f>
        <v>0</v>
      </c>
      <c r="L22" s="115">
        <f>PCT!L22/PCT!L$67*100</f>
        <v>0</v>
      </c>
      <c r="M22" s="115">
        <f>PCT!M22/PCT!M$67*100</f>
        <v>0</v>
      </c>
      <c r="N22" s="115">
        <f>PCT!N22/PCT!N$67*100</f>
        <v>0</v>
      </c>
      <c r="O22" s="115">
        <f>PCT!O22/PCT!O$67*100</f>
        <v>0</v>
      </c>
      <c r="P22" s="115">
        <f>PCT!P22/PCT!P$67*100</f>
        <v>0</v>
      </c>
      <c r="Q22" s="115">
        <f>PCT!Q22/PCT!Q$67*100</f>
        <v>0</v>
      </c>
      <c r="R22" s="115">
        <f>PCT!R22/PCT!R$67*100</f>
        <v>0</v>
      </c>
      <c r="S22" s="115">
        <f>PCT!S22/PCT!S$67*100</f>
        <v>33.121016053871763</v>
      </c>
      <c r="T22" s="115">
        <f>PCT!T22/PCT!T$67*100</f>
        <v>0</v>
      </c>
      <c r="U22" s="115" t="e">
        <f>PCT!U22/PCT!U$67*100</f>
        <v>#DIV/0!</v>
      </c>
      <c r="V22" s="115">
        <f>PCT!V22/PCT!V$67*100</f>
        <v>0</v>
      </c>
      <c r="W22" s="115">
        <f>PCT!W22/PCT!W$67*100</f>
        <v>0</v>
      </c>
      <c r="X22" s="115">
        <f>PCT!X22/PCT!X$67*100</f>
        <v>0</v>
      </c>
      <c r="Y22" s="115">
        <f>PCT!Y22/PCT!Y$67*100</f>
        <v>0</v>
      </c>
      <c r="Z22" s="115" t="e">
        <f>PCT!Z22/PCT!Z$67*100</f>
        <v>#DIV/0!</v>
      </c>
      <c r="AA22" s="115">
        <f>PCT!AA22/PCT!AA$67*100</f>
        <v>0</v>
      </c>
      <c r="AB22" s="115" t="e">
        <f>PCT!AB22/PCT!AB$67*100</f>
        <v>#DIV/0!</v>
      </c>
      <c r="AC22" s="115">
        <f>PCT!AC22/PCT!AC$67*100</f>
        <v>0</v>
      </c>
      <c r="AD22" s="115">
        <f>PCT!AD22/PCT!AD$67*100</f>
        <v>0</v>
      </c>
      <c r="AE22" s="115">
        <f>PCT!AE22/PCT!AE$67*100</f>
        <v>0</v>
      </c>
      <c r="AF22" s="115">
        <f>PCT!AF22/PCT!AF$67*100</f>
        <v>0</v>
      </c>
      <c r="AG22" s="115">
        <f>PCT!AG22/PCT!AG$67*100</f>
        <v>0</v>
      </c>
      <c r="AH22" s="115">
        <f>PCT!AH22/PCT!AH$67*100</f>
        <v>67.142500534267683</v>
      </c>
      <c r="AI22" s="115">
        <f>PCT!AI22/PCT!AI$67*100</f>
        <v>0</v>
      </c>
      <c r="AJ22" s="115" t="e">
        <f>PCT!AJ22/PCT!AJ$67*100</f>
        <v>#DIV/0!</v>
      </c>
      <c r="AK22" s="115">
        <f>PCT!AK22/PCT!AK$67*100</f>
        <v>0</v>
      </c>
      <c r="AL22" s="115">
        <f>PCT!AL22/PCT!AL$67*100</f>
        <v>0</v>
      </c>
      <c r="AM22" s="115">
        <f>PCT!AM22/PCT!AM$67*100</f>
        <v>0</v>
      </c>
      <c r="AN22" s="115">
        <f>PCT!AN22/PCT!AN$67*100</f>
        <v>0</v>
      </c>
      <c r="AO22" s="115">
        <f>PCT!AO22/PCT!AO$67*100</f>
        <v>0</v>
      </c>
      <c r="AP22" s="115">
        <f>PCT!AP22/PCT!AP$67*100</f>
        <v>0</v>
      </c>
      <c r="AQ22" s="115">
        <f>PCT!AQ22/PCT!AQ$67*100</f>
        <v>0</v>
      </c>
      <c r="AR22" s="115">
        <f>PCT!AR22/PCT!AR$67*100</f>
        <v>0</v>
      </c>
      <c r="AS22" s="115">
        <f>PCT!AS22/PCT!AS$67*100</f>
        <v>0</v>
      </c>
      <c r="AT22" s="115">
        <f>PCT!AT22/PCT!AT$67*100</f>
        <v>0</v>
      </c>
      <c r="AU22" s="115">
        <f>PCT!AU22/PCT!AU$67*100</f>
        <v>0</v>
      </c>
      <c r="AV22" s="115">
        <f>PCT!AV22/PCT!AV$67*100</f>
        <v>0</v>
      </c>
      <c r="AW22" s="115">
        <f>PCT!AW22/PCT!AW$67*100</f>
        <v>0</v>
      </c>
      <c r="AX22" s="115">
        <f>PCT!AX22/PCT!AX$67*100</f>
        <v>0</v>
      </c>
      <c r="AY22" s="115">
        <f>PCT!AY22/PCT!AY$67*100</f>
        <v>0</v>
      </c>
      <c r="AZ22" s="115">
        <f>PCT!AZ22/PCT!AZ$67*100</f>
        <v>0</v>
      </c>
      <c r="BA22" s="115">
        <f>PCT!BA22/PCT!BA$67*100</f>
        <v>0</v>
      </c>
      <c r="BB22" s="115">
        <f>PCT!BB22/PCT!BB$67*100</f>
        <v>0</v>
      </c>
      <c r="BC22" s="115">
        <f>PCT!BC22/PCT!BC$67*100</f>
        <v>0</v>
      </c>
      <c r="BD22" s="115">
        <f>PCT!BD22/PCT!BD$67*100</f>
        <v>0</v>
      </c>
      <c r="BE22" s="115">
        <f>PCT!BE22/PCT!BE$67*100</f>
        <v>0</v>
      </c>
      <c r="BF22" s="115">
        <f>PCT!BF22/PCT!BF$67*100</f>
        <v>0</v>
      </c>
      <c r="BG22" s="115">
        <f>PCT!BG22/PCT!BG$67*100</f>
        <v>0</v>
      </c>
      <c r="BH22" s="115">
        <f>PCT!BH22/PCT!BH$67*100</f>
        <v>0</v>
      </c>
      <c r="BI22" s="115">
        <f>PCT!BI22/PCT!BI$67*100</f>
        <v>0</v>
      </c>
      <c r="BJ22" s="115">
        <f>PCT!BJ22/PCT!BJ$67*100</f>
        <v>0</v>
      </c>
      <c r="BK22" s="115">
        <f>PCT!BK22/PCT!BK$67*100</f>
        <v>0</v>
      </c>
      <c r="BL22" s="115">
        <f>PCT!BL22/PCT!BL$67*100</f>
        <v>16.146614858224574</v>
      </c>
      <c r="BM22" s="115">
        <f>PCT!BM22/PCT!BM$67*100</f>
        <v>0</v>
      </c>
      <c r="BN22" s="115">
        <f>PCT!BN22/PCT!BN$67*100</f>
        <v>0</v>
      </c>
      <c r="BO22" s="115">
        <f>PCT!BO22/PCT!BO$67*100</f>
        <v>0</v>
      </c>
      <c r="BP22" s="115">
        <f>PCT!BP22/PCT!BP$67*100</f>
        <v>0</v>
      </c>
      <c r="BQ22" s="115">
        <f>PCT!BQ22/PCT!BQ$67*100</f>
        <v>12.025137692416326</v>
      </c>
      <c r="BR22" s="115">
        <f>PCT!BR22/PCT!BR$67*100</f>
        <v>0.10094309225583545</v>
      </c>
      <c r="BS22" s="115">
        <f>PCT!BS22/PCT!BS$67*100</f>
        <v>0.20387930350871322</v>
      </c>
      <c r="BT22" s="115">
        <f>PCT!BT22/PCT!BT$67*100</f>
        <v>5.3730344663787379</v>
      </c>
      <c r="BU22" s="115">
        <f>PCT!BU22/PCT!BU$67*100</f>
        <v>0</v>
      </c>
      <c r="BV22" s="115">
        <f>PCT!BV22/PCT!$BZ22*100</f>
        <v>8.7672460506703001</v>
      </c>
      <c r="BW22" s="115">
        <f>PCT!BW22/PCT!$BZ22*100</f>
        <v>0</v>
      </c>
      <c r="BX22" s="115">
        <f>PCT!BX22/PCT!$BZ22*100</f>
        <v>1.6305920495669708</v>
      </c>
      <c r="BY22" s="115">
        <f>PCT!BY22/PCT!$BZ22*100</f>
        <v>10.397838100237271</v>
      </c>
      <c r="BZ22" s="89">
        <v>6130534</v>
      </c>
      <c r="CA22" s="88">
        <v>6767977</v>
      </c>
      <c r="CB22" s="88">
        <v>0</v>
      </c>
      <c r="CD22" s="85" t="e">
        <f t="shared" si="4"/>
        <v>#DIV/0!</v>
      </c>
      <c r="CE22" s="85">
        <f t="shared" si="5"/>
        <v>11.922201481163448</v>
      </c>
      <c r="CF22" s="85">
        <f t="shared" si="6"/>
        <v>-10.977459695354549</v>
      </c>
      <c r="CG22" s="85">
        <f t="shared" si="7"/>
        <v>0</v>
      </c>
      <c r="CH22" s="85">
        <f t="shared" si="8"/>
        <v>637432.60216189979</v>
      </c>
      <c r="CI22" s="85">
        <f t="shared" si="9"/>
        <v>-6767971.6269655339</v>
      </c>
    </row>
    <row r="23" spans="1:87" x14ac:dyDescent="0.2">
      <c r="A23" s="85">
        <f t="shared" si="3"/>
        <v>0</v>
      </c>
      <c r="B23" s="90" t="s">
        <v>55</v>
      </c>
      <c r="C23" s="91" t="s">
        <v>56</v>
      </c>
      <c r="D23" s="115">
        <f>PCT!D23/PCT!D$67*100</f>
        <v>0</v>
      </c>
      <c r="E23" s="115">
        <f>PCT!E23/PCT!E$67*100</f>
        <v>0</v>
      </c>
      <c r="F23" s="115">
        <f>PCT!F23/PCT!F$67*100</f>
        <v>0</v>
      </c>
      <c r="G23" s="115">
        <f>PCT!G23/PCT!G$67*100</f>
        <v>0</v>
      </c>
      <c r="H23" s="115">
        <f>PCT!H23/PCT!H$67*100</f>
        <v>0</v>
      </c>
      <c r="I23" s="115">
        <f>PCT!I23/PCT!I$67*100</f>
        <v>0</v>
      </c>
      <c r="J23" s="115">
        <f>PCT!J23/PCT!J$67*100</f>
        <v>0</v>
      </c>
      <c r="K23" s="115">
        <f>PCT!K23/PCT!K$67*100</f>
        <v>0</v>
      </c>
      <c r="L23" s="115">
        <f>PCT!L23/PCT!L$67*100</f>
        <v>0</v>
      </c>
      <c r="M23" s="115">
        <f>PCT!M23/PCT!M$67*100</f>
        <v>0</v>
      </c>
      <c r="N23" s="115">
        <f>PCT!N23/PCT!N$67*100</f>
        <v>0</v>
      </c>
      <c r="O23" s="115">
        <f>PCT!O23/PCT!O$67*100</f>
        <v>0</v>
      </c>
      <c r="P23" s="115">
        <f>PCT!P23/PCT!P$67*100</f>
        <v>0</v>
      </c>
      <c r="Q23" s="115">
        <f>PCT!Q23/PCT!Q$67*100</f>
        <v>0</v>
      </c>
      <c r="R23" s="115">
        <f>PCT!R23/PCT!R$67*100</f>
        <v>0</v>
      </c>
      <c r="S23" s="115">
        <f>PCT!S23/PCT!S$67*100</f>
        <v>0</v>
      </c>
      <c r="T23" s="115">
        <f>PCT!T23/PCT!T$67*100</f>
        <v>29.230420574753818</v>
      </c>
      <c r="U23" s="115" t="e">
        <f>PCT!U23/PCT!U$67*100</f>
        <v>#DIV/0!</v>
      </c>
      <c r="V23" s="115">
        <f>PCT!V23/PCT!V$67*100</f>
        <v>0</v>
      </c>
      <c r="W23" s="115">
        <f>PCT!W23/PCT!W$67*100</f>
        <v>0</v>
      </c>
      <c r="X23" s="115">
        <f>PCT!X23/PCT!X$67*100</f>
        <v>0</v>
      </c>
      <c r="Y23" s="115">
        <f>PCT!Y23/PCT!Y$67*100</f>
        <v>0</v>
      </c>
      <c r="Z23" s="115" t="e">
        <f>PCT!Z23/PCT!Z$67*100</f>
        <v>#DIV/0!</v>
      </c>
      <c r="AA23" s="115">
        <f>PCT!AA23/PCT!AA$67*100</f>
        <v>0</v>
      </c>
      <c r="AB23" s="115" t="e">
        <f>PCT!AB23/PCT!AB$67*100</f>
        <v>#DIV/0!</v>
      </c>
      <c r="AC23" s="115">
        <f>PCT!AC23/PCT!AC$67*100</f>
        <v>0</v>
      </c>
      <c r="AD23" s="115">
        <f>PCT!AD23/PCT!AD$67*100</f>
        <v>0</v>
      </c>
      <c r="AE23" s="115">
        <f>PCT!AE23/PCT!AE$67*100</f>
        <v>0</v>
      </c>
      <c r="AF23" s="115">
        <f>PCT!AF23/PCT!AF$67*100</f>
        <v>0</v>
      </c>
      <c r="AG23" s="115">
        <f>PCT!AG23/PCT!AG$67*100</f>
        <v>70.551724293306719</v>
      </c>
      <c r="AH23" s="115">
        <f>PCT!AH23/PCT!AH$67*100</f>
        <v>0.13199679450019378</v>
      </c>
      <c r="AI23" s="115">
        <f>PCT!AI23/PCT!AI$67*100</f>
        <v>0</v>
      </c>
      <c r="AJ23" s="115" t="e">
        <f>PCT!AJ23/PCT!AJ$67*100</f>
        <v>#DIV/0!</v>
      </c>
      <c r="AK23" s="115">
        <f>PCT!AK23/PCT!AK$67*100</f>
        <v>0</v>
      </c>
      <c r="AL23" s="115">
        <f>PCT!AL23/PCT!AL$67*100</f>
        <v>0</v>
      </c>
      <c r="AM23" s="115">
        <f>PCT!AM23/PCT!AM$67*100</f>
        <v>0</v>
      </c>
      <c r="AN23" s="115">
        <f>PCT!AN23/PCT!AN$67*100</f>
        <v>0</v>
      </c>
      <c r="AO23" s="115">
        <f>PCT!AO23/PCT!AO$67*100</f>
        <v>0</v>
      </c>
      <c r="AP23" s="115">
        <f>PCT!AP23/PCT!AP$67*100</f>
        <v>18.397257398372748</v>
      </c>
      <c r="AQ23" s="115">
        <f>PCT!AQ23/PCT!AQ$67*100</f>
        <v>0</v>
      </c>
      <c r="AR23" s="115">
        <f>PCT!AR23/PCT!AR$67*100</f>
        <v>0</v>
      </c>
      <c r="AS23" s="115">
        <f>PCT!AS23/PCT!AS$67*100</f>
        <v>0</v>
      </c>
      <c r="AT23" s="115">
        <f>PCT!AT23/PCT!AT$67*100</f>
        <v>0</v>
      </c>
      <c r="AU23" s="115">
        <f>PCT!AU23/PCT!AU$67*100</f>
        <v>0</v>
      </c>
      <c r="AV23" s="115">
        <f>PCT!AV23/PCT!AV$67*100</f>
        <v>0</v>
      </c>
      <c r="AW23" s="115">
        <f>PCT!AW23/PCT!AW$67*100</f>
        <v>0</v>
      </c>
      <c r="AX23" s="115">
        <f>PCT!AX23/PCT!AX$67*100</f>
        <v>0</v>
      </c>
      <c r="AY23" s="115">
        <f>PCT!AY23/PCT!AY$67*100</f>
        <v>0</v>
      </c>
      <c r="AZ23" s="115">
        <f>PCT!AZ23/PCT!AZ$67*100</f>
        <v>0</v>
      </c>
      <c r="BA23" s="115">
        <f>PCT!BA23/PCT!BA$67*100</f>
        <v>0</v>
      </c>
      <c r="BB23" s="115">
        <f>PCT!BB23/PCT!BB$67*100</f>
        <v>0</v>
      </c>
      <c r="BC23" s="115">
        <f>PCT!BC23/PCT!BC$67*100</f>
        <v>0</v>
      </c>
      <c r="BD23" s="115">
        <f>PCT!BD23/PCT!BD$67*100</f>
        <v>0</v>
      </c>
      <c r="BE23" s="115">
        <f>PCT!BE23/PCT!BE$67*100</f>
        <v>0</v>
      </c>
      <c r="BF23" s="115">
        <f>PCT!BF23/PCT!BF$67*100</f>
        <v>0</v>
      </c>
      <c r="BG23" s="115">
        <f>PCT!BG23/PCT!BG$67*100</f>
        <v>0</v>
      </c>
      <c r="BH23" s="115">
        <f>PCT!BH23/PCT!BH$67*100</f>
        <v>0</v>
      </c>
      <c r="BI23" s="115">
        <f>PCT!BI23/PCT!BI$67*100</f>
        <v>0</v>
      </c>
      <c r="BJ23" s="115">
        <f>PCT!BJ23/PCT!BJ$67*100</f>
        <v>0</v>
      </c>
      <c r="BK23" s="115">
        <f>PCT!BK23/PCT!BK$67*100</f>
        <v>0</v>
      </c>
      <c r="BL23" s="115">
        <f>PCT!BL23/PCT!BL$67*100</f>
        <v>3.638724189730786</v>
      </c>
      <c r="BM23" s="115">
        <f>PCT!BM23/PCT!BM$67*100</f>
        <v>0</v>
      </c>
      <c r="BN23" s="115">
        <f>PCT!BN23/PCT!BN$67*100</f>
        <v>0</v>
      </c>
      <c r="BO23" s="115">
        <f>PCT!BO23/PCT!BO$67*100</f>
        <v>0</v>
      </c>
      <c r="BP23" s="115">
        <f>PCT!BP23/PCT!BP$67*100</f>
        <v>0</v>
      </c>
      <c r="BQ23" s="115">
        <f>PCT!BQ23/PCT!BQ$67*100</f>
        <v>0.12760505981802409</v>
      </c>
      <c r="BR23" s="115">
        <f>PCT!BR23/PCT!BR$67*100</f>
        <v>4.6177988705245276</v>
      </c>
      <c r="BS23" s="115">
        <f>PCT!BS23/PCT!BS$67*100</f>
        <v>1.6405150553418402</v>
      </c>
      <c r="BT23" s="115">
        <f>PCT!BT23/PCT!BT$67*100</f>
        <v>2.2883996688745114</v>
      </c>
      <c r="BU23" s="115">
        <f>PCT!BU23/PCT!BU$67*100</f>
        <v>6.0843131689361174E-2</v>
      </c>
      <c r="BV23" s="115">
        <f>PCT!BV23/PCT!$BZ23*100</f>
        <v>12.260561003120344</v>
      </c>
      <c r="BW23" s="115">
        <f>PCT!BW23/PCT!$BZ23*100</f>
        <v>3.9788080124484404</v>
      </c>
      <c r="BX23" s="115">
        <f>PCT!BX23/PCT!$BZ23*100</f>
        <v>1.8219016803747705</v>
      </c>
      <c r="BY23" s="115">
        <f>PCT!BY23/PCT!$BZ23*100</f>
        <v>18.061270695943556</v>
      </c>
      <c r="BZ23" s="89">
        <v>2429220</v>
      </c>
      <c r="CA23" s="88">
        <v>2882512</v>
      </c>
      <c r="CB23" s="88">
        <v>0</v>
      </c>
      <c r="CD23" s="85" t="e">
        <f t="shared" si="4"/>
        <v>#DIV/0!</v>
      </c>
      <c r="CE23" s="85">
        <f t="shared" si="5"/>
        <v>3.1048888750007118</v>
      </c>
      <c r="CF23" s="85">
        <f t="shared" si="6"/>
        <v>-2.9908395761981148</v>
      </c>
      <c r="CG23" s="85">
        <f t="shared" si="7"/>
        <v>0</v>
      </c>
      <c r="CH23" s="85">
        <f t="shared" si="8"/>
        <v>453273.87788617238</v>
      </c>
      <c r="CI23" s="85">
        <f t="shared" si="9"/>
        <v>-2882509.7116003311</v>
      </c>
    </row>
    <row r="24" spans="1:87" x14ac:dyDescent="0.2">
      <c r="A24" s="85">
        <f t="shared" si="3"/>
        <v>0</v>
      </c>
      <c r="B24" s="90" t="s">
        <v>57</v>
      </c>
      <c r="C24" s="91" t="s">
        <v>58</v>
      </c>
      <c r="D24" s="115">
        <f>PCT!D24/PCT!D$67*100</f>
        <v>2.8566651539398573</v>
      </c>
      <c r="E24" s="115">
        <f>PCT!E24/PCT!E$67*100</f>
        <v>3.523076923076923</v>
      </c>
      <c r="F24" s="115">
        <f>PCT!F24/PCT!F$67*100</f>
        <v>5.1860218849276389</v>
      </c>
      <c r="G24" s="115">
        <f>PCT!G24/PCT!G$67*100</f>
        <v>2.9186838745560038</v>
      </c>
      <c r="H24" s="115">
        <f>PCT!H24/PCT!H$67*100</f>
        <v>11.504793664026677</v>
      </c>
      <c r="I24" s="115">
        <f>PCT!I24/PCT!I$67*100</f>
        <v>15.759755764919358</v>
      </c>
      <c r="J24" s="115">
        <f>PCT!J24/PCT!J$67*100</f>
        <v>4.9005598679244518</v>
      </c>
      <c r="K24" s="115">
        <f>PCT!K24/PCT!K$67*100</f>
        <v>5.1272302636938871</v>
      </c>
      <c r="L24" s="115">
        <f>PCT!L24/PCT!L$67*100</f>
        <v>0.33632286995515698</v>
      </c>
      <c r="M24" s="115">
        <f>PCT!M24/PCT!M$67*100</f>
        <v>6.0217933749971388</v>
      </c>
      <c r="N24" s="115">
        <f>PCT!N24/PCT!N$67*100</f>
        <v>2.059089198343997</v>
      </c>
      <c r="O24" s="115">
        <f>PCT!O24/PCT!O$67*100</f>
        <v>23.522187653512365</v>
      </c>
      <c r="P24" s="115">
        <f>PCT!P24/PCT!P$67*100</f>
        <v>16.329975803274998</v>
      </c>
      <c r="Q24" s="115">
        <f>PCT!Q24/PCT!Q$67*100</f>
        <v>29.031563196593456</v>
      </c>
      <c r="R24" s="115">
        <f>PCT!R24/PCT!R$67*100</f>
        <v>2.0760540018761984</v>
      </c>
      <c r="S24" s="115">
        <f>PCT!S24/PCT!S$67*100</f>
        <v>30.677149457697787</v>
      </c>
      <c r="T24" s="115">
        <f>PCT!T24/PCT!T$67*100</f>
        <v>21.864331196221919</v>
      </c>
      <c r="U24" s="115" t="e">
        <f>PCT!U24/PCT!U$67*100</f>
        <v>#DIV/0!</v>
      </c>
      <c r="V24" s="115">
        <f>PCT!V24/PCT!V$67*100</f>
        <v>1.5800420447130819</v>
      </c>
      <c r="W24" s="115">
        <f>PCT!W24/PCT!W$67*100</f>
        <v>2.8037129211740224</v>
      </c>
      <c r="X24" s="115">
        <f>PCT!X24/PCT!X$67*100</f>
        <v>0.63754369147567036</v>
      </c>
      <c r="Y24" s="115">
        <f>PCT!Y24/PCT!Y$67*100</f>
        <v>6.2641723356009065</v>
      </c>
      <c r="Z24" s="115" t="e">
        <f>PCT!Z24/PCT!Z$67*100</f>
        <v>#DIV/0!</v>
      </c>
      <c r="AA24" s="115">
        <f>PCT!AA24/PCT!AA$67*100</f>
        <v>1.417494548097892</v>
      </c>
      <c r="AB24" s="115" t="e">
        <f>PCT!AB24/PCT!AB$67*100</f>
        <v>#DIV/0!</v>
      </c>
      <c r="AC24" s="115">
        <f>PCT!AC24/PCT!AC$67*100</f>
        <v>1.7528858486532708</v>
      </c>
      <c r="AD24" s="115">
        <f>PCT!AD24/PCT!AD$67*100</f>
        <v>3.0421816681358664</v>
      </c>
      <c r="AE24" s="115">
        <f>PCT!AE24/PCT!AE$67*100</f>
        <v>5.1871803407680908</v>
      </c>
      <c r="AF24" s="115">
        <f>PCT!AF24/PCT!AF$67*100</f>
        <v>3.5135847243533114</v>
      </c>
      <c r="AG24" s="115">
        <f>PCT!AG24/PCT!AG$67*100</f>
        <v>6.9574395703178675</v>
      </c>
      <c r="AH24" s="115">
        <f>PCT!AH24/PCT!AH$67*100</f>
        <v>6.5862160320260932</v>
      </c>
      <c r="AI24" s="115">
        <f>PCT!AI24/PCT!AI$67*100</f>
        <v>3.6651217456867875</v>
      </c>
      <c r="AJ24" s="115" t="e">
        <f>PCT!AJ24/PCT!AJ$67*100</f>
        <v>#DIV/0!</v>
      </c>
      <c r="AK24" s="115">
        <f>PCT!AK24/PCT!AK$67*100</f>
        <v>2.897995083556979</v>
      </c>
      <c r="AL24" s="115">
        <f>PCT!AL24/PCT!AL$67*100</f>
        <v>4.718930834940755</v>
      </c>
      <c r="AM24" s="115">
        <f>PCT!AM24/PCT!AM$67*100</f>
        <v>4.3910234141596609</v>
      </c>
      <c r="AN24" s="115">
        <f>PCT!AN24/PCT!AN$67*100</f>
        <v>54.422774278897123</v>
      </c>
      <c r="AO24" s="115">
        <f>PCT!AO24/PCT!AO$67*100</f>
        <v>7.6560133104869754</v>
      </c>
      <c r="AP24" s="115">
        <f>PCT!AP24/PCT!AP$67*100</f>
        <v>4.3350759121983051</v>
      </c>
      <c r="AQ24" s="115">
        <f>PCT!AQ24/PCT!AQ$67*100</f>
        <v>8.7410974454639447</v>
      </c>
      <c r="AR24" s="115">
        <f>PCT!AR24/PCT!AR$67*100</f>
        <v>6.2974802968732053</v>
      </c>
      <c r="AS24" s="115">
        <f>PCT!AS24/PCT!AS$67*100</f>
        <v>51.901383565739756</v>
      </c>
      <c r="AT24" s="115">
        <f>PCT!AT24/PCT!AT$67*100</f>
        <v>65.137866151702283</v>
      </c>
      <c r="AU24" s="115">
        <f>PCT!AU24/PCT!AU$67*100</f>
        <v>69.185376584377948</v>
      </c>
      <c r="AV24" s="115">
        <f>PCT!AV24/PCT!AV$67*100</f>
        <v>51.471865831800102</v>
      </c>
      <c r="AW24" s="115">
        <f>PCT!AW24/PCT!AW$67*100</f>
        <v>8.1680435421856536</v>
      </c>
      <c r="AX24" s="115">
        <f>PCT!AX24/PCT!AX$67*100</f>
        <v>3.0039355042261002</v>
      </c>
      <c r="AY24" s="115">
        <f>PCT!AY24/PCT!AY$67*100</f>
        <v>1.3990970354146712</v>
      </c>
      <c r="AZ24" s="115">
        <f>PCT!AZ24/PCT!AZ$67*100</f>
        <v>2.604772384343335</v>
      </c>
      <c r="BA24" s="115">
        <f>PCT!BA24/PCT!BA$67*100</f>
        <v>2.9838637921920226</v>
      </c>
      <c r="BB24" s="115">
        <f>PCT!BB24/PCT!BB$67*100</f>
        <v>7.1831253563058208</v>
      </c>
      <c r="BC24" s="115">
        <f>PCT!BC24/PCT!BC$67*100</f>
        <v>4.6991248289949592</v>
      </c>
      <c r="BD24" s="115">
        <f>PCT!BD24/PCT!BD$67*100</f>
        <v>0.14276364051676044</v>
      </c>
      <c r="BE24" s="115">
        <f>PCT!BE24/PCT!BE$67*100</f>
        <v>9.9017910897049983</v>
      </c>
      <c r="BF24" s="115">
        <f>PCT!BF24/PCT!BF$67*100</f>
        <v>9.3902714081648</v>
      </c>
      <c r="BG24" s="115">
        <f>PCT!BG24/PCT!BG$67*100</f>
        <v>8.2109910784730236</v>
      </c>
      <c r="BH24" s="115">
        <f>PCT!BH24/PCT!BH$67*100</f>
        <v>9.6791692944101424</v>
      </c>
      <c r="BI24" s="115">
        <f>PCT!BI24/PCT!BI$67*100</f>
        <v>3.5333294041374432</v>
      </c>
      <c r="BJ24" s="115">
        <f>PCT!BJ24/PCT!BJ$67*100</f>
        <v>4.1908199629861889</v>
      </c>
      <c r="BK24" s="115">
        <f>PCT!BK24/PCT!BK$67*100</f>
        <v>3.4531762775433661</v>
      </c>
      <c r="BL24" s="115">
        <f>PCT!BL24/PCT!BL$67*100</f>
        <v>10.58547762451145</v>
      </c>
      <c r="BM24" s="115">
        <f>PCT!BM24/PCT!BM$67*100</f>
        <v>5.549979889013815</v>
      </c>
      <c r="BN24" s="115">
        <f>PCT!BN24/PCT!BN$67*100</f>
        <v>11.948511978756834</v>
      </c>
      <c r="BO24" s="115">
        <f>PCT!BO24/PCT!BO$67*100</f>
        <v>0</v>
      </c>
      <c r="BP24" s="115">
        <f>PCT!BP24/PCT!BP$67*100</f>
        <v>0</v>
      </c>
      <c r="BQ24" s="115">
        <f>PCT!BQ24/PCT!BQ$67*100</f>
        <v>0.88373649134841059</v>
      </c>
      <c r="BR24" s="115">
        <f>PCT!BR24/PCT!BR$67*100</f>
        <v>2.6847975803319739E-3</v>
      </c>
      <c r="BS24" s="115">
        <f>PCT!BS24/PCT!BS$67*100</f>
        <v>2.1971324333198821</v>
      </c>
      <c r="BT24" s="115">
        <f>PCT!BT24/PCT!BT$67*100</f>
        <v>4.9169077005046757</v>
      </c>
      <c r="BU24" s="115">
        <f>PCT!BU24/PCT!BU$67*100</f>
        <v>19.938495893695201</v>
      </c>
      <c r="BV24" s="115" t="e">
        <f>PCT!BV24/PCT!$BZ24*100</f>
        <v>#DIV/0!</v>
      </c>
      <c r="BW24" s="115" t="e">
        <f>PCT!BW24/PCT!$BZ24*100</f>
        <v>#DIV/0!</v>
      </c>
      <c r="BX24" s="115" t="e">
        <f>PCT!BX24/PCT!$BZ24*100</f>
        <v>#DIV/0!</v>
      </c>
      <c r="BY24" s="115" t="e">
        <f>PCT!BY24/PCT!$BZ24*100</f>
        <v>#DIV/0!</v>
      </c>
      <c r="BZ24" s="89">
        <v>0</v>
      </c>
      <c r="CA24" s="88">
        <v>6193431</v>
      </c>
      <c r="CB24" s="88">
        <v>0</v>
      </c>
      <c r="CD24" s="85" t="e">
        <f t="shared" si="4"/>
        <v>#DIV/0!</v>
      </c>
      <c r="CE24" s="85">
        <f t="shared" si="5"/>
        <v>16.187780723379511</v>
      </c>
      <c r="CF24" s="85">
        <f t="shared" si="6"/>
        <v>-7.865702357326656</v>
      </c>
      <c r="CG24" s="85" t="e">
        <f t="shared" si="7"/>
        <v>#DIV/0!</v>
      </c>
      <c r="CH24" s="85" t="e">
        <f t="shared" si="8"/>
        <v>#DIV/0!</v>
      </c>
      <c r="CI24" s="85">
        <f t="shared" si="9"/>
        <v>-6193426.0830922993</v>
      </c>
    </row>
    <row r="25" spans="1:87" x14ac:dyDescent="0.2">
      <c r="A25" s="85">
        <f t="shared" si="3"/>
        <v>0</v>
      </c>
      <c r="B25" s="90" t="s">
        <v>59</v>
      </c>
      <c r="C25" s="91" t="s">
        <v>60</v>
      </c>
      <c r="D25" s="115">
        <f>PCT!D25/PCT!D$67*100</f>
        <v>0</v>
      </c>
      <c r="E25" s="115">
        <f>PCT!E25/PCT!E$67*100</f>
        <v>0</v>
      </c>
      <c r="F25" s="115">
        <f>PCT!F25/PCT!F$67*100</f>
        <v>0</v>
      </c>
      <c r="G25" s="115">
        <f>PCT!G25/PCT!G$67*100</f>
        <v>0</v>
      </c>
      <c r="H25" s="115">
        <f>PCT!H25/PCT!H$67*100</f>
        <v>0</v>
      </c>
      <c r="I25" s="115">
        <f>PCT!I25/PCT!I$67*100</f>
        <v>0</v>
      </c>
      <c r="J25" s="115">
        <f>PCT!J25/PCT!J$67*100</f>
        <v>0</v>
      </c>
      <c r="K25" s="115">
        <f>PCT!K25/PCT!K$67*100</f>
        <v>0</v>
      </c>
      <c r="L25" s="115">
        <f>PCT!L25/PCT!L$67*100</f>
        <v>0</v>
      </c>
      <c r="M25" s="115">
        <f>PCT!M25/PCT!M$67*100</f>
        <v>0</v>
      </c>
      <c r="N25" s="115">
        <f>PCT!N25/PCT!N$67*100</f>
        <v>0</v>
      </c>
      <c r="O25" s="115">
        <f>PCT!O25/PCT!O$67*100</f>
        <v>0</v>
      </c>
      <c r="P25" s="115">
        <f>PCT!P25/PCT!P$67*100</f>
        <v>0</v>
      </c>
      <c r="Q25" s="115">
        <f>PCT!Q25/PCT!Q$67*100</f>
        <v>0</v>
      </c>
      <c r="R25" s="115">
        <f>PCT!R25/PCT!R$67*100</f>
        <v>0</v>
      </c>
      <c r="S25" s="115">
        <f>PCT!S25/PCT!S$67*100</f>
        <v>0</v>
      </c>
      <c r="T25" s="115">
        <f>PCT!T25/PCT!T$67*100</f>
        <v>0</v>
      </c>
      <c r="U25" s="115" t="e">
        <f>PCT!U25/PCT!U$67*100</f>
        <v>#DIV/0!</v>
      </c>
      <c r="V25" s="115">
        <f>PCT!V25/PCT!V$67*100</f>
        <v>9.9049917492901756</v>
      </c>
      <c r="W25" s="115">
        <f>PCT!W25/PCT!W$67*100</f>
        <v>7.4326359339935184</v>
      </c>
      <c r="X25" s="115">
        <f>PCT!X25/PCT!X$67*100</f>
        <v>1.2614485329288754</v>
      </c>
      <c r="Y25" s="115">
        <f>PCT!Y25/PCT!Y$67*100</f>
        <v>0</v>
      </c>
      <c r="Z25" s="115" t="e">
        <f>PCT!Z25/PCT!Z$67*100</f>
        <v>#DIV/0!</v>
      </c>
      <c r="AA25" s="115">
        <f>PCT!AA25/PCT!AA$67*100</f>
        <v>0</v>
      </c>
      <c r="AB25" s="115" t="e">
        <f>PCT!AB25/PCT!AB$67*100</f>
        <v>#DIV/0!</v>
      </c>
      <c r="AC25" s="115">
        <f>PCT!AC25/PCT!AC$67*100</f>
        <v>0</v>
      </c>
      <c r="AD25" s="115">
        <f>PCT!AD25/PCT!AD$67*100</f>
        <v>0</v>
      </c>
      <c r="AE25" s="115">
        <f>PCT!AE25/PCT!AE$67*100</f>
        <v>0.54777108616045767</v>
      </c>
      <c r="AF25" s="115">
        <f>PCT!AF25/PCT!AF$67*100</f>
        <v>0</v>
      </c>
      <c r="AG25" s="115">
        <f>PCT!AG25/PCT!AG$67*100</f>
        <v>0</v>
      </c>
      <c r="AH25" s="115">
        <f>PCT!AH25/PCT!AH$67*100</f>
        <v>0</v>
      </c>
      <c r="AI25" s="115">
        <f>PCT!AI25/PCT!AI$67*100</f>
        <v>0</v>
      </c>
      <c r="AJ25" s="115" t="e">
        <f>PCT!AJ25/PCT!AJ$67*100</f>
        <v>#DIV/0!</v>
      </c>
      <c r="AK25" s="115">
        <f>PCT!AK25/PCT!AK$67*100</f>
        <v>0</v>
      </c>
      <c r="AL25" s="115">
        <f>PCT!AL25/PCT!AL$67*100</f>
        <v>0</v>
      </c>
      <c r="AM25" s="115">
        <f>PCT!AM25/PCT!AM$67*100</f>
        <v>0</v>
      </c>
      <c r="AN25" s="115">
        <f>PCT!AN25/PCT!AN$67*100</f>
        <v>0</v>
      </c>
      <c r="AO25" s="115">
        <f>PCT!AO25/PCT!AO$67*100</f>
        <v>0</v>
      </c>
      <c r="AP25" s="115">
        <f>PCT!AP25/PCT!AP$67*100</f>
        <v>0</v>
      </c>
      <c r="AQ25" s="115">
        <f>PCT!AQ25/PCT!AQ$67*100</f>
        <v>0</v>
      </c>
      <c r="AR25" s="115">
        <f>PCT!AR25/PCT!AR$67*100</f>
        <v>4.6830818370260175E-3</v>
      </c>
      <c r="AS25" s="115">
        <f>PCT!AS25/PCT!AS$67*100</f>
        <v>0</v>
      </c>
      <c r="AT25" s="115">
        <f>PCT!AT25/PCT!AT$67*100</f>
        <v>6.3486337174345153E-2</v>
      </c>
      <c r="AU25" s="115">
        <f>PCT!AU25/PCT!AU$67*100</f>
        <v>0</v>
      </c>
      <c r="AV25" s="115">
        <f>PCT!AV25/PCT!AV$67*100</f>
        <v>0</v>
      </c>
      <c r="AW25" s="115">
        <f>PCT!AW25/PCT!AW$67*100</f>
        <v>0</v>
      </c>
      <c r="AX25" s="115">
        <f>PCT!AX25/PCT!AX$67*100</f>
        <v>0.61689443881702399</v>
      </c>
      <c r="AY25" s="115">
        <f>PCT!AY25/PCT!AY$67*100</f>
        <v>2.2119679171208451</v>
      </c>
      <c r="AZ25" s="115">
        <f>PCT!AZ25/PCT!AZ$67*100</f>
        <v>0</v>
      </c>
      <c r="BA25" s="115">
        <f>PCT!BA25/PCT!BA$67*100</f>
        <v>0</v>
      </c>
      <c r="BB25" s="115">
        <f>PCT!BB25/PCT!BB$67*100</f>
        <v>0</v>
      </c>
      <c r="BC25" s="115">
        <f>PCT!BC25/PCT!BC$67*100</f>
        <v>0</v>
      </c>
      <c r="BD25" s="115">
        <f>PCT!BD25/PCT!BD$67*100</f>
        <v>0</v>
      </c>
      <c r="BE25" s="115">
        <f>PCT!BE25/PCT!BE$67*100</f>
        <v>0</v>
      </c>
      <c r="BF25" s="115">
        <f>PCT!BF25/PCT!BF$67*100</f>
        <v>0</v>
      </c>
      <c r="BG25" s="115">
        <f>PCT!BG25/PCT!BG$67*100</f>
        <v>1.962331330541563E-2</v>
      </c>
      <c r="BH25" s="115">
        <f>PCT!BH25/PCT!BH$67*100</f>
        <v>0</v>
      </c>
      <c r="BI25" s="115">
        <f>PCT!BI25/PCT!BI$67*100</f>
        <v>0.25568664431647592</v>
      </c>
      <c r="BJ25" s="115">
        <f>PCT!BJ25/PCT!BJ$67*100</f>
        <v>0.18201006408589651</v>
      </c>
      <c r="BK25" s="115">
        <f>PCT!BK25/PCT!BK$67*100</f>
        <v>0.21683075480543834</v>
      </c>
      <c r="BL25" s="115">
        <f>PCT!BL25/PCT!BL$67*100</f>
        <v>1.2306786203841471</v>
      </c>
      <c r="BM25" s="115">
        <f>PCT!BM25/PCT!BM$67*100</f>
        <v>1.2368761804524155</v>
      </c>
      <c r="BN25" s="115">
        <f>PCT!BN25/PCT!BN$67*100</f>
        <v>0</v>
      </c>
      <c r="BO25" s="115">
        <f>PCT!BO25/PCT!BO$67*100</f>
        <v>0</v>
      </c>
      <c r="BP25" s="115">
        <f>PCT!BP25/PCT!BP$67*100</f>
        <v>0</v>
      </c>
      <c r="BQ25" s="115">
        <f>PCT!BQ25/PCT!BQ$67*100</f>
        <v>2.2274564394321494</v>
      </c>
      <c r="BR25" s="115">
        <f>PCT!BR25/PCT!BR$67*100</f>
        <v>23.396143803055168</v>
      </c>
      <c r="BS25" s="115">
        <f>PCT!BS25/PCT!BS$67*100</f>
        <v>8.8082734039035042</v>
      </c>
      <c r="BT25" s="115">
        <f>PCT!BT25/PCT!BT$67*100</f>
        <v>6.3513698779725587</v>
      </c>
      <c r="BU25" s="115">
        <f>PCT!BU25/PCT!BU$67*100</f>
        <v>0.19075811069191284</v>
      </c>
      <c r="BV25" s="115">
        <f>PCT!BV25/PCT!$BZ25*100</f>
        <v>5.152689792030082</v>
      </c>
      <c r="BW25" s="115">
        <f>PCT!BW25/PCT!$BZ25*100</f>
        <v>4.5647050820580262</v>
      </c>
      <c r="BX25" s="115">
        <f>PCT!BX25/PCT!$BZ25*100</f>
        <v>1.1677590172942585</v>
      </c>
      <c r="BY25" s="115">
        <f>PCT!BY25/PCT!$BZ25*100</f>
        <v>10.885153891382366</v>
      </c>
      <c r="BZ25" s="89">
        <v>7173826</v>
      </c>
      <c r="CA25" s="88">
        <v>8000307</v>
      </c>
      <c r="CB25" s="88">
        <v>0</v>
      </c>
      <c r="CD25" s="85" t="e">
        <f t="shared" si="4"/>
        <v>#DIV/0!</v>
      </c>
      <c r="CE25" s="85">
        <f t="shared" si="5"/>
        <v>18.052203019036227</v>
      </c>
      <c r="CF25" s="85">
        <f t="shared" si="6"/>
        <v>-3.6875821463150924</v>
      </c>
      <c r="CG25" s="85">
        <f t="shared" si="7"/>
        <v>0</v>
      </c>
      <c r="CH25" s="85">
        <f t="shared" si="8"/>
        <v>826469.92408799788</v>
      </c>
      <c r="CI25" s="85">
        <f t="shared" si="9"/>
        <v>-8000300.6486301217</v>
      </c>
    </row>
    <row r="26" spans="1:87" x14ac:dyDescent="0.2">
      <c r="A26" s="85">
        <f t="shared" si="3"/>
        <v>0</v>
      </c>
      <c r="B26" s="90" t="s">
        <v>61</v>
      </c>
      <c r="C26" s="91" t="s">
        <v>62</v>
      </c>
      <c r="D26" s="115">
        <f>PCT!D26/PCT!D$67*100</f>
        <v>0</v>
      </c>
      <c r="E26" s="115">
        <f>PCT!E26/PCT!E$67*100</f>
        <v>0</v>
      </c>
      <c r="F26" s="115">
        <f>PCT!F26/PCT!F$67*100</f>
        <v>0</v>
      </c>
      <c r="G26" s="115">
        <f>PCT!G26/PCT!G$67*100</f>
        <v>0</v>
      </c>
      <c r="H26" s="115">
        <f>PCT!H26/PCT!H$67*100</f>
        <v>0</v>
      </c>
      <c r="I26" s="115">
        <f>PCT!I26/PCT!I$67*100</f>
        <v>0</v>
      </c>
      <c r="J26" s="115">
        <f>PCT!J26/PCT!J$67*100</f>
        <v>0</v>
      </c>
      <c r="K26" s="115">
        <f>PCT!K26/PCT!K$67*100</f>
        <v>0</v>
      </c>
      <c r="L26" s="115">
        <f>PCT!L26/PCT!L$67*100</f>
        <v>0</v>
      </c>
      <c r="M26" s="115">
        <f>PCT!M26/PCT!M$67*100</f>
        <v>0</v>
      </c>
      <c r="N26" s="115">
        <f>PCT!N26/PCT!N$67*100</f>
        <v>0</v>
      </c>
      <c r="O26" s="115">
        <f>PCT!O26/PCT!O$67*100</f>
        <v>0</v>
      </c>
      <c r="P26" s="115">
        <f>PCT!P26/PCT!P$67*100</f>
        <v>0</v>
      </c>
      <c r="Q26" s="115">
        <f>PCT!Q26/PCT!Q$67*100</f>
        <v>0</v>
      </c>
      <c r="R26" s="115">
        <f>PCT!R26/PCT!R$67*100</f>
        <v>0</v>
      </c>
      <c r="S26" s="115">
        <f>PCT!S26/PCT!S$67*100</f>
        <v>0</v>
      </c>
      <c r="T26" s="115">
        <f>PCT!T26/PCT!T$67*100</f>
        <v>0</v>
      </c>
      <c r="U26" s="115" t="e">
        <f>PCT!U26/PCT!U$67*100</f>
        <v>#DIV/0!</v>
      </c>
      <c r="V26" s="115">
        <f>PCT!V26/PCT!V$67*100</f>
        <v>0</v>
      </c>
      <c r="W26" s="115">
        <f>PCT!W26/PCT!W$67*100</f>
        <v>8.647782007414067</v>
      </c>
      <c r="X26" s="115">
        <f>PCT!X26/PCT!X$67*100</f>
        <v>0</v>
      </c>
      <c r="Y26" s="115">
        <f>PCT!Y26/PCT!Y$67*100</f>
        <v>0</v>
      </c>
      <c r="Z26" s="115" t="e">
        <f>PCT!Z26/PCT!Z$67*100</f>
        <v>#DIV/0!</v>
      </c>
      <c r="AA26" s="115">
        <f>PCT!AA26/PCT!AA$67*100</f>
        <v>0</v>
      </c>
      <c r="AB26" s="115" t="e">
        <f>PCT!AB26/PCT!AB$67*100</f>
        <v>#DIV/0!</v>
      </c>
      <c r="AC26" s="115">
        <f>PCT!AC26/PCT!AC$67*100</f>
        <v>0</v>
      </c>
      <c r="AD26" s="115">
        <f>PCT!AD26/PCT!AD$67*100</f>
        <v>0</v>
      </c>
      <c r="AE26" s="115">
        <f>PCT!AE26/PCT!AE$67*100</f>
        <v>0</v>
      </c>
      <c r="AF26" s="115">
        <f>PCT!AF26/PCT!AF$67*100</f>
        <v>0</v>
      </c>
      <c r="AG26" s="115">
        <f>PCT!AG26/PCT!AG$67*100</f>
        <v>0</v>
      </c>
      <c r="AH26" s="115">
        <f>PCT!AH26/PCT!AH$67*100</f>
        <v>0</v>
      </c>
      <c r="AI26" s="115">
        <f>PCT!AI26/PCT!AI$67*100</f>
        <v>0</v>
      </c>
      <c r="AJ26" s="115" t="e">
        <f>PCT!AJ26/PCT!AJ$67*100</f>
        <v>#DIV/0!</v>
      </c>
      <c r="AK26" s="115">
        <f>PCT!AK26/PCT!AK$67*100</f>
        <v>0</v>
      </c>
      <c r="AL26" s="115">
        <f>PCT!AL26/PCT!AL$67*100</f>
        <v>0</v>
      </c>
      <c r="AM26" s="115">
        <f>PCT!AM26/PCT!AM$67*100</f>
        <v>0</v>
      </c>
      <c r="AN26" s="115">
        <f>PCT!AN26/PCT!AN$67*100</f>
        <v>0</v>
      </c>
      <c r="AO26" s="115">
        <f>PCT!AO26/PCT!AO$67*100</f>
        <v>0</v>
      </c>
      <c r="AP26" s="115">
        <f>PCT!AP26/PCT!AP$67*100</f>
        <v>0</v>
      </c>
      <c r="AQ26" s="115">
        <f>PCT!AQ26/PCT!AQ$67*100</f>
        <v>0</v>
      </c>
      <c r="AR26" s="115">
        <f>PCT!AR26/PCT!AR$67*100</f>
        <v>1.8151215003363613E-2</v>
      </c>
      <c r="AS26" s="115">
        <f>PCT!AS26/PCT!AS$67*100</f>
        <v>0</v>
      </c>
      <c r="AT26" s="115">
        <f>PCT!AT26/PCT!AT$67*100</f>
        <v>4.6488268290785113</v>
      </c>
      <c r="AU26" s="115">
        <f>PCT!AU26/PCT!AU$67*100</f>
        <v>8.7293550752470403E-2</v>
      </c>
      <c r="AV26" s="115">
        <f>PCT!AV26/PCT!AV$67*100</f>
        <v>0</v>
      </c>
      <c r="AW26" s="115">
        <f>PCT!AW26/PCT!AW$67*100</f>
        <v>0</v>
      </c>
      <c r="AX26" s="115">
        <f>PCT!AX26/PCT!AX$67*100</f>
        <v>1.6007704953421564</v>
      </c>
      <c r="AY26" s="115">
        <f>PCT!AY26/PCT!AY$67*100</f>
        <v>2.1489375863085782</v>
      </c>
      <c r="AZ26" s="115">
        <f>PCT!AZ26/PCT!AZ$67*100</f>
        <v>0</v>
      </c>
      <c r="BA26" s="115">
        <f>PCT!BA26/PCT!BA$67*100</f>
        <v>0</v>
      </c>
      <c r="BB26" s="115">
        <f>PCT!BB26/PCT!BB$67*100</f>
        <v>0</v>
      </c>
      <c r="BC26" s="115">
        <f>PCT!BC26/PCT!BC$67*100</f>
        <v>0</v>
      </c>
      <c r="BD26" s="115">
        <f>PCT!BD26/PCT!BD$67*100</f>
        <v>0</v>
      </c>
      <c r="BE26" s="115">
        <f>PCT!BE26/PCT!BE$67*100</f>
        <v>0</v>
      </c>
      <c r="BF26" s="115">
        <f>PCT!BF26/PCT!BF$67*100</f>
        <v>0</v>
      </c>
      <c r="BG26" s="115">
        <f>PCT!BG26/PCT!BG$67*100</f>
        <v>2.5237199328356698E-2</v>
      </c>
      <c r="BH26" s="115">
        <f>PCT!BH26/PCT!BH$67*100</f>
        <v>0</v>
      </c>
      <c r="BI26" s="115">
        <f>PCT!BI26/PCT!BI$67*100</f>
        <v>0.40511165272379951</v>
      </c>
      <c r="BJ26" s="115">
        <f>PCT!BJ26/PCT!BJ$67*100</f>
        <v>0</v>
      </c>
      <c r="BK26" s="115">
        <f>PCT!BK26/PCT!BK$67*100</f>
        <v>0</v>
      </c>
      <c r="BL26" s="115">
        <f>PCT!BL26/PCT!BL$67*100</f>
        <v>0.29027229353039496</v>
      </c>
      <c r="BM26" s="115">
        <f>PCT!BM26/PCT!BM$67*100</f>
        <v>0.60223629756468733</v>
      </c>
      <c r="BN26" s="115">
        <f>PCT!BN26/PCT!BN$67*100</f>
        <v>0</v>
      </c>
      <c r="BO26" s="115">
        <f>PCT!BO26/PCT!BO$67*100</f>
        <v>0</v>
      </c>
      <c r="BP26" s="115">
        <f>PCT!BP26/PCT!BP$67*100</f>
        <v>0</v>
      </c>
      <c r="BQ26" s="115">
        <f>PCT!BQ26/PCT!BQ$67*100</f>
        <v>0.49436453016455845</v>
      </c>
      <c r="BR26" s="115">
        <f>PCT!BR26/PCT!BR$67*100</f>
        <v>1.3014283156232145</v>
      </c>
      <c r="BS26" s="115">
        <f>PCT!BS26/PCT!BS$67*100</f>
        <v>0.69977837418402877</v>
      </c>
      <c r="BT26" s="115">
        <f>PCT!BT26/PCT!BT$67*100</f>
        <v>0.56700313848043893</v>
      </c>
      <c r="BU26" s="115">
        <f>PCT!BU26/PCT!BU$67*100</f>
        <v>1.3746598647637571E-2</v>
      </c>
      <c r="BV26" s="115">
        <f>PCT!BV26/PCT!$BZ26*100</f>
        <v>4.2215576300768314</v>
      </c>
      <c r="BW26" s="115">
        <f>PCT!BW26/PCT!$BZ26*100</f>
        <v>4.0973347991627387</v>
      </c>
      <c r="BX26" s="115">
        <f>PCT!BX26/PCT!$BZ26*100</f>
        <v>2.0720368196470829</v>
      </c>
      <c r="BY26" s="115">
        <f>PCT!BY26/PCT!$BZ26*100</f>
        <v>10.390929248886653</v>
      </c>
      <c r="BZ26" s="89">
        <v>644004</v>
      </c>
      <c r="CA26" s="88">
        <v>714208</v>
      </c>
      <c r="CB26" s="88">
        <v>0</v>
      </c>
      <c r="CD26" s="85" t="e">
        <f t="shared" si="4"/>
        <v>#DIV/0!</v>
      </c>
      <c r="CE26" s="85">
        <f t="shared" si="5"/>
        <v>1.6982507691684314</v>
      </c>
      <c r="CF26" s="85">
        <f t="shared" si="6"/>
        <v>-0.42304752923398481</v>
      </c>
      <c r="CG26" s="85">
        <f t="shared" si="7"/>
        <v>0</v>
      </c>
      <c r="CH26" s="85">
        <f t="shared" si="8"/>
        <v>70193.595324152469</v>
      </c>
      <c r="CI26" s="85">
        <f t="shared" si="9"/>
        <v>-714207.43299686152</v>
      </c>
    </row>
    <row r="27" spans="1:87" x14ac:dyDescent="0.2">
      <c r="A27" s="85">
        <f t="shared" si="3"/>
        <v>0</v>
      </c>
      <c r="B27" s="90" t="s">
        <v>63</v>
      </c>
      <c r="C27" s="91" t="s">
        <v>64</v>
      </c>
      <c r="D27" s="115">
        <f>PCT!D27/PCT!D$67*100</f>
        <v>0</v>
      </c>
      <c r="E27" s="115">
        <f>PCT!E27/PCT!E$67*100</f>
        <v>0</v>
      </c>
      <c r="F27" s="115">
        <f>PCT!F27/PCT!F$67*100</f>
        <v>0</v>
      </c>
      <c r="G27" s="115">
        <f>PCT!G27/PCT!G$67*100</f>
        <v>0</v>
      </c>
      <c r="H27" s="115">
        <f>PCT!H27/PCT!H$67*100</f>
        <v>0</v>
      </c>
      <c r="I27" s="115">
        <f>PCT!I27/PCT!I$67*100</f>
        <v>0</v>
      </c>
      <c r="J27" s="115">
        <f>PCT!J27/PCT!J$67*100</f>
        <v>0</v>
      </c>
      <c r="K27" s="115">
        <f>PCT!K27/PCT!K$67*100</f>
        <v>0</v>
      </c>
      <c r="L27" s="115">
        <f>PCT!L27/PCT!L$67*100</f>
        <v>0</v>
      </c>
      <c r="M27" s="115">
        <f>PCT!M27/PCT!M$67*100</f>
        <v>43.642835885813703</v>
      </c>
      <c r="N27" s="115">
        <f>PCT!N27/PCT!N$67*100</f>
        <v>76.052314640572078</v>
      </c>
      <c r="O27" s="115">
        <f>PCT!O27/PCT!O$67*100</f>
        <v>5.4711806124119864</v>
      </c>
      <c r="P27" s="115">
        <f>PCT!P27/PCT!P$67*100</f>
        <v>0</v>
      </c>
      <c r="Q27" s="115">
        <f>PCT!Q27/PCT!Q$67*100</f>
        <v>17.181949490422951</v>
      </c>
      <c r="R27" s="115">
        <f>PCT!R27/PCT!R$67*100</f>
        <v>0</v>
      </c>
      <c r="S27" s="115">
        <f>PCT!S27/PCT!S$67*100</f>
        <v>0</v>
      </c>
      <c r="T27" s="115">
        <f>PCT!T27/PCT!T$67*100</f>
        <v>0</v>
      </c>
      <c r="U27" s="115" t="e">
        <f>PCT!U27/PCT!U$67*100</f>
        <v>#DIV/0!</v>
      </c>
      <c r="V27" s="115">
        <f>PCT!V27/PCT!V$67*100</f>
        <v>0.48635629503634148</v>
      </c>
      <c r="W27" s="115">
        <f>PCT!W27/PCT!W$67*100</f>
        <v>23.990869420484472</v>
      </c>
      <c r="X27" s="115">
        <f>PCT!X27/PCT!X$67*100</f>
        <v>2.9173596927486294</v>
      </c>
      <c r="Y27" s="115">
        <f>PCT!Y27/PCT!Y$67*100</f>
        <v>6.4377834467120181</v>
      </c>
      <c r="Z27" s="115" t="e">
        <f>PCT!Z27/PCT!Z$67*100</f>
        <v>#DIV/0!</v>
      </c>
      <c r="AA27" s="115">
        <f>PCT!AA27/PCT!AA$67*100</f>
        <v>0</v>
      </c>
      <c r="AB27" s="115" t="e">
        <f>PCT!AB27/PCT!AB$67*100</f>
        <v>#DIV/0!</v>
      </c>
      <c r="AC27" s="115">
        <f>PCT!AC27/PCT!AC$67*100</f>
        <v>0</v>
      </c>
      <c r="AD27" s="115">
        <f>PCT!AD27/PCT!AD$67*100</f>
        <v>7.127182699701784E-2</v>
      </c>
      <c r="AE27" s="115">
        <f>PCT!AE27/PCT!AE$67*100</f>
        <v>2.7237236328420544</v>
      </c>
      <c r="AF27" s="115">
        <f>PCT!AF27/PCT!AF$67*100</f>
        <v>3.9057051192634959E-2</v>
      </c>
      <c r="AG27" s="115">
        <f>PCT!AG27/PCT!AG$67*100</f>
        <v>0</v>
      </c>
      <c r="AH27" s="115">
        <f>PCT!AH27/PCT!AH$67*100</f>
        <v>1.8140127865053604E-2</v>
      </c>
      <c r="AI27" s="115">
        <f>PCT!AI27/PCT!AI$67*100</f>
        <v>4.2688606022974231E-2</v>
      </c>
      <c r="AJ27" s="115" t="e">
        <f>PCT!AJ27/PCT!AJ$67*100</f>
        <v>#DIV/0!</v>
      </c>
      <c r="AK27" s="115">
        <f>PCT!AK27/PCT!AK$67*100</f>
        <v>0</v>
      </c>
      <c r="AL27" s="115">
        <f>PCT!AL27/PCT!AL$67*100</f>
        <v>0</v>
      </c>
      <c r="AM27" s="115">
        <f>PCT!AM27/PCT!AM$67*100</f>
        <v>0</v>
      </c>
      <c r="AN27" s="115">
        <f>PCT!AN27/PCT!AN$67*100</f>
        <v>7.2963855517630266E-2</v>
      </c>
      <c r="AO27" s="115">
        <f>PCT!AO27/PCT!AO$67*100</f>
        <v>0</v>
      </c>
      <c r="AP27" s="115">
        <f>PCT!AP27/PCT!AP$67*100</f>
        <v>0</v>
      </c>
      <c r="AQ27" s="115">
        <f>PCT!AQ27/PCT!AQ$67*100</f>
        <v>3.1354345169663711</v>
      </c>
      <c r="AR27" s="115">
        <f>PCT!AR27/PCT!AR$67*100</f>
        <v>3.0834846504301598</v>
      </c>
      <c r="AS27" s="115">
        <f>PCT!AS27/PCT!AS$67*100</f>
        <v>0</v>
      </c>
      <c r="AT27" s="115">
        <f>PCT!AT27/PCT!AT$67*100</f>
        <v>9.4249800168353737</v>
      </c>
      <c r="AU27" s="115">
        <f>PCT!AU27/PCT!AU$67*100</f>
        <v>0.17458710150494081</v>
      </c>
      <c r="AV27" s="115">
        <f>PCT!AV27/PCT!AV$67*100</f>
        <v>4.029893398118193</v>
      </c>
      <c r="AW27" s="115">
        <f>PCT!AW27/PCT!AW$67*100</f>
        <v>0.76343077802251458</v>
      </c>
      <c r="AX27" s="115">
        <f>PCT!AX27/PCT!AX$67*100</f>
        <v>25.882167350259877</v>
      </c>
      <c r="AY27" s="115">
        <f>PCT!AY27/PCT!AY$67*100</f>
        <v>14.786959685712258</v>
      </c>
      <c r="AZ27" s="115">
        <f>PCT!AZ27/PCT!AZ$67*100</f>
        <v>4.0042225045177213</v>
      </c>
      <c r="BA27" s="115">
        <f>PCT!BA27/PCT!BA$67*100</f>
        <v>0.48570875270201663</v>
      </c>
      <c r="BB27" s="115">
        <f>PCT!BB27/PCT!BB$67*100</f>
        <v>0.16469246848672958</v>
      </c>
      <c r="BC27" s="115">
        <f>PCT!BC27/PCT!BC$67*100</f>
        <v>1.2462285189557916</v>
      </c>
      <c r="BD27" s="115">
        <f>PCT!BD27/PCT!BD$67*100</f>
        <v>0.17592873239065401</v>
      </c>
      <c r="BE27" s="115">
        <f>PCT!BE27/PCT!BE$67*100</f>
        <v>0</v>
      </c>
      <c r="BF27" s="115">
        <f>PCT!BF27/PCT!BF$67*100</f>
        <v>0.63153146379971425</v>
      </c>
      <c r="BG27" s="115">
        <f>PCT!BG27/PCT!BG$67*100</f>
        <v>1.5558050616010197</v>
      </c>
      <c r="BH27" s="115">
        <f>PCT!BH27/PCT!BH$67*100</f>
        <v>0.31877962800736853</v>
      </c>
      <c r="BI27" s="115">
        <f>PCT!BI27/PCT!BI$67*100</f>
        <v>16.405028446222598</v>
      </c>
      <c r="BJ27" s="115">
        <f>PCT!BJ27/PCT!BJ$67*100</f>
        <v>7.7713708875667242</v>
      </c>
      <c r="BK27" s="115">
        <f>PCT!BK27/PCT!BK$67*100</f>
        <v>3.7637716830754808</v>
      </c>
      <c r="BL27" s="115">
        <f>PCT!BL27/PCT!BL$67*100</f>
        <v>3.0775180301208862</v>
      </c>
      <c r="BM27" s="115">
        <f>PCT!BM27/PCT!BM$67*100</f>
        <v>18.987423023493076</v>
      </c>
      <c r="BN27" s="115">
        <f>PCT!BN27/PCT!BN$67*100</f>
        <v>8.1199746763416023</v>
      </c>
      <c r="BO27" s="115">
        <f>PCT!BO27/PCT!BO$67*100</f>
        <v>0.79633819371404213</v>
      </c>
      <c r="BP27" s="115">
        <f>PCT!BP27/PCT!BP$67*100</f>
        <v>0</v>
      </c>
      <c r="BQ27" s="115">
        <f>PCT!BQ27/PCT!BQ$67*100</f>
        <v>2.1109474717722141</v>
      </c>
      <c r="BR27" s="115">
        <f>PCT!BR27/PCT!BR$67*100</f>
        <v>2.1549721441491987</v>
      </c>
      <c r="BS27" s="115">
        <f>PCT!BS27/PCT!BS$67*100</f>
        <v>8.1746937739769105</v>
      </c>
      <c r="BT27" s="115">
        <f>PCT!BT27/PCT!BT$67*100</f>
        <v>6.5220230499357381</v>
      </c>
      <c r="BU27" s="115">
        <f>PCT!BU27/PCT!BU$67*100</f>
        <v>17.087494841365046</v>
      </c>
      <c r="BV27" s="115">
        <f>PCT!BV27/PCT!$BZ27*100</f>
        <v>28.750240508569803</v>
      </c>
      <c r="BW27" s="115">
        <f>PCT!BW27/PCT!$BZ27*100</f>
        <v>26.93391978942994</v>
      </c>
      <c r="BX27" s="115">
        <f>PCT!BX27/PCT!$BZ27*100</f>
        <v>3.2690694434824099</v>
      </c>
      <c r="BY27" s="115">
        <f>PCT!BY27/PCT!$BZ27*100</f>
        <v>58.953229741482147</v>
      </c>
      <c r="BZ27" s="89">
        <v>2598660</v>
      </c>
      <c r="CA27" s="88">
        <v>8215265</v>
      </c>
      <c r="CB27" s="88">
        <v>0</v>
      </c>
      <c r="CD27" s="85" t="e">
        <f t="shared" si="4"/>
        <v>#DIV/0!</v>
      </c>
      <c r="CE27" s="85">
        <f t="shared" si="5"/>
        <v>23.99496173549322</v>
      </c>
      <c r="CF27" s="85">
        <f t="shared" si="6"/>
        <v>-4.7301887541620591</v>
      </c>
      <c r="CG27" s="85">
        <f t="shared" si="7"/>
        <v>0</v>
      </c>
      <c r="CH27" s="85">
        <f t="shared" si="8"/>
        <v>5616528.959275417</v>
      </c>
      <c r="CI27" s="85">
        <f t="shared" si="9"/>
        <v>-8215258.4779769499</v>
      </c>
    </row>
    <row r="28" spans="1:87" x14ac:dyDescent="0.2">
      <c r="A28" s="85">
        <f t="shared" si="3"/>
        <v>0</v>
      </c>
      <c r="B28" s="90" t="s">
        <v>65</v>
      </c>
      <c r="C28" s="91" t="s">
        <v>66</v>
      </c>
      <c r="D28" s="115">
        <f>PCT!D28/PCT!D$67*100</f>
        <v>0</v>
      </c>
      <c r="E28" s="115">
        <f>PCT!E28/PCT!E$67*100</f>
        <v>0</v>
      </c>
      <c r="F28" s="115">
        <f>PCT!F28/PCT!F$67*100</f>
        <v>0</v>
      </c>
      <c r="G28" s="115">
        <f>PCT!G28/PCT!G$67*100</f>
        <v>0</v>
      </c>
      <c r="H28" s="115">
        <f>PCT!H28/PCT!H$67*100</f>
        <v>0</v>
      </c>
      <c r="I28" s="115">
        <f>PCT!I28/PCT!I$67*100</f>
        <v>0</v>
      </c>
      <c r="J28" s="115">
        <f>PCT!J28/PCT!J$67*100</f>
        <v>0</v>
      </c>
      <c r="K28" s="115">
        <f>PCT!K28/PCT!K$67*100</f>
        <v>0</v>
      </c>
      <c r="L28" s="115">
        <f>PCT!L28/PCT!L$67*100</f>
        <v>0</v>
      </c>
      <c r="M28" s="115">
        <f>PCT!M28/PCT!M$67*100</f>
        <v>0</v>
      </c>
      <c r="N28" s="115">
        <f>PCT!N28/PCT!N$67*100</f>
        <v>0</v>
      </c>
      <c r="O28" s="115">
        <f>PCT!O28/PCT!O$67*100</f>
        <v>0</v>
      </c>
      <c r="P28" s="115">
        <f>PCT!P28/PCT!P$67*100</f>
        <v>0</v>
      </c>
      <c r="Q28" s="115">
        <f>PCT!Q28/PCT!Q$67*100</f>
        <v>0</v>
      </c>
      <c r="R28" s="115">
        <f>PCT!R28/PCT!R$67*100</f>
        <v>0</v>
      </c>
      <c r="S28" s="115">
        <f>PCT!S28/PCT!S$67*100</f>
        <v>0</v>
      </c>
      <c r="T28" s="115">
        <f>PCT!T28/PCT!T$67*100</f>
        <v>0</v>
      </c>
      <c r="U28" s="115" t="e">
        <f>PCT!U28/PCT!U$67*100</f>
        <v>#DIV/0!</v>
      </c>
      <c r="V28" s="115">
        <f>PCT!V28/PCT!V$67*100</f>
        <v>0</v>
      </c>
      <c r="W28" s="115">
        <f>PCT!W28/PCT!W$67*100</f>
        <v>0.75861709764421081</v>
      </c>
      <c r="X28" s="115">
        <f>PCT!X28/PCT!X$67*100</f>
        <v>8.768523081819074E-2</v>
      </c>
      <c r="Y28" s="115">
        <f>PCT!Y28/PCT!Y$67*100</f>
        <v>11.607142857142858</v>
      </c>
      <c r="Z28" s="115" t="e">
        <f>PCT!Z28/PCT!Z$67*100</f>
        <v>#DIV/0!</v>
      </c>
      <c r="AA28" s="115">
        <f>PCT!AA28/PCT!AA$67*100</f>
        <v>0</v>
      </c>
      <c r="AB28" s="115" t="e">
        <f>PCT!AB28/PCT!AB$67*100</f>
        <v>#DIV/0!</v>
      </c>
      <c r="AC28" s="115">
        <f>PCT!AC28/PCT!AC$67*100</f>
        <v>0</v>
      </c>
      <c r="AD28" s="115">
        <f>PCT!AD28/PCT!AD$67*100</f>
        <v>5.6267231839750922E-3</v>
      </c>
      <c r="AE28" s="115">
        <f>PCT!AE28/PCT!AE$67*100</f>
        <v>0.95330327149471905</v>
      </c>
      <c r="AF28" s="115">
        <f>PCT!AF28/PCT!AF$67*100</f>
        <v>0</v>
      </c>
      <c r="AG28" s="115">
        <f>PCT!AG28/PCT!AG$67*100</f>
        <v>0</v>
      </c>
      <c r="AH28" s="115">
        <f>PCT!AH28/PCT!AH$67*100</f>
        <v>1.7715051640916434E-2</v>
      </c>
      <c r="AI28" s="115">
        <f>PCT!AI28/PCT!AI$67*100</f>
        <v>4.4351798465427769E-3</v>
      </c>
      <c r="AJ28" s="115" t="e">
        <f>PCT!AJ28/PCT!AJ$67*100</f>
        <v>#DIV/0!</v>
      </c>
      <c r="AK28" s="115">
        <f>PCT!AK28/PCT!AK$67*100</f>
        <v>0</v>
      </c>
      <c r="AL28" s="115">
        <f>PCT!AL28/PCT!AL$67*100</f>
        <v>0</v>
      </c>
      <c r="AM28" s="115">
        <f>PCT!AM28/PCT!AM$67*100</f>
        <v>0</v>
      </c>
      <c r="AN28" s="115">
        <f>PCT!AN28/PCT!AN$67*100</f>
        <v>0</v>
      </c>
      <c r="AO28" s="115">
        <f>PCT!AO28/PCT!AO$67*100</f>
        <v>0</v>
      </c>
      <c r="AP28" s="115">
        <f>PCT!AP28/PCT!AP$67*100</f>
        <v>0</v>
      </c>
      <c r="AQ28" s="115">
        <f>PCT!AQ28/PCT!AQ$67*100</f>
        <v>0.41965828651583842</v>
      </c>
      <c r="AR28" s="115">
        <f>PCT!AR28/PCT!AR$67*100</f>
        <v>0.17566684350712922</v>
      </c>
      <c r="AS28" s="115">
        <f>PCT!AS28/PCT!AS$67*100</f>
        <v>0</v>
      </c>
      <c r="AT28" s="115">
        <f>PCT!AT28/PCT!AT$67*100</f>
        <v>2.220960748113094</v>
      </c>
      <c r="AU28" s="115">
        <f>PCT!AU28/PCT!AU$67*100</f>
        <v>9.7768776842766858E-2</v>
      </c>
      <c r="AV28" s="115">
        <f>PCT!AV28/PCT!AV$67*100</f>
        <v>0.71245331715349469</v>
      </c>
      <c r="AW28" s="115">
        <f>PCT!AW28/PCT!AW$67*100</f>
        <v>0.73069646413928169</v>
      </c>
      <c r="AX28" s="115">
        <f>PCT!AX28/PCT!AX$67*100</f>
        <v>3.874894139917969</v>
      </c>
      <c r="AY28" s="115">
        <f>PCT!AY28/PCT!AY$67*100</f>
        <v>1.9291248172450985</v>
      </c>
      <c r="AZ28" s="115">
        <f>PCT!AZ28/PCT!AZ$67*100</f>
        <v>0.30386526155075655</v>
      </c>
      <c r="BA28" s="115">
        <f>PCT!BA28/PCT!BA$67*100</f>
        <v>0.47471749859992363</v>
      </c>
      <c r="BB28" s="115">
        <f>PCT!BB28/PCT!BB$67*100</f>
        <v>0.84879964527776008</v>
      </c>
      <c r="BC28" s="115">
        <f>PCT!BC28/PCT!BC$67*100</f>
        <v>0.63061037087011107</v>
      </c>
      <c r="BD28" s="115">
        <f>PCT!BD28/PCT!BD$67*100</f>
        <v>0.11025745775294422</v>
      </c>
      <c r="BE28" s="115">
        <f>PCT!BE28/PCT!BE$67*100</f>
        <v>0</v>
      </c>
      <c r="BF28" s="115">
        <f>PCT!BF28/PCT!BF$67*100</f>
        <v>0.89091045786031131</v>
      </c>
      <c r="BG28" s="115">
        <f>PCT!BG28/PCT!BG$67*100</f>
        <v>0.60372033744006792</v>
      </c>
      <c r="BH28" s="115">
        <f>PCT!BH28/PCT!BH$67*100</f>
        <v>0.23903679863210378</v>
      </c>
      <c r="BI28" s="115">
        <f>PCT!BI28/PCT!BI$67*100</f>
        <v>0.34270677682282913</v>
      </c>
      <c r="BJ28" s="115">
        <f>PCT!BJ28/PCT!BJ$67*100</f>
        <v>2.1061164558510885</v>
      </c>
      <c r="BK28" s="115">
        <f>PCT!BK28/PCT!BK$67*100</f>
        <v>0.18752930145335209</v>
      </c>
      <c r="BL28" s="115">
        <f>PCT!BL28/PCT!BL$67*100</f>
        <v>0.26848044694734546</v>
      </c>
      <c r="BM28" s="115">
        <f>PCT!BM28/PCT!BM$67*100</f>
        <v>0.67450661322846595</v>
      </c>
      <c r="BN28" s="115">
        <f>PCT!BN28/PCT!BN$67*100</f>
        <v>8.1176678653540062</v>
      </c>
      <c r="BO28" s="115">
        <f>PCT!BO28/PCT!BO$67*100</f>
        <v>0</v>
      </c>
      <c r="BP28" s="115">
        <f>PCT!BP28/PCT!BP$67*100</f>
        <v>0</v>
      </c>
      <c r="BQ28" s="115">
        <f>PCT!BQ28/PCT!BQ$67*100</f>
        <v>0.13323716720129655</v>
      </c>
      <c r="BR28" s="115">
        <f>PCT!BR28/PCT!BR$67*100</f>
        <v>0</v>
      </c>
      <c r="BS28" s="115">
        <f>PCT!BS28/PCT!BS$67*100</f>
        <v>0.29782092422605716</v>
      </c>
      <c r="BT28" s="115">
        <f>PCT!BT28/PCT!BT$67*100</f>
        <v>0.28830778395688544</v>
      </c>
      <c r="BU28" s="115">
        <f>PCT!BU28/PCT!BU$67*100</f>
        <v>0.99191791197282309</v>
      </c>
      <c r="BV28" s="115">
        <f>PCT!BV28/PCT!$BZ28*100</f>
        <v>96.963473961240936</v>
      </c>
      <c r="BW28" s="115">
        <f>PCT!BW28/PCT!$BZ28*100</f>
        <v>43.777414466863384</v>
      </c>
      <c r="BX28" s="115">
        <f>PCT!BX28/PCT!$BZ28*100</f>
        <v>10.573012201929979</v>
      </c>
      <c r="BY28" s="115">
        <f>PCT!BY28/PCT!$BZ28*100</f>
        <v>151.31390063003428</v>
      </c>
      <c r="BZ28" s="89">
        <v>50156</v>
      </c>
      <c r="CA28" s="88">
        <v>363158</v>
      </c>
      <c r="CB28" s="88">
        <v>0</v>
      </c>
      <c r="CD28" s="85" t="e">
        <f t="shared" si="4"/>
        <v>#DIV/0!</v>
      </c>
      <c r="CE28" s="85">
        <f t="shared" si="5"/>
        <v>8.627590721557711</v>
      </c>
      <c r="CF28" s="85">
        <f t="shared" si="6"/>
        <v>-0.27799358721651718</v>
      </c>
      <c r="CG28" s="85">
        <f t="shared" si="7"/>
        <v>0</v>
      </c>
      <c r="CH28" s="85">
        <f t="shared" si="8"/>
        <v>312849.69418145798</v>
      </c>
      <c r="CI28" s="85">
        <f t="shared" si="9"/>
        <v>-363157.71169221605</v>
      </c>
    </row>
    <row r="29" spans="1:87" x14ac:dyDescent="0.2">
      <c r="A29" s="85">
        <f t="shared" si="3"/>
        <v>0</v>
      </c>
      <c r="B29" s="90" t="s">
        <v>67</v>
      </c>
      <c r="C29" s="91" t="s">
        <v>68</v>
      </c>
      <c r="D29" s="115">
        <f>PCT!D29/PCT!D$67*100</f>
        <v>0</v>
      </c>
      <c r="E29" s="115">
        <f>PCT!E29/PCT!E$67*100</f>
        <v>0</v>
      </c>
      <c r="F29" s="115">
        <f>PCT!F29/PCT!F$67*100</f>
        <v>0</v>
      </c>
      <c r="G29" s="115">
        <f>PCT!G29/PCT!G$67*100</f>
        <v>0</v>
      </c>
      <c r="H29" s="115">
        <f>PCT!H29/PCT!H$67*100</f>
        <v>0</v>
      </c>
      <c r="I29" s="115">
        <f>PCT!I29/PCT!I$67*100</f>
        <v>0</v>
      </c>
      <c r="J29" s="115">
        <f>PCT!J29/PCT!J$67*100</f>
        <v>0</v>
      </c>
      <c r="K29" s="115">
        <f>PCT!K29/PCT!K$67*100</f>
        <v>0</v>
      </c>
      <c r="L29" s="115">
        <f>PCT!L29/PCT!L$67*100</f>
        <v>0</v>
      </c>
      <c r="M29" s="115">
        <f>PCT!M29/PCT!M$67*100</f>
        <v>0</v>
      </c>
      <c r="N29" s="115">
        <f>PCT!N29/PCT!N$67*100</f>
        <v>0</v>
      </c>
      <c r="O29" s="115">
        <f>PCT!O29/PCT!O$67*100</f>
        <v>0</v>
      </c>
      <c r="P29" s="115">
        <f>PCT!P29/PCT!P$67*100</f>
        <v>0</v>
      </c>
      <c r="Q29" s="115">
        <f>PCT!Q29/PCT!Q$67*100</f>
        <v>0</v>
      </c>
      <c r="R29" s="115">
        <f>PCT!R29/PCT!R$67*100</f>
        <v>0</v>
      </c>
      <c r="S29" s="115">
        <f>PCT!S29/PCT!S$67*100</f>
        <v>0</v>
      </c>
      <c r="T29" s="115">
        <f>PCT!T29/PCT!T$67*100</f>
        <v>0</v>
      </c>
      <c r="U29" s="115" t="e">
        <f>PCT!U29/PCT!U$67*100</f>
        <v>#DIV/0!</v>
      </c>
      <c r="V29" s="115">
        <f>PCT!V29/PCT!V$67*100</f>
        <v>0</v>
      </c>
      <c r="W29" s="115">
        <f>PCT!W29/PCT!W$67*100</f>
        <v>0</v>
      </c>
      <c r="X29" s="115">
        <f>PCT!X29/PCT!X$67*100</f>
        <v>0</v>
      </c>
      <c r="Y29" s="115">
        <f>PCT!Y29/PCT!Y$67*100</f>
        <v>0</v>
      </c>
      <c r="Z29" s="115" t="e">
        <f>PCT!Z29/PCT!Z$67*100</f>
        <v>#DIV/0!</v>
      </c>
      <c r="AA29" s="115">
        <f>PCT!AA29/PCT!AA$67*100</f>
        <v>0</v>
      </c>
      <c r="AB29" s="115" t="e">
        <f>PCT!AB29/PCT!AB$67*100</f>
        <v>#DIV/0!</v>
      </c>
      <c r="AC29" s="115">
        <f>PCT!AC29/PCT!AC$67*100</f>
        <v>0</v>
      </c>
      <c r="AD29" s="115">
        <f>PCT!AD29/PCT!AD$67*100</f>
        <v>0</v>
      </c>
      <c r="AE29" s="115">
        <f>PCT!AE29/PCT!AE$67*100</f>
        <v>0</v>
      </c>
      <c r="AF29" s="115">
        <f>PCT!AF29/PCT!AF$67*100</f>
        <v>0</v>
      </c>
      <c r="AG29" s="115">
        <f>PCT!AG29/PCT!AG$67*100</f>
        <v>0</v>
      </c>
      <c r="AH29" s="115">
        <f>PCT!AH29/PCT!AH$67*100</f>
        <v>0</v>
      </c>
      <c r="AI29" s="115">
        <f>PCT!AI29/PCT!AI$67*100</f>
        <v>0</v>
      </c>
      <c r="AJ29" s="115" t="e">
        <f>PCT!AJ29/PCT!AJ$67*100</f>
        <v>#DIV/0!</v>
      </c>
      <c r="AK29" s="115">
        <f>PCT!AK29/PCT!AK$67*100</f>
        <v>0</v>
      </c>
      <c r="AL29" s="115">
        <f>PCT!AL29/PCT!AL$67*100</f>
        <v>0</v>
      </c>
      <c r="AM29" s="115">
        <f>PCT!AM29/PCT!AM$67*100</f>
        <v>0</v>
      </c>
      <c r="AN29" s="115">
        <f>PCT!AN29/PCT!AN$67*100</f>
        <v>0</v>
      </c>
      <c r="AO29" s="115">
        <f>PCT!AO29/PCT!AO$67*100</f>
        <v>0</v>
      </c>
      <c r="AP29" s="115">
        <f>PCT!AP29/PCT!AP$67*100</f>
        <v>0</v>
      </c>
      <c r="AQ29" s="115">
        <f>PCT!AQ29/PCT!AQ$67*100</f>
        <v>0</v>
      </c>
      <c r="AR29" s="115">
        <f>PCT!AR29/PCT!AR$67*100</f>
        <v>0</v>
      </c>
      <c r="AS29" s="115">
        <f>PCT!AS29/PCT!AS$67*100</f>
        <v>0</v>
      </c>
      <c r="AT29" s="115">
        <f>PCT!AT29/PCT!AT$67*100</f>
        <v>0.1835621670946247</v>
      </c>
      <c r="AU29" s="115">
        <f>PCT!AU29/PCT!AU$67*100</f>
        <v>0</v>
      </c>
      <c r="AV29" s="115">
        <f>PCT!AV29/PCT!AV$67*100</f>
        <v>0</v>
      </c>
      <c r="AW29" s="115">
        <f>PCT!AW29/PCT!AW$67*100</f>
        <v>0</v>
      </c>
      <c r="AX29" s="115">
        <f>PCT!AX29/PCT!AX$67*100</f>
        <v>0.94319257401902989</v>
      </c>
      <c r="AY29" s="115">
        <f>PCT!AY29/PCT!AY$67*100</f>
        <v>1.6885517084525439</v>
      </c>
      <c r="AZ29" s="115">
        <f>PCT!AZ29/PCT!AZ$67*100</f>
        <v>0</v>
      </c>
      <c r="BA29" s="115">
        <f>PCT!BA29/PCT!BA$67*100</f>
        <v>0</v>
      </c>
      <c r="BB29" s="115">
        <f>PCT!BB29/PCT!BB$67*100</f>
        <v>0</v>
      </c>
      <c r="BC29" s="115">
        <f>PCT!BC29/PCT!BC$67*100</f>
        <v>0</v>
      </c>
      <c r="BD29" s="115">
        <f>PCT!BD29/PCT!BD$67*100</f>
        <v>0</v>
      </c>
      <c r="BE29" s="115">
        <f>PCT!BE29/PCT!BE$67*100</f>
        <v>0</v>
      </c>
      <c r="BF29" s="115">
        <f>PCT!BF29/PCT!BF$67*100</f>
        <v>0</v>
      </c>
      <c r="BG29" s="115">
        <f>PCT!BG29/PCT!BG$67*100</f>
        <v>0</v>
      </c>
      <c r="BH29" s="115">
        <f>PCT!BH29/PCT!BH$67*100</f>
        <v>0</v>
      </c>
      <c r="BI29" s="115">
        <f>PCT!BI29/PCT!BI$67*100</f>
        <v>0</v>
      </c>
      <c r="BJ29" s="115">
        <f>PCT!BJ29/PCT!BJ$67*100</f>
        <v>0</v>
      </c>
      <c r="BK29" s="115">
        <f>PCT!BK29/PCT!BK$67*100</f>
        <v>0</v>
      </c>
      <c r="BL29" s="115">
        <f>PCT!BL29/PCT!BL$67*100</f>
        <v>9.9123519687819309E-2</v>
      </c>
      <c r="BM29" s="115">
        <f>PCT!BM29/PCT!BM$67*100</f>
        <v>3.4446135110670446</v>
      </c>
      <c r="BN29" s="115">
        <f>PCT!BN29/PCT!BN$67*100</f>
        <v>0</v>
      </c>
      <c r="BO29" s="115">
        <f>PCT!BO29/PCT!BO$67*100</f>
        <v>0</v>
      </c>
      <c r="BP29" s="115">
        <f>PCT!BP29/PCT!BP$67*100</f>
        <v>0</v>
      </c>
      <c r="BQ29" s="115">
        <f>PCT!BQ29/PCT!BQ$67*100</f>
        <v>9.0029656828131618E-2</v>
      </c>
      <c r="BR29" s="115">
        <f>PCT!BR29/PCT!BR$67*100</f>
        <v>0</v>
      </c>
      <c r="BS29" s="115">
        <f>PCT!BS29/PCT!BS$67*100</f>
        <v>1.3226685087513708</v>
      </c>
      <c r="BT29" s="115">
        <f>PCT!BT29/PCT!BT$67*100</f>
        <v>0.92595529253354547</v>
      </c>
      <c r="BU29" s="115">
        <f>PCT!BU29/PCT!BU$67*100</f>
        <v>3.9247333981897246</v>
      </c>
      <c r="BV29" s="115" t="e">
        <f>PCT!BV29/PCT!$BZ29*100</f>
        <v>#DIV/0!</v>
      </c>
      <c r="BW29" s="115" t="e">
        <f>PCT!BW29/PCT!$BZ29*100</f>
        <v>#DIV/0!</v>
      </c>
      <c r="BX29" s="115" t="e">
        <f>PCT!BX29/PCT!$BZ29*100</f>
        <v>#DIV/0!</v>
      </c>
      <c r="BY29" s="115" t="e">
        <f>PCT!BY29/PCT!$BZ29*100</f>
        <v>#DIV/0!</v>
      </c>
      <c r="BZ29" s="89">
        <v>0</v>
      </c>
      <c r="CA29" s="88">
        <v>1166351</v>
      </c>
      <c r="CB29" s="88">
        <v>0</v>
      </c>
      <c r="CD29" s="85" t="e">
        <f t="shared" si="4"/>
        <v>#DIV/0!</v>
      </c>
      <c r="CE29" s="85">
        <f t="shared" si="5"/>
        <v>2.2119746591438059</v>
      </c>
      <c r="CF29" s="85">
        <f t="shared" si="6"/>
        <v>-0.49583673590564459</v>
      </c>
      <c r="CG29" s="85" t="e">
        <f t="shared" si="7"/>
        <v>#DIV/0!</v>
      </c>
      <c r="CH29" s="85" t="e">
        <f t="shared" si="8"/>
        <v>#DIV/0!</v>
      </c>
      <c r="CI29" s="85">
        <f t="shared" si="9"/>
        <v>-1166350.0740447075</v>
      </c>
    </row>
    <row r="30" spans="1:87" x14ac:dyDescent="0.2">
      <c r="A30" s="85">
        <f t="shared" si="3"/>
        <v>0</v>
      </c>
      <c r="B30" s="90" t="s">
        <v>69</v>
      </c>
      <c r="C30" s="91" t="s">
        <v>70</v>
      </c>
      <c r="D30" s="115">
        <f>PCT!D30/PCT!D$67*100</f>
        <v>6.6878448419996656E-2</v>
      </c>
      <c r="E30" s="115">
        <f>PCT!E30/PCT!E$67*100</f>
        <v>6.7692307692307691E-2</v>
      </c>
      <c r="F30" s="115">
        <f>PCT!F30/PCT!F$67*100</f>
        <v>4.6593716907871514E-2</v>
      </c>
      <c r="G30" s="115">
        <f>PCT!G30/PCT!G$67*100</f>
        <v>7.3314709711670936E-2</v>
      </c>
      <c r="H30" s="115">
        <f>PCT!H30/PCT!H$67*100</f>
        <v>0.12505210504376824</v>
      </c>
      <c r="I30" s="115">
        <f>PCT!I30/PCT!I$67*100</f>
        <v>4.7187081096140573E-2</v>
      </c>
      <c r="J30" s="115">
        <f>PCT!J30/PCT!J$67*100</f>
        <v>2.9063078991026774E-2</v>
      </c>
      <c r="K30" s="115">
        <f>PCT!K30/PCT!K$67*100</f>
        <v>8.2828666865817566E-2</v>
      </c>
      <c r="L30" s="115">
        <f>PCT!L30/PCT!L$67*100</f>
        <v>9.3423019431988039E-2</v>
      </c>
      <c r="M30" s="115">
        <f>PCT!M30/PCT!M$67*100</f>
        <v>2.2892200627246295E-3</v>
      </c>
      <c r="N30" s="115">
        <f>PCT!N30/PCT!N$67*100</f>
        <v>0</v>
      </c>
      <c r="O30" s="115">
        <f>PCT!O30/PCT!O$67*100</f>
        <v>0</v>
      </c>
      <c r="P30" s="115">
        <f>PCT!P30/PCT!P$67*100</f>
        <v>0.41359518316358113</v>
      </c>
      <c r="Q30" s="115">
        <f>PCT!Q30/PCT!Q$67*100</f>
        <v>3.8081243833434947E-2</v>
      </c>
      <c r="R30" s="115">
        <f>PCT!R30/PCT!R$67*100</f>
        <v>0.23384498252960448</v>
      </c>
      <c r="S30" s="115">
        <f>PCT!S30/PCT!S$67*100</f>
        <v>0.17527264967409117</v>
      </c>
      <c r="T30" s="115">
        <f>PCT!T30/PCT!T$67*100</f>
        <v>6.6282132822571019E-2</v>
      </c>
      <c r="U30" s="115" t="e">
        <f>PCT!U30/PCT!U$67*100</f>
        <v>#DIV/0!</v>
      </c>
      <c r="V30" s="115">
        <f>PCT!V30/PCT!V$67*100</f>
        <v>3.2256122758167721E-2</v>
      </c>
      <c r="W30" s="115">
        <f>PCT!W30/PCT!W$67*100</f>
        <v>5.3216423267578965E-2</v>
      </c>
      <c r="X30" s="115">
        <f>PCT!X30/PCT!X$67*100</f>
        <v>1.6057085842051476E-2</v>
      </c>
      <c r="Y30" s="115">
        <f>PCT!Y30/PCT!Y$67*100</f>
        <v>1.1585884353741498</v>
      </c>
      <c r="Z30" s="115" t="e">
        <f>PCT!Z30/PCT!Z$67*100</f>
        <v>#DIV/0!</v>
      </c>
      <c r="AA30" s="115">
        <f>PCT!AA30/PCT!AA$67*100</f>
        <v>58.454775173941641</v>
      </c>
      <c r="AB30" s="115" t="e">
        <f>PCT!AB30/PCT!AB$67*100</f>
        <v>#DIV/0!</v>
      </c>
      <c r="AC30" s="115">
        <f>PCT!AC30/PCT!AC$67*100</f>
        <v>0.28412012057516739</v>
      </c>
      <c r="AD30" s="115">
        <f>PCT!AD30/PCT!AD$67*100</f>
        <v>2.9596563947708985</v>
      </c>
      <c r="AE30" s="115">
        <f>PCT!AE30/PCT!AE$67*100</f>
        <v>0.66579911025027994</v>
      </c>
      <c r="AF30" s="115">
        <f>PCT!AF30/PCT!AF$67*100</f>
        <v>1.7888749399420343</v>
      </c>
      <c r="AG30" s="115">
        <f>PCT!AG30/PCT!AG$67*100</f>
        <v>4.2355411467051768E-2</v>
      </c>
      <c r="AH30" s="115">
        <f>PCT!AH30/PCT!AH$67*100</f>
        <v>1.1540819485324084E-2</v>
      </c>
      <c r="AI30" s="115">
        <f>PCT!AI30/PCT!AI$67*100</f>
        <v>7.1517275025502286E-2</v>
      </c>
      <c r="AJ30" s="115" t="e">
        <f>PCT!AJ30/PCT!AJ$67*100</f>
        <v>#DIV/0!</v>
      </c>
      <c r="AK30" s="115">
        <f>PCT!AK30/PCT!AK$67*100</f>
        <v>0.29543763108635351</v>
      </c>
      <c r="AL30" s="115">
        <f>PCT!AL30/PCT!AL$67*100</f>
        <v>10.753651143565721</v>
      </c>
      <c r="AM30" s="115">
        <f>PCT!AM30/PCT!AM$67*100</f>
        <v>4.2103800458556249</v>
      </c>
      <c r="AN30" s="115">
        <f>PCT!AN30/PCT!AN$67*100</f>
        <v>9.6853794568423274E-2</v>
      </c>
      <c r="AO30" s="115">
        <f>PCT!AO30/PCT!AO$67*100</f>
        <v>1.663810871886563</v>
      </c>
      <c r="AP30" s="115">
        <f>PCT!AP30/PCT!AP$67*100</f>
        <v>9.94458649792231E-2</v>
      </c>
      <c r="AQ30" s="115">
        <f>PCT!AQ30/PCT!AQ$67*100</f>
        <v>0.28039883444321523</v>
      </c>
      <c r="AR30" s="115">
        <f>PCT!AR30/PCT!AR$67*100</f>
        <v>0.17669233588020061</v>
      </c>
      <c r="AS30" s="115">
        <f>PCT!AS30/PCT!AS$67*100</f>
        <v>0.16902285515186111</v>
      </c>
      <c r="AT30" s="115">
        <f>PCT!AT30/PCT!AT$67*100</f>
        <v>0.31920010752003625</v>
      </c>
      <c r="AU30" s="115">
        <f>PCT!AU30/PCT!AU$67*100</f>
        <v>0.20601277977583018</v>
      </c>
      <c r="AV30" s="115">
        <f>PCT!AV30/PCT!AV$67*100</f>
        <v>0.23852160819079765</v>
      </c>
      <c r="AW30" s="115">
        <f>PCT!AW30/PCT!AW$67*100</f>
        <v>0.49933699143914473</v>
      </c>
      <c r="AX30" s="115">
        <f>PCT!AX30/PCT!AX$67*100</f>
        <v>3.8865179920625694</v>
      </c>
      <c r="AY30" s="115">
        <f>PCT!AY30/PCT!AY$67*100</f>
        <v>1.2385680390382542E-2</v>
      </c>
      <c r="AZ30" s="115">
        <f>PCT!AZ30/PCT!AZ$67*100</f>
        <v>2.2236734596506293</v>
      </c>
      <c r="BA30" s="115">
        <f>PCT!BA30/PCT!BA$67*100</f>
        <v>0.78718315093085456</v>
      </c>
      <c r="BB30" s="115">
        <f>PCT!BB30/PCT!BB$67*100</f>
        <v>2.2296826502818776</v>
      </c>
      <c r="BC30" s="115">
        <f>PCT!BC30/PCT!BC$67*100</f>
        <v>1.2893311594610295</v>
      </c>
      <c r="BD30" s="115">
        <f>PCT!BD30/PCT!BD$67*100</f>
        <v>0.27586328075238631</v>
      </c>
      <c r="BE30" s="115">
        <f>PCT!BE30/PCT!BE$67*100</f>
        <v>0.66977724262492466</v>
      </c>
      <c r="BF30" s="115">
        <f>PCT!BF30/PCT!BF$67*100</f>
        <v>1.5036463423802722</v>
      </c>
      <c r="BG30" s="115">
        <f>PCT!BG30/PCT!BG$67*100</f>
        <v>3.3015213125366669</v>
      </c>
      <c r="BH30" s="115">
        <f>PCT!BH30/PCT!BH$67*100</f>
        <v>4.114231603080067</v>
      </c>
      <c r="BI30" s="115">
        <f>PCT!BI30/PCT!BI$67*100</f>
        <v>2.3469433745089949</v>
      </c>
      <c r="BJ30" s="115">
        <f>PCT!BJ30/PCT!BJ$67*100</f>
        <v>4.7888530306969912</v>
      </c>
      <c r="BK30" s="115">
        <f>PCT!BK30/PCT!BK$67*100</f>
        <v>2.679617909048289</v>
      </c>
      <c r="BL30" s="115">
        <f>PCT!BL30/PCT!BL$67*100</f>
        <v>0.47638445743798941</v>
      </c>
      <c r="BM30" s="115">
        <f>PCT!BM30/PCT!BM$67*100</f>
        <v>3.0202370971042445</v>
      </c>
      <c r="BN30" s="115">
        <f>PCT!BN30/PCT!BN$67*100</f>
        <v>3.3779402228379412</v>
      </c>
      <c r="BO30" s="115">
        <f>PCT!BO30/PCT!BO$67*100</f>
        <v>0</v>
      </c>
      <c r="BP30" s="115">
        <f>PCT!BP30/PCT!BP$67*100</f>
        <v>0</v>
      </c>
      <c r="BQ30" s="115">
        <f>PCT!BQ30/PCT!BQ$67*100</f>
        <v>5.0352721232540469E-2</v>
      </c>
      <c r="BR30" s="115">
        <f>PCT!BR30/PCT!BR$67*100</f>
        <v>0</v>
      </c>
      <c r="BS30" s="115">
        <f>PCT!BS30/PCT!BS$67*100</f>
        <v>1.1747989184801155</v>
      </c>
      <c r="BT30" s="115">
        <f>PCT!BT30/PCT!BT$67*100</f>
        <v>0.94835015724157834</v>
      </c>
      <c r="BU30" s="115">
        <f>PCT!BU30/PCT!BU$67*100</f>
        <v>3.794571599552294</v>
      </c>
      <c r="BV30" s="115">
        <f>PCT!BV30/PCT!$BZ30*100</f>
        <v>101.38312724371758</v>
      </c>
      <c r="BW30" s="115">
        <f>PCT!BW30/PCT!$BZ30*100</f>
        <v>61.627443159154375</v>
      </c>
      <c r="BX30" s="115">
        <f>PCT!BX30/PCT!$BZ30*100</f>
        <v>23.688671719186278</v>
      </c>
      <c r="BY30" s="115">
        <f>PCT!BY30/PCT!$BZ30*100</f>
        <v>186.69924212205825</v>
      </c>
      <c r="BZ30" s="89">
        <v>100280</v>
      </c>
      <c r="CA30" s="88">
        <v>1194560</v>
      </c>
      <c r="CB30" s="88">
        <v>0</v>
      </c>
      <c r="CD30" s="85" t="e">
        <f t="shared" si="4"/>
        <v>#DIV/0!</v>
      </c>
      <c r="CE30" s="85">
        <f t="shared" si="5"/>
        <v>5.2737311226946098</v>
      </c>
      <c r="CF30" s="85">
        <f t="shared" si="6"/>
        <v>-0.70283321867652659</v>
      </c>
      <c r="CG30" s="85">
        <f t="shared" si="7"/>
        <v>0</v>
      </c>
      <c r="CH30" s="85">
        <f t="shared" si="8"/>
        <v>1094089.5061862785</v>
      </c>
      <c r="CI30" s="85">
        <f t="shared" si="9"/>
        <v>-1194559.0516498426</v>
      </c>
    </row>
    <row r="31" spans="1:87" x14ac:dyDescent="0.2">
      <c r="A31" s="85">
        <f t="shared" si="3"/>
        <v>0</v>
      </c>
      <c r="B31" s="90" t="s">
        <v>71</v>
      </c>
      <c r="C31" s="91" t="s">
        <v>72</v>
      </c>
      <c r="D31" s="115">
        <f>PCT!D31/PCT!D$67*100</f>
        <v>2.0995055771848952</v>
      </c>
      <c r="E31" s="115">
        <f>PCT!E31/PCT!E$67*100</f>
        <v>0</v>
      </c>
      <c r="F31" s="115">
        <f>PCT!F31/PCT!F$67*100</f>
        <v>0</v>
      </c>
      <c r="G31" s="115">
        <f>PCT!G31/PCT!G$67*100</f>
        <v>0</v>
      </c>
      <c r="H31" s="115">
        <f>PCT!H31/PCT!H$67*100</f>
        <v>0</v>
      </c>
      <c r="I31" s="115">
        <f>PCT!I31/PCT!I$67*100</f>
        <v>0</v>
      </c>
      <c r="J31" s="115">
        <f>PCT!J31/PCT!J$67*100</f>
        <v>0</v>
      </c>
      <c r="K31" s="115">
        <f>PCT!K31/PCT!K$67*100</f>
        <v>1.6294163973603455E-2</v>
      </c>
      <c r="L31" s="115">
        <f>PCT!L31/PCT!L$67*100</f>
        <v>0</v>
      </c>
      <c r="M31" s="115">
        <f>PCT!M31/PCT!M$67*100</f>
        <v>2.2892200627246295E-3</v>
      </c>
      <c r="N31" s="115">
        <f>PCT!N31/PCT!N$67*100</f>
        <v>0</v>
      </c>
      <c r="O31" s="115">
        <f>PCT!O31/PCT!O$67*100</f>
        <v>0</v>
      </c>
      <c r="P31" s="115">
        <f>PCT!P31/PCT!P$67*100</f>
        <v>0</v>
      </c>
      <c r="Q31" s="115">
        <f>PCT!Q31/PCT!Q$67*100</f>
        <v>0</v>
      </c>
      <c r="R31" s="115">
        <f>PCT!R31/PCT!R$67*100</f>
        <v>0.20937283319511102</v>
      </c>
      <c r="S31" s="115">
        <f>PCT!S31/PCT!S$67*100</f>
        <v>0.71751491675748003</v>
      </c>
      <c r="T31" s="115">
        <f>PCT!T31/PCT!T$67*100</f>
        <v>0</v>
      </c>
      <c r="U31" s="115" t="e">
        <f>PCT!U31/PCT!U$67*100</f>
        <v>#DIV/0!</v>
      </c>
      <c r="V31" s="115">
        <f>PCT!V31/PCT!V$67*100</f>
        <v>0</v>
      </c>
      <c r="W31" s="115">
        <f>PCT!W31/PCT!W$67*100</f>
        <v>0</v>
      </c>
      <c r="X31" s="115">
        <f>PCT!X31/PCT!X$67*100</f>
        <v>0</v>
      </c>
      <c r="Y31" s="115">
        <f>PCT!Y31/PCT!Y$67*100</f>
        <v>0</v>
      </c>
      <c r="Z31" s="115" t="e">
        <f>PCT!Z31/PCT!Z$67*100</f>
        <v>#DIV/0!</v>
      </c>
      <c r="AA31" s="115">
        <f>PCT!AA31/PCT!AA$67*100</f>
        <v>2.6376821627609126</v>
      </c>
      <c r="AB31" s="115" t="e">
        <f>PCT!AB31/PCT!AB$67*100</f>
        <v>#DIV/0!</v>
      </c>
      <c r="AC31" s="115">
        <f>PCT!AC31/PCT!AC$67*100</f>
        <v>0.1315070272376489</v>
      </c>
      <c r="AD31" s="115">
        <f>PCT!AD31/PCT!AD$67*100</f>
        <v>0</v>
      </c>
      <c r="AE31" s="115">
        <f>PCT!AE31/PCT!AE$67*100</f>
        <v>0</v>
      </c>
      <c r="AF31" s="115">
        <f>PCT!AF31/PCT!AF$67*100</f>
        <v>2.8207870305791912E-2</v>
      </c>
      <c r="AG31" s="115">
        <f>PCT!AG31/PCT!AG$67*100</f>
        <v>1.2391210801531103E-2</v>
      </c>
      <c r="AH31" s="115">
        <f>PCT!AH31/PCT!AH$67*100</f>
        <v>2.9617185916757108E-2</v>
      </c>
      <c r="AI31" s="115">
        <f>PCT!AI31/PCT!AI$67*100</f>
        <v>9.2029981815762621E-2</v>
      </c>
      <c r="AJ31" s="115" t="e">
        <f>PCT!AJ31/PCT!AJ$67*100</f>
        <v>#DIV/0!</v>
      </c>
      <c r="AK31" s="115">
        <f>PCT!AK31/PCT!AK$67*100</f>
        <v>0.41722108206851449</v>
      </c>
      <c r="AL31" s="115">
        <f>PCT!AL31/PCT!AL$67*100</f>
        <v>4.1333700744006618</v>
      </c>
      <c r="AM31" s="115">
        <f>PCT!AM31/PCT!AM$67*100</f>
        <v>1.34092961856458</v>
      </c>
      <c r="AN31" s="115">
        <f>PCT!AN31/PCT!AN$67*100</f>
        <v>1.5329377557592172E-2</v>
      </c>
      <c r="AO31" s="115">
        <f>PCT!AO31/PCT!AO$67*100</f>
        <v>0.16389778737987037</v>
      </c>
      <c r="AP31" s="115">
        <f>PCT!AP31/PCT!AP$67*100</f>
        <v>3.1234904183453847E-2</v>
      </c>
      <c r="AQ31" s="115">
        <f>PCT!AQ31/PCT!AQ$67*100</f>
        <v>2.6029804125723955E-3</v>
      </c>
      <c r="AR31" s="115">
        <f>PCT!AR31/PCT!AR$67*100</f>
        <v>8.6483190129020612E-3</v>
      </c>
      <c r="AS31" s="115">
        <f>PCT!AS31/PCT!AS$67*100</f>
        <v>4.349126097474789E-2</v>
      </c>
      <c r="AT31" s="115">
        <f>PCT!AT31/PCT!AT$67*100</f>
        <v>0.12096004074443477</v>
      </c>
      <c r="AU31" s="115">
        <f>PCT!AU31/PCT!AU$67*100</f>
        <v>0.13268619714375501</v>
      </c>
      <c r="AV31" s="115">
        <f>PCT!AV31/PCT!AV$67*100</f>
        <v>5.0930463540911818E-2</v>
      </c>
      <c r="AW31" s="115">
        <f>PCT!AW31/PCT!AW$67*100</f>
        <v>0</v>
      </c>
      <c r="AX31" s="115">
        <f>PCT!AX31/PCT!AX$67*100</f>
        <v>1.7435778216901079E-2</v>
      </c>
      <c r="AY31" s="115">
        <f>PCT!AY31/PCT!AY$67*100</f>
        <v>0</v>
      </c>
      <c r="AZ31" s="115">
        <f>PCT!AZ31/PCT!AZ$67*100</f>
        <v>0.10168601981237288</v>
      </c>
      <c r="BA31" s="115">
        <f>PCT!BA31/PCT!BA$67*100</f>
        <v>0</v>
      </c>
      <c r="BB31" s="115">
        <f>PCT!BB31/PCT!BB$67*100</f>
        <v>0</v>
      </c>
      <c r="BC31" s="115">
        <f>PCT!BC31/PCT!BC$67*100</f>
        <v>0</v>
      </c>
      <c r="BD31" s="115">
        <f>PCT!BD31/PCT!BD$67*100</f>
        <v>0.62266910902310135</v>
      </c>
      <c r="BE31" s="115">
        <f>PCT!BE31/PCT!BE$67*100</f>
        <v>0</v>
      </c>
      <c r="BF31" s="115">
        <f>PCT!BF31/PCT!BF$67*100</f>
        <v>0</v>
      </c>
      <c r="BG31" s="115">
        <f>PCT!BG31/PCT!BG$67*100</f>
        <v>0.75322166251947154</v>
      </c>
      <c r="BH31" s="115">
        <f>PCT!BH31/PCT!BH$67*100</f>
        <v>1.2546077362045862</v>
      </c>
      <c r="BI31" s="115">
        <f>PCT!BI31/PCT!BI$67*100</f>
        <v>0.96640884207752764</v>
      </c>
      <c r="BJ31" s="115">
        <f>PCT!BJ31/PCT!BJ$67*100</f>
        <v>2.6521466481087779</v>
      </c>
      <c r="BK31" s="115">
        <f>PCT!BK31/PCT!BK$67*100</f>
        <v>0.67979371776840125</v>
      </c>
      <c r="BL31" s="115">
        <f>PCT!BL31/PCT!BL$67*100</f>
        <v>0.11986495029512403</v>
      </c>
      <c r="BM31" s="115">
        <f>PCT!BM31/PCT!BM$67*100</f>
        <v>1.2546413442799327</v>
      </c>
      <c r="BN31" s="115">
        <f>PCT!BN31/PCT!BN$67*100</f>
        <v>0.84454913379247409</v>
      </c>
      <c r="BO31" s="115">
        <f>PCT!BO31/PCT!BO$67*100</f>
        <v>0</v>
      </c>
      <c r="BP31" s="115">
        <f>PCT!BP31/PCT!BP$67*100</f>
        <v>0</v>
      </c>
      <c r="BQ31" s="115">
        <f>PCT!BQ31/PCT!BQ$67*100</f>
        <v>0.12735287590534025</v>
      </c>
      <c r="BR31" s="115">
        <f>PCT!BR31/PCT!BR$67*100</f>
        <v>0</v>
      </c>
      <c r="BS31" s="115">
        <f>PCT!BS31/PCT!BS$67*100</f>
        <v>0.48695180211217098</v>
      </c>
      <c r="BT31" s="115">
        <f>PCT!BT31/PCT!BT$67*100</f>
        <v>0.36793026476185703</v>
      </c>
      <c r="BU31" s="115">
        <f>PCT!BU31/PCT!BU$67*100</f>
        <v>1.61613313534773</v>
      </c>
      <c r="BV31" s="115" t="e">
        <f>PCT!BV31/PCT!$BZ31*100</f>
        <v>#DIV/0!</v>
      </c>
      <c r="BW31" s="115" t="e">
        <f>PCT!BW31/PCT!$BZ31*100</f>
        <v>#DIV/0!</v>
      </c>
      <c r="BX31" s="115" t="e">
        <f>PCT!BX31/PCT!$BZ31*100</f>
        <v>#DIV/0!</v>
      </c>
      <c r="BY31" s="115" t="e">
        <f>PCT!BY31/PCT!$BZ31*100</f>
        <v>#DIV/0!</v>
      </c>
      <c r="BZ31" s="89">
        <v>0</v>
      </c>
      <c r="CA31" s="88">
        <v>463452</v>
      </c>
      <c r="CB31" s="88">
        <v>0</v>
      </c>
      <c r="CD31" s="85" t="e">
        <f t="shared" si="4"/>
        <v>#DIV/0!</v>
      </c>
      <c r="CE31" s="85">
        <f t="shared" si="5"/>
        <v>1.739591551865576</v>
      </c>
      <c r="CF31" s="85">
        <f t="shared" si="6"/>
        <v>-0.23888648764543799</v>
      </c>
      <c r="CG31" s="85" t="e">
        <f t="shared" si="7"/>
        <v>#DIV/0!</v>
      </c>
      <c r="CH31" s="85" t="e">
        <f t="shared" si="8"/>
        <v>#DIV/0!</v>
      </c>
      <c r="CI31" s="85">
        <f t="shared" si="9"/>
        <v>-463451.63206973526</v>
      </c>
    </row>
    <row r="32" spans="1:87" x14ac:dyDescent="0.2">
      <c r="A32" s="85">
        <f t="shared" si="3"/>
        <v>0</v>
      </c>
      <c r="B32" s="90" t="s">
        <v>73</v>
      </c>
      <c r="C32" s="91" t="s">
        <v>74</v>
      </c>
      <c r="D32" s="115">
        <f>PCT!D32/PCT!D$67*100</f>
        <v>1.1942580074999402E-2</v>
      </c>
      <c r="E32" s="115">
        <f>PCT!E32/PCT!E$67*100</f>
        <v>9.2307692307692299E-3</v>
      </c>
      <c r="F32" s="115">
        <f>PCT!F32/PCT!F$67*100</f>
        <v>2.400282386163078E-2</v>
      </c>
      <c r="G32" s="115">
        <f>PCT!G32/PCT!G$67*100</f>
        <v>4.5505681890002654E-2</v>
      </c>
      <c r="H32" s="115">
        <f>PCT!H32/PCT!H$67*100</f>
        <v>4.1684035014589414E-2</v>
      </c>
      <c r="I32" s="115">
        <f>PCT!I32/PCT!I$67*100</f>
        <v>0</v>
      </c>
      <c r="J32" s="115">
        <f>PCT!J32/PCT!J$67*100</f>
        <v>1.8848617687305489</v>
      </c>
      <c r="K32" s="115">
        <f>PCT!K32/PCT!K$67*100</f>
        <v>7.1965890883415248E-2</v>
      </c>
      <c r="L32" s="115">
        <f>PCT!L32/PCT!L$67*100</f>
        <v>5.6053811659192827E-2</v>
      </c>
      <c r="M32" s="115">
        <f>PCT!M32/PCT!M$67*100</f>
        <v>6.8676601881738899E-3</v>
      </c>
      <c r="N32" s="115">
        <f>PCT!N32/PCT!N$67*100</f>
        <v>8.6563793752352271E-3</v>
      </c>
      <c r="O32" s="115">
        <f>PCT!O32/PCT!O$67*100</f>
        <v>0</v>
      </c>
      <c r="P32" s="115">
        <f>PCT!P32/PCT!P$67*100</f>
        <v>0</v>
      </c>
      <c r="Q32" s="115">
        <f>PCT!Q32/PCT!Q$67*100</f>
        <v>5.3467604978257151E-2</v>
      </c>
      <c r="R32" s="115">
        <f>PCT!R32/PCT!R$67*100</f>
        <v>0</v>
      </c>
      <c r="S32" s="115">
        <f>PCT!S32/PCT!S$67*100</f>
        <v>0.22622400132353629</v>
      </c>
      <c r="T32" s="115">
        <f>PCT!T32/PCT!T$67*100</f>
        <v>7.43237151135447E-2</v>
      </c>
      <c r="U32" s="115" t="e">
        <f>PCT!U32/PCT!U$67*100</f>
        <v>#DIV/0!</v>
      </c>
      <c r="V32" s="115">
        <f>PCT!V32/PCT!V$67*100</f>
        <v>1.4223172239821987E-3</v>
      </c>
      <c r="W32" s="115">
        <f>PCT!W32/PCT!W$67*100</f>
        <v>0</v>
      </c>
      <c r="X32" s="115">
        <f>PCT!X32/PCT!X$67*100</f>
        <v>9.286025547210492E-3</v>
      </c>
      <c r="Y32" s="115">
        <f>PCT!Y32/PCT!Y$67*100</f>
        <v>0.12755102040816327</v>
      </c>
      <c r="Z32" s="115" t="e">
        <f>PCT!Z32/PCT!Z$67*100</f>
        <v>#DIV/0!</v>
      </c>
      <c r="AA32" s="115">
        <f>PCT!AA32/PCT!AA$67*100</f>
        <v>7.7884315829554504E-2</v>
      </c>
      <c r="AB32" s="115" t="e">
        <f>PCT!AB32/PCT!AB$67*100</f>
        <v>#DIV/0!</v>
      </c>
      <c r="AC32" s="115">
        <f>PCT!AC32/PCT!AC$67*100</f>
        <v>10.863129867248256</v>
      </c>
      <c r="AD32" s="115">
        <f>PCT!AD32/PCT!AD$67*100</f>
        <v>0.27008271283080443</v>
      </c>
      <c r="AE32" s="115">
        <f>PCT!AE32/PCT!AE$67*100</f>
        <v>6.6579911025027999E-2</v>
      </c>
      <c r="AF32" s="115">
        <f>PCT!AF32/PCT!AF$67*100</f>
        <v>0.43272732908665396</v>
      </c>
      <c r="AG32" s="115">
        <f>PCT!AG32/PCT!AG$67*100</f>
        <v>4.5847479965665079E-2</v>
      </c>
      <c r="AH32" s="115">
        <f>PCT!AH32/PCT!AH$67*100</f>
        <v>7.183788187918122E-3</v>
      </c>
      <c r="AI32" s="115">
        <f>PCT!AI32/PCT!AI$67*100</f>
        <v>2.9383066483345897E-2</v>
      </c>
      <c r="AJ32" s="115" t="e">
        <f>PCT!AJ32/PCT!AJ$67*100</f>
        <v>#DIV/0!</v>
      </c>
      <c r="AK32" s="115">
        <f>PCT!AK32/PCT!AK$67*100</f>
        <v>65.952504454116962</v>
      </c>
      <c r="AL32" s="115">
        <f>PCT!AL32/PCT!AL$67*100</f>
        <v>23.642876825571783</v>
      </c>
      <c r="AM32" s="115">
        <f>PCT!AM32/PCT!AM$67*100</f>
        <v>5.5547835753491279</v>
      </c>
      <c r="AN32" s="115">
        <f>PCT!AN32/PCT!AN$67*100</f>
        <v>0</v>
      </c>
      <c r="AO32" s="115">
        <f>PCT!AO32/PCT!AO$67*100</f>
        <v>0</v>
      </c>
      <c r="AP32" s="115">
        <f>PCT!AP32/PCT!AP$67*100</f>
        <v>14.041670144236971</v>
      </c>
      <c r="AQ32" s="115">
        <f>PCT!AQ32/PCT!AQ$67*100</f>
        <v>1.3448732131624043E-2</v>
      </c>
      <c r="AR32" s="115">
        <f>PCT!AR32/PCT!AR$67*100</f>
        <v>0.13488643013799026</v>
      </c>
      <c r="AS32" s="115">
        <f>PCT!AS32/PCT!AS$67*100</f>
        <v>0</v>
      </c>
      <c r="AT32" s="115">
        <f>PCT!AT32/PCT!AT$67*100</f>
        <v>0.19417269698448741</v>
      </c>
      <c r="AU32" s="115">
        <f>PCT!AU32/PCT!AU$67*100</f>
        <v>1.5189077830929851</v>
      </c>
      <c r="AV32" s="115">
        <f>PCT!AV32/PCT!AV$67*100</f>
        <v>0</v>
      </c>
      <c r="AW32" s="115">
        <f>PCT!AW32/PCT!AW$67*100</f>
        <v>0.68631095378913554</v>
      </c>
      <c r="AX32" s="115">
        <f>PCT!AX32/PCT!AX$67*100</f>
        <v>1.1623852144600721E-2</v>
      </c>
      <c r="AY32" s="115">
        <f>PCT!AY32/PCT!AY$67*100</f>
        <v>1.9349870787821834E-2</v>
      </c>
      <c r="AZ32" s="115">
        <f>PCT!AZ32/PCT!AZ$67*100</f>
        <v>8.0513857329444823E-3</v>
      </c>
      <c r="BA32" s="115">
        <f>PCT!BA32/PCT!BA$67*100</f>
        <v>0</v>
      </c>
      <c r="BB32" s="115">
        <f>PCT!BB32/PCT!BB$67*100</f>
        <v>0</v>
      </c>
      <c r="BC32" s="115">
        <f>PCT!BC32/PCT!BC$67*100</f>
        <v>0</v>
      </c>
      <c r="BD32" s="115">
        <f>PCT!BD32/PCT!BD$67*100</f>
        <v>0</v>
      </c>
      <c r="BE32" s="115">
        <f>PCT!BE32/PCT!BE$67*100</f>
        <v>7.1493076459963889E-2</v>
      </c>
      <c r="BF32" s="115">
        <f>PCT!BF32/PCT!BF$67*100</f>
        <v>0</v>
      </c>
      <c r="BG32" s="115">
        <f>PCT!BG32/PCT!BG$67*100</f>
        <v>9.9987861868058511E-2</v>
      </c>
      <c r="BH32" s="115">
        <f>PCT!BH32/PCT!BH$67*100</f>
        <v>0.69104062475439787</v>
      </c>
      <c r="BI32" s="115">
        <f>PCT!BI32/PCT!BI$67*100</f>
        <v>8.9793682546396289E-2</v>
      </c>
      <c r="BJ32" s="115">
        <f>PCT!BJ32/PCT!BJ$67*100</f>
        <v>0.41296401095119384</v>
      </c>
      <c r="BK32" s="115">
        <f>PCT!BK32/PCT!BK$67*100</f>
        <v>0</v>
      </c>
      <c r="BL32" s="115">
        <f>PCT!BL32/PCT!BL$67*100</f>
        <v>1.5855723088605918</v>
      </c>
      <c r="BM32" s="115">
        <f>PCT!BM32/PCT!BM$67*100</f>
        <v>0.14766431122827567</v>
      </c>
      <c r="BN32" s="115">
        <f>PCT!BN32/PCT!BN$67*100</f>
        <v>0.19377212295815188</v>
      </c>
      <c r="BO32" s="115">
        <f>PCT!BO32/PCT!BO$67*100</f>
        <v>0</v>
      </c>
      <c r="BP32" s="115">
        <f>PCT!BP32/PCT!BP$67*100</f>
        <v>0</v>
      </c>
      <c r="BQ32" s="115">
        <f>PCT!BQ32/PCT!BQ$67*100</f>
        <v>5.6657319049636522E-2</v>
      </c>
      <c r="BR32" s="115">
        <f>PCT!BR32/PCT!BR$67*100</f>
        <v>3.4617667444551727E-2</v>
      </c>
      <c r="BS32" s="115">
        <f>PCT!BS32/PCT!BS$67*100</f>
        <v>7.0611288995247351E-2</v>
      </c>
      <c r="BT32" s="115">
        <f>PCT!BT32/PCT!BT$67*100</f>
        <v>0.56181109284994746</v>
      </c>
      <c r="BU32" s="115">
        <f>PCT!BU32/PCT!BU$67*100</f>
        <v>0.3565414210410392</v>
      </c>
      <c r="BV32" s="115">
        <f>PCT!BV32/PCT!$BZ32*100</f>
        <v>14.967082747377198</v>
      </c>
      <c r="BW32" s="115">
        <f>PCT!BW32/PCT!$BZ32*100</f>
        <v>11.581189667259881</v>
      </c>
      <c r="BX32" s="115">
        <f>PCT!BX32/PCT!$BZ32*100</f>
        <v>2.5570503486698275</v>
      </c>
      <c r="BY32" s="115">
        <f>PCT!BY32/PCT!$BZ32*100</f>
        <v>29.105322763306908</v>
      </c>
      <c r="BZ32" s="89">
        <v>482118</v>
      </c>
      <c r="CA32" s="88">
        <v>707668</v>
      </c>
      <c r="CB32" s="88">
        <v>0</v>
      </c>
      <c r="CD32" s="85" t="e">
        <f t="shared" si="4"/>
        <v>#DIV/0!</v>
      </c>
      <c r="CE32" s="85">
        <f t="shared" si="5"/>
        <v>0.36210013168536848</v>
      </c>
      <c r="CF32" s="85">
        <f t="shared" si="6"/>
        <v>-1.0943725050058917</v>
      </c>
      <c r="CG32" s="85">
        <f t="shared" si="7"/>
        <v>0</v>
      </c>
      <c r="CH32" s="85">
        <f t="shared" si="8"/>
        <v>225520.53813581567</v>
      </c>
      <c r="CI32" s="85">
        <f t="shared" si="9"/>
        <v>-707667.43818890711</v>
      </c>
    </row>
    <row r="33" spans="1:87" x14ac:dyDescent="0.2">
      <c r="A33" s="85">
        <f t="shared" si="3"/>
        <v>0</v>
      </c>
      <c r="B33" s="90" t="s">
        <v>75</v>
      </c>
      <c r="C33" s="91" t="s">
        <v>76</v>
      </c>
      <c r="D33" s="115">
        <f>PCT!D33/PCT!D$67*100</f>
        <v>0</v>
      </c>
      <c r="E33" s="115">
        <f>PCT!E33/PCT!E$67*100</f>
        <v>0</v>
      </c>
      <c r="F33" s="115">
        <f>PCT!F33/PCT!F$67*100</f>
        <v>5.6477232615601836E-3</v>
      </c>
      <c r="G33" s="115">
        <f>PCT!G33/PCT!G$67*100</f>
        <v>5.6882102362503323E-2</v>
      </c>
      <c r="H33" s="115">
        <f>PCT!H33/PCT!H$67*100</f>
        <v>2.0842017507294707E-2</v>
      </c>
      <c r="I33" s="115">
        <f>PCT!I33/PCT!I$67*100</f>
        <v>8.919598173196279E-2</v>
      </c>
      <c r="J33" s="115">
        <f>PCT!J33/PCT!J$67*100</f>
        <v>2.5127453710991898E-2</v>
      </c>
      <c r="K33" s="115">
        <f>PCT!K33/PCT!K$67*100</f>
        <v>5.4313879912011509E-3</v>
      </c>
      <c r="L33" s="115">
        <f>PCT!L33/PCT!L$67*100</f>
        <v>3.7369207772795218E-2</v>
      </c>
      <c r="M33" s="115">
        <f>PCT!M33/PCT!M$67*100</f>
        <v>0.25295881693107158</v>
      </c>
      <c r="N33" s="115">
        <f>PCT!N33/PCT!N$67*100</f>
        <v>1.1667293940534437E-2</v>
      </c>
      <c r="O33" s="115">
        <f>PCT!O33/PCT!O$67*100</f>
        <v>0.22719829703618799</v>
      </c>
      <c r="P33" s="115">
        <f>PCT!P33/PCT!P$67*100</f>
        <v>0.16037364245118452</v>
      </c>
      <c r="Q33" s="115">
        <f>PCT!Q33/PCT!Q$67*100</f>
        <v>1.7309656287924976E-3</v>
      </c>
      <c r="R33" s="115">
        <f>PCT!R33/PCT!R$67*100</f>
        <v>0.73416448003480483</v>
      </c>
      <c r="S33" s="115">
        <f>PCT!S33/PCT!S$67*100</f>
        <v>8.7276668237167149E-2</v>
      </c>
      <c r="T33" s="115">
        <f>PCT!T33/PCT!T$67*100</f>
        <v>0.28218643311962216</v>
      </c>
      <c r="U33" s="115" t="e">
        <f>PCT!U33/PCT!U$67*100</f>
        <v>#DIV/0!</v>
      </c>
      <c r="V33" s="115">
        <f>PCT!V33/PCT!V$67*100</f>
        <v>8.2799181253249421E-3</v>
      </c>
      <c r="W33" s="115">
        <f>PCT!W33/PCT!W$67*100</f>
        <v>1.0136030235986531</v>
      </c>
      <c r="X33" s="115">
        <f>PCT!X33/PCT!X$67*100</f>
        <v>6.0455895489651646E-3</v>
      </c>
      <c r="Y33" s="115">
        <f>PCT!Y33/PCT!Y$67*100</f>
        <v>2.4837018140589571</v>
      </c>
      <c r="Z33" s="115" t="e">
        <f>PCT!Z33/PCT!Z$67*100</f>
        <v>#DIV/0!</v>
      </c>
      <c r="AA33" s="115">
        <f>PCT!AA33/PCT!AA$67*100</f>
        <v>1.7948007892277338</v>
      </c>
      <c r="AB33" s="115" t="e">
        <f>PCT!AB33/PCT!AB$67*100</f>
        <v>#DIV/0!</v>
      </c>
      <c r="AC33" s="115">
        <f>PCT!AC33/PCT!AC$67*100</f>
        <v>6.4941741845752535E-2</v>
      </c>
      <c r="AD33" s="115">
        <f>PCT!AD33/PCT!AD$67*100</f>
        <v>42.905639852204736</v>
      </c>
      <c r="AE33" s="115">
        <f>PCT!AE33/PCT!AE$67*100</f>
        <v>9.9869866537541985E-2</v>
      </c>
      <c r="AF33" s="115">
        <f>PCT!AF33/PCT!AF$67*100</f>
        <v>1.2089087273910819E-2</v>
      </c>
      <c r="AG33" s="115">
        <f>PCT!AG33/PCT!AG$67*100</f>
        <v>1.8023579347681604E-2</v>
      </c>
      <c r="AH33" s="115">
        <f>PCT!AH33/PCT!AH$67*100</f>
        <v>3.1880716810287523E-3</v>
      </c>
      <c r="AI33" s="115">
        <f>PCT!AI33/PCT!AI$67*100</f>
        <v>1.2196744577992639E-2</v>
      </c>
      <c r="AJ33" s="115" t="e">
        <f>PCT!AJ33/PCT!AJ$67*100</f>
        <v>#DIV/0!</v>
      </c>
      <c r="AK33" s="115">
        <f>PCT!AK33/PCT!AK$67*100</f>
        <v>7.6678469136916172E-2</v>
      </c>
      <c r="AL33" s="115">
        <f>PCT!AL33/PCT!AL$67*100</f>
        <v>0.38578120694406171</v>
      </c>
      <c r="AM33" s="115">
        <f>PCT!AM33/PCT!AM$67*100</f>
        <v>0.29875633988744532</v>
      </c>
      <c r="AN33" s="115">
        <f>PCT!AN33/PCT!AN$67*100</f>
        <v>8.1026709947272915E-2</v>
      </c>
      <c r="AO33" s="115">
        <f>PCT!AO33/PCT!AO$67*100</f>
        <v>0.7996225384290645</v>
      </c>
      <c r="AP33" s="115">
        <f>PCT!AP33/PCT!AP$67*100</f>
        <v>5.237853163071491E-2</v>
      </c>
      <c r="AQ33" s="115">
        <f>PCT!AQ33/PCT!AQ$67*100</f>
        <v>1.4092246733621108</v>
      </c>
      <c r="AR33" s="115">
        <f>PCT!AR33/PCT!AR$67*100</f>
        <v>3.9162528235223335</v>
      </c>
      <c r="AS33" s="115">
        <f>PCT!AS33/PCT!AS$67*100</f>
        <v>6.5978219774191396E-2</v>
      </c>
      <c r="AT33" s="115">
        <f>PCT!AT33/PCT!AT$67*100</f>
        <v>7.250528758072845E-3</v>
      </c>
      <c r="AU33" s="115">
        <f>PCT!AU33/PCT!AU$67*100</f>
        <v>6.9834840601976325E-2</v>
      </c>
      <c r="AV33" s="115">
        <f>PCT!AV33/PCT!AV$67*100</f>
        <v>0.1393627796569645</v>
      </c>
      <c r="AW33" s="115">
        <f>PCT!AW33/PCT!AW$67*100</f>
        <v>0.68853022930664287</v>
      </c>
      <c r="AX33" s="115">
        <f>PCT!AX33/PCT!AX$67*100</f>
        <v>0.70407332990152938</v>
      </c>
      <c r="AY33" s="115">
        <f>PCT!AY33/PCT!AY$67*100</f>
        <v>0.12927829389676865</v>
      </c>
      <c r="AZ33" s="115">
        <f>PCT!AZ33/PCT!AZ$67*100</f>
        <v>4.1700214107220601</v>
      </c>
      <c r="BA33" s="115">
        <f>PCT!BA33/PCT!BA$67*100</f>
        <v>1.6115272085878332</v>
      </c>
      <c r="BB33" s="115">
        <f>PCT!BB33/PCT!BB$67*100</f>
        <v>4.7444099575600172</v>
      </c>
      <c r="BC33" s="115">
        <f>PCT!BC33/PCT!BC$67*100</f>
        <v>3.8248908378778506</v>
      </c>
      <c r="BD33" s="115">
        <f>PCT!BD33/PCT!BD$67*100</f>
        <v>0.32352437304798176</v>
      </c>
      <c r="BE33" s="115">
        <f>PCT!BE33/PCT!BE$67*100</f>
        <v>4.3196869355809753</v>
      </c>
      <c r="BF33" s="115">
        <f>PCT!BF33/PCT!BF$67*100</f>
        <v>3.1501390872866701</v>
      </c>
      <c r="BG33" s="115">
        <f>PCT!BG33/PCT!BG$67*100</f>
        <v>3.7695474499807813</v>
      </c>
      <c r="BH33" s="115">
        <f>PCT!BH33/PCT!BH$67*100</f>
        <v>6.335721145459738</v>
      </c>
      <c r="BI33" s="115">
        <f>PCT!BI33/PCT!BI$67*100</f>
        <v>1.0827245968818364</v>
      </c>
      <c r="BJ33" s="115">
        <f>PCT!BJ33/PCT!BJ$67*100</f>
        <v>1.085942399167954</v>
      </c>
      <c r="BK33" s="115">
        <f>PCT!BK33/PCT!BK$67*100</f>
        <v>0.41022034692920772</v>
      </c>
      <c r="BL33" s="115">
        <f>PCT!BL33/PCT!BL$67*100</f>
        <v>0.76132876690493312</v>
      </c>
      <c r="BM33" s="115">
        <f>PCT!BM33/PCT!BM$67*100</f>
        <v>0.10005269219252133</v>
      </c>
      <c r="BN33" s="115">
        <f>PCT!BN33/PCT!BN$67*100</f>
        <v>0.36627032236401991</v>
      </c>
      <c r="BO33" s="115">
        <f>PCT!BO33/PCT!BO$67*100</f>
        <v>0</v>
      </c>
      <c r="BP33" s="115">
        <f>PCT!BP33/PCT!BP$67*100</f>
        <v>0</v>
      </c>
      <c r="BQ33" s="115">
        <f>PCT!BQ33/PCT!BQ$67*100</f>
        <v>0.10583318202298572</v>
      </c>
      <c r="BR33" s="115">
        <f>PCT!BR33/PCT!BR$67*100</f>
        <v>0</v>
      </c>
      <c r="BS33" s="115">
        <f>PCT!BS33/PCT!BS$67*100</f>
        <v>4.1539714958538407E-2</v>
      </c>
      <c r="BT33" s="115">
        <f>PCT!BT33/PCT!BT$67*100</f>
        <v>0.27491881613452473</v>
      </c>
      <c r="BU33" s="115">
        <f>PCT!BU33/PCT!BU$67*100</f>
        <v>0.75967318570311904</v>
      </c>
      <c r="BV33" s="115">
        <f>PCT!BV33/PCT!$BZ33*100</f>
        <v>23.994973678448694</v>
      </c>
      <c r="BW33" s="115">
        <f>PCT!BW33/PCT!$BZ33*100</f>
        <v>21.925423857892181</v>
      </c>
      <c r="BX33" s="115">
        <f>PCT!BX33/PCT!$BZ33*100</f>
        <v>10.866564490180586</v>
      </c>
      <c r="BY33" s="115">
        <f>PCT!BY33/PCT!$BZ33*100</f>
        <v>56.786962026521458</v>
      </c>
      <c r="BZ33" s="89">
        <v>105047</v>
      </c>
      <c r="CA33" s="88">
        <v>346293</v>
      </c>
      <c r="CB33" s="88">
        <v>0</v>
      </c>
      <c r="CD33" s="85" t="e">
        <f t="shared" si="4"/>
        <v>#DIV/0!</v>
      </c>
      <c r="CE33" s="85">
        <f t="shared" si="5"/>
        <v>0.53061648162098862</v>
      </c>
      <c r="CF33" s="85">
        <f t="shared" si="6"/>
        <v>-0.52794966572894686</v>
      </c>
      <c r="CG33" s="85">
        <f t="shared" si="7"/>
        <v>0</v>
      </c>
      <c r="CH33" s="85">
        <f t="shared" si="8"/>
        <v>241188.45336478777</v>
      </c>
      <c r="CI33" s="85">
        <f t="shared" si="9"/>
        <v>-346292.72508118389</v>
      </c>
    </row>
    <row r="34" spans="1:87" x14ac:dyDescent="0.2">
      <c r="A34" s="85">
        <f t="shared" si="3"/>
        <v>0</v>
      </c>
      <c r="B34" s="90" t="s">
        <v>77</v>
      </c>
      <c r="C34" s="91" t="s">
        <v>78</v>
      </c>
      <c r="D34" s="115">
        <f>PCT!D34/PCT!D$67*100</f>
        <v>13.982372751809303</v>
      </c>
      <c r="E34" s="115">
        <f>PCT!E34/PCT!E$67*100</f>
        <v>12.009230769230768</v>
      </c>
      <c r="F34" s="115">
        <f>PCT!F34/PCT!F$67*100</f>
        <v>7.5171196611366033</v>
      </c>
      <c r="G34" s="115">
        <f>PCT!G34/PCT!G$67*100</f>
        <v>22.304104359697135</v>
      </c>
      <c r="H34" s="115">
        <f>PCT!H34/PCT!H$67*100</f>
        <v>39.433097123801588</v>
      </c>
      <c r="I34" s="115">
        <f>PCT!I34/PCT!I$67*100</f>
        <v>25.54979878028324</v>
      </c>
      <c r="J34" s="115">
        <f>PCT!J34/PCT!J$67*100</f>
        <v>38.376181192151357</v>
      </c>
      <c r="K34" s="115">
        <f>PCT!K34/PCT!K$67*100</f>
        <v>12.856095375173126</v>
      </c>
      <c r="L34" s="115">
        <f>PCT!L34/PCT!L$67*100</f>
        <v>54.895366218236177</v>
      </c>
      <c r="M34" s="115">
        <f>PCT!M34/PCT!M$67*100</f>
        <v>6.4407206464757465</v>
      </c>
      <c r="N34" s="115">
        <f>PCT!N34/PCT!N$67*100</f>
        <v>4.4806172374858866</v>
      </c>
      <c r="O34" s="115">
        <f>PCT!O34/PCT!O$67*100</f>
        <v>5.2664974619289335</v>
      </c>
      <c r="P34" s="115">
        <f>PCT!P34/PCT!P$67*100</f>
        <v>3.4269315176411004</v>
      </c>
      <c r="Q34" s="115">
        <f>PCT!Q34/PCT!Q$67*100</f>
        <v>2.3042999109514346</v>
      </c>
      <c r="R34" s="115">
        <f>PCT!R34/PCT!R$67*100</f>
        <v>0.72872622462713954</v>
      </c>
      <c r="S34" s="115">
        <f>PCT!S34/PCT!S$67*100</f>
        <v>0.12300255715842513</v>
      </c>
      <c r="T34" s="115">
        <f>PCT!T34/PCT!T$67*100</f>
        <v>0.78368874690216317</v>
      </c>
      <c r="U34" s="115" t="e">
        <f>PCT!U34/PCT!U$67*100</f>
        <v>#DIV/0!</v>
      </c>
      <c r="V34" s="115">
        <f>PCT!V34/PCT!V$67*100</f>
        <v>0.32007217243970837</v>
      </c>
      <c r="W34" s="115">
        <f>PCT!W34/PCT!W$67*100</f>
        <v>0.55209208479301075</v>
      </c>
      <c r="X34" s="115">
        <f>PCT!X34/PCT!X$67*100</f>
        <v>5.5716153283262952E-2</v>
      </c>
      <c r="Y34" s="115">
        <f>PCT!Y34/PCT!Y$67*100</f>
        <v>1.651077097505669</v>
      </c>
      <c r="Z34" s="115" t="e">
        <f>PCT!Z34/PCT!Z$67*100</f>
        <v>#DIV/0!</v>
      </c>
      <c r="AA34" s="115">
        <f>PCT!AA34/PCT!AA$67*100</f>
        <v>17.13628024507598</v>
      </c>
      <c r="AB34" s="115" t="e">
        <f>PCT!AB34/PCT!AB$67*100</f>
        <v>#DIV/0!</v>
      </c>
      <c r="AC34" s="115">
        <f>PCT!AC34/PCT!AC$67*100</f>
        <v>6.1840773672617857</v>
      </c>
      <c r="AD34" s="115">
        <f>PCT!AD34/PCT!AD$67*100</f>
        <v>10.816437533994785</v>
      </c>
      <c r="AE34" s="115">
        <f>PCT!AE34/PCT!AE$67*100</f>
        <v>67.345580001815819</v>
      </c>
      <c r="AF34" s="115">
        <f>PCT!AF34/PCT!AF$67*100</f>
        <v>24.031555617550875</v>
      </c>
      <c r="AG34" s="115">
        <f>PCT!AG34/PCT!AG$67*100</f>
        <v>0.25368187931861857</v>
      </c>
      <c r="AH34" s="115">
        <f>PCT!AH34/PCT!AH$67*100</f>
        <v>1.1200864775070385</v>
      </c>
      <c r="AI34" s="115">
        <f>PCT!AI34/PCT!AI$67*100</f>
        <v>4.186809775136382</v>
      </c>
      <c r="AJ34" s="115" t="e">
        <f>PCT!AJ34/PCT!AJ$67*100</f>
        <v>#DIV/0!</v>
      </c>
      <c r="AK34" s="115">
        <f>PCT!AK34/PCT!AK$67*100</f>
        <v>1.6350555918901242</v>
      </c>
      <c r="AL34" s="115">
        <f>PCT!AL34/PCT!AL$67*100</f>
        <v>6.3102783135850089</v>
      </c>
      <c r="AM34" s="115">
        <f>PCT!AM34/PCT!AM$67*100</f>
        <v>21.260334885013549</v>
      </c>
      <c r="AN34" s="115">
        <f>PCT!AN34/PCT!AN$67*100</f>
        <v>0.81355196609221325</v>
      </c>
      <c r="AO34" s="115">
        <f>PCT!AO34/PCT!AO$67*100</f>
        <v>59.606645310288307</v>
      </c>
      <c r="AP34" s="115">
        <f>PCT!AP34/PCT!AP$67*100</f>
        <v>1.6313977809307749</v>
      </c>
      <c r="AQ34" s="115">
        <f>PCT!AQ34/PCT!AQ$67*100</f>
        <v>2.8430330506207384</v>
      </c>
      <c r="AR34" s="115">
        <f>PCT!AR34/PCT!AR$67*100</f>
        <v>1.3317727618287127</v>
      </c>
      <c r="AS34" s="115">
        <f>PCT!AS34/PCT!AS$67*100</f>
        <v>0.15654382856535673</v>
      </c>
      <c r="AT34" s="115">
        <f>PCT!AT34/PCT!AT$67*100</f>
        <v>0.50240859028499885</v>
      </c>
      <c r="AU34" s="115">
        <f>PCT!AU34/PCT!AU$67*100</f>
        <v>0.65993924368867629</v>
      </c>
      <c r="AV34" s="115">
        <f>PCT!AV34/PCT!AV$67*100</f>
        <v>7.6068168214641615E-2</v>
      </c>
      <c r="AW34" s="115">
        <f>PCT!AW34/PCT!AW$67*100</f>
        <v>0.19085769450562864</v>
      </c>
      <c r="AX34" s="115">
        <f>PCT!AX34/PCT!AX$67*100</f>
        <v>0.44004583118845586</v>
      </c>
      <c r="AY34" s="115">
        <f>PCT!AY34/PCT!AY$67*100</f>
        <v>1.9526179405478527E-2</v>
      </c>
      <c r="AZ34" s="115">
        <f>PCT!AZ34/PCT!AZ$67*100</f>
        <v>8.2899453102169104E-2</v>
      </c>
      <c r="BA34" s="115">
        <f>PCT!BA34/PCT!BA$67*100</f>
        <v>4.7105374723255926E-2</v>
      </c>
      <c r="BB34" s="115">
        <f>PCT!BB34/PCT!BB$67*100</f>
        <v>0.23437005130803826</v>
      </c>
      <c r="BC34" s="115">
        <f>PCT!BC34/PCT!BC$67*100</f>
        <v>7.0276044302018323E-2</v>
      </c>
      <c r="BD34" s="115">
        <f>PCT!BD34/PCT!BD$67*100</f>
        <v>0</v>
      </c>
      <c r="BE34" s="115">
        <f>PCT!BE34/PCT!BE$67*100</f>
        <v>0.40261890427453345</v>
      </c>
      <c r="BF34" s="115">
        <f>PCT!BF34/PCT!BF$67*100</f>
        <v>0.1917149086534847</v>
      </c>
      <c r="BG34" s="115">
        <f>PCT!BG34/PCT!BG$67*100</f>
        <v>1.256498958143675</v>
      </c>
      <c r="BH34" s="115">
        <f>PCT!BH34/PCT!BH$67*100</f>
        <v>1.2881533976004309</v>
      </c>
      <c r="BI34" s="115">
        <f>PCT!BI34/PCT!BI$67*100</f>
        <v>34.446104722315631</v>
      </c>
      <c r="BJ34" s="115">
        <f>PCT!BJ34/PCT!BJ$67*100</f>
        <v>0.37625609886664318</v>
      </c>
      <c r="BK34" s="115">
        <f>PCT!BK34/PCT!BK$67*100</f>
        <v>8.0593647444913259</v>
      </c>
      <c r="BL34" s="115">
        <f>PCT!BL34/PCT!BL$67*100</f>
        <v>3.6258376179817309</v>
      </c>
      <c r="BM34" s="115">
        <f>PCT!BM34/PCT!BM$67*100</f>
        <v>4.4752747567403652</v>
      </c>
      <c r="BN34" s="115">
        <f>PCT!BN34/PCT!BN$67*100</f>
        <v>3.8698035878600225</v>
      </c>
      <c r="BO34" s="115">
        <f>PCT!BO34/PCT!BO$67*100</f>
        <v>0</v>
      </c>
      <c r="BP34" s="115">
        <f>PCT!BP34/PCT!BP$67*100</f>
        <v>0</v>
      </c>
      <c r="BQ34" s="115">
        <f>PCT!BQ34/PCT!BQ$67*100</f>
        <v>0.11945111330791321</v>
      </c>
      <c r="BR34" s="115">
        <f>PCT!BR34/PCT!BR$67*100</f>
        <v>0.12997598347594819</v>
      </c>
      <c r="BS34" s="115">
        <f>PCT!BS34/PCT!BS$67*100</f>
        <v>1.782320333595901</v>
      </c>
      <c r="BT34" s="115">
        <f>PCT!BT34/PCT!BT$67*100</f>
        <v>2.3800488009419163</v>
      </c>
      <c r="BU34" s="115">
        <f>PCT!BU34/PCT!BU$67*100</f>
        <v>10.171135949719075</v>
      </c>
      <c r="BV34" s="115">
        <f>PCT!BV34/PCT!$BZ34*100</f>
        <v>397.70798479087455</v>
      </c>
      <c r="BW34" s="115">
        <f>PCT!BW34/PCT!$BZ34*100</f>
        <v>263.12547528517109</v>
      </c>
      <c r="BX34" s="115">
        <f>PCT!BX34/PCT!$BZ34*100</f>
        <v>100.97186311787073</v>
      </c>
      <c r="BY34" s="115">
        <f>PCT!BY34/PCT!$BZ34*100</f>
        <v>761.80532319391637</v>
      </c>
      <c r="BZ34" s="89">
        <v>65750</v>
      </c>
      <c r="CA34" s="88">
        <v>2997955</v>
      </c>
      <c r="CB34" s="88">
        <v>0</v>
      </c>
      <c r="CD34" s="85" t="e">
        <f t="shared" si="4"/>
        <v>#DIV/0!</v>
      </c>
      <c r="CE34" s="85">
        <f t="shared" si="5"/>
        <v>6.8121851077883484</v>
      </c>
      <c r="CF34" s="85">
        <f t="shared" si="6"/>
        <v>-3.0281091506357156</v>
      </c>
      <c r="CG34" s="85">
        <f t="shared" si="7"/>
        <v>0</v>
      </c>
      <c r="CH34" s="85">
        <f t="shared" si="8"/>
        <v>2931433.0235408563</v>
      </c>
      <c r="CI34" s="85">
        <f t="shared" si="9"/>
        <v>-2997952.6199511993</v>
      </c>
    </row>
    <row r="35" spans="1:87" x14ac:dyDescent="0.2">
      <c r="A35" s="85">
        <f t="shared" si="3"/>
        <v>0</v>
      </c>
      <c r="B35" s="90" t="s">
        <v>79</v>
      </c>
      <c r="C35" s="91" t="s">
        <v>80</v>
      </c>
      <c r="D35" s="115">
        <f>PCT!D35/PCT!D$67*100</f>
        <v>3.7786323357298111</v>
      </c>
      <c r="E35" s="115">
        <f>PCT!E35/PCT!E$67*100</f>
        <v>3.4707692307692306</v>
      </c>
      <c r="F35" s="115">
        <f>PCT!F35/PCT!F$67*100</f>
        <v>0.24708789269325804</v>
      </c>
      <c r="G35" s="115">
        <f>PCT!G35/PCT!G$67*100</f>
        <v>0.652248107090038</v>
      </c>
      <c r="H35" s="115">
        <f>PCT!H35/PCT!H$67*100</f>
        <v>6.2526052521884118E-2</v>
      </c>
      <c r="I35" s="115">
        <f>PCT!I35/PCT!I$67*100</f>
        <v>5.9075016519124987E-3</v>
      </c>
      <c r="J35" s="115">
        <f>PCT!J35/PCT!J$67*100</f>
        <v>0.10777558459172429</v>
      </c>
      <c r="K35" s="115">
        <f>PCT!K35/PCT!K$67*100</f>
        <v>1.0278901773348179</v>
      </c>
      <c r="L35" s="115">
        <f>PCT!L35/PCT!L$67*100</f>
        <v>1.4200298953662183</v>
      </c>
      <c r="M35" s="115">
        <f>PCT!M35/PCT!M$67*100</f>
        <v>1.0301490282260834E-2</v>
      </c>
      <c r="N35" s="115">
        <f>PCT!N35/PCT!N$67*100</f>
        <v>0.34060971019947311</v>
      </c>
      <c r="O35" s="115">
        <f>PCT!O35/PCT!O$67*100</f>
        <v>2.1409857540527262</v>
      </c>
      <c r="P35" s="115">
        <f>PCT!P35/PCT!P$67*100</f>
        <v>2.7150976309718082</v>
      </c>
      <c r="Q35" s="115">
        <f>PCT!Q35/PCT!Q$67*100</f>
        <v>5.6544877207221594E-2</v>
      </c>
      <c r="R35" s="115">
        <f>PCT!R35/PCT!R$67*100</f>
        <v>0</v>
      </c>
      <c r="S35" s="115">
        <f>PCT!S35/PCT!S$67*100</f>
        <v>0.42199707719069834</v>
      </c>
      <c r="T35" s="115">
        <f>PCT!T35/PCT!T$67*100</f>
        <v>8.9919511071796715E-2</v>
      </c>
      <c r="U35" s="115" t="e">
        <f>PCT!U35/PCT!U$67*100</f>
        <v>#DIV/0!</v>
      </c>
      <c r="V35" s="115">
        <f>PCT!V35/PCT!V$67*100</f>
        <v>0.13971726873439419</v>
      </c>
      <c r="W35" s="115">
        <f>PCT!W35/PCT!W$67*100</f>
        <v>1.358717189810527</v>
      </c>
      <c r="X35" s="115">
        <f>PCT!X35/PCT!X$67*100</f>
        <v>0.15708859884031082</v>
      </c>
      <c r="Y35" s="115">
        <f>PCT!Y35/PCT!Y$67*100</f>
        <v>8.7018140589569164</v>
      </c>
      <c r="Z35" s="115" t="e">
        <f>PCT!Z35/PCT!Z$67*100</f>
        <v>#DIV/0!</v>
      </c>
      <c r="AA35" s="115">
        <f>PCT!AA35/PCT!AA$67*100</f>
        <v>8.4807366125514899E-2</v>
      </c>
      <c r="AB35" s="115" t="e">
        <f>PCT!AB35/PCT!AB$67*100</f>
        <v>#DIV/0!</v>
      </c>
      <c r="AC35" s="115">
        <f>PCT!AC35/PCT!AC$67*100</f>
        <v>0.16938970998100455</v>
      </c>
      <c r="AD35" s="115">
        <f>PCT!AD35/PCT!AD$67*100</f>
        <v>8.7720614438171687</v>
      </c>
      <c r="AE35" s="115">
        <f>PCT!AE35/PCT!AE$67*100</f>
        <v>0.78080077474805554</v>
      </c>
      <c r="AF35" s="115">
        <f>PCT!AF35/PCT!AF$67*100</f>
        <v>12.514685141271833</v>
      </c>
      <c r="AG35" s="115">
        <f>PCT!AG35/PCT!AG$67*100</f>
        <v>5.8576632879965215E-3</v>
      </c>
      <c r="AH35" s="115">
        <f>PCT!AH35/PCT!AH$67*100</f>
        <v>2.3379192327544184E-4</v>
      </c>
      <c r="AI35" s="115">
        <f>PCT!AI35/PCT!AI$67*100</f>
        <v>6.7082095178959508E-2</v>
      </c>
      <c r="AJ35" s="115" t="e">
        <f>PCT!AJ35/PCT!AJ$67*100</f>
        <v>#DIV/0!</v>
      </c>
      <c r="AK35" s="115">
        <f>PCT!AK35/PCT!AK$67*100</f>
        <v>0.87052614961322472</v>
      </c>
      <c r="AL35" s="115">
        <f>PCT!AL35/PCT!AL$67*100</f>
        <v>3.9060347203086252</v>
      </c>
      <c r="AM35" s="115">
        <f>PCT!AM35/PCT!AM$67*100</f>
        <v>0.71215174042937535</v>
      </c>
      <c r="AN35" s="115">
        <f>PCT!AN35/PCT!AN$67*100</f>
        <v>0.57226358167920388</v>
      </c>
      <c r="AO35" s="115">
        <f>PCT!AO35/PCT!AO$67*100</f>
        <v>2.4882664084034865</v>
      </c>
      <c r="AP35" s="115">
        <f>PCT!AP35/PCT!AP$67*100</f>
        <v>5.4654759465946369E-2</v>
      </c>
      <c r="AQ35" s="115">
        <f>PCT!AQ35/PCT!AQ$67*100</f>
        <v>12.706448883972149</v>
      </c>
      <c r="AR35" s="115">
        <f>PCT!AR35/PCT!AR$67*100</f>
        <v>6.7367328633387844</v>
      </c>
      <c r="AS35" s="115">
        <f>PCT!AS35/PCT!AS$67*100</f>
        <v>8.238505086747768</v>
      </c>
      <c r="AT35" s="115">
        <f>PCT!AT35/PCT!AT$67*100</f>
        <v>0.18603795740225934</v>
      </c>
      <c r="AU35" s="115">
        <f>PCT!AU35/PCT!AU$67*100</f>
        <v>0.9357868640664827</v>
      </c>
      <c r="AV35" s="115">
        <f>PCT!AV35/PCT!AV$67*100</f>
        <v>6.8331159372228818</v>
      </c>
      <c r="AW35" s="115">
        <f>PCT!AW35/PCT!AW$67*100</f>
        <v>0.49212434600724592</v>
      </c>
      <c r="AX35" s="115">
        <f>PCT!AX35/PCT!AX$67*100</f>
        <v>4.1513757659288289E-2</v>
      </c>
      <c r="AY35" s="115">
        <f>PCT!AY35/PCT!AY$67*100</f>
        <v>6.417633682703551E-2</v>
      </c>
      <c r="AZ35" s="115">
        <f>PCT!AZ35/PCT!AZ$67*100</f>
        <v>3.2205542931777929E-2</v>
      </c>
      <c r="BA35" s="115">
        <f>PCT!BA35/PCT!BA$67*100</f>
        <v>5.8620021877829595E-2</v>
      </c>
      <c r="BB35" s="115">
        <f>PCT!BB35/PCT!BB$67*100</f>
        <v>0.29771330841831883</v>
      </c>
      <c r="BC35" s="115">
        <f>PCT!BC35/PCT!BC$67*100</f>
        <v>0.15085924176833268</v>
      </c>
      <c r="BD35" s="115">
        <f>PCT!BD35/PCT!BD$67*100</f>
        <v>5.3591274286291617E-2</v>
      </c>
      <c r="BE35" s="115">
        <f>PCT!BE35/PCT!BE$67*100</f>
        <v>0.52302829620710423</v>
      </c>
      <c r="BF35" s="115">
        <f>PCT!BF35/PCT!BF$67*100</f>
        <v>0.15036463423802721</v>
      </c>
      <c r="BG35" s="115">
        <f>PCT!BG35/PCT!BG$67*100</f>
        <v>8.4461168092897169E-3</v>
      </c>
      <c r="BH35" s="115">
        <f>PCT!BH35/PCT!BH$67*100</f>
        <v>0.13859150393826064</v>
      </c>
      <c r="BI35" s="115">
        <f>PCT!BI35/PCT!BI$67*100</f>
        <v>0.15202521156986398</v>
      </c>
      <c r="BJ35" s="115">
        <f>PCT!BJ35/PCT!BJ$67*100</f>
        <v>3.9981034245422977</v>
      </c>
      <c r="BK35" s="115">
        <f>PCT!BK35/PCT!BK$67*100</f>
        <v>1.9675925925925926</v>
      </c>
      <c r="BL35" s="115">
        <f>PCT!BL35/PCT!BL$67*100</f>
        <v>1.3004982277229848</v>
      </c>
      <c r="BM35" s="115">
        <f>PCT!BM35/PCT!BM$67*100</f>
        <v>0.18725848518551932</v>
      </c>
      <c r="BN35" s="115">
        <f>PCT!BN35/PCT!BN$67*100</f>
        <v>0.42112116140243855</v>
      </c>
      <c r="BO35" s="115">
        <f>PCT!BO35/PCT!BO$67*100</f>
        <v>0</v>
      </c>
      <c r="BP35" s="115">
        <f>PCT!BP35/PCT!BP$67*100</f>
        <v>0.15487477491402513</v>
      </c>
      <c r="BQ35" s="115">
        <f>PCT!BQ35/PCT!BQ$67*100</f>
        <v>0.94526936604326806</v>
      </c>
      <c r="BR35" s="115">
        <f>PCT!BR35/PCT!BR$67*100</f>
        <v>1.1272177263909213</v>
      </c>
      <c r="BS35" s="115">
        <f>PCT!BS35/PCT!BS$67*100</f>
        <v>0.51308050485808721</v>
      </c>
      <c r="BT35" s="115">
        <f>PCT!BT35/PCT!BT$67*100</f>
        <v>0.76838702822812799</v>
      </c>
      <c r="BU35" s="115">
        <f>PCT!BU35/PCT!BU$67*100</f>
        <v>0.4731406899110801</v>
      </c>
      <c r="BV35" s="115">
        <f>PCT!BV35/PCT!$BZ35*100</f>
        <v>9.7420538610783307</v>
      </c>
      <c r="BW35" s="115">
        <f>PCT!BW35/PCT!$BZ35*100</f>
        <v>9.2970786222564481</v>
      </c>
      <c r="BX35" s="115">
        <f>PCT!BX35/PCT!$BZ35*100</f>
        <v>2.6351188807008001</v>
      </c>
      <c r="BY35" s="115">
        <f>PCT!BY35/PCT!$BZ35*100</f>
        <v>21.674251364035584</v>
      </c>
      <c r="BZ35" s="89">
        <v>702511</v>
      </c>
      <c r="CA35" s="88">
        <v>967875</v>
      </c>
      <c r="CB35" s="88">
        <v>0</v>
      </c>
      <c r="CD35" s="85" t="e">
        <f t="shared" si="4"/>
        <v>#DIV/0!</v>
      </c>
      <c r="CE35" s="85">
        <f t="shared" si="5"/>
        <v>2.322661009078085</v>
      </c>
      <c r="CF35" s="85">
        <f t="shared" si="6"/>
        <v>-1.045191704352944</v>
      </c>
      <c r="CG35" s="85">
        <f t="shared" si="7"/>
        <v>0</v>
      </c>
      <c r="CH35" s="85">
        <f t="shared" si="8"/>
        <v>265341.85260794609</v>
      </c>
      <c r="CI35" s="85">
        <f t="shared" si="9"/>
        <v>-967874.23161297175</v>
      </c>
    </row>
    <row r="36" spans="1:87" x14ac:dyDescent="0.2">
      <c r="A36" s="85">
        <f t="shared" si="3"/>
        <v>0</v>
      </c>
      <c r="B36" s="90" t="s">
        <v>81</v>
      </c>
      <c r="C36" s="91" t="s">
        <v>82</v>
      </c>
      <c r="D36" s="115">
        <f>PCT!D36/PCT!D$67*100</f>
        <v>0</v>
      </c>
      <c r="E36" s="115">
        <f>PCT!E36/PCT!E$67*100</f>
        <v>0</v>
      </c>
      <c r="F36" s="115">
        <f>PCT!F36/PCT!F$67*100</f>
        <v>0</v>
      </c>
      <c r="G36" s="115">
        <f>PCT!G36/PCT!G$67*100</f>
        <v>0</v>
      </c>
      <c r="H36" s="115">
        <f>PCT!H36/PCT!H$67*100</f>
        <v>0</v>
      </c>
      <c r="I36" s="115">
        <f>PCT!I36/PCT!I$67*100</f>
        <v>5.6157731752748451E-3</v>
      </c>
      <c r="J36" s="115">
        <f>PCT!J36/PCT!J$67*100</f>
        <v>0.10606005562350397</v>
      </c>
      <c r="K36" s="115">
        <f>PCT!K36/PCT!K$67*100</f>
        <v>2.1725551964804603E-2</v>
      </c>
      <c r="L36" s="115">
        <f>PCT!L36/PCT!L$67*100</f>
        <v>3.7369207772795218E-2</v>
      </c>
      <c r="M36" s="115">
        <f>PCT!M36/PCT!M$67*100</f>
        <v>6.8676601881738899E-3</v>
      </c>
      <c r="N36" s="115">
        <f>PCT!N36/PCT!N$67*100</f>
        <v>5.2691004892736169E-3</v>
      </c>
      <c r="O36" s="115">
        <f>PCT!O36/PCT!O$67*100</f>
        <v>0</v>
      </c>
      <c r="P36" s="115">
        <f>PCT!P36/PCT!P$67*100</f>
        <v>0.3066794215294581</v>
      </c>
      <c r="Q36" s="115">
        <f>PCT!Q36/PCT!Q$67*100</f>
        <v>0</v>
      </c>
      <c r="R36" s="115">
        <f>PCT!R36/PCT!R$67*100</f>
        <v>0</v>
      </c>
      <c r="S36" s="115">
        <f>PCT!S36/PCT!S$67*100</f>
        <v>0</v>
      </c>
      <c r="T36" s="115">
        <f>PCT!T36/PCT!T$67*100</f>
        <v>0</v>
      </c>
      <c r="U36" s="115" t="e">
        <f>PCT!U36/PCT!U$67*100</f>
        <v>#DIV/0!</v>
      </c>
      <c r="V36" s="115">
        <f>PCT!V36/PCT!V$67*100</f>
        <v>1.4477157458390236E-3</v>
      </c>
      <c r="W36" s="115">
        <f>PCT!W36/PCT!W$67*100</f>
        <v>0</v>
      </c>
      <c r="X36" s="115">
        <f>PCT!X36/PCT!X$67*100</f>
        <v>0</v>
      </c>
      <c r="Y36" s="115">
        <f>PCT!Y36/PCT!Y$67*100</f>
        <v>0</v>
      </c>
      <c r="Z36" s="115" t="e">
        <f>PCT!Z36/PCT!Z$67*100</f>
        <v>#DIV/0!</v>
      </c>
      <c r="AA36" s="115">
        <f>PCT!AA36/PCT!AA$67*100</f>
        <v>0</v>
      </c>
      <c r="AB36" s="115" t="e">
        <f>PCT!AB36/PCT!AB$67*100</f>
        <v>#DIV/0!</v>
      </c>
      <c r="AC36" s="115">
        <f>PCT!AC36/PCT!AC$67*100</f>
        <v>0</v>
      </c>
      <c r="AD36" s="115">
        <f>PCT!AD36/PCT!AD$67*100</f>
        <v>0</v>
      </c>
      <c r="AE36" s="115">
        <f>PCT!AE36/PCT!AE$67*100</f>
        <v>0.17552885633871018</v>
      </c>
      <c r="AF36" s="115">
        <f>PCT!AF36/PCT!AF$67*100</f>
        <v>3.6704328823173848</v>
      </c>
      <c r="AG36" s="115">
        <f>PCT!AG36/PCT!AG$67*100</f>
        <v>13.34353167531423</v>
      </c>
      <c r="AH36" s="115">
        <f>PCT!AH36/PCT!AH$67*100</f>
        <v>2.4696928622369402E-2</v>
      </c>
      <c r="AI36" s="115">
        <f>PCT!AI36/PCT!AI$67*100</f>
        <v>0.12695702310728701</v>
      </c>
      <c r="AJ36" s="115" t="e">
        <f>PCT!AJ36/PCT!AJ$67*100</f>
        <v>#DIV/0!</v>
      </c>
      <c r="AK36" s="115">
        <f>PCT!AK36/PCT!AK$67*100</f>
        <v>1.3170654698811484</v>
      </c>
      <c r="AL36" s="115">
        <f>PCT!AL36/PCT!AL$67*100</f>
        <v>0.44778175806007164</v>
      </c>
      <c r="AM36" s="115">
        <f>PCT!AM36/PCT!AM$67*100</f>
        <v>2.6228027513374554</v>
      </c>
      <c r="AN36" s="115">
        <f>PCT!AN36/PCT!AN$67*100</f>
        <v>0</v>
      </c>
      <c r="AO36" s="115">
        <f>PCT!AO36/PCT!AO$67*100</f>
        <v>0.84928853460478282</v>
      </c>
      <c r="AP36" s="115">
        <f>PCT!AP36/PCT!AP$67*100</f>
        <v>37.048339491794195</v>
      </c>
      <c r="AQ36" s="115">
        <f>PCT!AQ36/PCT!AQ$67*100</f>
        <v>3.427257543220321E-2</v>
      </c>
      <c r="AR36" s="115">
        <f>PCT!AR36/PCT!AR$67*100</f>
        <v>4.0370216419910412E-2</v>
      </c>
      <c r="AS36" s="115">
        <f>PCT!AS36/PCT!AS$67*100</f>
        <v>0</v>
      </c>
      <c r="AT36" s="115">
        <f>PCT!AT36/PCT!AT$67*100</f>
        <v>4.1381066570464531E-2</v>
      </c>
      <c r="AU36" s="115">
        <f>PCT!AU36/PCT!AU$67*100</f>
        <v>0</v>
      </c>
      <c r="AV36" s="115">
        <f>PCT!AV36/PCT!AV$67*100</f>
        <v>0</v>
      </c>
      <c r="AW36" s="115">
        <f>PCT!AW36/PCT!AW$67*100</f>
        <v>0</v>
      </c>
      <c r="AX36" s="115">
        <f>PCT!AX36/PCT!AX$67*100</f>
        <v>4.5665133425217115E-2</v>
      </c>
      <c r="AY36" s="115">
        <f>PCT!AY36/PCT!AY$67*100</f>
        <v>8.8551003218073049E-2</v>
      </c>
      <c r="AZ36" s="115">
        <f>PCT!AZ36/PCT!AZ$67*100</f>
        <v>0</v>
      </c>
      <c r="BA36" s="115">
        <f>PCT!BA36/PCT!BA$67*100</f>
        <v>0</v>
      </c>
      <c r="BB36" s="115">
        <f>PCT!BB36/PCT!BB$67*100</f>
        <v>0.10134921137644898</v>
      </c>
      <c r="BC36" s="115">
        <f>PCT!BC36/PCT!BC$67*100</f>
        <v>0</v>
      </c>
      <c r="BD36" s="115">
        <f>PCT!BD36/PCT!BD$67*100</f>
        <v>1.2664233095686781</v>
      </c>
      <c r="BE36" s="115">
        <f>PCT!BE36/PCT!BE$67*100</f>
        <v>0</v>
      </c>
      <c r="BF36" s="115">
        <f>PCT!BF36/PCT!BF$67*100</f>
        <v>0</v>
      </c>
      <c r="BG36" s="115">
        <f>PCT!BG36/PCT!BG$67*100</f>
        <v>5.1283607452813011E-2</v>
      </c>
      <c r="BH36" s="115">
        <f>PCT!BH36/PCT!BH$67*100</f>
        <v>1.1363353185975229</v>
      </c>
      <c r="BI36" s="115">
        <f>PCT!BI36/PCT!BI$67*100</f>
        <v>0.35796130204306631</v>
      </c>
      <c r="BJ36" s="115">
        <f>PCT!BJ36/PCT!BJ$67*100</f>
        <v>0</v>
      </c>
      <c r="BK36" s="115">
        <f>PCT!BK36/PCT!BK$67*100</f>
        <v>0</v>
      </c>
      <c r="BL36" s="115">
        <f>PCT!BL36/PCT!BL$67*100</f>
        <v>3.9650068976091482</v>
      </c>
      <c r="BM36" s="115">
        <f>PCT!BM36/PCT!BM$67*100</f>
        <v>0.16699437743742734</v>
      </c>
      <c r="BN36" s="115">
        <f>PCT!BN36/PCT!BN$67*100</f>
        <v>6.1002335005344112E-2</v>
      </c>
      <c r="BO36" s="115">
        <f>PCT!BO36/PCT!BO$67*100</f>
        <v>0</v>
      </c>
      <c r="BP36" s="115">
        <f>PCT!BP36/PCT!BP$67*100</f>
        <v>0.37200217845837241</v>
      </c>
      <c r="BQ36" s="115">
        <f>PCT!BQ36/PCT!BQ$67*100</f>
        <v>7.8177012931991037E-3</v>
      </c>
      <c r="BR36" s="115">
        <f>PCT!BR36/PCT!BR$67*100</f>
        <v>0.68417646846758207</v>
      </c>
      <c r="BS36" s="115">
        <f>PCT!BS36/PCT!BS$67*100</f>
        <v>0.36990188666832313</v>
      </c>
      <c r="BT36" s="115">
        <f>PCT!BT36/PCT!BT$67*100</f>
        <v>1.5355522585624752</v>
      </c>
      <c r="BU36" s="115">
        <f>PCT!BU36/PCT!BU$67*100</f>
        <v>0.18886722128572531</v>
      </c>
      <c r="BV36" s="115">
        <f>PCT!BV36/PCT!$BZ36*100</f>
        <v>6.2347801408987849</v>
      </c>
      <c r="BW36" s="115">
        <f>PCT!BW36/PCT!$BZ36*100</f>
        <v>4.4393052991436717</v>
      </c>
      <c r="BX36" s="115">
        <f>PCT!BX36/PCT!$BZ36*100</f>
        <v>1.71795135713695</v>
      </c>
      <c r="BY36" s="115">
        <f>PCT!BY36/PCT!$BZ36*100</f>
        <v>12.392036797179406</v>
      </c>
      <c r="BZ36" s="89">
        <v>1680781</v>
      </c>
      <c r="CA36" s="88">
        <v>1934211</v>
      </c>
      <c r="CB36" s="88">
        <v>0</v>
      </c>
      <c r="CD36" s="85" t="e">
        <f t="shared" si="4"/>
        <v>#DIV/0!</v>
      </c>
      <c r="CE36" s="85">
        <f t="shared" si="5"/>
        <v>0.92209117399360185</v>
      </c>
      <c r="CF36" s="85">
        <f t="shared" si="6"/>
        <v>-2.7993565257149959</v>
      </c>
      <c r="CG36" s="85">
        <f t="shared" si="7"/>
        <v>0</v>
      </c>
      <c r="CH36" s="85">
        <f t="shared" si="8"/>
        <v>253417.41909598152</v>
      </c>
      <c r="CI36" s="85">
        <f t="shared" si="9"/>
        <v>-1934209.4644477414</v>
      </c>
    </row>
    <row r="37" spans="1:87" x14ac:dyDescent="0.2">
      <c r="A37" s="85">
        <f t="shared" si="3"/>
        <v>0</v>
      </c>
      <c r="B37" s="90" t="s">
        <v>83</v>
      </c>
      <c r="C37" s="91" t="s">
        <v>84</v>
      </c>
      <c r="D37" s="115">
        <f>PCT!D37/PCT!D$67*100</f>
        <v>0</v>
      </c>
      <c r="E37" s="115">
        <f>PCT!E37/PCT!E$67*100</f>
        <v>0</v>
      </c>
      <c r="F37" s="115">
        <f>PCT!F37/PCT!F$67*100</f>
        <v>0</v>
      </c>
      <c r="G37" s="115">
        <f>PCT!G37/PCT!G$67*100</f>
        <v>0</v>
      </c>
      <c r="H37" s="115">
        <f>PCT!H37/PCT!H$67*100</f>
        <v>0</v>
      </c>
      <c r="I37" s="115">
        <f>PCT!I37/PCT!I$67*100</f>
        <v>0</v>
      </c>
      <c r="J37" s="115">
        <f>PCT!J37/PCT!J$67*100</f>
        <v>0</v>
      </c>
      <c r="K37" s="115">
        <f>PCT!K37/PCT!K$67*100</f>
        <v>0</v>
      </c>
      <c r="L37" s="115">
        <f>PCT!L37/PCT!L$67*100</f>
        <v>0</v>
      </c>
      <c r="M37" s="115">
        <f>PCT!M37/PCT!M$67*100</f>
        <v>0</v>
      </c>
      <c r="N37" s="115">
        <f>PCT!N37/PCT!N$67*100</f>
        <v>0</v>
      </c>
      <c r="O37" s="115">
        <f>PCT!O37/PCT!O$67*100</f>
        <v>0</v>
      </c>
      <c r="P37" s="115">
        <f>PCT!P37/PCT!P$67*100</f>
        <v>0</v>
      </c>
      <c r="Q37" s="115">
        <f>PCT!Q37/PCT!Q$67*100</f>
        <v>0</v>
      </c>
      <c r="R37" s="115">
        <f>PCT!R37/PCT!R$67*100</f>
        <v>0</v>
      </c>
      <c r="S37" s="115">
        <f>PCT!S37/PCT!S$67*100</f>
        <v>0</v>
      </c>
      <c r="T37" s="115">
        <f>PCT!T37/PCT!T$67*100</f>
        <v>0</v>
      </c>
      <c r="U37" s="115" t="e">
        <f>PCT!U37/PCT!U$67*100</f>
        <v>#DIV/0!</v>
      </c>
      <c r="V37" s="115">
        <f>PCT!V37/PCT!V$67*100</f>
        <v>0</v>
      </c>
      <c r="W37" s="115">
        <f>PCT!W37/PCT!W$67*100</f>
        <v>0</v>
      </c>
      <c r="X37" s="115">
        <f>PCT!X37/PCT!X$67*100</f>
        <v>0</v>
      </c>
      <c r="Y37" s="115">
        <f>PCT!Y37/PCT!Y$67*100</f>
        <v>0</v>
      </c>
      <c r="Z37" s="115" t="e">
        <f>PCT!Z37/PCT!Z$67*100</f>
        <v>#DIV/0!</v>
      </c>
      <c r="AA37" s="115">
        <f>PCT!AA37/PCT!AA$67*100</f>
        <v>0</v>
      </c>
      <c r="AB37" s="115" t="e">
        <f>PCT!AB37/PCT!AB$67*100</f>
        <v>#DIV/0!</v>
      </c>
      <c r="AC37" s="115">
        <f>PCT!AC37/PCT!AC$67*100</f>
        <v>0</v>
      </c>
      <c r="AD37" s="115">
        <f>PCT!AD37/PCT!AD$67*100</f>
        <v>0</v>
      </c>
      <c r="AE37" s="115">
        <f>PCT!AE37/PCT!AE$67*100</f>
        <v>0</v>
      </c>
      <c r="AF37" s="115">
        <f>PCT!AF37/PCT!AF$67*100</f>
        <v>0</v>
      </c>
      <c r="AG37" s="115">
        <f>PCT!AG37/PCT!AG$67*100</f>
        <v>0</v>
      </c>
      <c r="AH37" s="115">
        <f>PCT!AH37/PCT!AH$67*100</f>
        <v>14.100012146553103</v>
      </c>
      <c r="AI37" s="115">
        <f>PCT!AI37/PCT!AI$67*100</f>
        <v>5.6897813456335653</v>
      </c>
      <c r="AJ37" s="115" t="e">
        <f>PCT!AJ37/PCT!AJ$67*100</f>
        <v>#DIV/0!</v>
      </c>
      <c r="AK37" s="115">
        <f>PCT!AK37/PCT!AK$67*100</f>
        <v>2.2326966013396179</v>
      </c>
      <c r="AL37" s="115">
        <f>PCT!AL37/PCT!AL$67*100</f>
        <v>0</v>
      </c>
      <c r="AM37" s="115">
        <f>PCT!AM37/PCT!AM$67*100</f>
        <v>0</v>
      </c>
      <c r="AN37" s="115">
        <f>PCT!AN37/PCT!AN$67*100</f>
        <v>0</v>
      </c>
      <c r="AO37" s="115">
        <f>PCT!AO37/PCT!AO$67*100</f>
        <v>0</v>
      </c>
      <c r="AP37" s="115">
        <f>PCT!AP37/PCT!AP$67*100</f>
        <v>0</v>
      </c>
      <c r="AQ37" s="115">
        <f>PCT!AQ37/PCT!AQ$67*100</f>
        <v>0</v>
      </c>
      <c r="AR37" s="115">
        <f>PCT!AR37/PCT!AR$67*100</f>
        <v>0</v>
      </c>
      <c r="AS37" s="115">
        <f>PCT!AS37/PCT!AS$67*100</f>
        <v>0</v>
      </c>
      <c r="AT37" s="115">
        <f>PCT!AT37/PCT!AT$67*100</f>
        <v>0</v>
      </c>
      <c r="AU37" s="115">
        <f>PCT!AU37/PCT!AU$67*100</f>
        <v>0</v>
      </c>
      <c r="AV37" s="115">
        <f>PCT!AV37/PCT!AV$67*100</f>
        <v>0</v>
      </c>
      <c r="AW37" s="115">
        <f>PCT!AW37/PCT!AW$67*100</f>
        <v>0</v>
      </c>
      <c r="AX37" s="115">
        <f>PCT!AX37/PCT!AX$67*100</f>
        <v>0</v>
      </c>
      <c r="AY37" s="115">
        <f>PCT!AY37/PCT!AY$67*100</f>
        <v>0</v>
      </c>
      <c r="AZ37" s="115">
        <f>PCT!AZ37/PCT!AZ$67*100</f>
        <v>0</v>
      </c>
      <c r="BA37" s="115">
        <f>PCT!BA37/PCT!BA$67*100</f>
        <v>0</v>
      </c>
      <c r="BB37" s="115">
        <f>PCT!BB37/PCT!BB$67*100</f>
        <v>0</v>
      </c>
      <c r="BC37" s="115">
        <f>PCT!BC37/PCT!BC$67*100</f>
        <v>0</v>
      </c>
      <c r="BD37" s="115">
        <f>PCT!BD37/PCT!BD$67*100</f>
        <v>0</v>
      </c>
      <c r="BE37" s="115">
        <f>PCT!BE37/PCT!BE$67*100</f>
        <v>0</v>
      </c>
      <c r="BF37" s="115">
        <f>PCT!BF37/PCT!BF$67*100</f>
        <v>0</v>
      </c>
      <c r="BG37" s="115">
        <f>PCT!BG37/PCT!BG$67*100</f>
        <v>0</v>
      </c>
      <c r="BH37" s="115">
        <f>PCT!BH37/PCT!BH$67*100</f>
        <v>0</v>
      </c>
      <c r="BI37" s="115">
        <f>PCT!BI37/PCT!BI$67*100</f>
        <v>0</v>
      </c>
      <c r="BJ37" s="115">
        <f>PCT!BJ37/PCT!BJ$67*100</f>
        <v>0</v>
      </c>
      <c r="BK37" s="115">
        <f>PCT!BK37/PCT!BK$67*100</f>
        <v>0</v>
      </c>
      <c r="BL37" s="115">
        <f>PCT!BL37/PCT!BL$67*100</f>
        <v>3.2763061928779686</v>
      </c>
      <c r="BM37" s="115">
        <f>PCT!BM37/PCT!BM$67*100</f>
        <v>0</v>
      </c>
      <c r="BN37" s="115">
        <f>PCT!BN37/PCT!BN$67*100</f>
        <v>0</v>
      </c>
      <c r="BO37" s="115">
        <f>PCT!BO37/PCT!BO$67*100</f>
        <v>0</v>
      </c>
      <c r="BP37" s="115">
        <f>PCT!BP37/PCT!BP$67*100</f>
        <v>0</v>
      </c>
      <c r="BQ37" s="115">
        <f>PCT!BQ37/PCT!BQ$67*100</f>
        <v>74.291279144054172</v>
      </c>
      <c r="BR37" s="115">
        <f>PCT!BR37/PCT!BR$67*100</f>
        <v>53.570193172013525</v>
      </c>
      <c r="BS37" s="115">
        <f>PCT!BS37/PCT!BS$67*100</f>
        <v>20.048868110612016</v>
      </c>
      <c r="BT37" s="115">
        <f>PCT!BT37/PCT!BT$67*100</f>
        <v>14.610656159215365</v>
      </c>
      <c r="BU37" s="115">
        <f>PCT!BU37/PCT!BU$67*100</f>
        <v>0</v>
      </c>
      <c r="BV37" s="115">
        <f>PCT!BV37/PCT!$BZ37*100</f>
        <v>9.6003090435608041</v>
      </c>
      <c r="BW37" s="115">
        <f>PCT!BW37/PCT!$BZ37*100</f>
        <v>0</v>
      </c>
      <c r="BX37" s="115">
        <f>PCT!BX37/PCT!$BZ37*100</f>
        <v>2.1139242419579443</v>
      </c>
      <c r="BY37" s="115">
        <f>PCT!BY37/PCT!$BZ37*100</f>
        <v>11.714233285518748</v>
      </c>
      <c r="BZ37" s="89">
        <v>16474053</v>
      </c>
      <c r="CA37" s="88">
        <v>18403862</v>
      </c>
      <c r="CB37" s="88">
        <v>0</v>
      </c>
      <c r="CD37" s="85" t="e">
        <f t="shared" si="4"/>
        <v>#DIV/0!</v>
      </c>
      <c r="CE37" s="85">
        <f t="shared" si="5"/>
        <v>107.81260420545568</v>
      </c>
      <c r="CF37" s="85">
        <f t="shared" si="6"/>
        <v>-8.7145181442746207</v>
      </c>
      <c r="CG37" s="85">
        <f t="shared" si="7"/>
        <v>0</v>
      </c>
      <c r="CH37" s="85">
        <f t="shared" si="8"/>
        <v>1929797.2857667145</v>
      </c>
      <c r="CI37" s="85">
        <f t="shared" si="9"/>
        <v>-18403847.389343839</v>
      </c>
    </row>
    <row r="38" spans="1:87" x14ac:dyDescent="0.2">
      <c r="A38" s="85">
        <f t="shared" si="3"/>
        <v>0</v>
      </c>
      <c r="B38" s="90" t="s">
        <v>85</v>
      </c>
      <c r="C38" s="91" t="s">
        <v>86</v>
      </c>
      <c r="D38" s="115">
        <f>PCT!D38/PCT!D$67*100</f>
        <v>4.280220698879786</v>
      </c>
      <c r="E38" s="115">
        <f>PCT!E38/PCT!E$67*100</f>
        <v>3.1969230769230772</v>
      </c>
      <c r="F38" s="115">
        <f>PCT!F38/PCT!F$67*100</f>
        <v>0.33603953406283094</v>
      </c>
      <c r="G38" s="115">
        <f>PCT!G38/PCT!G$67*100</f>
        <v>0.92907433858755417</v>
      </c>
      <c r="H38" s="115">
        <f>PCT!H38/PCT!H$67*100</f>
        <v>0.14589412255106293</v>
      </c>
      <c r="I38" s="115">
        <f>PCT!I38/PCT!I$67*100</f>
        <v>0.32826746833652048</v>
      </c>
      <c r="J38" s="115">
        <f>PCT!J38/PCT!J$67*100</f>
        <v>1.0032817060027368</v>
      </c>
      <c r="K38" s="115">
        <f>PCT!K38/PCT!K$67*100</f>
        <v>0.28650571653586071</v>
      </c>
      <c r="L38" s="115">
        <f>PCT!L38/PCT!L$67*100</f>
        <v>0.11210762331838565</v>
      </c>
      <c r="M38" s="115">
        <f>PCT!M38/PCT!M$67*100</f>
        <v>3.6627521003594073E-2</v>
      </c>
      <c r="N38" s="115">
        <f>PCT!N38/PCT!N$67*100</f>
        <v>2.4463680843056078E-2</v>
      </c>
      <c r="O38" s="115">
        <f>PCT!O38/PCT!O$67*100</f>
        <v>0.38275749140330767</v>
      </c>
      <c r="P38" s="115">
        <f>PCT!P38/PCT!P$67*100</f>
        <v>3.7786281019638741</v>
      </c>
      <c r="Q38" s="115">
        <f>PCT!Q38/PCT!Q$67*100</f>
        <v>7.2892885923595177E-2</v>
      </c>
      <c r="R38" s="115">
        <f>PCT!R38/PCT!R$67*100</f>
        <v>0.35212703764632308</v>
      </c>
      <c r="S38" s="115">
        <f>PCT!S38/PCT!S$67*100</f>
        <v>1.4985691661601502E-2</v>
      </c>
      <c r="T38" s="115">
        <f>PCT!T38/PCT!T$67*100</f>
        <v>0.75493399810413608</v>
      </c>
      <c r="U38" s="115" t="e">
        <f>PCT!U38/PCT!U$67*100</f>
        <v>#DIV/0!</v>
      </c>
      <c r="V38" s="115">
        <f>PCT!V38/PCT!V$67*100</f>
        <v>8.0513314286135181E-3</v>
      </c>
      <c r="W38" s="115">
        <f>PCT!W38/PCT!W$67*100</f>
        <v>0.27921638250606329</v>
      </c>
      <c r="X38" s="115">
        <f>PCT!X38/PCT!X$67*100</f>
        <v>6.5292367128823772E-3</v>
      </c>
      <c r="Y38" s="115">
        <f>PCT!Y38/PCT!Y$67*100</f>
        <v>0.15235260770975056</v>
      </c>
      <c r="Z38" s="115" t="e">
        <f>PCT!Z38/PCT!Z$67*100</f>
        <v>#DIV/0!</v>
      </c>
      <c r="AA38" s="115">
        <f>PCT!AA38/PCT!AA$67*100</f>
        <v>0.20769150887881199</v>
      </c>
      <c r="AB38" s="115" t="e">
        <f>PCT!AB38/PCT!AB$67*100</f>
        <v>#DIV/0!</v>
      </c>
      <c r="AC38" s="115">
        <f>PCT!AC38/PCT!AC$67*100</f>
        <v>0.52981637722493113</v>
      </c>
      <c r="AD38" s="115">
        <f>PCT!AD38/PCT!AD$67*100</f>
        <v>0.32259879588123863</v>
      </c>
      <c r="AE38" s="115">
        <f>PCT!AE38/PCT!AE$67*100</f>
        <v>3.3622855067639139</v>
      </c>
      <c r="AF38" s="115">
        <f>PCT!AF38/PCT!AF$67*100</f>
        <v>0.12058089614234126</v>
      </c>
      <c r="AG38" s="115">
        <f>PCT!AG38/PCT!AG$67*100</f>
        <v>0.19195112005280909</v>
      </c>
      <c r="AH38" s="115">
        <f>PCT!AH38/PCT!AH$67*100</f>
        <v>3.7417334629674122E-2</v>
      </c>
      <c r="AI38" s="115">
        <f>PCT!AI38/PCT!AI$67*100</f>
        <v>71.095378542599903</v>
      </c>
      <c r="AJ38" s="115" t="e">
        <f>PCT!AJ38/PCT!AJ$67*100</f>
        <v>#DIV/0!</v>
      </c>
      <c r="AK38" s="115">
        <f>PCT!AK38/PCT!AK$67*100</f>
        <v>7.6272524300308966</v>
      </c>
      <c r="AL38" s="115">
        <f>PCT!AL38/PCT!AL$67*100</f>
        <v>10.650316891705703</v>
      </c>
      <c r="AM38" s="115">
        <f>PCT!AM38/PCT!AM$67*100</f>
        <v>13.145278955047592</v>
      </c>
      <c r="AN38" s="115">
        <f>PCT!AN38/PCT!AN$67*100</f>
        <v>5.9161443231034623</v>
      </c>
      <c r="AO38" s="115">
        <f>PCT!AO38/PCT!AO$67*100</f>
        <v>0.57364225582954631</v>
      </c>
      <c r="AP38" s="115">
        <f>PCT!AP38/PCT!AP$67*100</f>
        <v>13.808356791125748</v>
      </c>
      <c r="AQ38" s="115">
        <f>PCT!AQ38/PCT!AQ$67*100</f>
        <v>13.151992364590789</v>
      </c>
      <c r="AR38" s="115">
        <f>PCT!AR38/PCT!AR$67*100</f>
        <v>3.1271706255230014</v>
      </c>
      <c r="AS38" s="115">
        <f>PCT!AS38/PCT!AS$67*100</f>
        <v>8.9082952167026205E-2</v>
      </c>
      <c r="AT38" s="115">
        <f>PCT!AT38/PCT!AT$67*100</f>
        <v>0.28984430815808271</v>
      </c>
      <c r="AU38" s="115">
        <f>PCT!AU38/PCT!AU$67*100</f>
        <v>1.2675023569258703</v>
      </c>
      <c r="AV38" s="115">
        <f>PCT!AV38/PCT!AV$67*100</f>
        <v>0.24310698754496335</v>
      </c>
      <c r="AW38" s="115">
        <f>PCT!AW38/PCT!AW$67*100</f>
        <v>0.12871798001542395</v>
      </c>
      <c r="AX38" s="115">
        <f>PCT!AX38/PCT!AX$67*100</f>
        <v>0.74807791302037496</v>
      </c>
      <c r="AY38" s="115">
        <f>PCT!AY38/PCT!AY$67*100</f>
        <v>8.5950451107636855E-3</v>
      </c>
      <c r="AZ38" s="115">
        <f>PCT!AZ38/PCT!AZ$67*100</f>
        <v>2.0030058506736328</v>
      </c>
      <c r="BA38" s="115">
        <f>PCT!BA38/PCT!BA$67*100</f>
        <v>0.95048178330480837</v>
      </c>
      <c r="BB38" s="115">
        <f>PCT!BB38/PCT!BB$67*100</f>
        <v>2.2993602331031862</v>
      </c>
      <c r="BC38" s="115">
        <f>PCT!BC38/PCT!BC$67*100</f>
        <v>0.4010419594835179</v>
      </c>
      <c r="BD38" s="115">
        <f>PCT!BD38/PCT!BD$67*100</f>
        <v>0.92444948143853034</v>
      </c>
      <c r="BE38" s="115">
        <f>PCT!BE38/PCT!BE$67*100</f>
        <v>3.2454093919325708</v>
      </c>
      <c r="BF38" s="115">
        <f>PCT!BF38/PCT!BF$67*100</f>
        <v>0.95857454326742342</v>
      </c>
      <c r="BG38" s="115">
        <f>PCT!BG38/PCT!BG$67*100</f>
        <v>1.7516841658068822</v>
      </c>
      <c r="BH38" s="115">
        <f>PCT!BH38/PCT!BH$67*100</f>
        <v>0.60401359461889248</v>
      </c>
      <c r="BI38" s="115">
        <f>PCT!BI38/PCT!BI$67*100</f>
        <v>3.9318538755161407</v>
      </c>
      <c r="BJ38" s="115">
        <f>PCT!BJ38/PCT!BJ$67*100</f>
        <v>7.4333521971214873</v>
      </c>
      <c r="BK38" s="115">
        <f>PCT!BK38/PCT!BK$67*100</f>
        <v>11.045182841068916</v>
      </c>
      <c r="BL38" s="115">
        <f>PCT!BL38/PCT!BL$67*100</f>
        <v>2.5809871329429721</v>
      </c>
      <c r="BM38" s="115">
        <f>PCT!BM38/PCT!BM$67*100</f>
        <v>0.16905233125437125</v>
      </c>
      <c r="BN38" s="115">
        <f>PCT!BN38/PCT!BN$67*100</f>
        <v>0.36088776339296014</v>
      </c>
      <c r="BO38" s="115">
        <f>PCT!BO38/PCT!BO$67*100</f>
        <v>0</v>
      </c>
      <c r="BP38" s="115">
        <f>PCT!BP38/PCT!BP$67*100</f>
        <v>1.2854104111784377</v>
      </c>
      <c r="BQ38" s="115">
        <f>PCT!BQ38/PCT!BQ$67*100</f>
        <v>0.20040214927942648</v>
      </c>
      <c r="BR38" s="115">
        <f>PCT!BR38/PCT!BR$67*100</f>
        <v>0</v>
      </c>
      <c r="BS38" s="115">
        <f>PCT!BS38/PCT!BS$67*100</f>
        <v>0.28580508088784251</v>
      </c>
      <c r="BT38" s="115">
        <f>PCT!BT38/PCT!BT$67*100</f>
        <v>1.0299780061295194</v>
      </c>
      <c r="BU38" s="115">
        <f>PCT!BU38/PCT!BU$67*100</f>
        <v>2.9892995321512905</v>
      </c>
      <c r="BV38" s="115">
        <f>PCT!BV38/PCT!$BZ38*100</f>
        <v>35.538141652810054</v>
      </c>
      <c r="BW38" s="115">
        <f>PCT!BW38/PCT!$BZ38*100</f>
        <v>34.669692153638394</v>
      </c>
      <c r="BX38" s="115">
        <f>PCT!BX38/PCT!$BZ38*100</f>
        <v>8.2637440707498495</v>
      </c>
      <c r="BY38" s="115">
        <f>PCT!BY38/PCT!$BZ38*100</f>
        <v>78.4715778771983</v>
      </c>
      <c r="BZ38" s="89">
        <v>326559</v>
      </c>
      <c r="CA38" s="88">
        <v>1297380</v>
      </c>
      <c r="CB38" s="88">
        <v>0</v>
      </c>
      <c r="CD38" s="85" t="e">
        <f t="shared" si="4"/>
        <v>#DIV/0!</v>
      </c>
      <c r="CE38" s="85">
        <f t="shared" si="5"/>
        <v>1.7299475742173529</v>
      </c>
      <c r="CF38" s="85">
        <f t="shared" si="6"/>
        <v>-1.8368142077012952</v>
      </c>
      <c r="CG38" s="85">
        <f t="shared" si="7"/>
        <v>0</v>
      </c>
      <c r="CH38" s="85">
        <f t="shared" si="8"/>
        <v>970739.53912259068</v>
      </c>
      <c r="CI38" s="85">
        <f t="shared" si="9"/>
        <v>-1297378.9700219939</v>
      </c>
    </row>
    <row r="39" spans="1:87" x14ac:dyDescent="0.2">
      <c r="A39" s="85">
        <f t="shared" si="3"/>
        <v>0</v>
      </c>
      <c r="B39" s="90" t="s">
        <v>87</v>
      </c>
      <c r="C39" s="91" t="s">
        <v>88</v>
      </c>
      <c r="D39" s="115">
        <f>PCT!D39/PCT!D$67*100</f>
        <v>0</v>
      </c>
      <c r="E39" s="115">
        <f>PCT!E39/PCT!E$67*100</f>
        <v>0</v>
      </c>
      <c r="F39" s="115">
        <f>PCT!F39/PCT!F$67*100</f>
        <v>0</v>
      </c>
      <c r="G39" s="115">
        <f>PCT!G39/PCT!G$67*100</f>
        <v>0</v>
      </c>
      <c r="H39" s="115">
        <f>PCT!H39/PCT!H$67*100</f>
        <v>0</v>
      </c>
      <c r="I39" s="115">
        <f>PCT!I39/PCT!I$67*100</f>
        <v>0.27276612565620673</v>
      </c>
      <c r="J39" s="115">
        <f>PCT!J39/PCT!J$67*100</f>
        <v>0</v>
      </c>
      <c r="K39" s="115">
        <f>PCT!K39/PCT!K$67*100</f>
        <v>1.9756673817994188</v>
      </c>
      <c r="L39" s="115">
        <f>PCT!L39/PCT!L$67*100</f>
        <v>0</v>
      </c>
      <c r="M39" s="115">
        <f>PCT!M39/PCT!M$67*100</f>
        <v>0</v>
      </c>
      <c r="N39" s="115">
        <f>PCT!N39/PCT!N$67*100</f>
        <v>0</v>
      </c>
      <c r="O39" s="115">
        <f>PCT!O39/PCT!O$67*100</f>
        <v>0</v>
      </c>
      <c r="P39" s="115">
        <f>PCT!P39/PCT!P$67*100</f>
        <v>1.7922457937088514</v>
      </c>
      <c r="Q39" s="115">
        <f>PCT!Q39/PCT!Q$67*100</f>
        <v>9.3664473469105156E-2</v>
      </c>
      <c r="R39" s="115">
        <f>PCT!R39/PCT!R$67*100</f>
        <v>5.5021549087052879</v>
      </c>
      <c r="S39" s="115">
        <f>PCT!S39/PCT!S$67*100</f>
        <v>3.6354089115712322</v>
      </c>
      <c r="T39" s="115">
        <f>PCT!T39/PCT!T$67*100</f>
        <v>7.4452867798823981</v>
      </c>
      <c r="U39" s="115" t="e">
        <f>PCT!U39/PCT!U$67*100</f>
        <v>#DIV/0!</v>
      </c>
      <c r="V39" s="115">
        <f>PCT!V39/PCT!V$67*100</f>
        <v>0.67488952277955327</v>
      </c>
      <c r="W39" s="115">
        <f>PCT!W39/PCT!W$67*100</f>
        <v>0</v>
      </c>
      <c r="X39" s="115">
        <f>PCT!X39/PCT!X$67*100</f>
        <v>9.1699502278703618E-2</v>
      </c>
      <c r="Y39" s="115">
        <f>PCT!Y39/PCT!Y$67*100</f>
        <v>0.48894557823129253</v>
      </c>
      <c r="Z39" s="115" t="e">
        <f>PCT!Z39/PCT!Z$67*100</f>
        <v>#DIV/0!</v>
      </c>
      <c r="AA39" s="115">
        <f>PCT!AA39/PCT!AA$67*100</f>
        <v>0.88441967530894106</v>
      </c>
      <c r="AB39" s="115" t="e">
        <f>PCT!AB39/PCT!AB$67*100</f>
        <v>#DIV/0!</v>
      </c>
      <c r="AC39" s="115">
        <f>PCT!AC39/PCT!AC$67*100</f>
        <v>0.22891964000627771</v>
      </c>
      <c r="AD39" s="115">
        <f>PCT!AD39/PCT!AD$67*100</f>
        <v>0.23819794812161224</v>
      </c>
      <c r="AE39" s="115">
        <f>PCT!AE39/PCT!AE$67*100</f>
        <v>0</v>
      </c>
      <c r="AF39" s="115">
        <f>PCT!AF39/PCT!AF$67*100</f>
        <v>0.10477208970722711</v>
      </c>
      <c r="AG39" s="115">
        <f>PCT!AG39/PCT!AG$67*100</f>
        <v>6.3533117200577652E-2</v>
      </c>
      <c r="AH39" s="115">
        <f>PCT!AH39/PCT!AH$67*100</f>
        <v>0.21946685452201931</v>
      </c>
      <c r="AI39" s="115">
        <f>PCT!AI39/PCT!AI$67*100</f>
        <v>1.6404621457400097</v>
      </c>
      <c r="AJ39" s="115" t="e">
        <f>PCT!AJ39/PCT!AJ$67*100</f>
        <v>#DIV/0!</v>
      </c>
      <c r="AK39" s="115">
        <f>PCT!AK39/PCT!AK$67*100</f>
        <v>0.19620667102681491</v>
      </c>
      <c r="AL39" s="115">
        <f>PCT!AL39/PCT!AL$67*100</f>
        <v>0</v>
      </c>
      <c r="AM39" s="115">
        <f>PCT!AM39/PCT!AM$67*100</f>
        <v>0.19453901201973181</v>
      </c>
      <c r="AN39" s="115">
        <f>PCT!AN39/PCT!AN$67*100</f>
        <v>0.45251526218710403</v>
      </c>
      <c r="AO39" s="115">
        <f>PCT!AO39/PCT!AO$67*100</f>
        <v>3.0594253644242468</v>
      </c>
      <c r="AP39" s="115">
        <f>PCT!AP39/PCT!AP$67*100</f>
        <v>0.23662652918250543</v>
      </c>
      <c r="AQ39" s="115">
        <f>PCT!AQ39/PCT!AQ$67*100</f>
        <v>0</v>
      </c>
      <c r="AR39" s="115">
        <f>PCT!AR39/PCT!AR$67*100</f>
        <v>0</v>
      </c>
      <c r="AS39" s="115">
        <f>PCT!AS39/PCT!AS$67*100</f>
        <v>9.3901586195478393E-3</v>
      </c>
      <c r="AT39" s="115">
        <f>PCT!AT39/PCT!AT$67*100</f>
        <v>0</v>
      </c>
      <c r="AU39" s="115">
        <f>PCT!AU39/PCT!AU$67*100</f>
        <v>0.21997974789622543</v>
      </c>
      <c r="AV39" s="115">
        <f>PCT!AV39/PCT!AV$67*100</f>
        <v>0</v>
      </c>
      <c r="AW39" s="115">
        <f>PCT!AW39/PCT!AW$67*100</f>
        <v>0</v>
      </c>
      <c r="AX39" s="115">
        <f>PCT!AX39/PCT!AX$67*100</f>
        <v>0</v>
      </c>
      <c r="AY39" s="115">
        <f>PCT!AY39/PCT!AY$67*100</f>
        <v>0</v>
      </c>
      <c r="AZ39" s="115">
        <f>PCT!AZ39/PCT!AZ$67*100</f>
        <v>0.73237790222635724</v>
      </c>
      <c r="BA39" s="115">
        <f>PCT!BA39/PCT!BA$67*100</f>
        <v>0</v>
      </c>
      <c r="BB39" s="115">
        <f>PCT!BB39/PCT!BB$67*100</f>
        <v>0</v>
      </c>
      <c r="BC39" s="115">
        <f>PCT!BC39/PCT!BC$67*100</f>
        <v>0</v>
      </c>
      <c r="BD39" s="115">
        <f>PCT!BD39/PCT!BD$67*100</f>
        <v>0</v>
      </c>
      <c r="BE39" s="115">
        <f>PCT!BE39/PCT!BE$67*100</f>
        <v>0</v>
      </c>
      <c r="BF39" s="115">
        <f>PCT!BF39/PCT!BF$67*100</f>
        <v>0</v>
      </c>
      <c r="BG39" s="115">
        <f>PCT!BG39/PCT!BG$67*100</f>
        <v>0</v>
      </c>
      <c r="BH39" s="115">
        <f>PCT!BH39/PCT!BH$67*100</f>
        <v>0.58311943980662362</v>
      </c>
      <c r="BI39" s="115">
        <f>PCT!BI39/PCT!BI$67*100</f>
        <v>0</v>
      </c>
      <c r="BJ39" s="115">
        <f>PCT!BJ39/PCT!BJ$67*100</f>
        <v>0</v>
      </c>
      <c r="BK39" s="115">
        <f>PCT!BK39/PCT!BK$67*100</f>
        <v>0</v>
      </c>
      <c r="BL39" s="115">
        <f>PCT!BL39/PCT!BL$67*100</f>
        <v>0.35830937678918101</v>
      </c>
      <c r="BM39" s="115">
        <f>PCT!BM39/PCT!BM$67*100</f>
        <v>0</v>
      </c>
      <c r="BN39" s="115">
        <f>PCT!BN39/PCT!BN$67*100</f>
        <v>2.0761298888373414E-2</v>
      </c>
      <c r="BO39" s="115">
        <f>PCT!BO39/PCT!BO$67*100</f>
        <v>0</v>
      </c>
      <c r="BP39" s="115">
        <f>PCT!BP39/PCT!BP$67*100</f>
        <v>0.68051713834047678</v>
      </c>
      <c r="BQ39" s="115">
        <f>PCT!BQ39/PCT!BQ$67*100</f>
        <v>-0.28143724655516772</v>
      </c>
      <c r="BR39" s="115">
        <f>PCT!BR39/PCT!BR$67*100</f>
        <v>0</v>
      </c>
      <c r="BS39" s="115">
        <f>PCT!BS39/PCT!BS$67*100</f>
        <v>0.11078001361591948</v>
      </c>
      <c r="BT39" s="115">
        <f>PCT!BT39/PCT!BT$67*100</f>
        <v>0.19103711135285789</v>
      </c>
      <c r="BU39" s="115">
        <f>PCT!BU39/PCT!BU$67*100</f>
        <v>0.85657290100294525</v>
      </c>
      <c r="BV39" s="115" t="e">
        <f>PCT!BV39/PCT!$BZ39*100</f>
        <v>#DIV/0!</v>
      </c>
      <c r="BW39" s="115" t="e">
        <f>PCT!BW39/PCT!$BZ39*100</f>
        <v>#DIV/0!</v>
      </c>
      <c r="BX39" s="115" t="e">
        <f>PCT!BX39/PCT!$BZ39*100</f>
        <v>#DIV/0!</v>
      </c>
      <c r="BY39" s="115" t="e">
        <f>PCT!BY39/PCT!$BZ39*100</f>
        <v>#DIV/0!</v>
      </c>
      <c r="BZ39" s="89">
        <v>0</v>
      </c>
      <c r="CA39" s="88">
        <v>240634</v>
      </c>
      <c r="CB39" s="88">
        <v>0</v>
      </c>
      <c r="CD39" s="85" t="e">
        <f t="shared" si="4"/>
        <v>#DIV/0!</v>
      </c>
      <c r="CE39" s="85">
        <f t="shared" si="5"/>
        <v>0.30906117705776298</v>
      </c>
      <c r="CF39" s="85">
        <f t="shared" si="6"/>
        <v>-0.27805227905224261</v>
      </c>
      <c r="CG39" s="85" t="e">
        <f t="shared" si="7"/>
        <v>#DIV/0!</v>
      </c>
      <c r="CH39" s="85" t="e">
        <f t="shared" si="8"/>
        <v>#DIV/0!</v>
      </c>
      <c r="CI39" s="85">
        <f t="shared" si="9"/>
        <v>-240633.80896288864</v>
      </c>
    </row>
    <row r="40" spans="1:87" x14ac:dyDescent="0.2">
      <c r="A40" s="85">
        <f t="shared" si="3"/>
        <v>0</v>
      </c>
      <c r="B40" s="90" t="s">
        <v>89</v>
      </c>
      <c r="C40" s="91" t="s">
        <v>90</v>
      </c>
      <c r="D40" s="115">
        <f>PCT!D40/PCT!D$67*100</f>
        <v>0</v>
      </c>
      <c r="E40" s="115">
        <f>PCT!E40/PCT!E$67*100</f>
        <v>0</v>
      </c>
      <c r="F40" s="115">
        <f>PCT!F40/PCT!F$67*100</f>
        <v>0</v>
      </c>
      <c r="G40" s="115">
        <f>PCT!G40/PCT!G$67*100</f>
        <v>0</v>
      </c>
      <c r="H40" s="115">
        <f>PCT!H40/PCT!H$67*100</f>
        <v>0</v>
      </c>
      <c r="I40" s="115">
        <f>PCT!I40/PCT!I$67*100</f>
        <v>0</v>
      </c>
      <c r="J40" s="115">
        <f>PCT!J40/PCT!J$67*100</f>
        <v>0</v>
      </c>
      <c r="K40" s="115">
        <f>PCT!K40/PCT!K$67*100</f>
        <v>0</v>
      </c>
      <c r="L40" s="115">
        <f>PCT!L40/PCT!L$67*100</f>
        <v>0</v>
      </c>
      <c r="M40" s="115">
        <f>PCT!M40/PCT!M$67*100</f>
        <v>0</v>
      </c>
      <c r="N40" s="115">
        <f>PCT!N40/PCT!N$67*100</f>
        <v>0</v>
      </c>
      <c r="O40" s="115">
        <f>PCT!O40/PCT!O$67*100</f>
        <v>0</v>
      </c>
      <c r="P40" s="115">
        <f>PCT!P40/PCT!P$67*100</f>
        <v>0</v>
      </c>
      <c r="Q40" s="115">
        <f>PCT!Q40/PCT!Q$67*100</f>
        <v>0.15347895241960144</v>
      </c>
      <c r="R40" s="115">
        <f>PCT!R40/PCT!R$67*100</f>
        <v>2.8224545565782497</v>
      </c>
      <c r="S40" s="115">
        <f>PCT!S40/PCT!S$67*100</f>
        <v>0.13463145388782791</v>
      </c>
      <c r="T40" s="115">
        <f>PCT!T40/PCT!T$67*100</f>
        <v>0.36138383447012068</v>
      </c>
      <c r="U40" s="115" t="e">
        <f>PCT!U40/PCT!U$67*100</f>
        <v>#DIV/0!</v>
      </c>
      <c r="V40" s="115">
        <f>PCT!V40/PCT!V$67*100</f>
        <v>0</v>
      </c>
      <c r="W40" s="115">
        <f>PCT!W40/PCT!W$67*100</f>
        <v>0</v>
      </c>
      <c r="X40" s="115">
        <f>PCT!X40/PCT!X$67*100</f>
        <v>0</v>
      </c>
      <c r="Y40" s="115">
        <f>PCT!Y40/PCT!Y$67*100</f>
        <v>0.46768707482993199</v>
      </c>
      <c r="Z40" s="115" t="e">
        <f>PCT!Z40/PCT!Z$67*100</f>
        <v>#DIV/0!</v>
      </c>
      <c r="AA40" s="115">
        <f>PCT!AA40/PCT!AA$67*100</f>
        <v>0</v>
      </c>
      <c r="AB40" s="115" t="e">
        <f>PCT!AB40/PCT!AB$67*100</f>
        <v>#DIV/0!</v>
      </c>
      <c r="AC40" s="115">
        <f>PCT!AC40/PCT!AC$67*100</f>
        <v>5.8447567661177292E-2</v>
      </c>
      <c r="AD40" s="115">
        <f>PCT!AD40/PCT!AD$67*100</f>
        <v>0.10878331489018513</v>
      </c>
      <c r="AE40" s="115">
        <f>PCT!AE40/PCT!AE$67*100</f>
        <v>0</v>
      </c>
      <c r="AF40" s="115">
        <f>PCT!AF40/PCT!AF$67*100</f>
        <v>0.12740038127121403</v>
      </c>
      <c r="AG40" s="115">
        <f>PCT!AG40/PCT!AG$67*100</f>
        <v>0</v>
      </c>
      <c r="AH40" s="115">
        <f>PCT!AH40/PCT!AH$67*100</f>
        <v>0</v>
      </c>
      <c r="AI40" s="115">
        <f>PCT!AI40/PCT!AI$67*100</f>
        <v>1.5434425865968864</v>
      </c>
      <c r="AJ40" s="115" t="e">
        <f>PCT!AJ40/PCT!AJ$67*100</f>
        <v>#DIV/0!</v>
      </c>
      <c r="AK40" s="115">
        <f>PCT!AK40/PCT!AK$67*100</f>
        <v>0.28416138562504228</v>
      </c>
      <c r="AL40" s="115">
        <f>PCT!AL40/PCT!AL$67*100</f>
        <v>0</v>
      </c>
      <c r="AM40" s="115">
        <f>PCT!AM40/PCT!AM$67*100</f>
        <v>0</v>
      </c>
      <c r="AN40" s="115">
        <f>PCT!AN40/PCT!AN$67*100</f>
        <v>0.16862315313351389</v>
      </c>
      <c r="AO40" s="115">
        <f>PCT!AO40/PCT!AO$67*100</f>
        <v>0</v>
      </c>
      <c r="AP40" s="115">
        <f>PCT!AP40/PCT!AP$67*100</f>
        <v>0.50898983537814468</v>
      </c>
      <c r="AQ40" s="115">
        <f>PCT!AQ40/PCT!AQ$67*100</f>
        <v>0</v>
      </c>
      <c r="AR40" s="115">
        <f>PCT!AR40/PCT!AR$67*100</f>
        <v>0</v>
      </c>
      <c r="AS40" s="115">
        <f>PCT!AS40/PCT!AS$67*100</f>
        <v>11.038502121434519</v>
      </c>
      <c r="AT40" s="115">
        <f>PCT!AT40/PCT!AT$67*100</f>
        <v>1.5692973707106934</v>
      </c>
      <c r="AU40" s="115">
        <f>PCT!AU40/PCT!AU$67*100</f>
        <v>5.1293690422151608</v>
      </c>
      <c r="AV40" s="115">
        <f>PCT!AV40/PCT!AV$67*100</f>
        <v>0</v>
      </c>
      <c r="AW40" s="115">
        <f>PCT!AW40/PCT!AW$67*100</f>
        <v>0</v>
      </c>
      <c r="AX40" s="115">
        <f>PCT!AX40/PCT!AX$67*100</f>
        <v>0</v>
      </c>
      <c r="AY40" s="115">
        <f>PCT!AY40/PCT!AY$67*100</f>
        <v>0</v>
      </c>
      <c r="AZ40" s="115">
        <f>PCT!AZ40/PCT!AZ$67*100</f>
        <v>0</v>
      </c>
      <c r="BA40" s="115">
        <f>PCT!BA40/PCT!BA$67*100</f>
        <v>0</v>
      </c>
      <c r="BB40" s="115">
        <f>PCT!BB40/PCT!BB$67*100</f>
        <v>0</v>
      </c>
      <c r="BC40" s="115">
        <f>PCT!BC40/PCT!BC$67*100</f>
        <v>0</v>
      </c>
      <c r="BD40" s="115">
        <f>PCT!BD40/PCT!BD$67*100</f>
        <v>0</v>
      </c>
      <c r="BE40" s="115">
        <f>PCT!BE40/PCT!BE$67*100</f>
        <v>0</v>
      </c>
      <c r="BF40" s="115">
        <f>PCT!BF40/PCT!BF$67*100</f>
        <v>0</v>
      </c>
      <c r="BG40" s="115">
        <f>PCT!BG40/PCT!BG$67*100</f>
        <v>0</v>
      </c>
      <c r="BH40" s="115">
        <f>PCT!BH40/PCT!BH$67*100</f>
        <v>0</v>
      </c>
      <c r="BI40" s="115">
        <f>PCT!BI40/PCT!BI$67*100</f>
        <v>0</v>
      </c>
      <c r="BJ40" s="115">
        <f>PCT!BJ40/PCT!BJ$67*100</f>
        <v>0</v>
      </c>
      <c r="BK40" s="115">
        <f>PCT!BK40/PCT!BK$67*100</f>
        <v>0</v>
      </c>
      <c r="BL40" s="115">
        <f>PCT!BL40/PCT!BL$67*100</f>
        <v>0.31978188173476713</v>
      </c>
      <c r="BM40" s="115">
        <f>PCT!BM40/PCT!BM$67*100</f>
        <v>5.9373774453284049</v>
      </c>
      <c r="BN40" s="115">
        <f>PCT!BN40/PCT!BN$67*100</f>
        <v>0.19505368461792802</v>
      </c>
      <c r="BO40" s="115">
        <f>PCT!BO40/PCT!BO$67*100</f>
        <v>0</v>
      </c>
      <c r="BP40" s="115">
        <f>PCT!BP40/PCT!BP$67*100</f>
        <v>5.3272346915031754</v>
      </c>
      <c r="BQ40" s="115">
        <f>PCT!BQ40/PCT!BQ$67*100</f>
        <v>2.1288525295727667</v>
      </c>
      <c r="BR40" s="115">
        <f>PCT!BR40/PCT!BR$67*100</f>
        <v>0.23892712178212031</v>
      </c>
      <c r="BS40" s="115">
        <f>PCT!BS40/PCT!BS$67*100</f>
        <v>3.290365062889923</v>
      </c>
      <c r="BT40" s="115">
        <f>PCT!BT40/PCT!BT$67*100</f>
        <v>2.3272050496724357</v>
      </c>
      <c r="BU40" s="115">
        <f>PCT!BU40/PCT!BU$67*100</f>
        <v>8.4224188366051926</v>
      </c>
      <c r="BV40" s="115">
        <f>PCT!BV40/PCT!$BZ40*100</f>
        <v>501.83932492442818</v>
      </c>
      <c r="BW40" s="115">
        <f>PCT!BW40/PCT!$BZ40*100</f>
        <v>262.1146328735021</v>
      </c>
      <c r="BX40" s="115">
        <f>PCT!BX40/PCT!$BZ40*100</f>
        <v>40.041749131046977</v>
      </c>
      <c r="BY40" s="115">
        <f>PCT!BY40/PCT!$BZ40*100</f>
        <v>803.99570692897737</v>
      </c>
      <c r="BZ40" s="89">
        <v>101559</v>
      </c>
      <c r="CA40" s="88">
        <v>2931392</v>
      </c>
      <c r="CB40" s="88">
        <v>0</v>
      </c>
      <c r="CD40" s="85" t="e">
        <f t="shared" si="4"/>
        <v>#DIV/0!</v>
      </c>
      <c r="CE40" s="85">
        <f t="shared" si="5"/>
        <v>10.537080409914473</v>
      </c>
      <c r="CF40" s="85">
        <f t="shared" si="6"/>
        <v>-1.2829418949522544</v>
      </c>
      <c r="CG40" s="85">
        <f t="shared" si="7"/>
        <v>0</v>
      </c>
      <c r="CH40" s="85">
        <f t="shared" si="8"/>
        <v>2829020.5818742346</v>
      </c>
      <c r="CI40" s="85">
        <f t="shared" si="9"/>
        <v>-2931389.6727949502</v>
      </c>
    </row>
    <row r="41" spans="1:87" x14ac:dyDescent="0.2">
      <c r="A41" s="85">
        <f t="shared" si="3"/>
        <v>0</v>
      </c>
      <c r="B41" s="90" t="s">
        <v>91</v>
      </c>
      <c r="C41" s="91" t="s">
        <v>92</v>
      </c>
      <c r="D41" s="115">
        <f>PCT!D41/PCT!D$67*100</f>
        <v>0</v>
      </c>
      <c r="E41" s="115">
        <f>PCT!E41/PCT!E$67*100</f>
        <v>0</v>
      </c>
      <c r="F41" s="115">
        <f>PCT!F41/PCT!F$67*100</f>
        <v>0</v>
      </c>
      <c r="G41" s="115">
        <f>PCT!G41/PCT!G$67*100</f>
        <v>0</v>
      </c>
      <c r="H41" s="115">
        <f>PCT!H41/PCT!H$67*100</f>
        <v>0</v>
      </c>
      <c r="I41" s="115">
        <f>PCT!I41/PCT!I$67*100</f>
        <v>6.1262980093907396E-3</v>
      </c>
      <c r="J41" s="115">
        <f>PCT!J41/PCT!J$67*100</f>
        <v>0</v>
      </c>
      <c r="K41" s="115">
        <f>PCT!K41/PCT!K$67*100</f>
        <v>0</v>
      </c>
      <c r="L41" s="115">
        <f>PCT!L41/PCT!L$67*100</f>
        <v>0</v>
      </c>
      <c r="M41" s="115">
        <f>PCT!M41/PCT!M$67*100</f>
        <v>0</v>
      </c>
      <c r="N41" s="115">
        <f>PCT!N41/PCT!N$67*100</f>
        <v>0</v>
      </c>
      <c r="O41" s="115">
        <f>PCT!O41/PCT!O$67*100</f>
        <v>0</v>
      </c>
      <c r="P41" s="115">
        <f>PCT!P41/PCT!P$67*100</f>
        <v>0</v>
      </c>
      <c r="Q41" s="115">
        <f>PCT!Q41/PCT!Q$67*100</f>
        <v>0</v>
      </c>
      <c r="R41" s="115">
        <f>PCT!R41/PCT!R$67*100</f>
        <v>0</v>
      </c>
      <c r="S41" s="115">
        <f>PCT!S41/PCT!S$67*100</f>
        <v>3.0450925456374255E-2</v>
      </c>
      <c r="T41" s="115">
        <f>PCT!T41/PCT!T$67*100</f>
        <v>2.6317905679550255E-2</v>
      </c>
      <c r="U41" s="115" t="e">
        <f>PCT!U41/PCT!U$67*100</f>
        <v>#DIV/0!</v>
      </c>
      <c r="V41" s="115">
        <f>PCT!V41/PCT!V$67*100</f>
        <v>0</v>
      </c>
      <c r="W41" s="115">
        <f>PCT!W41/PCT!W$67*100</f>
        <v>0</v>
      </c>
      <c r="X41" s="115">
        <f>PCT!X41/PCT!X$67*100</f>
        <v>0</v>
      </c>
      <c r="Y41" s="115">
        <f>PCT!Y41/PCT!Y$67*100</f>
        <v>0</v>
      </c>
      <c r="Z41" s="115" t="e">
        <f>PCT!Z41/PCT!Z$67*100</f>
        <v>#DIV/0!</v>
      </c>
      <c r="AA41" s="115">
        <f>PCT!AA41/PCT!AA$67*100</f>
        <v>0</v>
      </c>
      <c r="AB41" s="115" t="e">
        <f>PCT!AB41/PCT!AB$67*100</f>
        <v>#DIV/0!</v>
      </c>
      <c r="AC41" s="115">
        <f>PCT!AC41/PCT!AC$67*100</f>
        <v>3.8965045107451524E-2</v>
      </c>
      <c r="AD41" s="115">
        <f>PCT!AD41/PCT!AD$67*100</f>
        <v>0</v>
      </c>
      <c r="AE41" s="115">
        <f>PCT!AE41/PCT!AE$67*100</f>
        <v>0</v>
      </c>
      <c r="AF41" s="115">
        <f>PCT!AF41/PCT!AF$67*100</f>
        <v>0</v>
      </c>
      <c r="AG41" s="115">
        <f>PCT!AG41/PCT!AG$67*100</f>
        <v>0</v>
      </c>
      <c r="AH41" s="115">
        <f>PCT!AH41/PCT!AH$67*100</f>
        <v>6.0360823827477709E-3</v>
      </c>
      <c r="AI41" s="115">
        <f>PCT!AI41/PCT!AI$67*100</f>
        <v>0</v>
      </c>
      <c r="AJ41" s="115" t="e">
        <f>PCT!AJ41/PCT!AJ$67*100</f>
        <v>#DIV/0!</v>
      </c>
      <c r="AK41" s="115">
        <f>PCT!AK41/PCT!AK$67*100</f>
        <v>0</v>
      </c>
      <c r="AL41" s="115">
        <f>PCT!AL41/PCT!AL$67*100</f>
        <v>15.321025075778453</v>
      </c>
      <c r="AM41" s="115">
        <f>PCT!AM41/PCT!AM$67*100</f>
        <v>0</v>
      </c>
      <c r="AN41" s="115">
        <f>PCT!AN41/PCT!AN$67*100</f>
        <v>4.2106017577022654E-2</v>
      </c>
      <c r="AO41" s="115">
        <f>PCT!AO41/PCT!AO$67*100</f>
        <v>0.1663810871886563</v>
      </c>
      <c r="AP41" s="115">
        <f>PCT!AP41/PCT!AP$67*100</f>
        <v>1.0748853666370756E-2</v>
      </c>
      <c r="AQ41" s="115">
        <f>PCT!AQ41/PCT!AQ$67*100</f>
        <v>5.4662588664020302E-2</v>
      </c>
      <c r="AR41" s="115">
        <f>PCT!AR41/PCT!AR$67*100</f>
        <v>6.450347026619048E-2</v>
      </c>
      <c r="AS41" s="115">
        <f>PCT!AS41/PCT!AS$67*100</f>
        <v>0</v>
      </c>
      <c r="AT41" s="115">
        <f>PCT!AT41/PCT!AT$67*100</f>
        <v>4.6509489350564835E-2</v>
      </c>
      <c r="AU41" s="115">
        <f>PCT!AU41/PCT!AU$67*100</f>
        <v>0</v>
      </c>
      <c r="AV41" s="115">
        <f>PCT!AV41/PCT!AV$67*100</f>
        <v>6.1984503055418402E-2</v>
      </c>
      <c r="AW41" s="115">
        <f>PCT!AW41/PCT!AW$67*100</f>
        <v>0</v>
      </c>
      <c r="AX41" s="115">
        <f>PCT!AX41/PCT!AX$67*100</f>
        <v>0.86265588416001071</v>
      </c>
      <c r="AY41" s="115">
        <f>PCT!AY41/PCT!AY$67*100</f>
        <v>0.19142708162075223</v>
      </c>
      <c r="AZ41" s="115">
        <f>PCT!AZ41/PCT!AZ$67*100</f>
        <v>0.46012178466419756</v>
      </c>
      <c r="BA41" s="115">
        <f>PCT!BA41/PCT!BA$67*100</f>
        <v>1.4351437499018638</v>
      </c>
      <c r="BB41" s="115">
        <f>PCT!BB41/PCT!BB$67*100</f>
        <v>3.95261924368151</v>
      </c>
      <c r="BC41" s="115">
        <f>PCT!BC41/PCT!BC$67*100</f>
        <v>0.25767882910740053</v>
      </c>
      <c r="BD41" s="115">
        <f>PCT!BD41/PCT!BD$67*100</f>
        <v>9.9275639251654973E-2</v>
      </c>
      <c r="BE41" s="115">
        <f>PCT!BE41/PCT!BE$67*100</f>
        <v>0.31231186032510533</v>
      </c>
      <c r="BF41" s="115">
        <f>PCT!BF41/PCT!BF$67*100</f>
        <v>0</v>
      </c>
      <c r="BG41" s="115">
        <f>PCT!BG41/PCT!BG$67*100</f>
        <v>0.69157006736663229</v>
      </c>
      <c r="BH41" s="115">
        <f>PCT!BH41/PCT!BH$67*100</f>
        <v>0.43187642928478737</v>
      </c>
      <c r="BI41" s="115">
        <f>PCT!BI41/PCT!BI$67*100</f>
        <v>0.28394218534941529</v>
      </c>
      <c r="BJ41" s="115">
        <f>PCT!BJ41/PCT!BJ$67*100</f>
        <v>0</v>
      </c>
      <c r="BK41" s="115">
        <f>PCT!BK41/PCT!BK$67*100</f>
        <v>0</v>
      </c>
      <c r="BL41" s="115">
        <f>PCT!BL41/PCT!BL$67*100</f>
        <v>8.8780962388178758E-2</v>
      </c>
      <c r="BM41" s="115">
        <f>PCT!BM41/PCT!BM$67*100</f>
        <v>0.13028195131016015</v>
      </c>
      <c r="BN41" s="115">
        <f>PCT!BN41/PCT!BN$67*100</f>
        <v>6.9460641959866606E-2</v>
      </c>
      <c r="BO41" s="115">
        <f>PCT!BO41/PCT!BO$67*100</f>
        <v>0</v>
      </c>
      <c r="BP41" s="115">
        <f>PCT!BP41/PCT!BP$67*100</f>
        <v>0.52797901671397629</v>
      </c>
      <c r="BQ41" s="115">
        <f>PCT!BQ41/PCT!BQ$67*100</f>
        <v>8.1455403796880987E-2</v>
      </c>
      <c r="BR41" s="115">
        <f>PCT!BR41/PCT!BR$67*100</f>
        <v>0</v>
      </c>
      <c r="BS41" s="115">
        <f>PCT!BS41/PCT!BS$67*100</f>
        <v>0.14036145038324876</v>
      </c>
      <c r="BT41" s="115">
        <f>PCT!BT41/PCT!BT$67*100</f>
        <v>0.12363737283030943</v>
      </c>
      <c r="BU41" s="115">
        <f>PCT!BU41/PCT!BU$67*100</f>
        <v>0.4265628964409654</v>
      </c>
      <c r="BV41" s="115">
        <f>PCT!BV41/PCT!$BZ41*100</f>
        <v>61.683303085299457</v>
      </c>
      <c r="BW41" s="115">
        <f>PCT!BW41/PCT!$BZ41*100</f>
        <v>24.36101028433152</v>
      </c>
      <c r="BX41" s="115">
        <f>PCT!BX41/PCT!$BZ41*100</f>
        <v>17.260284331518452</v>
      </c>
      <c r="BY41" s="115">
        <f>PCT!BY41/PCT!$BZ41*100</f>
        <v>103.30459770114942</v>
      </c>
      <c r="BZ41" s="89">
        <v>26448</v>
      </c>
      <c r="CA41" s="88">
        <v>155736</v>
      </c>
      <c r="CB41" s="88">
        <v>0</v>
      </c>
      <c r="CD41" s="85" t="e">
        <f t="shared" si="4"/>
        <v>#DIV/0!</v>
      </c>
      <c r="CE41" s="85">
        <f t="shared" si="5"/>
        <v>0.66881556339763526</v>
      </c>
      <c r="CF41" s="85">
        <f t="shared" si="6"/>
        <v>-0.1055050399411181</v>
      </c>
      <c r="CG41" s="85">
        <f t="shared" si="7"/>
        <v>0</v>
      </c>
      <c r="CH41" s="85">
        <f t="shared" si="8"/>
        <v>129184.26883940242</v>
      </c>
      <c r="CI41" s="85">
        <f t="shared" si="9"/>
        <v>-155735.87636262717</v>
      </c>
    </row>
    <row r="42" spans="1:87" x14ac:dyDescent="0.2">
      <c r="A42" s="85">
        <f t="shared" si="3"/>
        <v>0</v>
      </c>
      <c r="B42" s="90" t="s">
        <v>93</v>
      </c>
      <c r="C42" s="91" t="s">
        <v>94</v>
      </c>
      <c r="D42" s="115">
        <f>PCT!D42/PCT!D$67*100</f>
        <v>0.12181431676499392</v>
      </c>
      <c r="E42" s="115">
        <f>PCT!E42/PCT!E$67*100</f>
        <v>0.56923076923076932</v>
      </c>
      <c r="F42" s="115">
        <f>PCT!F42/PCT!F$67*100</f>
        <v>9.8835157077303212E-3</v>
      </c>
      <c r="G42" s="115">
        <f>PCT!G42/PCT!G$67*100</f>
        <v>3.6657354855835468E-2</v>
      </c>
      <c r="H42" s="115">
        <f>PCT!H42/PCT!H$67*100</f>
        <v>0</v>
      </c>
      <c r="I42" s="115">
        <f>PCT!I42/PCT!I$67*100</f>
        <v>0.49272939704099805</v>
      </c>
      <c r="J42" s="115">
        <f>PCT!J42/PCT!J$67*100</f>
        <v>8.2749044349451246E-3</v>
      </c>
      <c r="K42" s="115">
        <f>PCT!K42/PCT!K$67*100</f>
        <v>0.37883931238628032</v>
      </c>
      <c r="L42" s="115">
        <f>PCT!L42/PCT!L$67*100</f>
        <v>5.6053811659192827E-2</v>
      </c>
      <c r="M42" s="115">
        <f>PCT!M42/PCT!M$67*100</f>
        <v>6.1808941693565003E-2</v>
      </c>
      <c r="N42" s="115">
        <f>PCT!N42/PCT!N$67*100</f>
        <v>2.4087316522393678E-2</v>
      </c>
      <c r="O42" s="115">
        <f>PCT!O42/PCT!O$67*100</f>
        <v>0.16988701490093336</v>
      </c>
      <c r="P42" s="115">
        <f>PCT!P42/PCT!P$67*100</f>
        <v>2.2452309943165831</v>
      </c>
      <c r="Q42" s="115">
        <f>PCT!Q42/PCT!Q$67*100</f>
        <v>1.2236003700419855</v>
      </c>
      <c r="R42" s="115">
        <f>PCT!R42/PCT!R$67*100</f>
        <v>0.30726143053308502</v>
      </c>
      <c r="S42" s="115">
        <f>PCT!S42/PCT!S$67*100</f>
        <v>3.2556115420996035</v>
      </c>
      <c r="T42" s="115">
        <f>PCT!T42/PCT!T$67*100</f>
        <v>1.4448042849449396</v>
      </c>
      <c r="U42" s="115" t="e">
        <f>PCT!U42/PCT!U$67*100</f>
        <v>#DIV/0!</v>
      </c>
      <c r="V42" s="115">
        <f>PCT!V42/PCT!V$67*100</f>
        <v>2.5296927769397678E-2</v>
      </c>
      <c r="W42" s="115">
        <f>PCT!W42/PCT!W$67*100</f>
        <v>0.62161311433831601</v>
      </c>
      <c r="X42" s="115">
        <f>PCT!X42/PCT!X$67*100</f>
        <v>0.13126184028713167</v>
      </c>
      <c r="Y42" s="115">
        <f>PCT!Y42/PCT!Y$67*100</f>
        <v>0.51729024943310653</v>
      </c>
      <c r="Z42" s="115" t="e">
        <f>PCT!Z42/PCT!Z$67*100</f>
        <v>#DIV/0!</v>
      </c>
      <c r="AA42" s="115">
        <f>PCT!AA42/PCT!AA$67*100</f>
        <v>1.104226522205684</v>
      </c>
      <c r="AB42" s="115" t="e">
        <f>PCT!AB42/PCT!AB$67*100</f>
        <v>#DIV/0!</v>
      </c>
      <c r="AC42" s="115">
        <f>PCT!AC42/PCT!AC$67*100</f>
        <v>1.5975668494055124</v>
      </c>
      <c r="AD42" s="115">
        <f>PCT!AD42/PCT!AD$67*100</f>
        <v>1.4198098167563815</v>
      </c>
      <c r="AE42" s="115">
        <f>PCT!AE42/PCT!AE$67*100</f>
        <v>0.29355688042853256</v>
      </c>
      <c r="AF42" s="115">
        <f>PCT!AF42/PCT!AF$67*100</f>
        <v>0.20365462407588228</v>
      </c>
      <c r="AG42" s="115">
        <f>PCT!AG42/PCT!AG$67*100</f>
        <v>0.27891489040537282</v>
      </c>
      <c r="AH42" s="115">
        <f>PCT!AH42/PCT!AH$67*100</f>
        <v>2.9691574255981113E-2</v>
      </c>
      <c r="AI42" s="115">
        <f>PCT!AI42/PCT!AI$67*100</f>
        <v>0.22231338980795673</v>
      </c>
      <c r="AJ42" s="115" t="e">
        <f>PCT!AJ42/PCT!AJ$67*100</f>
        <v>#DIV/0!</v>
      </c>
      <c r="AK42" s="115">
        <f>PCT!AK42/PCT!AK$67*100</f>
        <v>1.7004578155657293</v>
      </c>
      <c r="AL42" s="115">
        <f>PCT!AL42/PCT!AL$67*100</f>
        <v>8.9556351612014334E-2</v>
      </c>
      <c r="AM42" s="115">
        <f>PCT!AM42/PCT!AM$67*100</f>
        <v>12.7666226637949</v>
      </c>
      <c r="AN42" s="115">
        <f>PCT!AN42/PCT!AN$67*100</f>
        <v>1.741377473977386</v>
      </c>
      <c r="AO42" s="115">
        <f>PCT!AO42/PCT!AO$67*100</f>
        <v>1.2391666045841716</v>
      </c>
      <c r="AP42" s="115">
        <f>PCT!AP42/PCT!AP$67*100</f>
        <v>0.48415366055373038</v>
      </c>
      <c r="AQ42" s="115">
        <f>PCT!AQ42/PCT!AQ$67*100</f>
        <v>2.4531644288265619</v>
      </c>
      <c r="AR42" s="115">
        <f>PCT!AR42/PCT!AR$67*100</f>
        <v>2.1268711817500643</v>
      </c>
      <c r="AS42" s="115">
        <f>PCT!AS42/PCT!AS$67*100</f>
        <v>0.62790508032292258</v>
      </c>
      <c r="AT42" s="115">
        <f>PCT!AT42/PCT!AT$67*100</f>
        <v>0.97280874873557854</v>
      </c>
      <c r="AU42" s="115">
        <f>PCT!AU42/PCT!AU$67*100</f>
        <v>1.8715737281329654</v>
      </c>
      <c r="AV42" s="115">
        <f>PCT!AV42/PCT!AV$67*100</f>
        <v>0.23442751948172114</v>
      </c>
      <c r="AW42" s="115">
        <f>PCT!AW42/PCT!AW$67*100</f>
        <v>0.25410704675458695</v>
      </c>
      <c r="AX42" s="115">
        <f>PCT!AX42/PCT!AX$67*100</f>
        <v>1.0735457730691951</v>
      </c>
      <c r="AY42" s="115">
        <f>PCT!AY42/PCT!AY$67*100</f>
        <v>0.47431425865091292</v>
      </c>
      <c r="AZ42" s="115">
        <f>PCT!AZ42/PCT!AZ$67*100</f>
        <v>3.385160401495769</v>
      </c>
      <c r="BA42" s="115">
        <f>PCT!BA42/PCT!BA$67*100</f>
        <v>2.4855936062304709</v>
      </c>
      <c r="BB42" s="115">
        <f>PCT!BB42/PCT!BB$67*100</f>
        <v>0.418065496927852</v>
      </c>
      <c r="BC42" s="115">
        <f>PCT!BC42/PCT!BC$67*100</f>
        <v>0.89391128352167315</v>
      </c>
      <c r="BD42" s="115">
        <f>PCT!BD42/PCT!BD$67*100</f>
        <v>0.48803201419729497</v>
      </c>
      <c r="BE42" s="115">
        <f>PCT!BE42/PCT!BE$67*100</f>
        <v>1.2868753762793499</v>
      </c>
      <c r="BF42" s="115">
        <f>PCT!BF42/PCT!BF$67*100</f>
        <v>0.3834298173069694</v>
      </c>
      <c r="BG42" s="115">
        <f>PCT!BG42/PCT!BG$67*100</f>
        <v>1.2292387368250692</v>
      </c>
      <c r="BH42" s="115">
        <f>PCT!BH42/PCT!BH$67*100</f>
        <v>2.1726087214885839</v>
      </c>
      <c r="BI42" s="115">
        <f>PCT!BI42/PCT!BI$67*100</f>
        <v>3.9113989439708221</v>
      </c>
      <c r="BJ42" s="115">
        <f>PCT!BJ42/PCT!BJ$67*100</f>
        <v>6.7802572612838592</v>
      </c>
      <c r="BK42" s="115">
        <f>PCT!BK42/PCT!BK$67*100</f>
        <v>4.9446202531645573</v>
      </c>
      <c r="BL42" s="115">
        <f>PCT!BL42/PCT!BL$67*100</f>
        <v>0.73169920111824982</v>
      </c>
      <c r="BM42" s="115">
        <f>PCT!BM42/PCT!BM$67*100</f>
        <v>0.12669890671815962</v>
      </c>
      <c r="BN42" s="115">
        <f>PCT!BN42/PCT!BN$67*100</f>
        <v>3.7398532355587224</v>
      </c>
      <c r="BO42" s="115">
        <f>PCT!BO42/PCT!BO$67*100</f>
        <v>0</v>
      </c>
      <c r="BP42" s="115">
        <f>PCT!BP42/PCT!BP$67*100</f>
        <v>0.59976658577428743</v>
      </c>
      <c r="BQ42" s="115">
        <f>PCT!BQ42/PCT!BQ$67*100</f>
        <v>7.0779618159931681E-2</v>
      </c>
      <c r="BR42" s="115">
        <f>PCT!BR42/PCT!BR$67*100</f>
        <v>0</v>
      </c>
      <c r="BS42" s="115">
        <f>PCT!BS42/PCT!BS$67*100</f>
        <v>0.16775188716761266</v>
      </c>
      <c r="BT42" s="115">
        <f>PCT!BT42/PCT!BT$67*100</f>
        <v>0.35060201094278393</v>
      </c>
      <c r="BU42" s="115">
        <f>PCT!BU42/PCT!BU$67*100</f>
        <v>1.3288434471164878</v>
      </c>
      <c r="BV42" s="115">
        <f>PCT!BV42/PCT!$BZ42*100</f>
        <v>45.255847953216374</v>
      </c>
      <c r="BW42" s="115">
        <f>PCT!BW42/PCT!$BZ42*100</f>
        <v>55.369152046783618</v>
      </c>
      <c r="BX42" s="115">
        <f>PCT!BX42/PCT!$BZ42*100</f>
        <v>25.941154970760234</v>
      </c>
      <c r="BY42" s="115">
        <f>PCT!BY42/PCT!$BZ42*100</f>
        <v>126.56615497076022</v>
      </c>
      <c r="BZ42" s="89">
        <v>54720</v>
      </c>
      <c r="CA42" s="88">
        <v>441625</v>
      </c>
      <c r="CB42" s="88">
        <v>0</v>
      </c>
      <c r="CD42" s="85" t="e">
        <f t="shared" si="4"/>
        <v>#DIV/0!</v>
      </c>
      <c r="CE42" s="85">
        <f t="shared" si="5"/>
        <v>4.3693464590434887</v>
      </c>
      <c r="CF42" s="85">
        <f t="shared" si="6"/>
        <v>-0.54884907734307853</v>
      </c>
      <c r="CG42" s="85">
        <f t="shared" si="7"/>
        <v>0</v>
      </c>
      <c r="CH42" s="85">
        <f t="shared" si="8"/>
        <v>386777.10500158212</v>
      </c>
      <c r="CI42" s="85">
        <f t="shared" si="9"/>
        <v>-441624.64939798904</v>
      </c>
    </row>
    <row r="43" spans="1:87" x14ac:dyDescent="0.2">
      <c r="A43" s="85">
        <f t="shared" si="3"/>
        <v>0</v>
      </c>
      <c r="B43" s="90" t="s">
        <v>95</v>
      </c>
      <c r="C43" s="91" t="s">
        <v>96</v>
      </c>
      <c r="D43" s="115">
        <f>PCT!D43/PCT!D$67*100</f>
        <v>9.554064059999522E-3</v>
      </c>
      <c r="E43" s="115">
        <f>PCT!E43/PCT!E$67*100</f>
        <v>1.2307692307692308E-2</v>
      </c>
      <c r="F43" s="115">
        <f>PCT!F43/PCT!F$67*100</f>
        <v>8.1891987292622662E-2</v>
      </c>
      <c r="G43" s="115">
        <f>PCT!G43/PCT!G$67*100</f>
        <v>8.0898990026671391E-2</v>
      </c>
      <c r="H43" s="115">
        <f>PCT!H43/PCT!H$67*100</f>
        <v>0.10421008753647354</v>
      </c>
      <c r="I43" s="115">
        <f>PCT!I43/PCT!I$67*100</f>
        <v>8.1100516505267881E-2</v>
      </c>
      <c r="J43" s="115">
        <f>PCT!J43/PCT!J$67*100</f>
        <v>4.4704666642447433E-2</v>
      </c>
      <c r="K43" s="115">
        <f>PCT!K43/PCT!K$67*100</f>
        <v>6.7892349890014388E-3</v>
      </c>
      <c r="L43" s="115">
        <f>PCT!L43/PCT!L$67*100</f>
        <v>0.11210762331838565</v>
      </c>
      <c r="M43" s="115">
        <f>PCT!M43/PCT!M$67*100</f>
        <v>0.82411922258086667</v>
      </c>
      <c r="N43" s="115">
        <f>PCT!N43/PCT!N$67*100</f>
        <v>0.13059841926985322</v>
      </c>
      <c r="O43" s="115">
        <f>PCT!O43/PCT!O$67*100</f>
        <v>9.4154249222204028E-2</v>
      </c>
      <c r="P43" s="115">
        <f>PCT!P43/PCT!P$67*100</f>
        <v>1.0775983343649767</v>
      </c>
      <c r="Q43" s="115">
        <f>PCT!Q43/PCT!Q$67*100</f>
        <v>0.16713434793563117</v>
      </c>
      <c r="R43" s="115">
        <f>PCT!R43/PCT!R$67*100</f>
        <v>0.29638491971775455</v>
      </c>
      <c r="S43" s="115">
        <f>PCT!S43/PCT!S$67*100</f>
        <v>0.37775931540565066</v>
      </c>
      <c r="T43" s="115">
        <f>PCT!T43/PCT!T$67*100</f>
        <v>0.52513969203176669</v>
      </c>
      <c r="U43" s="115" t="e">
        <f>PCT!U43/PCT!U$67*100</f>
        <v>#DIV/0!</v>
      </c>
      <c r="V43" s="115">
        <f>PCT!V43/PCT!V$67*100</f>
        <v>0.14213012831079255</v>
      </c>
      <c r="W43" s="115">
        <f>PCT!W43/PCT!W$67*100</f>
        <v>0.3541722808106107</v>
      </c>
      <c r="X43" s="115">
        <f>PCT!X43/PCT!X$67*100</f>
        <v>0.12352348566445623</v>
      </c>
      <c r="Y43" s="115">
        <f>PCT!Y43/PCT!Y$67*100</f>
        <v>6.5051020408163271</v>
      </c>
      <c r="Z43" s="115" t="e">
        <f>PCT!Z43/PCT!Z$67*100</f>
        <v>#DIV/0!</v>
      </c>
      <c r="AA43" s="115">
        <f>PCT!AA43/PCT!AA$67*100</f>
        <v>5.573055488248122</v>
      </c>
      <c r="AB43" s="115" t="e">
        <f>PCT!AB43/PCT!AB$67*100</f>
        <v>#DIV/0!</v>
      </c>
      <c r="AC43" s="115">
        <f>PCT!AC43/PCT!AC$67*100</f>
        <v>1.0958918936470741</v>
      </c>
      <c r="AD43" s="115">
        <f>PCT!AD43/PCT!AD$67*100</f>
        <v>3.3929140799369808</v>
      </c>
      <c r="AE43" s="115">
        <f>PCT!AE43/PCT!AE$67*100</f>
        <v>1.5252852343915504</v>
      </c>
      <c r="AF43" s="115">
        <f>PCT!AF43/PCT!AF$67*100</f>
        <v>1.6276871096232235</v>
      </c>
      <c r="AG43" s="115">
        <f>PCT!AG43/PCT!AG$67*100</f>
        <v>2.3182828935955464</v>
      </c>
      <c r="AH43" s="115">
        <f>PCT!AH43/PCT!AH$67*100</f>
        <v>0.21353704119530587</v>
      </c>
      <c r="AI43" s="115">
        <f>PCT!AI43/PCT!AI$67*100</f>
        <v>0.62258837095844244</v>
      </c>
      <c r="AJ43" s="115" t="e">
        <f>PCT!AJ43/PCT!AJ$67*100</f>
        <v>#DIV/0!</v>
      </c>
      <c r="AK43" s="115">
        <f>PCT!AK43/PCT!AK$67*100</f>
        <v>2.2597595904467647</v>
      </c>
      <c r="AL43" s="115">
        <f>PCT!AL43/PCT!AL$67*100</f>
        <v>3.5822540644805732</v>
      </c>
      <c r="AM43" s="115">
        <f>PCT!AM43/PCT!AM$67*100</f>
        <v>8.1254776627527274</v>
      </c>
      <c r="AN43" s="115">
        <f>PCT!AN43/PCT!AN$67*100</f>
        <v>16.894268106831824</v>
      </c>
      <c r="AO43" s="115">
        <f>PCT!AO43/PCT!AO$67*100</f>
        <v>2.0611388412923093</v>
      </c>
      <c r="AP43" s="115">
        <f>PCT!AP43/PCT!AP$67*100</f>
        <v>9.2338975849222668E-2</v>
      </c>
      <c r="AQ43" s="115">
        <f>PCT!AQ43/PCT!AQ$67*100</f>
        <v>0.38466266096903173</v>
      </c>
      <c r="AR43" s="115">
        <f>PCT!AR43/PCT!AR$67*100</f>
        <v>0.30019580067709845</v>
      </c>
      <c r="AS43" s="115">
        <f>PCT!AS43/PCT!AS$67*100</f>
        <v>0.28985937001920037</v>
      </c>
      <c r="AT43" s="115">
        <f>PCT!AT43/PCT!AT$67*100</f>
        <v>0.24103587066471432</v>
      </c>
      <c r="AU43" s="115">
        <f>PCT!AU43/PCT!AU$67*100</f>
        <v>6.6343098571877507E-2</v>
      </c>
      <c r="AV43" s="115">
        <f>PCT!AV43/PCT!AV$67*100</f>
        <v>0.17907544013500667</v>
      </c>
      <c r="AW43" s="115">
        <f>PCT!AW43/PCT!AW$67*100</f>
        <v>3.0481749232962896</v>
      </c>
      <c r="AX43" s="115">
        <f>PCT!AX43/PCT!AX$67*100</f>
        <v>15.383338038225869</v>
      </c>
      <c r="AY43" s="115">
        <f>PCT!AY43/PCT!AY$67*100</f>
        <v>0.26737201867637189</v>
      </c>
      <c r="AZ43" s="115">
        <f>PCT!AZ43/PCT!AZ$67*100</f>
        <v>2.0280546062872378</v>
      </c>
      <c r="BA43" s="115">
        <f>PCT!BA43/PCT!BA$67*100</f>
        <v>2.8524921360193867</v>
      </c>
      <c r="BB43" s="115">
        <f>PCT!BB43/PCT!BB$67*100</f>
        <v>6.1379616139861914</v>
      </c>
      <c r="BC43" s="115">
        <f>PCT!BC43/PCT!BC$67*100</f>
        <v>2.2057307771593484</v>
      </c>
      <c r="BD43" s="115">
        <f>PCT!BD43/PCT!BD$67*100</f>
        <v>0.27432582616220585</v>
      </c>
      <c r="BE43" s="115">
        <f>PCT!BE43/PCT!BE$67*100</f>
        <v>0.77137266706803131</v>
      </c>
      <c r="BF43" s="115">
        <f>PCT!BF43/PCT!BF$67*100</f>
        <v>2.1727689647394932</v>
      </c>
      <c r="BG43" s="115">
        <f>PCT!BG43/PCT!BG$67*100</f>
        <v>4.5250450122392829</v>
      </c>
      <c r="BH43" s="115">
        <f>PCT!BH43/PCT!BH$67*100</f>
        <v>1.6815002386534197</v>
      </c>
      <c r="BI43" s="115">
        <f>PCT!BI43/PCT!BI$67*100</f>
        <v>1.737109059454512</v>
      </c>
      <c r="BJ43" s="115">
        <f>PCT!BJ43/PCT!BJ$67*100</f>
        <v>10.7034153653202</v>
      </c>
      <c r="BK43" s="115">
        <f>PCT!BK43/PCT!BK$67*100</f>
        <v>2.0349859353023909</v>
      </c>
      <c r="BL43" s="115">
        <f>PCT!BL43/PCT!BL$67*100</f>
        <v>1.0668602500876387</v>
      </c>
      <c r="BM43" s="115">
        <f>PCT!BM43/PCT!BM$67*100</f>
        <v>1.9300023758341833</v>
      </c>
      <c r="BN43" s="115">
        <f>PCT!BN43/PCT!BN$67*100</f>
        <v>2.2829739407252103</v>
      </c>
      <c r="BO43" s="115">
        <f>PCT!BO43/PCT!BO$67*100</f>
        <v>0</v>
      </c>
      <c r="BP43" s="115">
        <f>PCT!BP43/PCT!BP$67*100</f>
        <v>0</v>
      </c>
      <c r="BQ43" s="115">
        <f>PCT!BQ43/PCT!BQ$67*100</f>
        <v>0</v>
      </c>
      <c r="BR43" s="115">
        <f>PCT!BR43/PCT!BR$67*100</f>
        <v>0</v>
      </c>
      <c r="BS43" s="115">
        <f>PCT!BS43/PCT!BS$67*100</f>
        <v>0.75084453357252234</v>
      </c>
      <c r="BT43" s="115">
        <f>PCT!BT43/PCT!BT$67*100</f>
        <v>0.85330714213589298</v>
      </c>
      <c r="BU43" s="115">
        <f>PCT!BU43/PCT!BU$67*100</f>
        <v>0</v>
      </c>
      <c r="BV43" s="115">
        <f>PCT!BV43/PCT!$BZ43*100</f>
        <v>0.75637596183864542</v>
      </c>
      <c r="BW43" s="115">
        <f>PCT!BW43/PCT!$BZ43*100</f>
        <v>0.81530325732249931</v>
      </c>
      <c r="BX43" s="115">
        <f>PCT!BX43/PCT!$BZ43*100</f>
        <v>0.42112614711327423</v>
      </c>
      <c r="BY43" s="115">
        <f>PCT!BY43/PCT!$BZ43*100</f>
        <v>1.992805366274419</v>
      </c>
      <c r="BZ43" s="89">
        <v>1053841</v>
      </c>
      <c r="CA43" s="88">
        <v>1074842</v>
      </c>
      <c r="CB43" s="88">
        <v>0</v>
      </c>
      <c r="CD43" s="85" t="e">
        <f t="shared" si="4"/>
        <v>#DIV/0!</v>
      </c>
      <c r="CE43" s="85">
        <f t="shared" si="5"/>
        <v>3.4621317829868707</v>
      </c>
      <c r="CF43" s="85">
        <f t="shared" si="6"/>
        <v>-0.9643976415242681</v>
      </c>
      <c r="CG43" s="85">
        <f t="shared" si="7"/>
        <v>0</v>
      </c>
      <c r="CH43" s="85">
        <f t="shared" si="8"/>
        <v>20999.007194633727</v>
      </c>
      <c r="CI43" s="85">
        <f t="shared" si="9"/>
        <v>-1074841.1466928578</v>
      </c>
    </row>
    <row r="44" spans="1:87" x14ac:dyDescent="0.2">
      <c r="A44" s="85">
        <f t="shared" si="3"/>
        <v>0</v>
      </c>
      <c r="B44" s="90" t="s">
        <v>97</v>
      </c>
      <c r="C44" s="91" t="s">
        <v>98</v>
      </c>
      <c r="D44" s="115">
        <f>PCT!D44/PCT!D$67*100</f>
        <v>0.13853392886999308</v>
      </c>
      <c r="E44" s="115">
        <f>PCT!E44/PCT!E$67*100</f>
        <v>0.1723076923076923</v>
      </c>
      <c r="F44" s="115">
        <f>PCT!F44/PCT!F$67*100</f>
        <v>0.10024708789269327</v>
      </c>
      <c r="G44" s="115">
        <f>PCT!G44/PCT!G$67*100</f>
        <v>1.2640467191667405E-3</v>
      </c>
      <c r="H44" s="115">
        <f>PCT!H44/PCT!H$67*100</f>
        <v>2.0842017507294707E-2</v>
      </c>
      <c r="I44" s="115">
        <f>PCT!I44/PCT!I$67*100</f>
        <v>2.3411210250171757E-2</v>
      </c>
      <c r="J44" s="115">
        <f>PCT!J44/PCT!J$67*100</f>
        <v>1.3825145214481487E-2</v>
      </c>
      <c r="K44" s="115">
        <f>PCT!K44/PCT!K$67*100</f>
        <v>4.0735409934008638E-3</v>
      </c>
      <c r="L44" s="115">
        <f>PCT!L44/PCT!L$67*100</f>
        <v>5.6053811659192827E-2</v>
      </c>
      <c r="M44" s="115">
        <f>PCT!M44/PCT!M$67*100</f>
        <v>5.2652061442666487E-2</v>
      </c>
      <c r="N44" s="115">
        <f>PCT!N44/PCT!N$67*100</f>
        <v>1.0161836657884832E-2</v>
      </c>
      <c r="O44" s="115">
        <f>PCT!O44/PCT!O$67*100</f>
        <v>6.1404945144915672E-3</v>
      </c>
      <c r="P44" s="115">
        <f>PCT!P44/PCT!P$67*100</f>
        <v>8.4407180237465532E-3</v>
      </c>
      <c r="Q44" s="115">
        <f>PCT!Q44/PCT!Q$67*100</f>
        <v>1.7309656287924976E-3</v>
      </c>
      <c r="R44" s="115">
        <f>PCT!R44/PCT!R$67*100</f>
        <v>4.0786915557489154E-3</v>
      </c>
      <c r="S44" s="115">
        <f>PCT!S44/PCT!S$67*100</f>
        <v>2.2178823659170226E-2</v>
      </c>
      <c r="T44" s="115">
        <f>PCT!T44/PCT!T$67*100</f>
        <v>1.3402637151622817E-2</v>
      </c>
      <c r="U44" s="115" t="e">
        <f>PCT!U44/PCT!U$67*100</f>
        <v>#DIV/0!</v>
      </c>
      <c r="V44" s="115">
        <f>PCT!V44/PCT!V$67*100</f>
        <v>8.1783240378976423E-3</v>
      </c>
      <c r="W44" s="115">
        <f>PCT!W44/PCT!W$67*100</f>
        <v>2.4909815146526328E-3</v>
      </c>
      <c r="X44" s="115">
        <f>PCT!X44/PCT!X$67*100</f>
        <v>2.9986124162867216E-3</v>
      </c>
      <c r="Y44" s="115">
        <f>PCT!Y44/PCT!Y$67*100</f>
        <v>0.41099773242630383</v>
      </c>
      <c r="Z44" s="115" t="e">
        <f>PCT!Z44/PCT!Z$67*100</f>
        <v>#DIV/0!</v>
      </c>
      <c r="AA44" s="115">
        <f>PCT!AA44/PCT!AA$67*100</f>
        <v>1.5576863165910899E-2</v>
      </c>
      <c r="AB44" s="115" t="e">
        <f>PCT!AB44/PCT!AB$67*100</f>
        <v>#DIV/0!</v>
      </c>
      <c r="AC44" s="115">
        <f>PCT!AC44/PCT!AC$67*100</f>
        <v>5.9529930025273162E-3</v>
      </c>
      <c r="AD44" s="115">
        <f>PCT!AD44/PCT!AD$67*100</f>
        <v>1.6880169551925277E-2</v>
      </c>
      <c r="AE44" s="115">
        <f>PCT!AE44/PCT!AE$67*100</f>
        <v>9.0790787761401814E-2</v>
      </c>
      <c r="AF44" s="115">
        <f>PCT!AF44/PCT!AF$67*100</f>
        <v>4.6496489515041621E-3</v>
      </c>
      <c r="AG44" s="115">
        <f>PCT!AG44/PCT!AG$67*100</f>
        <v>1.3517684510761204E-2</v>
      </c>
      <c r="AH44" s="115">
        <f>PCT!AH44/PCT!AH$67*100</f>
        <v>2.4335613831852811E-3</v>
      </c>
      <c r="AI44" s="115">
        <f>PCT!AI44/PCT!AI$67*100</f>
        <v>3.3263848849070829E-3</v>
      </c>
      <c r="AJ44" s="115" t="e">
        <f>PCT!AJ44/PCT!AJ$67*100</f>
        <v>#DIV/0!</v>
      </c>
      <c r="AK44" s="115">
        <f>PCT!AK44/PCT!AK$67*100</f>
        <v>2.9318238199409128E-2</v>
      </c>
      <c r="AL44" s="115">
        <f>PCT!AL44/PCT!AL$67*100</f>
        <v>2.7555800496004413E-2</v>
      </c>
      <c r="AM44" s="115">
        <f>PCT!AM44/PCT!AM$67*100</f>
        <v>1.7369554644618913E-2</v>
      </c>
      <c r="AN44" s="115">
        <f>PCT!AN44/PCT!AN$67*100</f>
        <v>2.2894524923676622E-3</v>
      </c>
      <c r="AO44" s="115">
        <f>PCT!AO44/PCT!AO$67*100</f>
        <v>2.3814845166256924</v>
      </c>
      <c r="AP44" s="115">
        <f>PCT!AP44/PCT!AP$67*100</f>
        <v>3.9201701606763938E-3</v>
      </c>
      <c r="AQ44" s="115">
        <f>PCT!AQ44/PCT!AQ$67*100</f>
        <v>5.7844009168275447E-3</v>
      </c>
      <c r="AR44" s="115">
        <f>PCT!AR44/PCT!AR$67*100</f>
        <v>9.7079944650758313E-3</v>
      </c>
      <c r="AS44" s="115">
        <f>PCT!AS44/PCT!AS$67*100</f>
        <v>1.186125299311306E-2</v>
      </c>
      <c r="AT44" s="115">
        <f>PCT!AT44/PCT!AT$67*100</f>
        <v>4.7216858009889014E-2</v>
      </c>
      <c r="AU44" s="115">
        <f>PCT!AU44/PCT!AU$67*100</f>
        <v>4.1900904361185799E-2</v>
      </c>
      <c r="AV44" s="115">
        <f>PCT!AV44/PCT!AV$67*100</f>
        <v>2.8658620963535586E-3</v>
      </c>
      <c r="AW44" s="115">
        <f>PCT!AW44/PCT!AW$67*100</f>
        <v>0.15313001070800439</v>
      </c>
      <c r="AX44" s="115">
        <f>PCT!AX44/PCT!AX$67*100</f>
        <v>0.64595406917852571</v>
      </c>
      <c r="AY44" s="115">
        <f>PCT!AY44/PCT!AY$67*100</f>
        <v>8.3305821842786475E-3</v>
      </c>
      <c r="AZ44" s="115">
        <f>PCT!AZ44/PCT!AZ$67*100</f>
        <v>5.2781306471524937E-2</v>
      </c>
      <c r="BA44" s="115">
        <f>PCT!BA44/PCT!BA$67*100</f>
        <v>4.6581981670775305E-2</v>
      </c>
      <c r="BB44" s="115">
        <f>PCT!BB44/PCT!BB$67*100</f>
        <v>3.8005954266168367E-2</v>
      </c>
      <c r="BC44" s="115">
        <f>PCT!BC44/PCT!BC$67*100</f>
        <v>5.1535765821480103E-2</v>
      </c>
      <c r="BD44" s="115">
        <f>PCT!BD44/PCT!BD$67*100</f>
        <v>5.9741092647013598E-2</v>
      </c>
      <c r="BE44" s="115">
        <f>PCT!BE44/PCT!BE$67*100</f>
        <v>3.7627934978928357E-2</v>
      </c>
      <c r="BF44" s="115">
        <f>PCT!BF44/PCT!BF$67*100</f>
        <v>4.8868506127358838E-2</v>
      </c>
      <c r="BG44" s="115">
        <f>PCT!BG44/PCT!BG$67*100</f>
        <v>5.4925047035261271E-2</v>
      </c>
      <c r="BH44" s="115">
        <f>PCT!BH44/PCT!BH$67*100</f>
        <v>5.1947852790136431E-2</v>
      </c>
      <c r="BI44" s="115">
        <f>PCT!BI44/PCT!BI$67*100</f>
        <v>7.8179441753715689E-2</v>
      </c>
      <c r="BJ44" s="115">
        <f>PCT!BJ44/PCT!BJ$67*100</f>
        <v>6.4238846147963477E-2</v>
      </c>
      <c r="BK44" s="115">
        <f>PCT!BK44/PCT!BK$67*100</f>
        <v>0.14357712142522269</v>
      </c>
      <c r="BL44" s="115">
        <f>PCT!BL44/PCT!BL$67*100</f>
        <v>1.8701811708014819E-2</v>
      </c>
      <c r="BM44" s="115">
        <f>PCT!BM44/PCT!BM$67*100</f>
        <v>7.1526144863901575E-2</v>
      </c>
      <c r="BN44" s="115">
        <f>PCT!BN44/PCT!BN$67*100</f>
        <v>0.10278124511404617</v>
      </c>
      <c r="BO44" s="115">
        <f>PCT!BO44/PCT!BO$67*100</f>
        <v>0.32388875857250593</v>
      </c>
      <c r="BP44" s="115">
        <f>PCT!BP44/PCT!BP$67*100</f>
        <v>0</v>
      </c>
      <c r="BQ44" s="115">
        <f>PCT!BQ44/PCT!BQ$67*100</f>
        <v>4.0853793854782411E-2</v>
      </c>
      <c r="BR44" s="115">
        <f>PCT!BR44/PCT!BR$67*100</f>
        <v>0</v>
      </c>
      <c r="BS44" s="115">
        <f>PCT!BS44/PCT!BS$67*100</f>
        <v>5.2618068759805903E-2</v>
      </c>
      <c r="BT44" s="115">
        <f>PCT!BT44/PCT!BT$67*100</f>
        <v>4.1621311356235119E-2</v>
      </c>
      <c r="BU44" s="115">
        <f>PCT!BU44/PCT!BU$67*100</f>
        <v>0</v>
      </c>
      <c r="BV44" s="115">
        <f>PCT!BV44/PCT!$BZ44*100</f>
        <v>0</v>
      </c>
      <c r="BW44" s="115">
        <f>PCT!BW44/PCT!$BZ44*100</f>
        <v>0</v>
      </c>
      <c r="BX44" s="115">
        <f>PCT!BX44/PCT!$BZ44*100</f>
        <v>0</v>
      </c>
      <c r="BY44" s="115">
        <f>PCT!BY44/PCT!$BZ44*100</f>
        <v>0</v>
      </c>
      <c r="BZ44" s="89">
        <v>52427</v>
      </c>
      <c r="CA44" s="88">
        <v>52427</v>
      </c>
      <c r="CB44" s="88">
        <v>0</v>
      </c>
      <c r="CD44" s="85" t="e">
        <f t="shared" si="4"/>
        <v>#DIV/0!</v>
      </c>
      <c r="CE44" s="85">
        <f t="shared" si="5"/>
        <v>0.48643187364543017</v>
      </c>
      <c r="CF44" s="85">
        <f t="shared" si="6"/>
        <v>-2.9698569111585603E-2</v>
      </c>
      <c r="CG44" s="85">
        <f t="shared" si="7"/>
        <v>0</v>
      </c>
      <c r="CH44" s="85">
        <f t="shared" si="8"/>
        <v>0</v>
      </c>
      <c r="CI44" s="85">
        <f t="shared" si="9"/>
        <v>-52426.958378688643</v>
      </c>
    </row>
    <row r="45" spans="1:87" x14ac:dyDescent="0.2">
      <c r="A45" s="85">
        <f t="shared" si="3"/>
        <v>0</v>
      </c>
      <c r="B45" s="90" t="s">
        <v>99</v>
      </c>
      <c r="C45" s="91" t="s">
        <v>100</v>
      </c>
      <c r="D45" s="115">
        <f>PCT!D45/PCT!D$67*100</f>
        <v>3.0955167554398453</v>
      </c>
      <c r="E45" s="115">
        <f>PCT!E45/PCT!E$67*100</f>
        <v>1.4338461538461538</v>
      </c>
      <c r="F45" s="115">
        <f>PCT!F45/PCT!F$67*100</f>
        <v>0.24426403106247793</v>
      </c>
      <c r="G45" s="115">
        <f>PCT!G45/PCT!G$67*100</f>
        <v>0.34887689449002035</v>
      </c>
      <c r="H45" s="115">
        <f>PCT!H45/PCT!H$67*100</f>
        <v>2.0842017507294707E-2</v>
      </c>
      <c r="I45" s="115">
        <f>PCT!I45/PCT!I$67*100</f>
        <v>14.266762353607005</v>
      </c>
      <c r="J45" s="115">
        <f>PCT!J45/PCT!J$67*100</f>
        <v>0.82668313574476149</v>
      </c>
      <c r="K45" s="115">
        <f>PCT!K45/PCT!K$67*100</f>
        <v>8.2149743366917409</v>
      </c>
      <c r="L45" s="115">
        <f>PCT!L45/PCT!L$67*100</f>
        <v>17.376681614349778</v>
      </c>
      <c r="M45" s="115">
        <f>PCT!M45/PCT!M$67*100</f>
        <v>3.1190623354623082</v>
      </c>
      <c r="N45" s="115">
        <f>PCT!N45/PCT!N$67*100</f>
        <v>3.8268724124952955</v>
      </c>
      <c r="O45" s="115">
        <f>PCT!O45/PCT!O$67*100</f>
        <v>0</v>
      </c>
      <c r="P45" s="115">
        <f>PCT!P45/PCT!P$67*100</f>
        <v>19.649991559281975</v>
      </c>
      <c r="Q45" s="115">
        <f>PCT!Q45/PCT!Q$67*100</f>
        <v>0.49217122712000017</v>
      </c>
      <c r="R45" s="115">
        <f>PCT!R45/PCT!R$67*100</f>
        <v>0.59412940328742547</v>
      </c>
      <c r="S45" s="115">
        <f>PCT!S45/PCT!S$67*100</f>
        <v>5.2664515920199388</v>
      </c>
      <c r="T45" s="115">
        <f>PCT!T45/PCT!T$67*100</f>
        <v>5.8481798000326535</v>
      </c>
      <c r="U45" s="115" t="e">
        <f>PCT!U45/PCT!U$67*100</f>
        <v>#DIV/0!</v>
      </c>
      <c r="V45" s="115">
        <f>PCT!V45/PCT!V$67*100</f>
        <v>2.5474717422395453E-2</v>
      </c>
      <c r="W45" s="115">
        <f>PCT!W45/PCT!W$67*100</f>
        <v>0.30978751927680009</v>
      </c>
      <c r="X45" s="115">
        <f>PCT!X45/PCT!X$67*100</f>
        <v>1.9007333541946475E-2</v>
      </c>
      <c r="Y45" s="115">
        <f>PCT!Y45/PCT!Y$67*100</f>
        <v>0.34367913832199548</v>
      </c>
      <c r="Z45" s="115" t="e">
        <f>PCT!Z45/PCT!Z$67*100</f>
        <v>#DIV/0!</v>
      </c>
      <c r="AA45" s="115">
        <f>PCT!AA45/PCT!AA$67*100</f>
        <v>1.4399944615597631</v>
      </c>
      <c r="AB45" s="115" t="e">
        <f>PCT!AB45/PCT!AB$67*100</f>
        <v>#DIV/0!</v>
      </c>
      <c r="AC45" s="115">
        <f>PCT!AC45/PCT!AC$67*100</f>
        <v>0.50979267348915747</v>
      </c>
      <c r="AD45" s="115">
        <f>PCT!AD45/PCT!AD$67*100</f>
        <v>0.67895793086632783</v>
      </c>
      <c r="AE45" s="115">
        <f>PCT!AE45/PCT!AE$67*100</f>
        <v>1.8642375087007839</v>
      </c>
      <c r="AF45" s="115">
        <f>PCT!AF45/PCT!AF$67*100</f>
        <v>2.3266843353326827</v>
      </c>
      <c r="AG45" s="115">
        <f>PCT!AG45/PCT!AG$67*100</f>
        <v>1.5003503333235706</v>
      </c>
      <c r="AH45" s="115">
        <f>PCT!AH45/PCT!AH$67*100</f>
        <v>2.2188978899960118E-2</v>
      </c>
      <c r="AI45" s="115">
        <f>PCT!AI45/PCT!AI$67*100</f>
        <v>3.1711535902780854</v>
      </c>
      <c r="AJ45" s="115" t="e">
        <f>PCT!AJ45/PCT!AJ$67*100</f>
        <v>#DIV/0!</v>
      </c>
      <c r="AK45" s="115">
        <f>PCT!AK45/PCT!AK$67*100</f>
        <v>1.3576599535418687</v>
      </c>
      <c r="AL45" s="115">
        <f>PCT!AL45/PCT!AL$67*100</f>
        <v>8.2667401488013229E-2</v>
      </c>
      <c r="AM45" s="115">
        <f>PCT!AM45/PCT!AM$67*100</f>
        <v>0.13200861529910371</v>
      </c>
      <c r="AN45" s="115">
        <f>PCT!AN45/PCT!AN$67*100</f>
        <v>1.5363221637914128</v>
      </c>
      <c r="AO45" s="115">
        <f>PCT!AO45/PCT!AO$67*100</f>
        <v>2.2250366286721794</v>
      </c>
      <c r="AP45" s="115">
        <f>PCT!AP45/PCT!AP$67*100</f>
        <v>0.40754594818799622</v>
      </c>
      <c r="AQ45" s="115">
        <f>PCT!AQ45/PCT!AQ$67*100</f>
        <v>3.7559561253190461</v>
      </c>
      <c r="AR45" s="115">
        <f>PCT!AR45/PCT!AR$67*100</f>
        <v>9.9244417219520997</v>
      </c>
      <c r="AS45" s="115">
        <f>PCT!AS45/PCT!AS$67*100</f>
        <v>0.8275695057069925</v>
      </c>
      <c r="AT45" s="115">
        <f>PCT!AT45/PCT!AT$67*100</f>
        <v>1.0461982471404623</v>
      </c>
      <c r="AU45" s="115">
        <f>PCT!AU45/PCT!AU$67*100</f>
        <v>0.26537239428751003</v>
      </c>
      <c r="AV45" s="115">
        <f>PCT!AV45/PCT!AV$67*100</f>
        <v>8.87598432127788E-2</v>
      </c>
      <c r="AW45" s="115">
        <f>PCT!AW45/PCT!AW$67*100</f>
        <v>22.889052868691014</v>
      </c>
      <c r="AX45" s="115">
        <f>PCT!AX45/PCT!AX$67*100</f>
        <v>1.4803805981302205</v>
      </c>
      <c r="AY45" s="115">
        <f>PCT!AY45/PCT!AY$67*100</f>
        <v>0.98582963562738757</v>
      </c>
      <c r="AZ45" s="115">
        <f>PCT!AZ45/PCT!AZ$67*100</f>
        <v>6.4423013842419472</v>
      </c>
      <c r="BA45" s="115">
        <f>PCT!BA45/PCT!BA$67*100</f>
        <v>11.909285516144058</v>
      </c>
      <c r="BB45" s="115">
        <f>PCT!BB45/PCT!BB$67*100</f>
        <v>5.282827642997403</v>
      </c>
      <c r="BC45" s="115">
        <f>PCT!BC45/PCT!BC$67*100</f>
        <v>1.5114034594554075</v>
      </c>
      <c r="BD45" s="115">
        <f>PCT!BD45/PCT!BD$67*100</f>
        <v>54.742608137966783</v>
      </c>
      <c r="BE45" s="115">
        <f>PCT!BE45/PCT!BE$67*100</f>
        <v>7.7983895243829027</v>
      </c>
      <c r="BF45" s="115">
        <f>PCT!BF45/PCT!BF$67*100</f>
        <v>3.9696263438839181</v>
      </c>
      <c r="BG45" s="115">
        <f>PCT!BG45/PCT!BG$67*100</f>
        <v>5.2594019946996831</v>
      </c>
      <c r="BH45" s="115">
        <f>PCT!BH45/PCT!BH$67*100</f>
        <v>3.80311955482032</v>
      </c>
      <c r="BI45" s="115">
        <f>PCT!BI45/PCT!BI$67*100</f>
        <v>1.0702436217016422</v>
      </c>
      <c r="BJ45" s="115">
        <f>PCT!BJ45/PCT!BJ$67*100</f>
        <v>2.4701365840228813</v>
      </c>
      <c r="BK45" s="115">
        <f>PCT!BK45/PCT!BK$67*100</f>
        <v>4.4171940928270041</v>
      </c>
      <c r="BL45" s="115">
        <f>PCT!BL45/PCT!BL$67*100</f>
        <v>2.9443722960205418</v>
      </c>
      <c r="BM45" s="115">
        <f>PCT!BM45/PCT!BM$67*100</f>
        <v>0</v>
      </c>
      <c r="BN45" s="115">
        <f>PCT!BN45/PCT!BN$67*100</f>
        <v>0</v>
      </c>
      <c r="BO45" s="115">
        <f>PCT!BO45/PCT!BO$67*100</f>
        <v>0</v>
      </c>
      <c r="BP45" s="115">
        <f>PCT!BP45/PCT!BP$67*100</f>
        <v>56.165660766489232</v>
      </c>
      <c r="BQ45" s="115">
        <f>PCT!BQ45/PCT!BQ$67*100</f>
        <v>0</v>
      </c>
      <c r="BR45" s="115">
        <f>PCT!BR45/PCT!BR$67*100</f>
        <v>0</v>
      </c>
      <c r="BS45" s="115">
        <f>PCT!BS45/PCT!BS$67*100</f>
        <v>9.4598650508482347</v>
      </c>
      <c r="BT45" s="115">
        <f>PCT!BT45/PCT!BT$67*100</f>
        <v>7.3473296646423591</v>
      </c>
      <c r="BU45" s="115">
        <f>PCT!BU45/PCT!BU$67*100</f>
        <v>1.7055655108465725E-2</v>
      </c>
      <c r="BV45" s="115">
        <f>PCT!BV45/PCT!$BZ45*100</f>
        <v>0</v>
      </c>
      <c r="BW45" s="115">
        <f>PCT!BW45/PCT!$BZ45*100</f>
        <v>0</v>
      </c>
      <c r="BX45" s="115">
        <f>PCT!BX45/PCT!$BZ45*100</f>
        <v>0</v>
      </c>
      <c r="BY45" s="115">
        <f>PCT!BY45/PCT!$BZ45*100</f>
        <v>0</v>
      </c>
      <c r="BZ45" s="89">
        <v>9250760</v>
      </c>
      <c r="CA45" s="88">
        <v>9254837</v>
      </c>
      <c r="CB45" s="88">
        <v>0</v>
      </c>
      <c r="CD45" s="85" t="e">
        <f t="shared" si="4"/>
        <v>#DIV/0!</v>
      </c>
      <c r="CE45" s="85">
        <f t="shared" si="5"/>
        <v>46.705795715640996</v>
      </c>
      <c r="CF45" s="85">
        <f t="shared" si="6"/>
        <v>-5.0569076822264174</v>
      </c>
      <c r="CG45" s="85">
        <f t="shared" si="7"/>
        <v>0</v>
      </c>
      <c r="CH45" s="85">
        <f t="shared" si="8"/>
        <v>4076.9829443448916</v>
      </c>
      <c r="CI45" s="85">
        <f t="shared" si="9"/>
        <v>-9254829.652670335</v>
      </c>
    </row>
    <row r="46" spans="1:87" x14ac:dyDescent="0.2">
      <c r="A46" s="85">
        <f t="shared" si="3"/>
        <v>0</v>
      </c>
      <c r="B46" s="90" t="s">
        <v>101</v>
      </c>
      <c r="C46" s="91" t="s">
        <v>102</v>
      </c>
      <c r="D46" s="115">
        <f>PCT!D46/PCT!D$67*100</f>
        <v>1.5525354097499224</v>
      </c>
      <c r="E46" s="115">
        <f>PCT!E46/PCT!E$67*100</f>
        <v>2.0092307692307694</v>
      </c>
      <c r="F46" s="115">
        <f>PCT!F46/PCT!F$67*100</f>
        <v>0.1906106600776562</v>
      </c>
      <c r="G46" s="115">
        <f>PCT!G46/PCT!G$67*100</f>
        <v>3.0615211538218454</v>
      </c>
      <c r="H46" s="115">
        <f>PCT!H46/PCT!H$67*100</f>
        <v>3.8140892038349312</v>
      </c>
      <c r="I46" s="115">
        <f>PCT!I46/PCT!I$67*100</f>
        <v>0.2564293309644981</v>
      </c>
      <c r="J46" s="115">
        <f>PCT!J46/PCT!J$67*100</f>
        <v>0.16428712707427634</v>
      </c>
      <c r="K46" s="115">
        <f>PCT!K46/PCT!K$67*100</f>
        <v>0.24441245960405183</v>
      </c>
      <c r="L46" s="115">
        <f>PCT!L46/PCT!L$67*100</f>
        <v>0.29895366218236175</v>
      </c>
      <c r="M46" s="115">
        <f>PCT!M46/PCT!M$67*100</f>
        <v>0.17626994482979649</v>
      </c>
      <c r="N46" s="115">
        <f>PCT!N46/PCT!N$67*100</f>
        <v>3.1614602935641702E-2</v>
      </c>
      <c r="O46" s="115">
        <f>PCT!O46/PCT!O$67*100</f>
        <v>0.29679056820042576</v>
      </c>
      <c r="P46" s="115">
        <f>PCT!P46/PCT!P$67*100</f>
        <v>2.186145968150357</v>
      </c>
      <c r="Q46" s="115">
        <f>PCT!Q46/PCT!Q$67*100</f>
        <v>1.5386361144822203E-3</v>
      </c>
      <c r="R46" s="115">
        <f>PCT!R46/PCT!R$67*100</f>
        <v>0.1277990020801327</v>
      </c>
      <c r="S46" s="115">
        <f>PCT!S46/PCT!S$67*100</f>
        <v>0.79400188699829399</v>
      </c>
      <c r="T46" s="115">
        <f>PCT!T46/PCT!T$67*100</f>
        <v>0.5400044350544756</v>
      </c>
      <c r="U46" s="115" t="e">
        <f>PCT!U46/PCT!U$67*100</f>
        <v>#DIV/0!</v>
      </c>
      <c r="V46" s="115">
        <f>PCT!V46/PCT!V$67*100</f>
        <v>3.2383115367451844E-2</v>
      </c>
      <c r="W46" s="115">
        <f>PCT!W46/PCT!W$67*100</f>
        <v>7.7220426954231605E-2</v>
      </c>
      <c r="X46" s="115">
        <f>PCT!X46/PCT!X$67*100</f>
        <v>8.657284234118115E-3</v>
      </c>
      <c r="Y46" s="115">
        <f>PCT!Y46/PCT!Y$67*100</f>
        <v>1.3570011337868482</v>
      </c>
      <c r="Z46" s="115" t="e">
        <f>PCT!Z46/PCT!Z$67*100</f>
        <v>#DIV/0!</v>
      </c>
      <c r="AA46" s="115">
        <f>PCT!AA46/PCT!AA$67*100</f>
        <v>2.0769150887881199E-2</v>
      </c>
      <c r="AB46" s="115" t="e">
        <f>PCT!AB46/PCT!AB$67*100</f>
        <v>#DIV/0!</v>
      </c>
      <c r="AC46" s="115">
        <f>PCT!AC46/PCT!AC$67*100</f>
        <v>1.3529529551198446E-2</v>
      </c>
      <c r="AD46" s="115">
        <f>PCT!AD46/PCT!AD$67*100</f>
        <v>6.7520678207701107E-2</v>
      </c>
      <c r="AE46" s="115">
        <f>PCT!AE46/PCT!AE$67*100</f>
        <v>6.3553551432981276E-2</v>
      </c>
      <c r="AF46" s="115">
        <f>PCT!AF46/PCT!AF$67*100</f>
        <v>1.3019017064211651E-2</v>
      </c>
      <c r="AG46" s="115">
        <f>PCT!AG46/PCT!AG$67*100</f>
        <v>4.9677490577047421E-2</v>
      </c>
      <c r="AH46" s="115">
        <f>PCT!AH46/PCT!AH$67*100</f>
        <v>0.90173544807337913</v>
      </c>
      <c r="AI46" s="115">
        <f>PCT!AI46/PCT!AI$67*100</f>
        <v>1.552312946289972E-2</v>
      </c>
      <c r="AJ46" s="115" t="e">
        <f>PCT!AJ46/PCT!AJ$67*100</f>
        <v>#DIV/0!</v>
      </c>
      <c r="AK46" s="115">
        <f>PCT!AK46/PCT!AK$67*100</f>
        <v>0.21650391285717505</v>
      </c>
      <c r="AL46" s="115">
        <f>PCT!AL46/PCT!AL$67*100</f>
        <v>0.26178010471204188</v>
      </c>
      <c r="AM46" s="115">
        <f>PCT!AM46/PCT!AM$67*100</f>
        <v>0.1563259918015702</v>
      </c>
      <c r="AN46" s="115">
        <f>PCT!AN46/PCT!AN$67*100</f>
        <v>0.11088913376076416</v>
      </c>
      <c r="AO46" s="115">
        <f>PCT!AO46/PCT!AO$67*100</f>
        <v>0.24088008145223372</v>
      </c>
      <c r="AP46" s="115">
        <f>PCT!AP46/PCT!AP$67*100</f>
        <v>3.1513109807759912E-2</v>
      </c>
      <c r="AQ46" s="115">
        <f>PCT!AQ46/PCT!AQ$67*100</f>
        <v>2.3254737785875936</v>
      </c>
      <c r="AR46" s="115">
        <f>PCT!AR46/PCT!AR$67*100</f>
        <v>2.3645119476698078</v>
      </c>
      <c r="AS46" s="115">
        <f>PCT!AS46/PCT!AS$67*100</f>
        <v>16.466384467689206</v>
      </c>
      <c r="AT46" s="115">
        <f>PCT!AT46/PCT!AT$67*100</f>
        <v>0.19700217162178413</v>
      </c>
      <c r="AU46" s="115">
        <f>PCT!AU46/PCT!AU$67*100</f>
        <v>0.11522748699326095</v>
      </c>
      <c r="AV46" s="115">
        <f>PCT!AV46/PCT!AV$67*100</f>
        <v>0.1694133907815861</v>
      </c>
      <c r="AW46" s="115">
        <f>PCT!AW46/PCT!AW$67*100</f>
        <v>4.9750608913720118</v>
      </c>
      <c r="AX46" s="115">
        <f>PCT!AX46/PCT!AX$67*100</f>
        <v>0.30471098121917606</v>
      </c>
      <c r="AY46" s="115">
        <f>PCT!AY46/PCT!AY$67*100</f>
        <v>1.5118463964061251E-2</v>
      </c>
      <c r="AZ46" s="115">
        <f>PCT!AZ46/PCT!AZ$67*100</f>
        <v>0.24661096300537355</v>
      </c>
      <c r="BA46" s="115">
        <f>PCT!BA46/PCT!BA$67*100</f>
        <v>0.45378177650069867</v>
      </c>
      <c r="BB46" s="115">
        <f>PCT!BB46/PCT!BB$67*100</f>
        <v>0.58275796541458158</v>
      </c>
      <c r="BC46" s="115">
        <f>PCT!BC46/PCT!BC$67*100</f>
        <v>0.26423792657558892</v>
      </c>
      <c r="BD46" s="115">
        <f>PCT!BD46/PCT!BD$67*100</f>
        <v>8.6097457050107837E-2</v>
      </c>
      <c r="BE46" s="115">
        <f>PCT!BE46/PCT!BE$67*100</f>
        <v>2.6283112582781456</v>
      </c>
      <c r="BF46" s="115">
        <f>PCT!BF46/PCT!BF$67*100</f>
        <v>0.26313810991654762</v>
      </c>
      <c r="BG46" s="115">
        <f>PCT!BG46/PCT!BG$67*100</f>
        <v>5.2084724160951632</v>
      </c>
      <c r="BH46" s="115">
        <f>PCT!BH46/PCT!BH$67*100</f>
        <v>2.001621693116622</v>
      </c>
      <c r="BI46" s="115">
        <f>PCT!BI46/PCT!BI$67*100</f>
        <v>0.24736599419634656</v>
      </c>
      <c r="BJ46" s="115">
        <f>PCT!BJ46/PCT!BJ$67*100</f>
        <v>0.61638702375307808</v>
      </c>
      <c r="BK46" s="115">
        <f>PCT!BK46/PCT!BK$67*100</f>
        <v>0.48200890764181897</v>
      </c>
      <c r="BL46" s="115">
        <f>PCT!BL46/PCT!BL$67*100</f>
        <v>1.1280022951466644</v>
      </c>
      <c r="BM46" s="115">
        <f>PCT!BM46/PCT!BM$67*100</f>
        <v>0.30519271359401606</v>
      </c>
      <c r="BN46" s="115">
        <f>PCT!BN46/PCT!BN$67*100</f>
        <v>0.37601019097831856</v>
      </c>
      <c r="BO46" s="115">
        <f>PCT!BO46/PCT!BO$67*100</f>
        <v>0</v>
      </c>
      <c r="BP46" s="115">
        <f>PCT!BP46/PCT!BP$67*100</f>
        <v>0</v>
      </c>
      <c r="BQ46" s="115">
        <f>PCT!BQ46/PCT!BQ$67*100</f>
        <v>0</v>
      </c>
      <c r="BR46" s="115">
        <f>PCT!BR46/PCT!BR$67*100</f>
        <v>0</v>
      </c>
      <c r="BS46" s="115">
        <f>PCT!BS46/PCT!BS$67*100</f>
        <v>0.11880036583238321</v>
      </c>
      <c r="BT46" s="115">
        <f>PCT!BT46/PCT!BT$67*100</f>
        <v>0.44601656692844927</v>
      </c>
      <c r="BU46" s="115">
        <f>PCT!BU46/PCT!BU$67*100</f>
        <v>0</v>
      </c>
      <c r="BV46" s="115">
        <f>PCT!BV46/PCT!$BZ46*100</f>
        <v>-48.225833817774202</v>
      </c>
      <c r="BW46" s="115">
        <f>PCT!BW46/PCT!$BZ46*100</f>
        <v>-25.729744113232144</v>
      </c>
      <c r="BX46" s="115">
        <f>PCT!BX46/PCT!$BZ46*100</f>
        <v>0</v>
      </c>
      <c r="BY46" s="115">
        <f>PCT!BY46/PCT!$BZ46*100</f>
        <v>-73.955577931006346</v>
      </c>
      <c r="BZ46" s="89">
        <v>2157126</v>
      </c>
      <c r="CA46" s="88">
        <v>561811</v>
      </c>
      <c r="CB46" s="88">
        <v>0</v>
      </c>
      <c r="CD46" s="85" t="e">
        <f t="shared" si="4"/>
        <v>#DIV/0!</v>
      </c>
      <c r="CE46" s="85">
        <f t="shared" si="5"/>
        <v>0.5624025387399515</v>
      </c>
      <c r="CF46" s="85">
        <f t="shared" si="6"/>
        <v>-0.80078609405059831</v>
      </c>
      <c r="CG46" s="85">
        <f t="shared" si="7"/>
        <v>0</v>
      </c>
      <c r="CH46" s="85">
        <f t="shared" si="8"/>
        <v>-1595241.0444220691</v>
      </c>
      <c r="CI46" s="85">
        <f t="shared" si="9"/>
        <v>-561810.55398343306</v>
      </c>
    </row>
    <row r="47" spans="1:87" x14ac:dyDescent="0.2">
      <c r="A47" s="85">
        <f t="shared" si="3"/>
        <v>0</v>
      </c>
      <c r="B47" s="90" t="s">
        <v>103</v>
      </c>
      <c r="C47" s="91" t="s">
        <v>104</v>
      </c>
      <c r="D47" s="115">
        <f>PCT!D47/PCT!D$67*100</f>
        <v>0</v>
      </c>
      <c r="E47" s="115">
        <f>PCT!E47/PCT!E$67*100</f>
        <v>0</v>
      </c>
      <c r="F47" s="115">
        <f>PCT!F47/PCT!F$67*100</f>
        <v>0</v>
      </c>
      <c r="G47" s="115">
        <f>PCT!G47/PCT!G$67*100</f>
        <v>0</v>
      </c>
      <c r="H47" s="115">
        <f>PCT!H47/PCT!H$67*100</f>
        <v>0</v>
      </c>
      <c r="I47" s="115">
        <f>PCT!I47/PCT!I$67*100</f>
        <v>0</v>
      </c>
      <c r="J47" s="115">
        <f>PCT!J47/PCT!J$67*100</f>
        <v>0</v>
      </c>
      <c r="K47" s="115">
        <f>PCT!K47/PCT!K$67*100</f>
        <v>0</v>
      </c>
      <c r="L47" s="115">
        <f>PCT!L47/PCT!L$67*100</f>
        <v>0</v>
      </c>
      <c r="M47" s="115">
        <f>PCT!M47/PCT!M$67*100</f>
        <v>0</v>
      </c>
      <c r="N47" s="115">
        <f>PCT!N47/PCT!N$67*100</f>
        <v>0</v>
      </c>
      <c r="O47" s="115">
        <f>PCT!O47/PCT!O$67*100</f>
        <v>0</v>
      </c>
      <c r="P47" s="115">
        <f>PCT!P47/PCT!P$67*100</f>
        <v>0</v>
      </c>
      <c r="Q47" s="115">
        <f>PCT!Q47/PCT!Q$67*100</f>
        <v>0</v>
      </c>
      <c r="R47" s="115">
        <f>PCT!R47/PCT!R$67*100</f>
        <v>0</v>
      </c>
      <c r="S47" s="115">
        <f>PCT!S47/PCT!S$67*100</f>
        <v>0</v>
      </c>
      <c r="T47" s="115">
        <f>PCT!T47/PCT!T$67*100</f>
        <v>0</v>
      </c>
      <c r="U47" s="115" t="e">
        <f>PCT!U47/PCT!U$67*100</f>
        <v>#DIV/0!</v>
      </c>
      <c r="V47" s="115">
        <f>PCT!V47/PCT!V$67*100</f>
        <v>0</v>
      </c>
      <c r="W47" s="115">
        <f>PCT!W47/PCT!W$67*100</f>
        <v>0</v>
      </c>
      <c r="X47" s="115">
        <f>PCT!X47/PCT!X$67*100</f>
        <v>0</v>
      </c>
      <c r="Y47" s="115">
        <f>PCT!Y47/PCT!Y$67*100</f>
        <v>0</v>
      </c>
      <c r="Z47" s="115" t="e">
        <f>PCT!Z47/PCT!Z$67*100</f>
        <v>#DIV/0!</v>
      </c>
      <c r="AA47" s="115">
        <f>PCT!AA47/PCT!AA$67*100</f>
        <v>0</v>
      </c>
      <c r="AB47" s="115" t="e">
        <f>PCT!AB47/PCT!AB$67*100</f>
        <v>#DIV/0!</v>
      </c>
      <c r="AC47" s="115">
        <f>PCT!AC47/PCT!AC$67*100</f>
        <v>0</v>
      </c>
      <c r="AD47" s="115">
        <f>PCT!AD47/PCT!AD$67*100</f>
        <v>0</v>
      </c>
      <c r="AE47" s="115">
        <f>PCT!AE47/PCT!AE$67*100</f>
        <v>0</v>
      </c>
      <c r="AF47" s="115">
        <f>PCT!AF47/PCT!AF$67*100</f>
        <v>0</v>
      </c>
      <c r="AG47" s="115">
        <f>PCT!AG47/PCT!AG$67*100</f>
        <v>0</v>
      </c>
      <c r="AH47" s="115">
        <f>PCT!AH47/PCT!AH$67*100</f>
        <v>0</v>
      </c>
      <c r="AI47" s="115">
        <f>PCT!AI47/PCT!AI$67*100</f>
        <v>0</v>
      </c>
      <c r="AJ47" s="115" t="e">
        <f>PCT!AJ47/PCT!AJ$67*100</f>
        <v>#DIV/0!</v>
      </c>
      <c r="AK47" s="115">
        <f>PCT!AK47/PCT!AK$67*100</f>
        <v>0</v>
      </c>
      <c r="AL47" s="115">
        <f>PCT!AL47/PCT!AL$67*100</f>
        <v>0</v>
      </c>
      <c r="AM47" s="115">
        <f>PCT!AM47/PCT!AM$67*100</f>
        <v>0</v>
      </c>
      <c r="AN47" s="115">
        <f>PCT!AN47/PCT!AN$67*100</f>
        <v>0</v>
      </c>
      <c r="AO47" s="115">
        <f>PCT!AO47/PCT!AO$67*100</f>
        <v>0</v>
      </c>
      <c r="AP47" s="115">
        <f>PCT!AP47/PCT!AP$67*100</f>
        <v>0</v>
      </c>
      <c r="AQ47" s="115">
        <f>PCT!AQ47/PCT!AQ$67*100</f>
        <v>0</v>
      </c>
      <c r="AR47" s="115">
        <f>PCT!AR47/PCT!AR$67*100</f>
        <v>0</v>
      </c>
      <c r="AS47" s="115">
        <f>PCT!AS47/PCT!AS$67*100</f>
        <v>0</v>
      </c>
      <c r="AT47" s="115">
        <f>PCT!AT47/PCT!AT$67*100</f>
        <v>0</v>
      </c>
      <c r="AU47" s="115">
        <f>PCT!AU47/PCT!AU$67*100</f>
        <v>0</v>
      </c>
      <c r="AV47" s="115">
        <f>PCT!AV47/PCT!AV$67*100</f>
        <v>0</v>
      </c>
      <c r="AW47" s="115">
        <f>PCT!AW47/PCT!AW$67*100</f>
        <v>0</v>
      </c>
      <c r="AX47" s="115">
        <f>PCT!AX47/PCT!AX$67*100</f>
        <v>0</v>
      </c>
      <c r="AY47" s="115">
        <f>PCT!AY47/PCT!AY$67*100</f>
        <v>0</v>
      </c>
      <c r="AZ47" s="115">
        <f>PCT!AZ47/PCT!AZ$67*100</f>
        <v>0</v>
      </c>
      <c r="BA47" s="115">
        <f>PCT!BA47/PCT!BA$67*100</f>
        <v>0</v>
      </c>
      <c r="BB47" s="115">
        <f>PCT!BB47/PCT!BB$67*100</f>
        <v>0</v>
      </c>
      <c r="BC47" s="115">
        <f>PCT!BC47/PCT!BC$67*100</f>
        <v>0</v>
      </c>
      <c r="BD47" s="115">
        <f>PCT!BD47/PCT!BD$67*100</f>
        <v>0</v>
      </c>
      <c r="BE47" s="115">
        <f>PCT!BE47/PCT!BE$67*100</f>
        <v>0</v>
      </c>
      <c r="BF47" s="115">
        <f>PCT!BF47/PCT!BF$67*100</f>
        <v>0</v>
      </c>
      <c r="BG47" s="115">
        <f>PCT!BG47/PCT!BG$67*100</f>
        <v>0</v>
      </c>
      <c r="BH47" s="115">
        <f>PCT!BH47/PCT!BH$67*100</f>
        <v>0</v>
      </c>
      <c r="BI47" s="115">
        <f>PCT!BI47/PCT!BI$67*100</f>
        <v>0</v>
      </c>
      <c r="BJ47" s="115">
        <f>PCT!BJ47/PCT!BJ$67*100</f>
        <v>0</v>
      </c>
      <c r="BK47" s="115">
        <f>PCT!BK47/PCT!BK$67*100</f>
        <v>0</v>
      </c>
      <c r="BL47" s="115">
        <f>PCT!BL47/PCT!BL$67*100</f>
        <v>0</v>
      </c>
      <c r="BM47" s="115">
        <f>PCT!BM47/PCT!BM$67*100</f>
        <v>0</v>
      </c>
      <c r="BN47" s="115">
        <f>PCT!BN47/PCT!BN$67*100</f>
        <v>0</v>
      </c>
      <c r="BO47" s="115">
        <f>PCT!BO47/PCT!BO$67*100</f>
        <v>0</v>
      </c>
      <c r="BP47" s="115">
        <f>PCT!BP47/PCT!BP$67*100</f>
        <v>0</v>
      </c>
      <c r="BQ47" s="115">
        <f>PCT!BQ47/PCT!BQ$67*100</f>
        <v>0</v>
      </c>
      <c r="BR47" s="115">
        <f>PCT!BR47/PCT!BR$67*100</f>
        <v>0</v>
      </c>
      <c r="BS47" s="115">
        <f>PCT!BS47/PCT!BS$67*100</f>
        <v>0</v>
      </c>
      <c r="BT47" s="115">
        <f>PCT!BT47/PCT!BT$67*100</f>
        <v>0</v>
      </c>
      <c r="BU47" s="115">
        <f>PCT!BU47/PCT!BU$67*100</f>
        <v>0</v>
      </c>
      <c r="BV47" s="115">
        <f>PCT!BV47/PCT!$BZ47*100</f>
        <v>-64.07333693824549</v>
      </c>
      <c r="BW47" s="115">
        <f>PCT!BW47/PCT!$BZ47*100</f>
        <v>-35.926663061754518</v>
      </c>
      <c r="BX47" s="115">
        <f>PCT!BX47/PCT!$BZ47*100</f>
        <v>0</v>
      </c>
      <c r="BY47" s="115">
        <f>PCT!BY47/PCT!$BZ47*100</f>
        <v>-100</v>
      </c>
      <c r="BZ47" s="89">
        <v>10134320</v>
      </c>
      <c r="CA47" s="88">
        <v>0</v>
      </c>
      <c r="CB47" s="88">
        <v>0</v>
      </c>
      <c r="CD47" s="85" t="e">
        <f t="shared" si="4"/>
        <v>#DIV/0!</v>
      </c>
      <c r="CE47" s="85">
        <f t="shared" si="5"/>
        <v>0</v>
      </c>
      <c r="CF47" s="85">
        <f t="shared" si="6"/>
        <v>0</v>
      </c>
      <c r="CG47" s="85">
        <f t="shared" si="7"/>
        <v>0</v>
      </c>
      <c r="CH47" s="85">
        <f t="shared" si="8"/>
        <v>-10134220</v>
      </c>
      <c r="CI47" s="85">
        <f t="shared" si="9"/>
        <v>0</v>
      </c>
    </row>
    <row r="48" spans="1:87" x14ac:dyDescent="0.2">
      <c r="A48" s="85">
        <f t="shared" si="3"/>
        <v>0</v>
      </c>
      <c r="B48" s="90" t="s">
        <v>105</v>
      </c>
      <c r="C48" s="91" t="s">
        <v>106</v>
      </c>
      <c r="D48" s="115">
        <f>PCT!D48/PCT!D$67*100</f>
        <v>3.9529940048248022</v>
      </c>
      <c r="E48" s="115">
        <f>PCT!E48/PCT!E$67*100</f>
        <v>2.6153846153846154</v>
      </c>
      <c r="F48" s="115">
        <f>PCT!F48/PCT!F$67*100</f>
        <v>1.9244617013766327</v>
      </c>
      <c r="G48" s="115">
        <f>PCT!G48/PCT!G$67*100</f>
        <v>14.92965580007837</v>
      </c>
      <c r="H48" s="115">
        <f>PCT!H48/PCT!H$67*100</f>
        <v>11.900791996665278</v>
      </c>
      <c r="I48" s="115">
        <f>PCT!I48/PCT!I$67*100</f>
        <v>3.3335813025384757</v>
      </c>
      <c r="J48" s="115">
        <f>PCT!J48/PCT!J$67*100</f>
        <v>2.1883085691681097</v>
      </c>
      <c r="K48" s="115">
        <f>PCT!K48/PCT!K$67*100</f>
        <v>3.9920701735328459</v>
      </c>
      <c r="L48" s="115">
        <f>PCT!L48/PCT!L$67*100</f>
        <v>2.0179372197309418</v>
      </c>
      <c r="M48" s="115">
        <f>PCT!M48/PCT!M$67*100</f>
        <v>3.8115514044365084</v>
      </c>
      <c r="N48" s="115">
        <f>PCT!N48/PCT!N$67*100</f>
        <v>0.44147534813699663</v>
      </c>
      <c r="O48" s="115">
        <f>PCT!O48/PCT!O$67*100</f>
        <v>4.4170623874242674</v>
      </c>
      <c r="P48" s="115">
        <f>PCT!P48/PCT!P$67*100</f>
        <v>8.3647515615328345</v>
      </c>
      <c r="Q48" s="115">
        <f>PCT!Q48/PCT!Q$67*100</f>
        <v>3.0226506469003214</v>
      </c>
      <c r="R48" s="115">
        <f>PCT!R48/PCT!R$67*100</f>
        <v>2.7191277038326106E-2</v>
      </c>
      <c r="S48" s="115">
        <f>PCT!S48/PCT!S$67*100</f>
        <v>4.5813057692515189</v>
      </c>
      <c r="T48" s="115">
        <f>PCT!T48/PCT!T$67*100</f>
        <v>6.4327784641552563</v>
      </c>
      <c r="U48" s="115" t="e">
        <f>PCT!U48/PCT!U$67*100</f>
        <v>#DIV/0!</v>
      </c>
      <c r="V48" s="115">
        <f>PCT!V48/PCT!V$67*100</f>
        <v>2.9995654312910298E-2</v>
      </c>
      <c r="W48" s="115">
        <f>PCT!W48/PCT!W$67*100</f>
        <v>0.65603394981351604</v>
      </c>
      <c r="X48" s="115">
        <f>PCT!X48/PCT!X$67*100</f>
        <v>0.24714370076169589</v>
      </c>
      <c r="Y48" s="115">
        <f>PCT!Y48/PCT!Y$67*100</f>
        <v>6.675170068027211</v>
      </c>
      <c r="Z48" s="115" t="e">
        <f>PCT!Z48/PCT!Z$67*100</f>
        <v>#DIV/0!</v>
      </c>
      <c r="AA48" s="115">
        <f>PCT!AA48/PCT!AA$67*100</f>
        <v>4.2022915296479626</v>
      </c>
      <c r="AB48" s="115" t="e">
        <f>PCT!AB48/PCT!AB$67*100</f>
        <v>#DIV/0!</v>
      </c>
      <c r="AC48" s="115">
        <f>PCT!AC48/PCT!AC$67*100</f>
        <v>1.5910726752209372</v>
      </c>
      <c r="AD48" s="115">
        <f>PCT!AD48/PCT!AD$67*100</f>
        <v>3.7361441941594609</v>
      </c>
      <c r="AE48" s="115">
        <f>PCT!AE48/PCT!AE$67*100</f>
        <v>1.2165965560027843</v>
      </c>
      <c r="AF48" s="115">
        <f>PCT!AF48/PCT!AF$67*100</f>
        <v>1.924334712729189</v>
      </c>
      <c r="AG48" s="115">
        <f>PCT!AG48/PCT!AG$67*100</f>
        <v>1.9656966226065251</v>
      </c>
      <c r="AH48" s="115">
        <f>PCT!AH48/PCT!AH$67*100</f>
        <v>0.53372570702662692</v>
      </c>
      <c r="AI48" s="115">
        <f>PCT!AI48/PCT!AI$67*100</f>
        <v>0.75952454872045061</v>
      </c>
      <c r="AJ48" s="115" t="e">
        <f>PCT!AJ48/PCT!AJ$67*100</f>
        <v>#DIV/0!</v>
      </c>
      <c r="AK48" s="115">
        <f>PCT!AK48/PCT!AK$67*100</f>
        <v>2.0680634176044745</v>
      </c>
      <c r="AL48" s="115">
        <f>PCT!AL48/PCT!AL$67*100</f>
        <v>3.8715899696886193</v>
      </c>
      <c r="AM48" s="115">
        <f>PCT!AM48/PCT!AM$67*100</f>
        <v>4.6376710901132494</v>
      </c>
      <c r="AN48" s="115">
        <f>PCT!AN48/PCT!AN$67*100</f>
        <v>1.7009636604164613</v>
      </c>
      <c r="AO48" s="115">
        <f>PCT!AO48/PCT!AO$67*100</f>
        <v>2.2622861258039686</v>
      </c>
      <c r="AP48" s="115">
        <f>PCT!AP48/PCT!AP$67*100</f>
        <v>0.5455612292641967</v>
      </c>
      <c r="AQ48" s="115">
        <f>PCT!AQ48/PCT!AQ$67*100</f>
        <v>7.5727930702877018</v>
      </c>
      <c r="AR48" s="115">
        <f>PCT!AR48/PCT!AR$67*100</f>
        <v>17.545422475511241</v>
      </c>
      <c r="AS48" s="115">
        <f>PCT!AS48/PCT!AS$67*100</f>
        <v>2.7084429881461602</v>
      </c>
      <c r="AT48" s="115">
        <f>PCT!AT48/PCT!AT$67*100</f>
        <v>0.75423183300440699</v>
      </c>
      <c r="AU48" s="115">
        <f>PCT!AU48/PCT!AU$67*100</f>
        <v>0.16411187541464436</v>
      </c>
      <c r="AV48" s="115">
        <f>PCT!AV48/PCT!AV$67*100</f>
        <v>0.58651914846230124</v>
      </c>
      <c r="AW48" s="115">
        <f>PCT!AW48/PCT!AW$67*100</f>
        <v>5.1709119557920316</v>
      </c>
      <c r="AX48" s="115">
        <f>PCT!AX48/PCT!AX$67*100</f>
        <v>1.2802842862124508</v>
      </c>
      <c r="AY48" s="115">
        <f>PCT!AY48/PCT!AY$67*100</f>
        <v>0.45218752713499821</v>
      </c>
      <c r="AZ48" s="115">
        <f>PCT!AZ48/PCT!AZ$67*100</f>
        <v>0.13418976221574136</v>
      </c>
      <c r="BA48" s="115">
        <f>PCT!BA48/PCT!BA$67*100</f>
        <v>0.48884911101690032</v>
      </c>
      <c r="BB48" s="115">
        <f>PCT!BB48/PCT!BB$67*100</f>
        <v>2.2423513017039336</v>
      </c>
      <c r="BC48" s="115">
        <f>PCT!BC48/PCT!BC$67*100</f>
        <v>0.26798598227169657</v>
      </c>
      <c r="BD48" s="115">
        <f>PCT!BD48/PCT!BD$67*100</f>
        <v>0.28574691740354669</v>
      </c>
      <c r="BE48" s="115">
        <f>PCT!BE48/PCT!BE$67*100</f>
        <v>1.7572245635159542</v>
      </c>
      <c r="BF48" s="115">
        <f>PCT!BF48/PCT!BF$67*100</f>
        <v>7.1723930531538986</v>
      </c>
      <c r="BG48" s="115">
        <f>PCT!BG48/PCT!BG$67*100</f>
        <v>0.24751674050696928</v>
      </c>
      <c r="BH48" s="115">
        <f>PCT!BH48/PCT!BH$67*100</f>
        <v>4.3720539720938438</v>
      </c>
      <c r="BI48" s="115">
        <f>PCT!BI48/PCT!BI$67*100</f>
        <v>0.11579571417180062</v>
      </c>
      <c r="BJ48" s="115">
        <f>PCT!BJ48/PCT!BJ$67*100</f>
        <v>2.1443538642724951</v>
      </c>
      <c r="BK48" s="115">
        <f>PCT!BK48/PCT!BK$67*100</f>
        <v>3.7667018284106892</v>
      </c>
      <c r="BL48" s="115">
        <f>PCT!BL48/PCT!BL$67*100</f>
        <v>2.3795104929332838</v>
      </c>
      <c r="BM48" s="115">
        <f>PCT!BM48/PCT!BM$67*100</f>
        <v>0.39948803498913477</v>
      </c>
      <c r="BN48" s="115">
        <f>PCT!BN48/PCT!BN$67*100</f>
        <v>0.93759051029222162</v>
      </c>
      <c r="BO48" s="115">
        <f>PCT!BO48/PCT!BO$67*100</f>
        <v>0</v>
      </c>
      <c r="BP48" s="115">
        <f>PCT!BP48/PCT!BP$67*100</f>
        <v>0</v>
      </c>
      <c r="BQ48" s="115">
        <f>PCT!BQ48/PCT!BQ$67*100</f>
        <v>0</v>
      </c>
      <c r="BR48" s="115">
        <f>PCT!BR48/PCT!BR$67*100</f>
        <v>2.9198415115324304E-2</v>
      </c>
      <c r="BS48" s="115">
        <f>PCT!BS48/PCT!BS$67*100</f>
        <v>0.16790931022268901</v>
      </c>
      <c r="BT48" s="115">
        <f>PCT!BT48/PCT!BT$67*100</f>
        <v>0.8849825899357372</v>
      </c>
      <c r="BU48" s="115">
        <f>PCT!BU48/PCT!BU$67*100</f>
        <v>6.1031383953251528E-2</v>
      </c>
      <c r="BV48" s="115">
        <f>PCT!BV48/PCT!$BZ48*100</f>
        <v>0</v>
      </c>
      <c r="BW48" s="115">
        <f>PCT!BW48/PCT!$BZ48*100</f>
        <v>0</v>
      </c>
      <c r="BX48" s="115">
        <f>PCT!BX48/PCT!$BZ48*100</f>
        <v>-32.91903348463083</v>
      </c>
      <c r="BY48" s="115">
        <f>PCT!BY48/PCT!$BZ48*100</f>
        <v>-32.91903348463083</v>
      </c>
      <c r="BZ48" s="89">
        <v>1640036</v>
      </c>
      <c r="CA48" s="88">
        <v>1114741</v>
      </c>
      <c r="CB48" s="88">
        <v>0</v>
      </c>
      <c r="CD48" s="85" t="e">
        <f t="shared" si="4"/>
        <v>#DIV/0!</v>
      </c>
      <c r="CE48" s="85">
        <f t="shared" si="5"/>
        <v>1.1983676501739919</v>
      </c>
      <c r="CF48" s="85">
        <f t="shared" si="6"/>
        <v>-1.6624372132202356</v>
      </c>
      <c r="CG48" s="85">
        <f t="shared" si="7"/>
        <v>0</v>
      </c>
      <c r="CH48" s="85">
        <f t="shared" si="8"/>
        <v>-525262.14199789928</v>
      </c>
      <c r="CI48" s="85">
        <f t="shared" si="9"/>
        <v>-1114740.1150174101</v>
      </c>
    </row>
    <row r="49" spans="1:87" x14ac:dyDescent="0.2">
      <c r="A49" s="85">
        <f t="shared" si="3"/>
        <v>0</v>
      </c>
      <c r="B49" s="90" t="s">
        <v>107</v>
      </c>
      <c r="C49" s="91" t="s">
        <v>108</v>
      </c>
      <c r="D49" s="115">
        <f>PCT!D49/PCT!D$67*100</f>
        <v>1.9323094561349032</v>
      </c>
      <c r="E49" s="115">
        <f>PCT!E49/PCT!E$67*100</f>
        <v>1.2523076923076923</v>
      </c>
      <c r="F49" s="115">
        <f>PCT!F49/PCT!F$67*100</f>
        <v>0.34874691140134134</v>
      </c>
      <c r="G49" s="115">
        <f>PCT!G49/PCT!G$67*100</f>
        <v>1.1692432152292347</v>
      </c>
      <c r="H49" s="115">
        <f>PCT!H49/PCT!H$67*100</f>
        <v>0.68778657774072527</v>
      </c>
      <c r="I49" s="115">
        <f>PCT!I49/PCT!I$67*100</f>
        <v>1.4318762954567665</v>
      </c>
      <c r="J49" s="115">
        <f>PCT!J49/PCT!J$67*100</f>
        <v>1.9279518198734948</v>
      </c>
      <c r="K49" s="115">
        <f>PCT!K49/PCT!K$67*100</f>
        <v>1.0129538603590147</v>
      </c>
      <c r="L49" s="115">
        <f>PCT!L49/PCT!L$67*100</f>
        <v>1.4200298953662183</v>
      </c>
      <c r="M49" s="115">
        <f>PCT!M49/PCT!M$67*100</f>
        <v>3.0870132545841629</v>
      </c>
      <c r="N49" s="115">
        <f>PCT!N49/PCT!N$67*100</f>
        <v>1.687617613850207</v>
      </c>
      <c r="O49" s="115">
        <f>PCT!O49/PCT!O$67*100</f>
        <v>2.0140822007532337</v>
      </c>
      <c r="P49" s="115">
        <f>PCT!P49/PCT!P$67*100</f>
        <v>7.8020370266163974</v>
      </c>
      <c r="Q49" s="115">
        <f>PCT!Q49/PCT!Q$67*100</f>
        <v>1.1647475386630406</v>
      </c>
      <c r="R49" s="115">
        <f>PCT!R49/PCT!R$67*100</f>
        <v>4.0786915557489154E-3</v>
      </c>
      <c r="S49" s="115">
        <f>PCT!S49/PCT!S$67*100</f>
        <v>6.3063387078017907</v>
      </c>
      <c r="T49" s="115">
        <f>PCT!T49/PCT!T$67*100</f>
        <v>15.861168173854134</v>
      </c>
      <c r="U49" s="115" t="e">
        <f>PCT!U49/PCT!U$67*100</f>
        <v>#DIV/0!</v>
      </c>
      <c r="V49" s="115">
        <f>PCT!V49/PCT!V$67*100</f>
        <v>1.9861644092037132</v>
      </c>
      <c r="W49" s="115">
        <f>PCT!W49/PCT!W$67*100</f>
        <v>0.44339470960816857</v>
      </c>
      <c r="X49" s="115">
        <f>PCT!X49/PCT!X$67*100</f>
        <v>0.12739266297579394</v>
      </c>
      <c r="Y49" s="115">
        <f>PCT!Y49/PCT!Y$67*100</f>
        <v>4.6910430839002268</v>
      </c>
      <c r="Z49" s="115" t="e">
        <f>PCT!Z49/PCT!Z$67*100</f>
        <v>#DIV/0!</v>
      </c>
      <c r="AA49" s="115">
        <f>PCT!AA49/PCT!AA$67*100</f>
        <v>2.4715289556578628</v>
      </c>
      <c r="AB49" s="115" t="e">
        <f>PCT!AB49/PCT!AB$67*100</f>
        <v>#DIV/0!</v>
      </c>
      <c r="AC49" s="115">
        <f>PCT!AC49/PCT!AC$67*100</f>
        <v>2.0770533766999852</v>
      </c>
      <c r="AD49" s="115">
        <f>PCT!AD49/PCT!AD$67*100</f>
        <v>2.0743852804921508</v>
      </c>
      <c r="AE49" s="115">
        <f>PCT!AE49/PCT!AE$67*100</f>
        <v>1.1772538813061768</v>
      </c>
      <c r="AF49" s="115">
        <f>PCT!AF49/PCT!AF$67*100</f>
        <v>1.2129384231490523</v>
      </c>
      <c r="AG49" s="115">
        <f>PCT!AG49/PCT!AG$67*100</f>
        <v>1.2983735972586137</v>
      </c>
      <c r="AH49" s="115">
        <f>PCT!AH49/PCT!AH$67*100</f>
        <v>3.1607605336279399</v>
      </c>
      <c r="AI49" s="115">
        <f>PCT!AI49/PCT!AI$67*100</f>
        <v>0.81995387412959597</v>
      </c>
      <c r="AJ49" s="115" t="e">
        <f>PCT!AJ49/PCT!AJ$67*100</f>
        <v>#DIV/0!</v>
      </c>
      <c r="AK49" s="115">
        <f>PCT!AK49/PCT!AK$67*100</f>
        <v>1.2967682280507882</v>
      </c>
      <c r="AL49" s="115">
        <f>PCT!AL49/PCT!AL$67*100</f>
        <v>5.0978230917608158</v>
      </c>
      <c r="AM49" s="115">
        <f>PCT!AM49/PCT!AM$67*100</f>
        <v>2.3865768081706382</v>
      </c>
      <c r="AN49" s="115">
        <f>PCT!AN49/PCT!AN$67*100</f>
        <v>0.86620937341666937</v>
      </c>
      <c r="AO49" s="115">
        <f>PCT!AO49/PCT!AO$67*100</f>
        <v>2.1952370309667484</v>
      </c>
      <c r="AP49" s="115">
        <f>PCT!AP49/PCT!AP$67*100</f>
        <v>0.35896112961600035</v>
      </c>
      <c r="AQ49" s="115">
        <f>PCT!AQ49/PCT!AQ$67*100</f>
        <v>16.515476887703088</v>
      </c>
      <c r="AR49" s="115">
        <f>PCT!AR49/PCT!AR$67*100</f>
        <v>13.537798281548246</v>
      </c>
      <c r="AS49" s="115">
        <f>PCT!AS49/PCT!AS$67*100</f>
        <v>0.78346047113885331</v>
      </c>
      <c r="AT49" s="115">
        <f>PCT!AT49/PCT!AT$67*100</f>
        <v>2.9665273150407798</v>
      </c>
      <c r="AU49" s="115">
        <f>PCT!AU49/PCT!AU$67*100</f>
        <v>0.29679807255839935</v>
      </c>
      <c r="AV49" s="115">
        <f>PCT!AV49/PCT!AV$67*100</f>
        <v>0</v>
      </c>
      <c r="AW49" s="115">
        <f>PCT!AW49/PCT!AW$67*100</f>
        <v>10.221428214759291</v>
      </c>
      <c r="AX49" s="115">
        <f>PCT!AX49/PCT!AX$67*100</f>
        <v>0.23745869381112902</v>
      </c>
      <c r="AY49" s="115">
        <f>PCT!AY49/PCT!AY$67*100</f>
        <v>0</v>
      </c>
      <c r="AZ49" s="115">
        <f>PCT!AZ49/PCT!AZ$67*100</f>
        <v>2.3650200091845437</v>
      </c>
      <c r="BA49" s="115">
        <f>PCT!BA49/PCT!BA$67*100</f>
        <v>0.74112456231255985</v>
      </c>
      <c r="BB49" s="115">
        <f>PCT!BB49/PCT!BB$67*100</f>
        <v>1.2035218850953318</v>
      </c>
      <c r="BC49" s="115">
        <f>PCT!BC49/PCT!BC$67*100</f>
        <v>0.6184291898577613</v>
      </c>
      <c r="BD49" s="115">
        <f>PCT!BD49/PCT!BD$67*100</f>
        <v>0.22600582475653308</v>
      </c>
      <c r="BE49" s="115">
        <f>PCT!BE49/PCT!BE$67*100</f>
        <v>1.9190246839253462</v>
      </c>
      <c r="BF49" s="115">
        <f>PCT!BF49/PCT!BF$67*100</f>
        <v>4.1500639049695511</v>
      </c>
      <c r="BG49" s="115">
        <f>PCT!BG49/PCT!BG$67*100</f>
        <v>0.88188586109931022</v>
      </c>
      <c r="BH49" s="115">
        <f>PCT!BH49/PCT!BH$67*100</f>
        <v>1.9341469913375517</v>
      </c>
      <c r="BI49" s="115">
        <f>PCT!BI49/PCT!BI$67*100</f>
        <v>0.21824371877589371</v>
      </c>
      <c r="BJ49" s="115">
        <f>PCT!BJ49/PCT!BJ$67*100</f>
        <v>1.9470488368180359</v>
      </c>
      <c r="BK49" s="115">
        <f>PCT!BK49/PCT!BK$67*100</f>
        <v>1.9646624472573839</v>
      </c>
      <c r="BL49" s="115">
        <f>PCT!BL49/PCT!BL$67*100</f>
        <v>2.9494431852647547</v>
      </c>
      <c r="BM49" s="115">
        <f>PCT!BM49/PCT!BM$67*100</f>
        <v>0.17301205489322313</v>
      </c>
      <c r="BN49" s="115">
        <f>PCT!BN49/PCT!BN$67*100</f>
        <v>0.50877997893112636</v>
      </c>
      <c r="BO49" s="115">
        <f>PCT!BO49/PCT!BO$67*100</f>
        <v>0</v>
      </c>
      <c r="BP49" s="115">
        <f>PCT!BP49/PCT!BP$67*100</f>
        <v>0</v>
      </c>
      <c r="BQ49" s="115">
        <f>PCT!BQ49/PCT!BQ$67*100</f>
        <v>0</v>
      </c>
      <c r="BR49" s="115">
        <f>PCT!BR49/PCT!BR$67*100</f>
        <v>2.3885098079032295E-2</v>
      </c>
      <c r="BS49" s="115">
        <f>PCT!BS49/PCT!BS$67*100</f>
        <v>7.7178414949551202E-2</v>
      </c>
      <c r="BT49" s="115">
        <f>PCT!BT49/PCT!BT$67*100</f>
        <v>1.0084603907214396</v>
      </c>
      <c r="BU49" s="115">
        <f>PCT!BU49/PCT!BU$67*100</f>
        <v>1.2157247534365974</v>
      </c>
      <c r="BV49" s="115">
        <f>PCT!BV49/PCT!$BZ49*100</f>
        <v>0</v>
      </c>
      <c r="BW49" s="115">
        <f>PCT!BW49/PCT!$BZ49*100</f>
        <v>0</v>
      </c>
      <c r="BX49" s="115">
        <f>PCT!BX49/PCT!$BZ49*100</f>
        <v>-2.7203832129834846</v>
      </c>
      <c r="BY49" s="115">
        <f>PCT!BY49/PCT!$BZ49*100</f>
        <v>-2.7203832129834846</v>
      </c>
      <c r="BZ49" s="89">
        <v>1007064</v>
      </c>
      <c r="CA49" s="88">
        <v>1270276</v>
      </c>
      <c r="CB49" s="88">
        <v>0</v>
      </c>
      <c r="CD49" s="85" t="e">
        <f t="shared" si="4"/>
        <v>#DIV/0!</v>
      </c>
      <c r="CE49" s="85">
        <f t="shared" si="5"/>
        <v>0.62849871695383053</v>
      </c>
      <c r="CF49" s="85">
        <f t="shared" si="6"/>
        <v>-2.0181612094928663</v>
      </c>
      <c r="CG49" s="85">
        <f t="shared" si="7"/>
        <v>0</v>
      </c>
      <c r="CH49" s="85">
        <f t="shared" si="8"/>
        <v>263213.50465845951</v>
      </c>
      <c r="CI49" s="85">
        <f t="shared" si="9"/>
        <v>-1270274.9915396094</v>
      </c>
    </row>
    <row r="50" spans="1:87" x14ac:dyDescent="0.2">
      <c r="A50" s="85">
        <f t="shared" si="3"/>
        <v>0</v>
      </c>
      <c r="B50" s="90" t="s">
        <v>109</v>
      </c>
      <c r="C50" s="91" t="s">
        <v>110</v>
      </c>
      <c r="D50" s="115">
        <f>PCT!D50/PCT!D$67*100</f>
        <v>2.6273676164998684E-2</v>
      </c>
      <c r="E50" s="115">
        <f>PCT!E50/PCT!E$67*100</f>
        <v>4.3076923076923075E-2</v>
      </c>
      <c r="F50" s="115">
        <f>PCT!F50/PCT!F$67*100</f>
        <v>2.1178962230850688E-2</v>
      </c>
      <c r="G50" s="115">
        <f>PCT!G50/PCT!G$67*100</f>
        <v>4.4241635170835916E-2</v>
      </c>
      <c r="H50" s="115">
        <f>PCT!H50/PCT!H$67*100</f>
        <v>4.1684035014589414E-2</v>
      </c>
      <c r="I50" s="115">
        <f>PCT!I50/PCT!I$67*100</f>
        <v>4.638482778538703E-2</v>
      </c>
      <c r="J50" s="115">
        <f>PCT!J50/PCT!J$67*100</f>
        <v>0.12725188405446097</v>
      </c>
      <c r="K50" s="115">
        <f>PCT!K50/PCT!K$67*100</f>
        <v>6.78923498900144E-2</v>
      </c>
      <c r="L50" s="115">
        <f>PCT!L50/PCT!L$67*100</f>
        <v>0.11210762331838565</v>
      </c>
      <c r="M50" s="115">
        <f>PCT!M50/PCT!M$67*100</f>
        <v>1.373532037634778E-2</v>
      </c>
      <c r="N50" s="115">
        <f>PCT!N50/PCT!N$67*100</f>
        <v>9.7854723372224322E-3</v>
      </c>
      <c r="O50" s="115">
        <f>PCT!O50/PCT!O$67*100</f>
        <v>0.14327820533813657</v>
      </c>
      <c r="P50" s="115">
        <f>PCT!P50/PCT!P$67*100</f>
        <v>2.0510944797704123</v>
      </c>
      <c r="Q50" s="115">
        <f>PCT!Q50/PCT!Q$67*100</f>
        <v>2.5195166374646354E-2</v>
      </c>
      <c r="R50" s="115">
        <f>PCT!R50/PCT!R$67*100</f>
        <v>2.1753021630660885E-2</v>
      </c>
      <c r="S50" s="115">
        <f>PCT!S50/PCT!S$67*100</f>
        <v>0.16172558441200344</v>
      </c>
      <c r="T50" s="115">
        <f>PCT!T50/PCT!T$67*100</f>
        <v>0.32117592301525216</v>
      </c>
      <c r="U50" s="115" t="e">
        <f>PCT!U50/PCT!U$67*100</f>
        <v>#DIV/0!</v>
      </c>
      <c r="V50" s="115">
        <f>PCT!V50/PCT!V$67*100</f>
        <v>8.9199608761169322E-2</v>
      </c>
      <c r="W50" s="115">
        <f>PCT!W50/PCT!W$67*100</f>
        <v>5.4801593322357914E-2</v>
      </c>
      <c r="X50" s="115">
        <f>PCT!X50/PCT!X$67*100</f>
        <v>3.1146877356268528E-2</v>
      </c>
      <c r="Y50" s="115">
        <f>PCT!Y50/PCT!Y$67*100</f>
        <v>0.13109410430839002</v>
      </c>
      <c r="Z50" s="115" t="e">
        <f>PCT!Z50/PCT!Z$67*100</f>
        <v>#DIV/0!</v>
      </c>
      <c r="AA50" s="115">
        <f>PCT!AA50/PCT!AA$67*100</f>
        <v>3.9807539201772296E-2</v>
      </c>
      <c r="AB50" s="115" t="e">
        <f>PCT!AB50/PCT!AB$67*100</f>
        <v>#DIV/0!</v>
      </c>
      <c r="AC50" s="115">
        <f>PCT!AC50/PCT!AC$67*100</f>
        <v>0.27275531575216067</v>
      </c>
      <c r="AD50" s="115">
        <f>PCT!AD50/PCT!AD$67*100</f>
        <v>0.20068646022844494</v>
      </c>
      <c r="AE50" s="115">
        <f>PCT!AE50/PCT!AE$67*100</f>
        <v>6.0527191840934545E-2</v>
      </c>
      <c r="AF50" s="115">
        <f>PCT!AF50/PCT!AF$67*100</f>
        <v>0</v>
      </c>
      <c r="AG50" s="115">
        <f>PCT!AG50/PCT!AG$67*100</f>
        <v>7.9303749129799053E-2</v>
      </c>
      <c r="AH50" s="115">
        <f>PCT!AH50/PCT!AH$67*100</f>
        <v>8.459016860329624E-2</v>
      </c>
      <c r="AI50" s="115">
        <f>PCT!AI50/PCT!AI$67*100</f>
        <v>4.8232580831152699E-2</v>
      </c>
      <c r="AJ50" s="115" t="e">
        <f>PCT!AJ50/PCT!AJ$67*100</f>
        <v>#DIV/0!</v>
      </c>
      <c r="AK50" s="115">
        <f>PCT!AK50/PCT!AK$67*100</f>
        <v>7.2167970952391691E-2</v>
      </c>
      <c r="AL50" s="115">
        <f>PCT!AL50/PCT!AL$67*100</f>
        <v>2.7555800496004413E-2</v>
      </c>
      <c r="AM50" s="115">
        <f>PCT!AM50/PCT!AM$67*100</f>
        <v>3.1265198360314037E-2</v>
      </c>
      <c r="AN50" s="115">
        <f>PCT!AN50/PCT!AN$67*100</f>
        <v>9.2573513821822863E-3</v>
      </c>
      <c r="AO50" s="115">
        <f>PCT!AO50/PCT!AO$67*100</f>
        <v>0.15644788795351264</v>
      </c>
      <c r="AP50" s="115">
        <f>PCT!AP50/PCT!AP$67*100</f>
        <v>1.9221479497510061E-2</v>
      </c>
      <c r="AQ50" s="115">
        <f>PCT!AQ50/PCT!AQ$67*100</f>
        <v>6.7966710772723654E-3</v>
      </c>
      <c r="AR50" s="115">
        <f>PCT!AR50/PCT!AR$67*100</f>
        <v>6.3375428655811944E-2</v>
      </c>
      <c r="AS50" s="115">
        <f>PCT!AS50/PCT!AS$67*100</f>
        <v>0</v>
      </c>
      <c r="AT50" s="115">
        <f>PCT!AT50/PCT!AT$67*100</f>
        <v>0.15456005206233334</v>
      </c>
      <c r="AU50" s="115">
        <f>PCT!AU50/PCT!AU$67*100</f>
        <v>4.9443067146199242</v>
      </c>
      <c r="AV50" s="115">
        <f>PCT!AV50/PCT!AV$67*100</f>
        <v>0</v>
      </c>
      <c r="AW50" s="115">
        <f>PCT!AW50/PCT!AW$67*100</f>
        <v>1.1906413151426716</v>
      </c>
      <c r="AX50" s="115">
        <f>PCT!AX50/PCT!AX$67*100</f>
        <v>0</v>
      </c>
      <c r="AY50" s="115">
        <f>PCT!AY50/PCT!AY$67*100</f>
        <v>6.1708016179841841E-4</v>
      </c>
      <c r="AZ50" s="115">
        <f>PCT!AZ50/PCT!AZ$67*100</f>
        <v>7.5146266840815157E-2</v>
      </c>
      <c r="BA50" s="115">
        <f>PCT!BA50/PCT!BA$67*100</f>
        <v>1.7271970731860504E-2</v>
      </c>
      <c r="BB50" s="115">
        <f>PCT!BB50/PCT!BB$67*100</f>
        <v>6.3343257110280604E-2</v>
      </c>
      <c r="BC50" s="115">
        <f>PCT!BC50/PCT!BC$67*100</f>
        <v>0.11525271265531006</v>
      </c>
      <c r="BD50" s="115">
        <f>PCT!BD50/PCT!BD$67*100</f>
        <v>0</v>
      </c>
      <c r="BE50" s="115">
        <f>PCT!BE50/PCT!BE$67*100</f>
        <v>2.2576760987357013E-2</v>
      </c>
      <c r="BF50" s="115">
        <f>PCT!BF50/PCT!BF$67*100</f>
        <v>0.15036463423802721</v>
      </c>
      <c r="BG50" s="115">
        <f>PCT!BG50/PCT!BG$67*100</f>
        <v>3.4087920535696224E-2</v>
      </c>
      <c r="BH50" s="115">
        <f>PCT!BH50/PCT!BH$67*100</f>
        <v>0.27449935496485373</v>
      </c>
      <c r="BI50" s="115">
        <f>PCT!BI50/PCT!BI$67*100</f>
        <v>0.33334604543768354</v>
      </c>
      <c r="BJ50" s="115">
        <f>PCT!BJ50/PCT!BJ$67*100</f>
        <v>0.14683164833820223</v>
      </c>
      <c r="BK50" s="115">
        <f>PCT!BK50/PCT!BK$67*100</f>
        <v>0.27836380684481954</v>
      </c>
      <c r="BL50" s="115">
        <f>PCT!BL50/PCT!BL$67*100</f>
        <v>7.7417371377849237E-2</v>
      </c>
      <c r="BM50" s="115">
        <f>PCT!BM50/PCT!BM$67*100</f>
        <v>6.9204821957289248E-2</v>
      </c>
      <c r="BN50" s="115">
        <f>PCT!BN50/PCT!BN$67*100</f>
        <v>0.1696787637543605</v>
      </c>
      <c r="BO50" s="115">
        <f>PCT!BO50/PCT!BO$67*100</f>
        <v>0</v>
      </c>
      <c r="BP50" s="115">
        <f>PCT!BP50/PCT!BP$67*100</f>
        <v>0</v>
      </c>
      <c r="BQ50" s="115">
        <f>PCT!BQ50/PCT!BQ$67*100</f>
        <v>0</v>
      </c>
      <c r="BR50" s="115">
        <f>PCT!BR50/PCT!BR$67*100</f>
        <v>0</v>
      </c>
      <c r="BS50" s="115">
        <f>PCT!BS50/PCT!BS$67*100</f>
        <v>2.7325822843847491E-2</v>
      </c>
      <c r="BT50" s="115">
        <f>PCT!BT50/PCT!BT$67*100</f>
        <v>4.3567137631515651E-2</v>
      </c>
      <c r="BU50" s="115">
        <f>PCT!BU50/PCT!BU$67*100</f>
        <v>0</v>
      </c>
      <c r="BV50" s="115">
        <f>PCT!BV50/PCT!$BZ50*100</f>
        <v>0</v>
      </c>
      <c r="BW50" s="115">
        <f>PCT!BW50/PCT!$BZ50*100</f>
        <v>0</v>
      </c>
      <c r="BX50" s="115">
        <f>PCT!BX50/PCT!$BZ50*100</f>
        <v>-19.384787143402768</v>
      </c>
      <c r="BY50" s="115">
        <f>PCT!BY50/PCT!$BZ50*100</f>
        <v>-19.384787143402768</v>
      </c>
      <c r="BZ50" s="89">
        <v>68074</v>
      </c>
      <c r="CA50" s="88">
        <v>54878</v>
      </c>
      <c r="CB50" s="88">
        <v>0</v>
      </c>
      <c r="CD50" s="85" t="e">
        <f t="shared" si="4"/>
        <v>#DIV/0!</v>
      </c>
      <c r="CE50" s="85">
        <f t="shared" si="5"/>
        <v>0.21155776286780226</v>
      </c>
      <c r="CF50" s="85">
        <f t="shared" si="6"/>
        <v>-6.1176056590181077E-2</v>
      </c>
      <c r="CG50" s="85">
        <f t="shared" si="7"/>
        <v>0</v>
      </c>
      <c r="CH50" s="85">
        <f t="shared" si="8"/>
        <v>-13176.615212856597</v>
      </c>
      <c r="CI50" s="85">
        <f t="shared" si="9"/>
        <v>-54877.956432862367</v>
      </c>
    </row>
    <row r="51" spans="1:87" x14ac:dyDescent="0.2">
      <c r="A51" s="85">
        <f t="shared" si="3"/>
        <v>0</v>
      </c>
      <c r="B51" s="90" t="s">
        <v>111</v>
      </c>
      <c r="C51" s="91" t="s">
        <v>112</v>
      </c>
      <c r="D51" s="115">
        <f>PCT!D51/PCT!D$67*100</f>
        <v>0.24124011751498792</v>
      </c>
      <c r="E51" s="115">
        <f>PCT!E51/PCT!E$67*100</f>
        <v>0.22153846153846157</v>
      </c>
      <c r="F51" s="115">
        <f>PCT!F51/PCT!F$67*100</f>
        <v>0</v>
      </c>
      <c r="G51" s="115">
        <f>PCT!G51/PCT!G$67*100</f>
        <v>0.93160243202588777</v>
      </c>
      <c r="H51" s="115">
        <f>PCT!H51/PCT!H$67*100</f>
        <v>0</v>
      </c>
      <c r="I51" s="115">
        <f>PCT!I51/PCT!I$67*100</f>
        <v>0.31827576801168078</v>
      </c>
      <c r="J51" s="115">
        <f>PCT!J51/PCT!J$67*100</f>
        <v>0.15409486673367323</v>
      </c>
      <c r="K51" s="115">
        <f>PCT!K51/PCT!K$67*100</f>
        <v>0.17244656872063654</v>
      </c>
      <c r="L51" s="115">
        <f>PCT!L51/PCT!L$67*100</f>
        <v>7.4738415545590436E-2</v>
      </c>
      <c r="M51" s="115">
        <f>PCT!M51/PCT!M$67*100</f>
        <v>1.1446100313623149E-2</v>
      </c>
      <c r="N51" s="115">
        <f>PCT!N51/PCT!N$67*100</f>
        <v>8.2800150545728254E-3</v>
      </c>
      <c r="O51" s="115">
        <f>PCT!O51/PCT!O$67*100</f>
        <v>4.9123956115932538E-2</v>
      </c>
      <c r="P51" s="115">
        <f>PCT!P51/PCT!P$67*100</f>
        <v>1.0550897529683192</v>
      </c>
      <c r="Q51" s="115">
        <f>PCT!Q51/PCT!Q$67*100</f>
        <v>0.16117213299201255</v>
      </c>
      <c r="R51" s="115">
        <f>PCT!R51/PCT!R$67*100</f>
        <v>0.11828205511671855</v>
      </c>
      <c r="S51" s="115">
        <f>PCT!S51/PCT!S$67*100</f>
        <v>0.27202027504139048</v>
      </c>
      <c r="T51" s="115">
        <f>PCT!T51/PCT!T$67*100</f>
        <v>9.5036881620598146E-2</v>
      </c>
      <c r="U51" s="115" t="e">
        <f>PCT!U51/PCT!U$67*100</f>
        <v>#DIV/0!</v>
      </c>
      <c r="V51" s="115">
        <f>PCT!V51/PCT!V$67*100</f>
        <v>1.5315308679665461E-2</v>
      </c>
      <c r="W51" s="115">
        <f>PCT!W51/PCT!W$67*100</f>
        <v>0.34851095918640013</v>
      </c>
      <c r="X51" s="115">
        <f>PCT!X51/PCT!X$67*100</f>
        <v>4.2512585708323031E-2</v>
      </c>
      <c r="Y51" s="115">
        <f>PCT!Y51/PCT!Y$67*100</f>
        <v>3.6883503401360547</v>
      </c>
      <c r="Z51" s="115" t="e">
        <f>PCT!Z51/PCT!Z$67*100</f>
        <v>#DIV/0!</v>
      </c>
      <c r="AA51" s="115">
        <f>PCT!AA51/PCT!AA$67*100</f>
        <v>0.1488455813631486</v>
      </c>
      <c r="AB51" s="115" t="e">
        <f>PCT!AB51/PCT!AB$67*100</f>
        <v>#DIV/0!</v>
      </c>
      <c r="AC51" s="115">
        <f>PCT!AC51/PCT!AC$67*100</f>
        <v>0.26084932974710601</v>
      </c>
      <c r="AD51" s="115">
        <f>PCT!AD51/PCT!AD$67*100</f>
        <v>1.0109345987208582</v>
      </c>
      <c r="AE51" s="115">
        <f>PCT!AE51/PCT!AE$67*100</f>
        <v>8.7764428169355091E-2</v>
      </c>
      <c r="AF51" s="115">
        <f>PCT!AF51/PCT!AF$67*100</f>
        <v>0.20706436664031866</v>
      </c>
      <c r="AG51" s="115">
        <f>PCT!AG51/PCT!AG$67*100</f>
        <v>0.11805444472731451</v>
      </c>
      <c r="AH51" s="115">
        <f>PCT!AH51/PCT!AH$67*100</f>
        <v>0.26679909207969288</v>
      </c>
      <c r="AI51" s="115">
        <f>PCT!AI51/PCT!AI$67*100</f>
        <v>8.4268417084312777E-2</v>
      </c>
      <c r="AJ51" s="115" t="e">
        <f>PCT!AJ51/PCT!AJ$67*100</f>
        <v>#DIV/0!</v>
      </c>
      <c r="AK51" s="115">
        <f>PCT!AK51/PCT!AK$67*100</f>
        <v>0.13305969644347218</v>
      </c>
      <c r="AL51" s="115">
        <f>PCT!AL51/PCT!AL$67*100</f>
        <v>0.13777900248002206</v>
      </c>
      <c r="AM51" s="115">
        <f>PCT!AM51/PCT!AM$67*100</f>
        <v>0.18759119016188425</v>
      </c>
      <c r="AN51" s="115">
        <f>PCT!AN51/PCT!AN$67*100</f>
        <v>0.21590532417154171</v>
      </c>
      <c r="AO51" s="115">
        <f>PCT!AO51/PCT!AO$67*100</f>
        <v>1.4229307904343291</v>
      </c>
      <c r="AP51" s="115">
        <f>PCT!AP51/PCT!AP$67*100</f>
        <v>0.15321542473146835</v>
      </c>
      <c r="AQ51" s="115">
        <f>PCT!AQ51/PCT!AQ$67*100</f>
        <v>1.0754647404611615</v>
      </c>
      <c r="AR51" s="115">
        <f>PCT!AR51/PCT!AR$67*100</f>
        <v>2.4874684832010678</v>
      </c>
      <c r="AS51" s="115">
        <f>PCT!AS51/PCT!AS$67*100</f>
        <v>0.1125583487158958</v>
      </c>
      <c r="AT51" s="115">
        <f>PCT!AT51/PCT!AT$67*100</f>
        <v>0.93620242061555214</v>
      </c>
      <c r="AU51" s="115">
        <f>PCT!AU51/PCT!AU$67*100</f>
        <v>0</v>
      </c>
      <c r="AV51" s="115">
        <f>PCT!AV51/PCT!AV$67*100</f>
        <v>9.6942288906739122</v>
      </c>
      <c r="AW51" s="115">
        <f>PCT!AW51/PCT!AW$67*100</f>
        <v>2.9882544843235928</v>
      </c>
      <c r="AX51" s="115">
        <f>PCT!AX51/PCT!AX$67*100</f>
        <v>1.1142292555752977</v>
      </c>
      <c r="AY51" s="115">
        <f>PCT!AY51/PCT!AY$67*100</f>
        <v>0.58741623687768008</v>
      </c>
      <c r="AZ51" s="115">
        <f>PCT!AZ51/PCT!AZ$67*100</f>
        <v>2.3259558784061836E-2</v>
      </c>
      <c r="BA51" s="115">
        <f>PCT!BA51/PCT!BA$67*100</f>
        <v>0.60190201035271462</v>
      </c>
      <c r="BB51" s="115">
        <f>PCT!BB51/PCT!BB$67*100</f>
        <v>0.67143852536897441</v>
      </c>
      <c r="BC51" s="115">
        <f>PCT!BC51/PCT!BC$67*100</f>
        <v>0.53222390884728543</v>
      </c>
      <c r="BD51" s="115">
        <f>PCT!BD51/PCT!BD$67*100</f>
        <v>0.13990836770642526</v>
      </c>
      <c r="BE51" s="115">
        <f>PCT!BE51/PCT!BE$67*100</f>
        <v>2.6490066225165565</v>
      </c>
      <c r="BF51" s="115">
        <f>PCT!BF51/PCT!BF$67*100</f>
        <v>0.12780993910232313</v>
      </c>
      <c r="BG51" s="115">
        <f>PCT!BG51/PCT!BG$67*100</f>
        <v>4.9097732192348937</v>
      </c>
      <c r="BH51" s="115">
        <f>PCT!BH51/PCT!BH$67*100</f>
        <v>2.6340053328017143</v>
      </c>
      <c r="BI51" s="115">
        <f>PCT!BI51/PCT!BI$67*100</f>
        <v>0.4968121509227254</v>
      </c>
      <c r="BJ51" s="115">
        <f>PCT!BJ51/PCT!BJ$67*100</f>
        <v>3.1477034612502104</v>
      </c>
      <c r="BK51" s="115">
        <f>PCT!BK51/PCT!BK$67*100</f>
        <v>1.5031645569620253</v>
      </c>
      <c r="BL51" s="115">
        <f>PCT!BL51/PCT!BL$67*100</f>
        <v>0.97368174202944247</v>
      </c>
      <c r="BM51" s="115">
        <f>PCT!BM51/PCT!BM$67*100</f>
        <v>2.5448375156651015</v>
      </c>
      <c r="BN51" s="115">
        <f>PCT!BN51/PCT!BN$67*100</f>
        <v>7.3307890062514574</v>
      </c>
      <c r="BO51" s="115">
        <f>PCT!BO51/PCT!BO$67*100</f>
        <v>0</v>
      </c>
      <c r="BP51" s="115">
        <f>PCT!BP51/PCT!BP$67*100</f>
        <v>0</v>
      </c>
      <c r="BQ51" s="115">
        <f>PCT!BQ51/PCT!BQ$67*100</f>
        <v>0</v>
      </c>
      <c r="BR51" s="115">
        <f>PCT!BR51/PCT!BR$67*100</f>
        <v>5.0501340429055817E-2</v>
      </c>
      <c r="BS51" s="115">
        <f>PCT!BS51/PCT!BS$67*100</f>
        <v>1.0277634354409813</v>
      </c>
      <c r="BT51" s="115">
        <f>PCT!BT51/PCT!BT$67*100</f>
        <v>1.0102283854644221</v>
      </c>
      <c r="BU51" s="115">
        <f>PCT!BU51/PCT!BU$67*100</f>
        <v>0.29697422136249041</v>
      </c>
      <c r="BV51" s="115">
        <f>PCT!BV51/PCT!$BZ51*100</f>
        <v>0</v>
      </c>
      <c r="BW51" s="115">
        <f>PCT!BW51/PCT!$BZ51*100</f>
        <v>0</v>
      </c>
      <c r="BX51" s="115">
        <f>PCT!BX51/PCT!$BZ51*100</f>
        <v>-40.841959523865796</v>
      </c>
      <c r="BY51" s="115">
        <f>PCT!BY51/PCT!$BZ51*100</f>
        <v>-40.841959523865796</v>
      </c>
      <c r="BZ51" s="89">
        <v>2031024</v>
      </c>
      <c r="CA51" s="88">
        <v>1272503</v>
      </c>
      <c r="CB51" s="88">
        <v>0</v>
      </c>
      <c r="CD51" s="85" t="e">
        <f t="shared" si="4"/>
        <v>#DIV/0!</v>
      </c>
      <c r="CE51" s="85">
        <f t="shared" si="5"/>
        <v>8.8983644269046334</v>
      </c>
      <c r="CF51" s="85">
        <f t="shared" si="6"/>
        <v>-0.99121679200600166</v>
      </c>
      <c r="CG51" s="85">
        <f t="shared" si="7"/>
        <v>0</v>
      </c>
      <c r="CH51" s="85">
        <f t="shared" si="8"/>
        <v>-758480.45501469751</v>
      </c>
      <c r="CI51" s="85">
        <f t="shared" si="9"/>
        <v>-1272501.9897716145</v>
      </c>
    </row>
    <row r="52" spans="1:87" x14ac:dyDescent="0.2">
      <c r="A52" s="85">
        <f t="shared" si="3"/>
        <v>0</v>
      </c>
      <c r="B52" s="90" t="s">
        <v>113</v>
      </c>
      <c r="C52" s="91" t="s">
        <v>114</v>
      </c>
      <c r="D52" s="115">
        <f>PCT!D52/PCT!D$67*100</f>
        <v>0.13614541285499321</v>
      </c>
      <c r="E52" s="115">
        <f>PCT!E52/PCT!E$67*100</f>
        <v>0.1723076923076923</v>
      </c>
      <c r="F52" s="115">
        <f>PCT!F52/PCT!F$67*100</f>
        <v>3.106247793858101E-2</v>
      </c>
      <c r="G52" s="115">
        <f>PCT!G52/PCT!G$67*100</f>
        <v>0.24901720367584787</v>
      </c>
      <c r="H52" s="115">
        <f>PCT!H52/PCT!H$67*100</f>
        <v>4.1684035014589414E-2</v>
      </c>
      <c r="I52" s="115">
        <f>PCT!I52/PCT!I$67*100</f>
        <v>0.10626209761526557</v>
      </c>
      <c r="J52" s="115">
        <f>PCT!J52/PCT!J$67*100</f>
        <v>7.8107024788384452E-2</v>
      </c>
      <c r="K52" s="115">
        <f>PCT!K52/PCT!K$67*100</f>
        <v>1.7652010971403741E-2</v>
      </c>
      <c r="L52" s="115">
        <f>PCT!L52/PCT!L$67*100</f>
        <v>0.11210762331838565</v>
      </c>
      <c r="M52" s="115">
        <f>PCT!M52/PCT!M$67*100</f>
        <v>8.0122702195362036E-3</v>
      </c>
      <c r="N52" s="115">
        <f>PCT!N52/PCT!N$67*100</f>
        <v>0</v>
      </c>
      <c r="O52" s="115">
        <f>PCT!O52/PCT!O$67*100</f>
        <v>7.9826428688390377E-2</v>
      </c>
      <c r="P52" s="115">
        <f>PCT!P52/PCT!P$67*100</f>
        <v>0.41922232851274549</v>
      </c>
      <c r="Q52" s="115">
        <f>PCT!Q52/PCT!Q$67*100</f>
        <v>1.077045280137554E-2</v>
      </c>
      <c r="R52" s="115">
        <f>PCT!R52/PCT!R$67*100</f>
        <v>2.1753021630660885E-2</v>
      </c>
      <c r="S52" s="115">
        <f>PCT!S52/PCT!S$67*100</f>
        <v>0.20656277386351513</v>
      </c>
      <c r="T52" s="115">
        <f>PCT!T52/PCT!T$67*100</f>
        <v>3.0947907604656318E-2</v>
      </c>
      <c r="U52" s="115" t="e">
        <f>PCT!U52/PCT!U$67*100</f>
        <v>#DIV/0!</v>
      </c>
      <c r="V52" s="115">
        <f>PCT!V52/PCT!V$67*100</f>
        <v>7.6195565570474918E-5</v>
      </c>
      <c r="W52" s="115">
        <f>PCT!W52/PCT!W$67*100</f>
        <v>0.20493984279642113</v>
      </c>
      <c r="X52" s="115">
        <f>PCT!X52/PCT!X$67*100</f>
        <v>5.0009116749039843E-2</v>
      </c>
      <c r="Y52" s="115">
        <f>PCT!Y52/PCT!Y$67*100</f>
        <v>2.5191326530612246</v>
      </c>
      <c r="Z52" s="115" t="e">
        <f>PCT!Z52/PCT!Z$67*100</f>
        <v>#DIV/0!</v>
      </c>
      <c r="AA52" s="115">
        <f>PCT!AA52/PCT!AA$67*100</f>
        <v>0.14019176849319812</v>
      </c>
      <c r="AB52" s="115" t="e">
        <f>PCT!AB52/PCT!AB$67*100</f>
        <v>#DIV/0!</v>
      </c>
      <c r="AC52" s="115">
        <f>PCT!AC52/PCT!AC$67*100</f>
        <v>0.63805261363451871</v>
      </c>
      <c r="AD52" s="115">
        <f>PCT!AD52/PCT!AD$67*100</f>
        <v>2.1100211939906597</v>
      </c>
      <c r="AE52" s="115">
        <f>PCT!AE52/PCT!AE$67*100</f>
        <v>1.086463093544775</v>
      </c>
      <c r="AF52" s="115">
        <f>PCT!AF52/PCT!AF$67*100</f>
        <v>6.4165155530757426E-2</v>
      </c>
      <c r="AG52" s="115">
        <f>PCT!AG52/PCT!AG$67*100</f>
        <v>6.7137833070113978E-2</v>
      </c>
      <c r="AH52" s="115">
        <f>PCT!AH52/PCT!AH$67*100</f>
        <v>2.8979571580551356E-2</v>
      </c>
      <c r="AI52" s="115">
        <f>PCT!AI52/PCT!AI$67*100</f>
        <v>2.8080232403423957</v>
      </c>
      <c r="AJ52" s="115" t="e">
        <f>PCT!AJ52/PCT!AJ$67*100</f>
        <v>#DIV/0!</v>
      </c>
      <c r="AK52" s="115">
        <f>PCT!AK52/PCT!AK$67*100</f>
        <v>0.88631289325906049</v>
      </c>
      <c r="AL52" s="115">
        <f>PCT!AL52/PCT!AL$67*100</f>
        <v>1.2537889225682006</v>
      </c>
      <c r="AM52" s="115">
        <f>PCT!AM52/PCT!AM$67*100</f>
        <v>2.014868338775794</v>
      </c>
      <c r="AN52" s="115">
        <f>PCT!AN52/PCT!AN$67*100</f>
        <v>7.9633130169309979E-3</v>
      </c>
      <c r="AO52" s="115">
        <f>PCT!AO52/PCT!AO$67*100</f>
        <v>3.7249497131788718E-2</v>
      </c>
      <c r="AP52" s="115">
        <f>PCT!AP52/PCT!AP$67*100</f>
        <v>0.79877893022350033</v>
      </c>
      <c r="AQ52" s="115">
        <f>PCT!AQ52/PCT!AQ$67*100</f>
        <v>4.6709037403382427E-2</v>
      </c>
      <c r="AR52" s="115">
        <f>PCT!AR52/PCT!AR$67*100</f>
        <v>5.7632671366612161E-2</v>
      </c>
      <c r="AS52" s="115">
        <f>PCT!AS52/PCT!AS$67*100</f>
        <v>1.4061762532772888</v>
      </c>
      <c r="AT52" s="115">
        <f>PCT!AT52/PCT!AT$67*100</f>
        <v>1.1063245831830175</v>
      </c>
      <c r="AU52" s="115">
        <f>PCT!AU52/PCT!AU$67*100</f>
        <v>0.60756311323719403</v>
      </c>
      <c r="AV52" s="115">
        <f>PCT!AV52/PCT!AV$67*100</f>
        <v>7.4256124552004339</v>
      </c>
      <c r="AW52" s="115">
        <f>PCT!AW52/PCT!AW$67*100</f>
        <v>6.5601784297516081</v>
      </c>
      <c r="AX52" s="115">
        <f>PCT!AX52/PCT!AX$67*100</f>
        <v>9.8802743229106121E-2</v>
      </c>
      <c r="AY52" s="115">
        <f>PCT!AY52/PCT!AY$67*100</f>
        <v>2.0493232173325477</v>
      </c>
      <c r="AZ52" s="115">
        <f>PCT!AZ52/PCT!AZ$67*100</f>
        <v>3.1949091386210062</v>
      </c>
      <c r="BA52" s="115">
        <f>PCT!BA52/PCT!BA$67*100</f>
        <v>0.21197418625465164</v>
      </c>
      <c r="BB52" s="115">
        <f>PCT!BB52/PCT!BB$67*100</f>
        <v>0.58909229112560968</v>
      </c>
      <c r="BC52" s="115">
        <f>PCT!BC52/PCT!BC$67*100</f>
        <v>0.52847585315117784</v>
      </c>
      <c r="BD52" s="115">
        <f>PCT!BD52/PCT!BD$67*100</f>
        <v>1.9767273302320677E-2</v>
      </c>
      <c r="BE52" s="115">
        <f>PCT!BE52/PCT!BE$67*100</f>
        <v>0.12793497892835642</v>
      </c>
      <c r="BF52" s="115">
        <f>PCT!BF52/PCT!BF$67*100</f>
        <v>1.0713480189459439</v>
      </c>
      <c r="BG52" s="115">
        <f>PCT!BG52/PCT!BG$67*100</f>
        <v>9.836944427585928E-2</v>
      </c>
      <c r="BH52" s="115">
        <f>PCT!BH52/PCT!BH$67*100</f>
        <v>9.9103468238009335E-2</v>
      </c>
      <c r="BI52" s="115">
        <f>PCT!BI52/PCT!BI$67*100</f>
        <v>0.12168950800689228</v>
      </c>
      <c r="BJ52" s="115">
        <f>PCT!BJ52/PCT!BJ$67*100</f>
        <v>1.2450100182010064</v>
      </c>
      <c r="BK52" s="115">
        <f>PCT!BK52/PCT!BK$67*100</f>
        <v>0.53475152367557433</v>
      </c>
      <c r="BL52" s="115">
        <f>PCT!BL52/PCT!BL$67*100</f>
        <v>0.58037808755880704</v>
      </c>
      <c r="BM52" s="115">
        <f>PCT!BM52/PCT!BM$67*100</f>
        <v>0.36820836194409751</v>
      </c>
      <c r="BN52" s="115">
        <f>PCT!BN52/PCT!BN$67*100</f>
        <v>0.22606747678451056</v>
      </c>
      <c r="BO52" s="115">
        <f>PCT!BO52/PCT!BO$67*100</f>
        <v>0</v>
      </c>
      <c r="BP52" s="115">
        <f>PCT!BP52/PCT!BP$67*100</f>
        <v>0</v>
      </c>
      <c r="BQ52" s="115">
        <f>PCT!BQ52/PCT!BQ$67*100</f>
        <v>0</v>
      </c>
      <c r="BR52" s="115">
        <f>PCT!BR52/PCT!BR$67*100</f>
        <v>0</v>
      </c>
      <c r="BS52" s="115">
        <f>PCT!BS52/PCT!BS$67*100</f>
        <v>0.14228694581063769</v>
      </c>
      <c r="BT52" s="115">
        <f>PCT!BT52/PCT!BT$67*100</f>
        <v>0.28433039120325204</v>
      </c>
      <c r="BU52" s="115">
        <f>PCT!BU52/PCT!BU$67*100</f>
        <v>6.0855681840287196E-2</v>
      </c>
      <c r="BV52" s="115">
        <f>PCT!BV52/PCT!$BZ52*100</f>
        <v>0</v>
      </c>
      <c r="BW52" s="115">
        <f>PCT!BW52/PCT!$BZ52*100</f>
        <v>0</v>
      </c>
      <c r="BX52" s="115">
        <f>PCT!BX52/PCT!$BZ52*100</f>
        <v>-34.439676473338054</v>
      </c>
      <c r="BY52" s="115">
        <f>PCT!BY52/PCT!$BZ52*100</f>
        <v>-34.439676473338054</v>
      </c>
      <c r="BZ52" s="89">
        <v>524099</v>
      </c>
      <c r="CA52" s="88">
        <v>358148</v>
      </c>
      <c r="CB52" s="88">
        <v>0</v>
      </c>
      <c r="CD52" s="85" t="e">
        <f t="shared" si="4"/>
        <v>#DIV/0!</v>
      </c>
      <c r="CE52" s="85">
        <f t="shared" si="5"/>
        <v>0.45198889291797029</v>
      </c>
      <c r="CF52" s="85">
        <f t="shared" si="6"/>
        <v>-0.43833464216619267</v>
      </c>
      <c r="CG52" s="85">
        <f t="shared" si="7"/>
        <v>0</v>
      </c>
      <c r="CH52" s="85">
        <f t="shared" si="8"/>
        <v>-165916.62117920851</v>
      </c>
      <c r="CI52" s="85">
        <f t="shared" si="9"/>
        <v>-358147.71566960879</v>
      </c>
    </row>
    <row r="53" spans="1:87" x14ac:dyDescent="0.2">
      <c r="A53" s="85">
        <f t="shared" si="3"/>
        <v>0</v>
      </c>
      <c r="B53" s="90" t="s">
        <v>115</v>
      </c>
      <c r="C53" s="91" t="s">
        <v>116</v>
      </c>
      <c r="D53" s="115">
        <f>PCT!D53/PCT!D$67*100</f>
        <v>0</v>
      </c>
      <c r="E53" s="115">
        <f>PCT!E53/PCT!E$67*100</f>
        <v>0</v>
      </c>
      <c r="F53" s="115">
        <f>PCT!F53/PCT!F$67*100</f>
        <v>0</v>
      </c>
      <c r="G53" s="115">
        <f>PCT!G53/PCT!G$67*100</f>
        <v>0</v>
      </c>
      <c r="H53" s="115">
        <f>PCT!H53/PCT!H$67*100</f>
        <v>0</v>
      </c>
      <c r="I53" s="115">
        <f>PCT!I53/PCT!I$67*100</f>
        <v>0.10130271351242544</v>
      </c>
      <c r="J53" s="115">
        <f>PCT!J53/PCT!J$67*100</f>
        <v>0</v>
      </c>
      <c r="K53" s="115">
        <f>PCT!K53/PCT!K$67*100</f>
        <v>0.1127013008174239</v>
      </c>
      <c r="L53" s="115">
        <f>PCT!L53/PCT!L$67*100</f>
        <v>0</v>
      </c>
      <c r="M53" s="115">
        <f>PCT!M53/PCT!M$67*100</f>
        <v>0</v>
      </c>
      <c r="N53" s="115">
        <f>PCT!N53/PCT!N$67*100</f>
        <v>0</v>
      </c>
      <c r="O53" s="115">
        <f>PCT!O53/PCT!O$67*100</f>
        <v>0</v>
      </c>
      <c r="P53" s="115">
        <f>PCT!P53/PCT!P$67*100</f>
        <v>0</v>
      </c>
      <c r="Q53" s="115">
        <f>PCT!Q53/PCT!Q$67*100</f>
        <v>3.8465902862055501E-3</v>
      </c>
      <c r="R53" s="115">
        <f>PCT!R53/PCT!R$67*100</f>
        <v>4.0786915557489159E-2</v>
      </c>
      <c r="S53" s="115">
        <f>PCT!S53/PCT!S$67*100</f>
        <v>0.32488979522352057</v>
      </c>
      <c r="T53" s="115">
        <f>PCT!T53/PCT!T$67*100</f>
        <v>0.17618375746587811</v>
      </c>
      <c r="U53" s="115" t="e">
        <f>PCT!U53/PCT!U$67*100</f>
        <v>#DIV/0!</v>
      </c>
      <c r="V53" s="115">
        <f>PCT!V53/PCT!V$67*100</f>
        <v>5.473381460145782E-2</v>
      </c>
      <c r="W53" s="115">
        <f>PCT!W53/PCT!W$67*100</f>
        <v>6.0010009216631605E-2</v>
      </c>
      <c r="X53" s="115">
        <f>PCT!X53/PCT!X$67*100</f>
        <v>1.8281862796070657E-2</v>
      </c>
      <c r="Y53" s="115">
        <f>PCT!Y53/PCT!Y$67*100</f>
        <v>1.6546201814058956</v>
      </c>
      <c r="Z53" s="115" t="e">
        <f>PCT!Z53/PCT!Z$67*100</f>
        <v>#DIV/0!</v>
      </c>
      <c r="AA53" s="115">
        <f>PCT!AA53/PCT!AA$67*100</f>
        <v>1.90383883138911E-2</v>
      </c>
      <c r="AB53" s="115" t="e">
        <f>PCT!AB53/PCT!AB$67*100</f>
        <v>#DIV/0!</v>
      </c>
      <c r="AC53" s="115">
        <f>PCT!AC53/PCT!AC$67*100</f>
        <v>0.1288011213274092</v>
      </c>
      <c r="AD53" s="115">
        <f>PCT!AD53/PCT!AD$67*100</f>
        <v>0.36948815574769772</v>
      </c>
      <c r="AE53" s="115">
        <f>PCT!AE53/PCT!AE$67*100</f>
        <v>0.1906606542989438</v>
      </c>
      <c r="AF53" s="115">
        <f>PCT!AF53/PCT!AF$67*100</f>
        <v>4.9596255482711057E-2</v>
      </c>
      <c r="AG53" s="115">
        <f>PCT!AG53/PCT!AG$67*100</f>
        <v>7.9416396500722075E-2</v>
      </c>
      <c r="AH53" s="115">
        <f>PCT!AH53/PCT!AH$67*100</f>
        <v>6.1912352045578371E-2</v>
      </c>
      <c r="AI53" s="115">
        <f>PCT!AI53/PCT!AI$67*100</f>
        <v>7.7061249833680748E-2</v>
      </c>
      <c r="AJ53" s="115" t="e">
        <f>PCT!AJ53/PCT!AJ$67*100</f>
        <v>#DIV/0!</v>
      </c>
      <c r="AK53" s="115">
        <f>PCT!AK53/PCT!AK$67*100</f>
        <v>3.8339234568458086E-2</v>
      </c>
      <c r="AL53" s="115">
        <f>PCT!AL53/PCT!AL$67*100</f>
        <v>0.16533480297602646</v>
      </c>
      <c r="AM53" s="115">
        <f>PCT!AM53/PCT!AM$67*100</f>
        <v>6.6004307649551855E-2</v>
      </c>
      <c r="AN53" s="115">
        <f>PCT!AN53/PCT!AN$67*100</f>
        <v>5.335419721343769E-2</v>
      </c>
      <c r="AO53" s="115">
        <f>PCT!AO53/PCT!AO$67*100</f>
        <v>1.3260820978916783</v>
      </c>
      <c r="AP53" s="115">
        <f>PCT!AP53/PCT!AP$67*100</f>
        <v>3.057732725327587E-2</v>
      </c>
      <c r="AQ53" s="115">
        <f>PCT!AQ53/PCT!AQ$67*100</f>
        <v>0.42529807740974529</v>
      </c>
      <c r="AR53" s="115">
        <f>PCT!AR53/PCT!AR$67*100</f>
        <v>0.36141769534946044</v>
      </c>
      <c r="AS53" s="115">
        <f>PCT!AS53/PCT!AS$67*100</f>
        <v>0.10959303546761755</v>
      </c>
      <c r="AT53" s="115">
        <f>PCT!AT53/PCT!AT$67*100</f>
        <v>0.30399168134456633</v>
      </c>
      <c r="AU53" s="115">
        <f>PCT!AU53/PCT!AU$67*100</f>
        <v>0</v>
      </c>
      <c r="AV53" s="115">
        <f>PCT!AV53/PCT!AV$67*100</f>
        <v>0.36961432865542759</v>
      </c>
      <c r="AW53" s="115">
        <f>PCT!AW53/PCT!AW$67*100</f>
        <v>0.21526972519820906</v>
      </c>
      <c r="AX53" s="115">
        <f>PCT!AX53/PCT!AX$67*100</f>
        <v>0.35535776556350773</v>
      </c>
      <c r="AY53" s="115">
        <f>PCT!AY53/PCT!AY$67*100</f>
        <v>7.6694248680660576E-3</v>
      </c>
      <c r="AZ53" s="115">
        <f>PCT!AZ53/PCT!AZ$67*100</f>
        <v>0.71716972917523991</v>
      </c>
      <c r="BA53" s="115">
        <f>PCT!BA53/PCT!BA$67*100</f>
        <v>9.2640570289069982E-2</v>
      </c>
      <c r="BB53" s="115">
        <f>PCT!BB53/PCT!BB$67*100</f>
        <v>0.82979666814467601</v>
      </c>
      <c r="BC53" s="115">
        <f>PCT!BC53/PCT!BC$67*100</f>
        <v>0.88641517212945786</v>
      </c>
      <c r="BD53" s="115">
        <f>PCT!BD53/PCT!BD$67*100</f>
        <v>0.36240001054254573</v>
      </c>
      <c r="BE53" s="115">
        <f>PCT!BE53/PCT!BE$67*100</f>
        <v>2.6490066225165565</v>
      </c>
      <c r="BF53" s="115">
        <f>PCT!BF53/PCT!BF$67*100</f>
        <v>1.8006164950003758</v>
      </c>
      <c r="BG53" s="115">
        <f>PCT!BG53/PCT!BG$67*100</f>
        <v>1.275110760453966</v>
      </c>
      <c r="BH53" s="115">
        <f>PCT!BH53/PCT!BH$67*100</f>
        <v>0.86528637451909884</v>
      </c>
      <c r="BI53" s="115">
        <f>PCT!BI53/PCT!BI$67*100</f>
        <v>0.3709623178557685</v>
      </c>
      <c r="BJ53" s="115">
        <f>PCT!BJ53/PCT!BJ$67*100</f>
        <v>0.72956975268044233</v>
      </c>
      <c r="BK53" s="115">
        <f>PCT!BK53/PCT!BK$67*100</f>
        <v>1.2423816221284576</v>
      </c>
      <c r="BL53" s="115">
        <f>PCT!BL53/PCT!BL$67*100</f>
        <v>0.19565895152864049</v>
      </c>
      <c r="BM53" s="115">
        <f>PCT!BM53/PCT!BM$67*100</f>
        <v>0.43068502238974127</v>
      </c>
      <c r="BN53" s="115">
        <f>PCT!BN53/PCT!BN$67*100</f>
        <v>0.35319839343430331</v>
      </c>
      <c r="BO53" s="115">
        <f>PCT!BO53/PCT!BO$67*100</f>
        <v>0</v>
      </c>
      <c r="BP53" s="115">
        <f>PCT!BP53/PCT!BP$67*100</f>
        <v>0</v>
      </c>
      <c r="BQ53" s="115">
        <f>PCT!BQ53/PCT!BQ$67*100</f>
        <v>0</v>
      </c>
      <c r="BR53" s="115">
        <f>PCT!BR53/PCT!BR$67*100</f>
        <v>5.3484081020768653E-2</v>
      </c>
      <c r="BS53" s="115">
        <f>PCT!BS53/PCT!BS$67*100</f>
        <v>0.18581677013708139</v>
      </c>
      <c r="BT53" s="115">
        <f>PCT!BT53/PCT!BT$67*100</f>
        <v>0.18900792654681259</v>
      </c>
      <c r="BU53" s="115">
        <f>PCT!BU53/PCT!BU$67*100</f>
        <v>0.1448412918372354</v>
      </c>
      <c r="BV53" s="115">
        <f>PCT!BV53/PCT!$BZ53*100</f>
        <v>0</v>
      </c>
      <c r="BW53" s="115">
        <f>PCT!BW53/PCT!$BZ53*100</f>
        <v>0</v>
      </c>
      <c r="BX53" s="115">
        <f>PCT!BX53/PCT!$BZ53*100</f>
        <v>0</v>
      </c>
      <c r="BY53" s="115">
        <f>PCT!BY53/PCT!$BZ53*100</f>
        <v>0</v>
      </c>
      <c r="BZ53" s="89">
        <v>203455</v>
      </c>
      <c r="CA53" s="88">
        <v>238078</v>
      </c>
      <c r="CB53" s="88">
        <v>0</v>
      </c>
      <c r="CD53" s="85" t="e">
        <f t="shared" si="4"/>
        <v>#DIV/0!</v>
      </c>
      <c r="CE53" s="85">
        <f t="shared" si="5"/>
        <v>0.65155072670773184</v>
      </c>
      <c r="CF53" s="85">
        <f t="shared" si="6"/>
        <v>-0.1924677951189093</v>
      </c>
      <c r="CG53" s="85">
        <f t="shared" si="7"/>
        <v>0</v>
      </c>
      <c r="CH53" s="85">
        <f t="shared" si="8"/>
        <v>34622.85515870816</v>
      </c>
      <c r="CI53" s="85">
        <f t="shared" si="9"/>
        <v>-238077.81099207344</v>
      </c>
    </row>
    <row r="54" spans="1:87" x14ac:dyDescent="0.2">
      <c r="A54" s="85">
        <f t="shared" si="3"/>
        <v>0</v>
      </c>
      <c r="B54" s="90" t="s">
        <v>117</v>
      </c>
      <c r="C54" s="91" t="s">
        <v>118</v>
      </c>
      <c r="D54" s="115">
        <f>PCT!D54/PCT!D$67*100</f>
        <v>0</v>
      </c>
      <c r="E54" s="115">
        <f>PCT!E54/PCT!E$67*100</f>
        <v>0.08</v>
      </c>
      <c r="F54" s="115">
        <f>PCT!F54/PCT!F$67*100</f>
        <v>4.2357924461701377E-2</v>
      </c>
      <c r="G54" s="115">
        <f>PCT!G54/PCT!G$67*100</f>
        <v>5.9410195800836806E-2</v>
      </c>
      <c r="H54" s="115">
        <f>PCT!H54/PCT!H$67*100</f>
        <v>2.0842017507294707E-2</v>
      </c>
      <c r="I54" s="115">
        <f>PCT!I54/PCT!I$67*100</f>
        <v>0.3612327861965754</v>
      </c>
      <c r="J54" s="115">
        <f>PCT!J54/PCT!J$67*100</f>
        <v>3.0173127146934046E-2</v>
      </c>
      <c r="K54" s="115">
        <f>PCT!K54/PCT!K$67*100</f>
        <v>8.9617901854818993E-2</v>
      </c>
      <c r="L54" s="115">
        <f>PCT!L54/PCT!L$67*100</f>
        <v>9.3423019431988039E-2</v>
      </c>
      <c r="M54" s="115">
        <f>PCT!M54/PCT!M$67*100</f>
        <v>6.2953551724927323E-2</v>
      </c>
      <c r="N54" s="115">
        <f>PCT!N54/PCT!N$67*100</f>
        <v>3.8012796386902518E-2</v>
      </c>
      <c r="O54" s="115">
        <f>PCT!O54/PCT!O$67*100</f>
        <v>0.46872441460618963</v>
      </c>
      <c r="P54" s="115">
        <f>PCT!P54/PCT!P$67*100</f>
        <v>1.58404141578977</v>
      </c>
      <c r="Q54" s="115">
        <f>PCT!Q54/PCT!Q$67*100</f>
        <v>0.19983036536837831</v>
      </c>
      <c r="R54" s="115">
        <f>PCT!R54/PCT!R$67*100</f>
        <v>0.47176865661495793</v>
      </c>
      <c r="S54" s="115">
        <f>PCT!S54/PCT!S$67*100</f>
        <v>1.5963957613270847</v>
      </c>
      <c r="T54" s="115">
        <f>PCT!T54/PCT!T$67*100</f>
        <v>1.4740464023666622</v>
      </c>
      <c r="U54" s="115" t="e">
        <f>PCT!U54/PCT!U$67*100</f>
        <v>#DIV/0!</v>
      </c>
      <c r="V54" s="115">
        <f>PCT!V54/PCT!V$67*100</f>
        <v>0.80609828669191108</v>
      </c>
      <c r="W54" s="115">
        <f>PCT!W54/PCT!W$67*100</f>
        <v>0.38678149336606332</v>
      </c>
      <c r="X54" s="115">
        <f>PCT!X54/PCT!X$67*100</f>
        <v>7.3852921930158452E-2</v>
      </c>
      <c r="Y54" s="115">
        <f>PCT!Y54/PCT!Y$67*100</f>
        <v>1.7892573696145126</v>
      </c>
      <c r="Z54" s="115" t="e">
        <f>PCT!Z54/PCT!Z$67*100</f>
        <v>#DIV/0!</v>
      </c>
      <c r="AA54" s="115">
        <f>PCT!AA54/PCT!AA$67*100</f>
        <v>0.22846065976669322</v>
      </c>
      <c r="AB54" s="115" t="e">
        <f>PCT!AB54/PCT!AB$67*100</f>
        <v>#DIV/0!</v>
      </c>
      <c r="AC54" s="115">
        <f>PCT!AC54/PCT!AC$67*100</f>
        <v>0.69595900011364809</v>
      </c>
      <c r="AD54" s="115">
        <f>PCT!AD54/PCT!AD$67*100</f>
        <v>2.6145507061537598</v>
      </c>
      <c r="AE54" s="115">
        <f>PCT!AE54/PCT!AE$67*100</f>
        <v>0.35408407226946703</v>
      </c>
      <c r="AF54" s="115">
        <f>PCT!AF54/PCT!AF$67*100</f>
        <v>0.10694192588459571</v>
      </c>
      <c r="AG54" s="115">
        <f>PCT!AG54/PCT!AG$67*100</f>
        <v>8.8766128287331908E-2</v>
      </c>
      <c r="AH54" s="115">
        <f>PCT!AH54/PCT!AH$67*100</f>
        <v>0.19932886840352101</v>
      </c>
      <c r="AI54" s="115">
        <f>PCT!AI54/PCT!AI$67*100</f>
        <v>0.53499356898922246</v>
      </c>
      <c r="AJ54" s="115" t="e">
        <f>PCT!AJ54/PCT!AJ$67*100</f>
        <v>#DIV/0!</v>
      </c>
      <c r="AK54" s="115">
        <f>PCT!AK54/PCT!AK$67*100</f>
        <v>0.36083985476195846</v>
      </c>
      <c r="AL54" s="115">
        <f>PCT!AL54/PCT!AL$67*100</f>
        <v>2.3973546431523838</v>
      </c>
      <c r="AM54" s="115">
        <f>PCT!AM54/PCT!AM$67*100</f>
        <v>5.3011880775376916</v>
      </c>
      <c r="AN54" s="115">
        <f>PCT!AN54/PCT!AN$67*100</f>
        <v>0.26935906279769106</v>
      </c>
      <c r="AO54" s="115">
        <f>PCT!AO54/PCT!AO$67*100</f>
        <v>0.76733964091484763</v>
      </c>
      <c r="AP54" s="115">
        <f>PCT!AP54/PCT!AP$67*100</f>
        <v>2.3547829869673311</v>
      </c>
      <c r="AQ54" s="115">
        <f>PCT!AQ54/PCT!AQ$67*100</f>
        <v>2.8496851116750901</v>
      </c>
      <c r="AR54" s="115">
        <f>PCT!AR54/PCT!AR$67*100</f>
        <v>4.9959937431292012</v>
      </c>
      <c r="AS54" s="115">
        <f>PCT!AS54/PCT!AS$67*100</f>
        <v>1.3940678908468194</v>
      </c>
      <c r="AT54" s="115">
        <f>PCT!AT54/PCT!AT$67*100</f>
        <v>1.3726488834185713</v>
      </c>
      <c r="AU54" s="115">
        <f>PCT!AU54/PCT!AU$67*100</f>
        <v>2.1928139949020564</v>
      </c>
      <c r="AV54" s="115">
        <f>PCT!AV54/PCT!AV$67*100</f>
        <v>6.5868155604848377</v>
      </c>
      <c r="AW54" s="115">
        <f>PCT!AW54/PCT!AW$67*100</f>
        <v>4.0668223858321451</v>
      </c>
      <c r="AX54" s="115">
        <f>PCT!AX54/PCT!AX$67*100</f>
        <v>1.8955181747231031</v>
      </c>
      <c r="AY54" s="115">
        <f>PCT!AY54/PCT!AY$67*100</f>
        <v>5.5669446025100176E-2</v>
      </c>
      <c r="AZ54" s="115">
        <f>PCT!AZ54/PCT!AZ$67*100</f>
        <v>1.8962504398442204</v>
      </c>
      <c r="BA54" s="115">
        <f>PCT!BA54/PCT!BA$67*100</f>
        <v>1.4032167737005459</v>
      </c>
      <c r="BB54" s="115">
        <f>PCT!BB54/PCT!BB$67*100</f>
        <v>2.9137898270729079</v>
      </c>
      <c r="BC54" s="115">
        <f>PCT!BC54/PCT!BC$67*100</f>
        <v>1.7184835366653546</v>
      </c>
      <c r="BD54" s="115">
        <f>PCT!BD54/PCT!BD$67*100</f>
        <v>0.29387346309450074</v>
      </c>
      <c r="BE54" s="115">
        <f>PCT!BE54/PCT!BE$67*100</f>
        <v>5.1776038531005417</v>
      </c>
      <c r="BF54" s="115">
        <f>PCT!BF54/PCT!BF$67*100</f>
        <v>5.3792947898654235</v>
      </c>
      <c r="BG54" s="115">
        <f>PCT!BG54/PCT!BG$67*100</f>
        <v>23.64669943962291</v>
      </c>
      <c r="BH54" s="115">
        <f>PCT!BH54/PCT!BH$67*100</f>
        <v>9.373616241467421E-2</v>
      </c>
      <c r="BI54" s="115">
        <f>PCT!BI54/PCT!BI$67*100</f>
        <v>0.55002964231605289</v>
      </c>
      <c r="BJ54" s="115">
        <f>PCT!BJ54/PCT!BJ$67*100</f>
        <v>3.6937336535078997</v>
      </c>
      <c r="BK54" s="115">
        <f>PCT!BK54/PCT!BK$67*100</f>
        <v>4.1798523206751055</v>
      </c>
      <c r="BL54" s="115">
        <f>PCT!BL54/PCT!BL$67*100</f>
        <v>2.3376823901042685</v>
      </c>
      <c r="BM54" s="115">
        <f>PCT!BM54/PCT!BM$67*100</f>
        <v>8.1684321276725154</v>
      </c>
      <c r="BN54" s="115">
        <f>PCT!BN54/PCT!BN$67*100</f>
        <v>7.9072354408187646</v>
      </c>
      <c r="BO54" s="115">
        <f>PCT!BO54/PCT!BO$67*100</f>
        <v>0</v>
      </c>
      <c r="BP54" s="115">
        <f>PCT!BP54/PCT!BP$67*100</f>
        <v>0</v>
      </c>
      <c r="BQ54" s="115">
        <f>PCT!BQ54/PCT!BQ$67*100</f>
        <v>0</v>
      </c>
      <c r="BR54" s="115">
        <f>PCT!BR54/PCT!BR$67*100</f>
        <v>6.9698801795695917E-2</v>
      </c>
      <c r="BS54" s="115">
        <f>PCT!BS54/PCT!BS$67*100</f>
        <v>3.19452144272356</v>
      </c>
      <c r="BT54" s="115">
        <f>PCT!BT54/PCT!BT$67*100</f>
        <v>2.9167062586609021</v>
      </c>
      <c r="BU54" s="115">
        <f>PCT!BU54/PCT!BU$67*100</f>
        <v>0.11163777587061965</v>
      </c>
      <c r="BV54" s="115">
        <f>PCT!BV54/PCT!$BZ54*100</f>
        <v>0</v>
      </c>
      <c r="BW54" s="115">
        <f>PCT!BW54/PCT!$BZ54*100</f>
        <v>0</v>
      </c>
      <c r="BX54" s="115">
        <f>PCT!BX54/PCT!$BZ54*100</f>
        <v>0</v>
      </c>
      <c r="BY54" s="115">
        <f>PCT!BY54/PCT!$BZ54*100</f>
        <v>0</v>
      </c>
      <c r="BZ54" s="89">
        <v>3647253</v>
      </c>
      <c r="CA54" s="88">
        <v>3673939</v>
      </c>
      <c r="CB54" s="88">
        <v>0</v>
      </c>
      <c r="CD54" s="85" t="e">
        <f t="shared" si="4"/>
        <v>#DIV/0!</v>
      </c>
      <c r="CE54" s="85">
        <f t="shared" si="5"/>
        <v>12.950844927563416</v>
      </c>
      <c r="CF54" s="85">
        <f t="shared" si="6"/>
        <v>-2.6154975741669264</v>
      </c>
      <c r="CG54" s="85">
        <f t="shared" si="7"/>
        <v>0</v>
      </c>
      <c r="CH54" s="85">
        <f t="shared" si="8"/>
        <v>26685.88836222413</v>
      </c>
      <c r="CI54" s="85">
        <f t="shared" si="9"/>
        <v>-3673936.0832937416</v>
      </c>
    </row>
    <row r="55" spans="1:87" x14ac:dyDescent="0.2">
      <c r="A55" s="85">
        <f t="shared" si="3"/>
        <v>0</v>
      </c>
      <c r="B55" s="90" t="s">
        <v>119</v>
      </c>
      <c r="C55" s="91" t="s">
        <v>120</v>
      </c>
      <c r="D55" s="115">
        <f>PCT!D55/PCT!D$67*100</f>
        <v>7.1655480449996419E-3</v>
      </c>
      <c r="E55" s="115">
        <f>PCT!E55/PCT!E$67*100</f>
        <v>9.2307692307692299E-3</v>
      </c>
      <c r="F55" s="115">
        <f>PCT!F55/PCT!F$67*100</f>
        <v>7.0596540769502295E-3</v>
      </c>
      <c r="G55" s="115">
        <f>PCT!G55/PCT!G$67*100</f>
        <v>0.16559012021084299</v>
      </c>
      <c r="H55" s="115">
        <f>PCT!H55/PCT!H$67*100</f>
        <v>6.2526052521884118E-2</v>
      </c>
      <c r="I55" s="115">
        <f>PCT!I55/PCT!I$67*100</f>
        <v>0.15301158599644965</v>
      </c>
      <c r="J55" s="115">
        <f>PCT!J55/PCT!J$67*100</f>
        <v>2.1191828430957025E-3</v>
      </c>
      <c r="K55" s="115">
        <f>PCT!K55/PCT!K$67*100</f>
        <v>1.6294163973603455E-2</v>
      </c>
      <c r="L55" s="115">
        <f>PCT!L55/PCT!L$67*100</f>
        <v>5.6053811659192827E-2</v>
      </c>
      <c r="M55" s="115">
        <f>PCT!M55/PCT!M$67*100</f>
        <v>8.0122702195362036E-3</v>
      </c>
      <c r="N55" s="115">
        <f>PCT!N55/PCT!N$67*100</f>
        <v>2.6345502446368085E-3</v>
      </c>
      <c r="O55" s="115">
        <f>PCT!O55/PCT!O$67*100</f>
        <v>6.7545439659407236E-2</v>
      </c>
      <c r="P55" s="115">
        <f>PCT!P55/PCT!P$67*100</f>
        <v>1.0550897529683192</v>
      </c>
      <c r="Q55" s="115">
        <f>PCT!Q55/PCT!Q$67*100</f>
        <v>0.22271757757130134</v>
      </c>
      <c r="R55" s="115">
        <f>PCT!R55/PCT!R$67*100</f>
        <v>9.5169469634141367E-3</v>
      </c>
      <c r="S55" s="115">
        <f>PCT!S55/PCT!S$67*100</f>
        <v>1.3135857882893414</v>
      </c>
      <c r="T55" s="115">
        <f>PCT!T55/PCT!T$67*100</f>
        <v>1.6945807045888193</v>
      </c>
      <c r="U55" s="115" t="e">
        <f>PCT!U55/PCT!U$67*100</f>
        <v>#DIV/0!</v>
      </c>
      <c r="V55" s="115">
        <f>PCT!V55/PCT!V$67*100</f>
        <v>0.33104433388185678</v>
      </c>
      <c r="W55" s="115">
        <f>PCT!W55/PCT!W$67*100</f>
        <v>0.35892779097494748</v>
      </c>
      <c r="X55" s="115">
        <f>PCT!X55/PCT!X$67*100</f>
        <v>2.8777006253074184E-2</v>
      </c>
      <c r="Y55" s="115">
        <f>PCT!Y55/PCT!Y$67*100</f>
        <v>2.4305555555555558</v>
      </c>
      <c r="Z55" s="115" t="e">
        <f>PCT!Z55/PCT!Z$67*100</f>
        <v>#DIV/0!</v>
      </c>
      <c r="AA55" s="115">
        <f>PCT!AA55/PCT!AA$67*100</f>
        <v>8.1345840977534695E-2</v>
      </c>
      <c r="AB55" s="115" t="e">
        <f>PCT!AB55/PCT!AB$67*100</f>
        <v>#DIV/0!</v>
      </c>
      <c r="AC55" s="115">
        <f>PCT!AC55/PCT!AC$67*100</f>
        <v>7.6306546668759231E-2</v>
      </c>
      <c r="AD55" s="115">
        <f>PCT!AD55/PCT!AD$67*100</f>
        <v>3.4154209726728815</v>
      </c>
      <c r="AE55" s="115">
        <f>PCT!AE55/PCT!AE$67*100</f>
        <v>0.21487153103531761</v>
      </c>
      <c r="AF55" s="115">
        <f>PCT!AF55/PCT!AF$67*100</f>
        <v>4.6186512918274671E-2</v>
      </c>
      <c r="AG55" s="115">
        <f>PCT!AG55/PCT!AG$67*100</f>
        <v>4.7537190529510234E-2</v>
      </c>
      <c r="AH55" s="115">
        <f>PCT!AH55/PCT!AH$67*100</f>
        <v>0.16342055436953384</v>
      </c>
      <c r="AI55" s="115">
        <f>PCT!AI55/PCT!AI$67*100</f>
        <v>0.93804053754379735</v>
      </c>
      <c r="AJ55" s="115" t="e">
        <f>PCT!AJ55/PCT!AJ$67*100</f>
        <v>#DIV/0!</v>
      </c>
      <c r="AK55" s="115">
        <f>PCT!AK55/PCT!AK$67*100</f>
        <v>3.6083985476195846E-2</v>
      </c>
      <c r="AL55" s="115">
        <f>PCT!AL55/PCT!AL$67*100</f>
        <v>0.26178010471204188</v>
      </c>
      <c r="AM55" s="115">
        <f>PCT!AM55/PCT!AM$67*100</f>
        <v>0.93448203988049749</v>
      </c>
      <c r="AN55" s="115">
        <f>PCT!AN55/PCT!AN$67*100</f>
        <v>1.9752997938497343</v>
      </c>
      <c r="AO55" s="115">
        <f>PCT!AO55/PCT!AO$67*100</f>
        <v>1.2193002061138842</v>
      </c>
      <c r="AP55" s="115">
        <f>PCT!AP55/PCT!AP$67*100</f>
        <v>0.35638140473607138</v>
      </c>
      <c r="AQ55" s="115">
        <f>PCT!AQ55/PCT!AQ$67*100</f>
        <v>1.6724149150777641</v>
      </c>
      <c r="AR55" s="115">
        <f>PCT!AR55/PCT!AR$67*100</f>
        <v>1.8807188291338282</v>
      </c>
      <c r="AS55" s="115">
        <f>PCT!AS55/PCT!AS$67*100</f>
        <v>0.14344702838546108</v>
      </c>
      <c r="AT55" s="115">
        <f>PCT!AT55/PCT!AT$67*100</f>
        <v>0.60232441341453924</v>
      </c>
      <c r="AU55" s="115">
        <f>PCT!AU55/PCT!AU$67*100</f>
        <v>2.528021229791543</v>
      </c>
      <c r="AV55" s="115">
        <f>PCT!AV55/PCT!AV$67*100</f>
        <v>2.9676411416612014</v>
      </c>
      <c r="AW55" s="115">
        <f>PCT!AW55/PCT!AW$67*100</f>
        <v>9.0962555273830858</v>
      </c>
      <c r="AX55" s="115">
        <f>PCT!AX55/PCT!AX$67*100</f>
        <v>1.6422842530014445</v>
      </c>
      <c r="AY55" s="115">
        <f>PCT!AY55/PCT!AY$67*100</f>
        <v>1.5647389817031322E-2</v>
      </c>
      <c r="AZ55" s="115">
        <f>PCT!AZ55/PCT!AZ$67*100</f>
        <v>42.142742123060955</v>
      </c>
      <c r="BA55" s="115">
        <f>PCT!BA55/PCT!BA$67*100</f>
        <v>5.7426685718173776</v>
      </c>
      <c r="BB55" s="115">
        <f>PCT!BB55/PCT!BB$67*100</f>
        <v>2.3627034902134669</v>
      </c>
      <c r="BC55" s="115">
        <f>PCT!BC55/PCT!BC$67*100</f>
        <v>4.1959483517925076</v>
      </c>
      <c r="BD55" s="115">
        <f>PCT!BD55/PCT!BD$67*100</f>
        <v>0.83373966061788107</v>
      </c>
      <c r="BE55" s="115">
        <f>PCT!BE55/PCT!BE$67*100</f>
        <v>14.936408789885611</v>
      </c>
      <c r="BF55" s="115">
        <f>PCT!BF55/PCT!BF$67*100</f>
        <v>10.269904518457258</v>
      </c>
      <c r="BG55" s="115">
        <f>PCT!BG55/PCT!BG$67*100</f>
        <v>5.1209767150168926</v>
      </c>
      <c r="BH55" s="115">
        <f>PCT!BH55/PCT!BH$67*100</f>
        <v>3.8240137096325886</v>
      </c>
      <c r="BI55" s="115">
        <f>PCT!BI55/PCT!BI$67*100</f>
        <v>3.1765815302368958</v>
      </c>
      <c r="BJ55" s="115">
        <f>PCT!BJ55/PCT!BJ$67*100</f>
        <v>3.1002890748076659</v>
      </c>
      <c r="BK55" s="115">
        <f>PCT!BK55/PCT!BK$67*100</f>
        <v>8.0930614158462255</v>
      </c>
      <c r="BL55" s="115">
        <f>PCT!BL55/PCT!BL$67*100</f>
        <v>1.3165360473992742</v>
      </c>
      <c r="BM55" s="115">
        <f>PCT!BM55/PCT!BM$67*100</f>
        <v>4.6466974098017522</v>
      </c>
      <c r="BN55" s="115">
        <f>PCT!BN55/PCT!BN$67*100</f>
        <v>0.56388713030150017</v>
      </c>
      <c r="BO55" s="115">
        <f>PCT!BO55/PCT!BO$67*100</f>
        <v>0.42689124803579581</v>
      </c>
      <c r="BP55" s="115">
        <f>PCT!BP55/PCT!BP$67*100</f>
        <v>6.6960810627573458E-3</v>
      </c>
      <c r="BQ55" s="115">
        <f>PCT!BQ55/PCT!BQ$67*100</f>
        <v>0</v>
      </c>
      <c r="BR55" s="115">
        <f>PCT!BR55/PCT!BR$67*100</f>
        <v>6.2667346727107616E-3</v>
      </c>
      <c r="BS55" s="115">
        <f>PCT!BS55/PCT!BS$67*100</f>
        <v>1.8202992330325261</v>
      </c>
      <c r="BT55" s="115">
        <f>PCT!BT55/PCT!BT$67*100</f>
        <v>1.6569627677852115</v>
      </c>
      <c r="BU55" s="115">
        <f>PCT!BU55/PCT!BU$67*100</f>
        <v>2.8571506262839068</v>
      </c>
      <c r="BV55" s="115">
        <f>PCT!BV55/PCT!$BZ55*100</f>
        <v>4.1414993347445046</v>
      </c>
      <c r="BW55" s="115">
        <f>PCT!BW55/PCT!$BZ55*100</f>
        <v>4.9811543572864467</v>
      </c>
      <c r="BX55" s="115">
        <f>PCT!BX55/PCT!$BZ55*100</f>
        <v>0.83957671112405863</v>
      </c>
      <c r="BY55" s="115">
        <f>PCT!BY55/PCT!$BZ55*100</f>
        <v>9.9622304031550097</v>
      </c>
      <c r="BZ55" s="89">
        <v>1276953</v>
      </c>
      <c r="CA55" s="88">
        <v>2087142</v>
      </c>
      <c r="CB55" s="88">
        <v>0</v>
      </c>
      <c r="CD55" s="85" t="e">
        <f t="shared" si="4"/>
        <v>#DIV/0!</v>
      </c>
      <c r="CE55" s="85">
        <f t="shared" si="5"/>
        <v>3.83013937084199</v>
      </c>
      <c r="CF55" s="85">
        <f t="shared" si="6"/>
        <v>-1.4798725126465888</v>
      </c>
      <c r="CG55" s="85">
        <f t="shared" si="7"/>
        <v>0</v>
      </c>
      <c r="CH55" s="85">
        <f t="shared" si="8"/>
        <v>810176.18061897054</v>
      </c>
      <c r="CI55" s="85">
        <f t="shared" si="9"/>
        <v>-2087140.3430372323</v>
      </c>
    </row>
    <row r="56" spans="1:87" x14ac:dyDescent="0.2">
      <c r="A56" s="85">
        <f t="shared" si="3"/>
        <v>0</v>
      </c>
      <c r="B56" s="90" t="s">
        <v>121</v>
      </c>
      <c r="C56" s="91" t="s">
        <v>122</v>
      </c>
      <c r="D56" s="115">
        <f>PCT!D56/PCT!D$67*100</f>
        <v>5.3120596173597345</v>
      </c>
      <c r="E56" s="115">
        <f>PCT!E56/PCT!E$67*100</f>
        <v>3.4215384615384612</v>
      </c>
      <c r="F56" s="115">
        <f>PCT!F56/PCT!F$67*100</f>
        <v>6.4948817507942111E-2</v>
      </c>
      <c r="G56" s="115">
        <f>PCT!G56/PCT!G$67*100</f>
        <v>0.41713541732502435</v>
      </c>
      <c r="H56" s="115">
        <f>PCT!H56/PCT!H$67*100</f>
        <v>6.2526052521884118E-2</v>
      </c>
      <c r="I56" s="115">
        <f>PCT!I56/PCT!I$67*100</f>
        <v>5.79795760893506</v>
      </c>
      <c r="J56" s="115">
        <f>PCT!J56/PCT!J$67*100</f>
        <v>0.32796877333623964</v>
      </c>
      <c r="K56" s="115">
        <f>PCT!K56/PCT!K$67*100</f>
        <v>1.7298970751975666</v>
      </c>
      <c r="L56" s="115">
        <f>PCT!L56/PCT!L$67*100</f>
        <v>0.2802690582959641</v>
      </c>
      <c r="M56" s="115">
        <f>PCT!M56/PCT!M$67*100</f>
        <v>1.0301490282260834E-2</v>
      </c>
      <c r="N56" s="115">
        <f>PCT!N56/PCT!N$67*100</f>
        <v>0</v>
      </c>
      <c r="O56" s="115">
        <f>PCT!O56/PCT!O$67*100</f>
        <v>0.30088423121008678</v>
      </c>
      <c r="P56" s="115">
        <f>PCT!P56/PCT!P$67*100</f>
        <v>2.5716054245681166</v>
      </c>
      <c r="Q56" s="115">
        <f>PCT!Q56/PCT!Q$67*100</f>
        <v>0.70700329460458011</v>
      </c>
      <c r="R56" s="115">
        <f>PCT!R56/PCT!R$67*100</f>
        <v>5.7101681780484817E-2</v>
      </c>
      <c r="S56" s="115">
        <f>PCT!S56/PCT!S$67*100</f>
        <v>1.0805283115681148</v>
      </c>
      <c r="T56" s="115">
        <f>PCT!T56/PCT!T$67*100</f>
        <v>1.2825105332543796</v>
      </c>
      <c r="U56" s="115" t="e">
        <f>PCT!U56/PCT!U$67*100</f>
        <v>#DIV/0!</v>
      </c>
      <c r="V56" s="115">
        <f>PCT!V56/PCT!V$67*100</f>
        <v>1.6848363458943416</v>
      </c>
      <c r="W56" s="115">
        <f>PCT!W56/PCT!W$67*100</f>
        <v>1.2516049846804636</v>
      </c>
      <c r="X56" s="115">
        <f>PCT!X56/PCT!X$67*100</f>
        <v>0.13827472416393125</v>
      </c>
      <c r="Y56" s="115">
        <f>PCT!Y56/PCT!Y$67*100</f>
        <v>2.1789965986394559</v>
      </c>
      <c r="Z56" s="115" t="e">
        <f>PCT!Z56/PCT!Z$67*100</f>
        <v>#DIV/0!</v>
      </c>
      <c r="AA56" s="115">
        <f>PCT!AA56/PCT!AA$67*100</f>
        <v>0.59884385060057466</v>
      </c>
      <c r="AB56" s="115" t="e">
        <f>PCT!AB56/PCT!AB$67*100</f>
        <v>#DIV/0!</v>
      </c>
      <c r="AC56" s="115">
        <f>PCT!AC56/PCT!AC$67*100</f>
        <v>0.23920208246518854</v>
      </c>
      <c r="AD56" s="115">
        <f>PCT!AD56/PCT!AD$67*100</f>
        <v>2.6708179379935104</v>
      </c>
      <c r="AE56" s="115">
        <f>PCT!AE56/PCT!AE$67*100</f>
        <v>0.74145810005144808</v>
      </c>
      <c r="AF56" s="115">
        <f>PCT!AF56/PCT!AF$67*100</f>
        <v>0.56756714868027469</v>
      </c>
      <c r="AG56" s="115">
        <f>PCT!AG56/PCT!AG$67*100</f>
        <v>0.17054811957743718</v>
      </c>
      <c r="AH56" s="115">
        <f>PCT!AH56/PCT!AH$67*100</f>
        <v>1.3926984869518071</v>
      </c>
      <c r="AI56" s="115">
        <f>PCT!AI56/PCT!AI$67*100</f>
        <v>1.175322659333836</v>
      </c>
      <c r="AJ56" s="115" t="e">
        <f>PCT!AJ56/PCT!AJ$67*100</f>
        <v>#DIV/0!</v>
      </c>
      <c r="AK56" s="115">
        <f>PCT!AK56/PCT!AK$67*100</f>
        <v>1.3554047044496065</v>
      </c>
      <c r="AL56" s="115">
        <f>PCT!AL56/PCT!AL$67*100</f>
        <v>0.26178010471204188</v>
      </c>
      <c r="AM56" s="115">
        <f>PCT!AM56/PCT!AM$67*100</f>
        <v>7.2535260195928579</v>
      </c>
      <c r="AN56" s="115">
        <f>PCT!AN56/PCT!AN$67*100</f>
        <v>1.8670982782321841</v>
      </c>
      <c r="AO56" s="115">
        <f>PCT!AO56/PCT!AO$67*100</f>
        <v>0.32779557475974075</v>
      </c>
      <c r="AP56" s="115">
        <f>PCT!AP56/PCT!AP$67*100</f>
        <v>0.88798176994418188</v>
      </c>
      <c r="AQ56" s="115">
        <f>PCT!AQ56/PCT!AQ$67*100</f>
        <v>0.99014482693795502</v>
      </c>
      <c r="AR56" s="115">
        <f>PCT!AR56/PCT!AR$67*100</f>
        <v>7.7969894278572953</v>
      </c>
      <c r="AS56" s="115">
        <f>PCT!AS56/PCT!AS$67*100</f>
        <v>1.1621556838877234</v>
      </c>
      <c r="AT56" s="115">
        <f>PCT!AT56/PCT!AT$67*100</f>
        <v>1.5364047280521189</v>
      </c>
      <c r="AU56" s="115">
        <f>PCT!AU56/PCT!AU$67*100</f>
        <v>4.8220957435664653</v>
      </c>
      <c r="AV56" s="115">
        <f>PCT!AV56/PCT!AV$67*100</f>
        <v>2.9094232002181331</v>
      </c>
      <c r="AW56" s="115">
        <f>PCT!AW56/PCT!AW$67*100</f>
        <v>0.53983876963365307</v>
      </c>
      <c r="AX56" s="115">
        <f>PCT!AX56/PCT!AX$67*100</f>
        <v>1.5293668321681806</v>
      </c>
      <c r="AY56" s="115">
        <f>PCT!AY56/PCT!AY$67*100</f>
        <v>5.2011042208723844E-3</v>
      </c>
      <c r="AZ56" s="115">
        <f>PCT!AZ56/PCT!AZ$67*100</f>
        <v>3.8378271993702029</v>
      </c>
      <c r="BA56" s="115">
        <f>PCT!BA56/PCT!BA$67*100</f>
        <v>36.464793966324891</v>
      </c>
      <c r="BB56" s="115">
        <f>PCT!BB56/PCT!BB$67*100</f>
        <v>3.8322670551719771</v>
      </c>
      <c r="BC56" s="115">
        <f>PCT!BC56/PCT!BC$67*100</f>
        <v>34.8363036674725</v>
      </c>
      <c r="BD56" s="115">
        <f>PCT!BD56/PCT!BD$67*100</f>
        <v>6.211536180699234</v>
      </c>
      <c r="BE56" s="115">
        <f>PCT!BE56/PCT!BE$67*100</f>
        <v>3.3394792293798914</v>
      </c>
      <c r="BF56" s="115">
        <f>PCT!BF56/PCT!BF$67*100</f>
        <v>6.0634538756484471</v>
      </c>
      <c r="BG56" s="115">
        <f>PCT!BG56/PCT!BG$67*100</f>
        <v>0.14454492120329349</v>
      </c>
      <c r="BH56" s="115">
        <f>PCT!BH56/PCT!BH$67*100</f>
        <v>3.0196845941070816</v>
      </c>
      <c r="BI56" s="115">
        <f>PCT!BI56/PCT!BI$67*100</f>
        <v>0.9031372317890437</v>
      </c>
      <c r="BJ56" s="115">
        <f>PCT!BJ56/PCT!BJ$67*100</f>
        <v>8.4015233783515093</v>
      </c>
      <c r="BK56" s="115">
        <f>PCT!BK56/PCT!BK$67*100</f>
        <v>2.1170300046882322</v>
      </c>
      <c r="BL56" s="115">
        <f>PCT!BL56/PCT!BL$67*100</f>
        <v>2.089784219828509</v>
      </c>
      <c r="BM56" s="115">
        <f>PCT!BM56/PCT!BM$67*100</f>
        <v>0.42625980919705686</v>
      </c>
      <c r="BN56" s="115">
        <f>PCT!BN56/PCT!BN$67*100</f>
        <v>0.10713855475728504</v>
      </c>
      <c r="BO56" s="115">
        <f>PCT!BO56/PCT!BO$67*100</f>
        <v>1.0284484867745687</v>
      </c>
      <c r="BP56" s="115">
        <f>PCT!BP56/PCT!BP$67*100</f>
        <v>0</v>
      </c>
      <c r="BQ56" s="115">
        <f>PCT!BQ56/PCT!BQ$67*100</f>
        <v>0</v>
      </c>
      <c r="BR56" s="115">
        <f>PCT!BR56/PCT!BR$67*100</f>
        <v>3.1879902217752049E-3</v>
      </c>
      <c r="BS56" s="115">
        <f>PCT!BS56/PCT!BS$67*100</f>
        <v>0.2417865402113111</v>
      </c>
      <c r="BT56" s="115">
        <f>PCT!BT56/PCT!BT$67*100</f>
        <v>0.84096769791039938</v>
      </c>
      <c r="BU56" s="115">
        <f>PCT!BU56/PCT!BU$67*100</f>
        <v>6.6306630725823336E-3</v>
      </c>
      <c r="BV56" s="115">
        <f>PCT!BV56/PCT!$BZ56*100</f>
        <v>0</v>
      </c>
      <c r="BW56" s="115">
        <f>PCT!BW56/PCT!$BZ56*100</f>
        <v>0</v>
      </c>
      <c r="BX56" s="115">
        <f>PCT!BX56/PCT!$BZ56*100</f>
        <v>0</v>
      </c>
      <c r="BY56" s="115">
        <f>PCT!BY56/PCT!$BZ56*100</f>
        <v>0</v>
      </c>
      <c r="BZ56" s="89">
        <v>1057714</v>
      </c>
      <c r="CA56" s="88">
        <v>1059299</v>
      </c>
      <c r="CB56" s="88">
        <v>0</v>
      </c>
      <c r="CD56" s="85" t="e">
        <f t="shared" si="4"/>
        <v>#DIV/0!</v>
      </c>
      <c r="CE56" s="85">
        <f t="shared" si="5"/>
        <v>1.3232483007393747</v>
      </c>
      <c r="CF56" s="85">
        <f t="shared" si="6"/>
        <v>-1.4906030621294208</v>
      </c>
      <c r="CG56" s="85">
        <f t="shared" si="7"/>
        <v>0</v>
      </c>
      <c r="CH56" s="85">
        <f t="shared" si="8"/>
        <v>1584.9933693369273</v>
      </c>
      <c r="CI56" s="85">
        <f t="shared" si="9"/>
        <v>-1059298.159032302</v>
      </c>
    </row>
    <row r="57" spans="1:87" x14ac:dyDescent="0.2">
      <c r="A57" s="85">
        <f t="shared" si="3"/>
        <v>0</v>
      </c>
      <c r="B57" s="90" t="s">
        <v>123</v>
      </c>
      <c r="C57" s="91" t="s">
        <v>124</v>
      </c>
      <c r="D57" s="115">
        <f>PCT!D57/PCT!D$67*100</f>
        <v>0</v>
      </c>
      <c r="E57" s="115">
        <f>PCT!E57/PCT!E$67*100</f>
        <v>0</v>
      </c>
      <c r="F57" s="115">
        <f>PCT!F57/PCT!F$67*100</f>
        <v>0</v>
      </c>
      <c r="G57" s="115">
        <f>PCT!G57/PCT!G$67*100</f>
        <v>0</v>
      </c>
      <c r="H57" s="115">
        <f>PCT!H57/PCT!H$67*100</f>
        <v>0</v>
      </c>
      <c r="I57" s="115">
        <f>PCT!I57/PCT!I$67*100</f>
        <v>5.3969768177966039E-2</v>
      </c>
      <c r="J57" s="115">
        <f>PCT!J57/PCT!J$67*100</f>
        <v>3.4613319770563138E-2</v>
      </c>
      <c r="K57" s="115">
        <f>PCT!K57/PCT!K$67*100</f>
        <v>4.4808950927409497E-2</v>
      </c>
      <c r="L57" s="115">
        <f>PCT!L57/PCT!L$67*100</f>
        <v>0</v>
      </c>
      <c r="M57" s="115">
        <f>PCT!M57/PCT!M$67*100</f>
        <v>8.2411922258086676E-2</v>
      </c>
      <c r="N57" s="115">
        <f>PCT!N57/PCT!N$67*100</f>
        <v>0</v>
      </c>
      <c r="O57" s="115">
        <f>PCT!O57/PCT!O$67*100</f>
        <v>1.6374652038644178E-2</v>
      </c>
      <c r="P57" s="115">
        <f>PCT!P57/PCT!P$67*100</f>
        <v>0.42203590118732764</v>
      </c>
      <c r="Q57" s="115">
        <f>PCT!Q57/PCT!Q$67*100</f>
        <v>3.1926699375506067E-2</v>
      </c>
      <c r="R57" s="115">
        <f>PCT!R57/PCT!R$67*100</f>
        <v>0.10060772504180658</v>
      </c>
      <c r="S57" s="115">
        <f>PCT!S57/PCT!S$67*100</f>
        <v>0.22046949572548133</v>
      </c>
      <c r="T57" s="115">
        <f>PCT!T57/PCT!T$67*100</f>
        <v>0.39086963620369086</v>
      </c>
      <c r="U57" s="115" t="e">
        <f>PCT!U57/PCT!U$67*100</f>
        <v>#DIV/0!</v>
      </c>
      <c r="V57" s="115">
        <f>PCT!V57/PCT!V$67*100</f>
        <v>5.8949969229690771E-2</v>
      </c>
      <c r="W57" s="115">
        <f>PCT!W57/PCT!W$67*100</f>
        <v>2.6947890931242117E-2</v>
      </c>
      <c r="X57" s="115">
        <f>PCT!X57/PCT!X$67*100</f>
        <v>1.4993062081433608E-3</v>
      </c>
      <c r="Y57" s="115">
        <f>PCT!Y57/PCT!Y$67*100</f>
        <v>0.42517006802721091</v>
      </c>
      <c r="Z57" s="115" t="e">
        <f>PCT!Z57/PCT!Z$67*100</f>
        <v>#DIV/0!</v>
      </c>
      <c r="AA57" s="115">
        <f>PCT!AA57/PCT!AA$67*100</f>
        <v>3.9807539201772296E-2</v>
      </c>
      <c r="AB57" s="115" t="e">
        <f>PCT!AB57/PCT!AB$67*100</f>
        <v>#DIV/0!</v>
      </c>
      <c r="AC57" s="115">
        <f>PCT!AC57/PCT!AC$67*100</f>
        <v>8.1177177307190668E-3</v>
      </c>
      <c r="AD57" s="115">
        <f>PCT!AD57/PCT!AD$67*100</f>
        <v>2.6258041525217098E-2</v>
      </c>
      <c r="AE57" s="115">
        <f>PCT!AE57/PCT!AE$67*100</f>
        <v>1.2105438368186908E-2</v>
      </c>
      <c r="AF57" s="115">
        <f>PCT!AF57/PCT!AF$67*100</f>
        <v>8.3693681127074912E-3</v>
      </c>
      <c r="AG57" s="115">
        <f>PCT!AG57/PCT!AG$67*100</f>
        <v>4.5058948369204009E-3</v>
      </c>
      <c r="AH57" s="115">
        <f>PCT!AH57/PCT!AH$67*100</f>
        <v>8.1051409037354319E-2</v>
      </c>
      <c r="AI57" s="115">
        <f>PCT!AI57/PCT!AI$67*100</f>
        <v>2.4393489155985278E-2</v>
      </c>
      <c r="AJ57" s="115" t="e">
        <f>PCT!AJ57/PCT!AJ$67*100</f>
        <v>#DIV/0!</v>
      </c>
      <c r="AK57" s="115">
        <f>PCT!AK57/PCT!AK$67*100</f>
        <v>4.0594483660720326E-2</v>
      </c>
      <c r="AL57" s="115">
        <f>PCT!AL57/PCT!AL$67*100</f>
        <v>1.3777900248002206E-2</v>
      </c>
      <c r="AM57" s="115">
        <f>PCT!AM57/PCT!AM$67*100</f>
        <v>1.3895643715695129E-2</v>
      </c>
      <c r="AN57" s="115">
        <f>PCT!AN57/PCT!AN$67*100</f>
        <v>6.569733238968074E-3</v>
      </c>
      <c r="AO57" s="115">
        <f>PCT!AO57/PCT!AO$67*100</f>
        <v>0.12416499043929573</v>
      </c>
      <c r="AP57" s="115">
        <f>PCT!AP57/PCT!AP$67*100</f>
        <v>0.20779430993624035</v>
      </c>
      <c r="AQ57" s="115">
        <f>PCT!AQ57/PCT!AQ$67*100</f>
        <v>8.7344453844095934E-2</v>
      </c>
      <c r="AR57" s="115">
        <f>PCT!AR57/PCT!AR$67*100</f>
        <v>6.5187131848238072E-2</v>
      </c>
      <c r="AS57" s="115">
        <f>PCT!AS57/PCT!AS$67*100</f>
        <v>1.420879264800002E-2</v>
      </c>
      <c r="AT57" s="115">
        <f>PCT!AT57/PCT!AT$67*100</f>
        <v>0.53689281242705267</v>
      </c>
      <c r="AU57" s="115">
        <f>PCT!AU57/PCT!AU$67*100</f>
        <v>0.10126051887286568</v>
      </c>
      <c r="AV57" s="115">
        <f>PCT!AV57/PCT!AV$67*100</f>
        <v>2.1962329470970046</v>
      </c>
      <c r="AW57" s="115">
        <f>PCT!AW57/PCT!AW$67*100</f>
        <v>0.10818968147848136</v>
      </c>
      <c r="AX57" s="115">
        <f>PCT!AX57/PCT!AX$67*100</f>
        <v>0.12952292389697947</v>
      </c>
      <c r="AY57" s="115">
        <f>PCT!AY57/PCT!AY$67*100</f>
        <v>0</v>
      </c>
      <c r="AZ57" s="115">
        <f>PCT!AZ57/PCT!AZ$67*100</f>
        <v>1.7113667674580879</v>
      </c>
      <c r="BA57" s="115">
        <f>PCT!BA57/PCT!BA$67*100</f>
        <v>3.5135375613024116</v>
      </c>
      <c r="BB57" s="115">
        <f>PCT!BB57/PCT!BB$67*100</f>
        <v>3.8829416608602014</v>
      </c>
      <c r="BC57" s="115">
        <f>PCT!BC57/PCT!BC$67*100</f>
        <v>7.2721650643728566</v>
      </c>
      <c r="BD57" s="115">
        <f>PCT!BD57/PCT!BD$67*100</f>
        <v>0.26444218951104548</v>
      </c>
      <c r="BE57" s="115">
        <f>PCT!BE57/PCT!BE$67*100</f>
        <v>1.5991872366044553</v>
      </c>
      <c r="BF57" s="115">
        <f>PCT!BF57/PCT!BF$67*100</f>
        <v>0.77437786632584016</v>
      </c>
      <c r="BG57" s="115">
        <f>PCT!BG57/PCT!BG$67*100</f>
        <v>0.35767028787602922</v>
      </c>
      <c r="BH57" s="115">
        <f>PCT!BH57/PCT!BH$67*100</f>
        <v>0.56222528499435476</v>
      </c>
      <c r="BI57" s="115">
        <f>PCT!BI57/PCT!BI$67*100</f>
        <v>1.5975648230648423</v>
      </c>
      <c r="BJ57" s="115">
        <f>PCT!BJ57/PCT!BJ$67*100</f>
        <v>1.683975466878757</v>
      </c>
      <c r="BK57" s="115">
        <f>PCT!BK57/PCT!BK$67*100</f>
        <v>0.45270745428973275</v>
      </c>
      <c r="BL57" s="115">
        <f>PCT!BL57/PCT!BL$67*100</f>
        <v>0.24571164005119076</v>
      </c>
      <c r="BM57" s="115">
        <f>PCT!BM57/PCT!BM$67*100</f>
        <v>3.7441284770768135E-2</v>
      </c>
      <c r="BN57" s="115">
        <f>PCT!BN57/PCT!BN$67*100</f>
        <v>3.2039041494403418E-2</v>
      </c>
      <c r="BO57" s="115">
        <f>PCT!BO57/PCT!BO$67*100</f>
        <v>0</v>
      </c>
      <c r="BP57" s="115">
        <f>PCT!BP57/PCT!BP$67*100</f>
        <v>0</v>
      </c>
      <c r="BQ57" s="115">
        <f>PCT!BQ57/PCT!BQ$67*100</f>
        <v>0</v>
      </c>
      <c r="BR57" s="115">
        <f>PCT!BR57/PCT!BR$67*100</f>
        <v>1.1752196560022821E-3</v>
      </c>
      <c r="BS57" s="115">
        <f>PCT!BS57/PCT!BS$67*100</f>
        <v>1.492699505820835E-2</v>
      </c>
      <c r="BT57" s="115">
        <f>PCT!BT57/PCT!BT$67*100</f>
        <v>8.9754908692121882E-2</v>
      </c>
      <c r="BU57" s="115">
        <f>PCT!BU57/PCT!BU$67*100</f>
        <v>0.17350583655227272</v>
      </c>
      <c r="BV57" s="115">
        <f>PCT!BV57/PCT!$BZ57*100</f>
        <v>0</v>
      </c>
      <c r="BW57" s="115">
        <f>PCT!BW57/PCT!$BZ57*100</f>
        <v>0</v>
      </c>
      <c r="BX57" s="115">
        <f>PCT!BX57/PCT!$BZ57*100</f>
        <v>0</v>
      </c>
      <c r="BY57" s="115">
        <f>PCT!BY57/PCT!$BZ57*100</f>
        <v>0</v>
      </c>
      <c r="BZ57" s="89">
        <v>71582</v>
      </c>
      <c r="CA57" s="88">
        <v>113057</v>
      </c>
      <c r="CB57" s="88">
        <v>0</v>
      </c>
      <c r="CD57" s="85" t="e">
        <f t="shared" si="4"/>
        <v>#DIV/0!</v>
      </c>
      <c r="CE57" s="85">
        <f t="shared" si="5"/>
        <v>5.5728550862965492E-2</v>
      </c>
      <c r="CF57" s="85">
        <f t="shared" si="6"/>
        <v>-0.17088372641727723</v>
      </c>
      <c r="CG57" s="85">
        <f t="shared" si="7"/>
        <v>0</v>
      </c>
      <c r="CH57" s="85">
        <f t="shared" si="8"/>
        <v>41474.826494163448</v>
      </c>
      <c r="CI57" s="85">
        <f t="shared" si="9"/>
        <v>-113056.91024509131</v>
      </c>
    </row>
    <row r="58" spans="1:87" x14ac:dyDescent="0.2">
      <c r="A58" s="85">
        <f t="shared" si="3"/>
        <v>0</v>
      </c>
      <c r="B58" s="90" t="s">
        <v>125</v>
      </c>
      <c r="C58" s="91" t="s">
        <v>126</v>
      </c>
      <c r="D58" s="115">
        <f>PCT!D58/PCT!D$67*100</f>
        <v>0.89808202163995521</v>
      </c>
      <c r="E58" s="115">
        <f>PCT!E58/PCT!E$67*100</f>
        <v>0.7846153846153846</v>
      </c>
      <c r="F58" s="115">
        <f>PCT!F58/PCT!F$67*100</f>
        <v>4.800564772326156E-2</v>
      </c>
      <c r="G58" s="115">
        <f>PCT!G58/PCT!G$67*100</f>
        <v>0</v>
      </c>
      <c r="H58" s="115">
        <f>PCT!H58/PCT!H$67*100</f>
        <v>0</v>
      </c>
      <c r="I58" s="115">
        <f>PCT!I58/PCT!I$67*100</f>
        <v>2.027512912631697E-2</v>
      </c>
      <c r="J58" s="115">
        <f>PCT!J58/PCT!J$67*100</f>
        <v>0</v>
      </c>
      <c r="K58" s="115">
        <f>PCT!K58/PCT!K$67*100</f>
        <v>1.4936316975803167E-2</v>
      </c>
      <c r="L58" s="115">
        <f>PCT!L58/PCT!L$67*100</f>
        <v>0</v>
      </c>
      <c r="M58" s="115">
        <f>PCT!M58/PCT!M$67*100</f>
        <v>4.8073621317217222E-2</v>
      </c>
      <c r="N58" s="115">
        <f>PCT!N58/PCT!N$67*100</f>
        <v>1.9194580353782461E-2</v>
      </c>
      <c r="O58" s="115">
        <f>PCT!O58/PCT!O$67*100</f>
        <v>0</v>
      </c>
      <c r="P58" s="115">
        <f>PCT!P58/PCT!P$67*100</f>
        <v>1.083225479714141</v>
      </c>
      <c r="Q58" s="115">
        <f>PCT!Q58/PCT!Q$67*100</f>
        <v>0.28772495340817517</v>
      </c>
      <c r="R58" s="115">
        <f>PCT!R58/PCT!R$67*100</f>
        <v>0</v>
      </c>
      <c r="S58" s="115">
        <f>PCT!S58/PCT!S$67*100</f>
        <v>4.2439478785655453E-2</v>
      </c>
      <c r="T58" s="115">
        <f>PCT!T58/PCT!T$67*100</f>
        <v>0.10965794033145941</v>
      </c>
      <c r="U58" s="115" t="e">
        <f>PCT!U58/PCT!U$67*100</f>
        <v>#DIV/0!</v>
      </c>
      <c r="V58" s="115">
        <f>PCT!V58/PCT!V$67*100</f>
        <v>0.62208599583921409</v>
      </c>
      <c r="W58" s="115">
        <f>PCT!W58/PCT!W$67*100</f>
        <v>0.75929645623911612</v>
      </c>
      <c r="X58" s="115">
        <f>PCT!X58/PCT!X$67*100</f>
        <v>2.1425569361532542E-2</v>
      </c>
      <c r="Y58" s="115">
        <f>PCT!Y58/PCT!Y$67*100</f>
        <v>0.25864512471655327</v>
      </c>
      <c r="Z58" s="115" t="e">
        <f>PCT!Z58/PCT!Z$67*100</f>
        <v>#DIV/0!</v>
      </c>
      <c r="AA58" s="115">
        <f>PCT!AA58/PCT!AA$67*100</f>
        <v>8.9999653847485192E-2</v>
      </c>
      <c r="AB58" s="115" t="e">
        <f>PCT!AB58/PCT!AB$67*100</f>
        <v>#DIV/0!</v>
      </c>
      <c r="AC58" s="115">
        <f>PCT!AC58/PCT!AC$67*100</f>
        <v>2.5976696738301015E-2</v>
      </c>
      <c r="AD58" s="115">
        <f>PCT!AD58/PCT!AD$67*100</f>
        <v>0.57767691355477613</v>
      </c>
      <c r="AE58" s="115">
        <f>PCT!AE58/PCT!AE$67*100</f>
        <v>0.17855521593075691</v>
      </c>
      <c r="AF58" s="115">
        <f>PCT!AF58/PCT!AF$67*100</f>
        <v>7.1294617256397142E-3</v>
      </c>
      <c r="AG58" s="115">
        <f>PCT!AG58/PCT!AG$67*100</f>
        <v>7.8515217533337983E-2</v>
      </c>
      <c r="AH58" s="115">
        <f>PCT!AH58/PCT!AH$67*100</f>
        <v>0.23993427471422391</v>
      </c>
      <c r="AI58" s="115">
        <f>PCT!AI58/PCT!AI$67*100</f>
        <v>5.4330953120149017E-2</v>
      </c>
      <c r="AJ58" s="115" t="e">
        <f>PCT!AJ58/PCT!AJ$67*100</f>
        <v>#DIV/0!</v>
      </c>
      <c r="AK58" s="115">
        <f>PCT!AK58/PCT!AK$67*100</f>
        <v>3.6083985476195846E-2</v>
      </c>
      <c r="AL58" s="115">
        <f>PCT!AL58/PCT!AL$67*100</f>
        <v>0</v>
      </c>
      <c r="AM58" s="115">
        <f>PCT!AM58/PCT!AM$67*100</f>
        <v>0.65656916556659484</v>
      </c>
      <c r="AN58" s="115">
        <f>PCT!AN58/PCT!AN$67*100</f>
        <v>3.8522526719403705E-2</v>
      </c>
      <c r="AO58" s="115">
        <f>PCT!AO58/PCT!AO$67*100</f>
        <v>4.2216096749360547E-2</v>
      </c>
      <c r="AP58" s="115">
        <f>PCT!AP58/PCT!AP$67*100</f>
        <v>6.2672139730039378E-2</v>
      </c>
      <c r="AQ58" s="115">
        <f>PCT!AQ58/PCT!AQ$67*100</f>
        <v>0.54402290622763061</v>
      </c>
      <c r="AR58" s="115">
        <f>PCT!AR58/PCT!AR$67*100</f>
        <v>0</v>
      </c>
      <c r="AS58" s="115">
        <f>PCT!AS58/PCT!AS$67*100</f>
        <v>0.21659142184299163</v>
      </c>
      <c r="AT58" s="115">
        <f>PCT!AT58/PCT!AT$67*100</f>
        <v>0.30823589330051143</v>
      </c>
      <c r="AU58" s="115">
        <f>PCT!AU58/PCT!AU$67*100</f>
        <v>0.84849331331401245</v>
      </c>
      <c r="AV58" s="115">
        <f>PCT!AV58/PCT!AV$67*100</f>
        <v>0.28388411108736539</v>
      </c>
      <c r="AW58" s="115">
        <f>PCT!AW58/PCT!AW$67*100</f>
        <v>0.47603459850531799</v>
      </c>
      <c r="AX58" s="115">
        <f>PCT!AX58/PCT!AX$67*100</f>
        <v>0.2108898889091845</v>
      </c>
      <c r="AY58" s="115">
        <f>PCT!AY58/PCT!AY$67*100</f>
        <v>0</v>
      </c>
      <c r="AZ58" s="115">
        <f>PCT!AZ58/PCT!AZ$67*100</f>
        <v>0.55256362085726385</v>
      </c>
      <c r="BA58" s="115">
        <f>PCT!BA58/PCT!BA$67*100</f>
        <v>4.2546621236149713</v>
      </c>
      <c r="BB58" s="115">
        <f>PCT!BB58/PCT!BB$67*100</f>
        <v>4.8204218660923548</v>
      </c>
      <c r="BC58" s="115">
        <f>PCT!BC58/PCT!BC$67*100</f>
        <v>21.915818669065423</v>
      </c>
      <c r="BD58" s="115">
        <f>PCT!BD58/PCT!BD$67*100</f>
        <v>2.0145047858765026</v>
      </c>
      <c r="BE58" s="115">
        <f>PCT!BE58/PCT!BE$67*100</f>
        <v>2.8672486453943407</v>
      </c>
      <c r="BF58" s="115">
        <f>PCT!BF58/PCT!BF$67*100</f>
        <v>5.2740395458988045</v>
      </c>
      <c r="BG58" s="115">
        <f>PCT!BG58/PCT!BG$67*100</f>
        <v>5.158706075135037E-3</v>
      </c>
      <c r="BH58" s="115">
        <f>PCT!BH58/PCT!BH$67*100</f>
        <v>0.20932492711007003</v>
      </c>
      <c r="BI58" s="115">
        <f>PCT!BI58/PCT!BI$67*100</f>
        <v>0</v>
      </c>
      <c r="BJ58" s="115">
        <f>PCT!BJ58/PCT!BJ$67*100</f>
        <v>0.24013092488643492</v>
      </c>
      <c r="BK58" s="115">
        <f>PCT!BK58/PCT!BK$67*100</f>
        <v>1.3976793248945147</v>
      </c>
      <c r="BL58" s="115">
        <f>PCT!BL58/PCT!BL$67*100</f>
        <v>0.2929901530480562</v>
      </c>
      <c r="BM58" s="115">
        <f>PCT!BM58/PCT!BM$67*100</f>
        <v>0.46654609262249896</v>
      </c>
      <c r="BN58" s="115">
        <f>PCT!BN58/PCT!BN$67*100</f>
        <v>6.4334395320762072E-2</v>
      </c>
      <c r="BO58" s="115">
        <f>PCT!BO58/PCT!BO$67*100</f>
        <v>0</v>
      </c>
      <c r="BP58" s="115">
        <f>PCT!BP58/PCT!BP$67*100</f>
        <v>0</v>
      </c>
      <c r="BQ58" s="115">
        <f>PCT!BQ58/PCT!BQ$67*100</f>
        <v>0</v>
      </c>
      <c r="BR58" s="115">
        <f>PCT!BR58/PCT!BR$67*100</f>
        <v>3.4395865424968197E-3</v>
      </c>
      <c r="BS58" s="115">
        <f>PCT!BS58/PCT!BS$67*100</f>
        <v>0.18049023184069257</v>
      </c>
      <c r="BT58" s="115">
        <f>PCT!BT58/PCT!BT$67*100</f>
        <v>0.21696637776531708</v>
      </c>
      <c r="BU58" s="115">
        <f>PCT!BU58/PCT!BU$67*100</f>
        <v>9.9104358479164337E-3</v>
      </c>
      <c r="BV58" s="115">
        <f>PCT!BV58/PCT!$BZ58*100</f>
        <v>0</v>
      </c>
      <c r="BW58" s="115">
        <f>PCT!BW58/PCT!$BZ58*100</f>
        <v>0</v>
      </c>
      <c r="BX58" s="115">
        <f>PCT!BX58/PCT!$BZ58*100</f>
        <v>0</v>
      </c>
      <c r="BY58" s="115">
        <f>PCT!BY58/PCT!$BZ58*100</f>
        <v>0</v>
      </c>
      <c r="BZ58" s="89">
        <v>270926</v>
      </c>
      <c r="CA58" s="88">
        <v>273295</v>
      </c>
      <c r="CB58" s="88">
        <v>0</v>
      </c>
      <c r="CD58" s="85" t="e">
        <f t="shared" si="4"/>
        <v>#DIV/0!</v>
      </c>
      <c r="CE58" s="85">
        <f t="shared" si="5"/>
        <v>0.35382984264506534</v>
      </c>
      <c r="CF58" s="85">
        <f t="shared" si="6"/>
        <v>-0.2565140071234317</v>
      </c>
      <c r="CG58" s="85">
        <f t="shared" si="7"/>
        <v>0</v>
      </c>
      <c r="CH58" s="85">
        <f t="shared" si="8"/>
        <v>2368.9900895641522</v>
      </c>
      <c r="CI58" s="85">
        <f t="shared" si="9"/>
        <v>-273294.78303362225</v>
      </c>
    </row>
    <row r="59" spans="1:87" x14ac:dyDescent="0.2">
      <c r="A59" s="85">
        <f t="shared" si="3"/>
        <v>0</v>
      </c>
      <c r="B59" s="90" t="s">
        <v>127</v>
      </c>
      <c r="C59" s="91" t="s">
        <v>128</v>
      </c>
      <c r="D59" s="115">
        <f>PCT!D59/PCT!D$67*100</f>
        <v>0</v>
      </c>
      <c r="E59" s="115">
        <f>PCT!E59/PCT!E$67*100</f>
        <v>0</v>
      </c>
      <c r="F59" s="115">
        <f>PCT!F59/PCT!F$67*100</f>
        <v>0</v>
      </c>
      <c r="G59" s="115">
        <f>PCT!G59/PCT!G$67*100</f>
        <v>0</v>
      </c>
      <c r="H59" s="115">
        <f>PCT!H59/PCT!H$67*100</f>
        <v>0</v>
      </c>
      <c r="I59" s="115">
        <f>PCT!I59/PCT!I$67*100</f>
        <v>0</v>
      </c>
      <c r="J59" s="115">
        <f>PCT!J59/PCT!J$67*100</f>
        <v>4.0365387487537182E-4</v>
      </c>
      <c r="K59" s="115">
        <f>PCT!K59/PCT!K$67*100</f>
        <v>4.0735409934008638E-3</v>
      </c>
      <c r="L59" s="115">
        <f>PCT!L59/PCT!L$67*100</f>
        <v>0</v>
      </c>
      <c r="M59" s="115">
        <f>PCT!M59/PCT!M$67*100</f>
        <v>0</v>
      </c>
      <c r="N59" s="115">
        <f>PCT!N59/PCT!N$67*100</f>
        <v>0</v>
      </c>
      <c r="O59" s="115">
        <f>PCT!O59/PCT!O$67*100</f>
        <v>0</v>
      </c>
      <c r="P59" s="115">
        <f>PCT!P59/PCT!P$67*100</f>
        <v>0.3460694389736087</v>
      </c>
      <c r="Q59" s="115">
        <f>PCT!Q59/PCT!Q$67*100</f>
        <v>6.9238625151699902E-3</v>
      </c>
      <c r="R59" s="115">
        <f>PCT!R59/PCT!R$67*100</f>
        <v>2.5831713186409803E-2</v>
      </c>
      <c r="S59" s="115">
        <f>PCT!S59/PCT!S$67*100</f>
        <v>0.49536702356589923</v>
      </c>
      <c r="T59" s="115">
        <f>PCT!T59/PCT!T$67*100</f>
        <v>1.6940933359651238</v>
      </c>
      <c r="U59" s="115" t="e">
        <f>PCT!U59/PCT!U$67*100</f>
        <v>#DIV/0!</v>
      </c>
      <c r="V59" s="115">
        <f>PCT!V59/PCT!V$67*100</f>
        <v>8.1072081766985327E-2</v>
      </c>
      <c r="W59" s="115">
        <f>PCT!W59/PCT!W$67*100</f>
        <v>0.15194987239381058</v>
      </c>
      <c r="X59" s="115">
        <f>PCT!X59/PCT!X$67*100</f>
        <v>4.6865410183577955E-2</v>
      </c>
      <c r="Y59" s="115">
        <f>PCT!Y59/PCT!Y$67*100</f>
        <v>0.35430839002267578</v>
      </c>
      <c r="Z59" s="115" t="e">
        <f>PCT!Z59/PCT!Z$67*100</f>
        <v>#DIV/0!</v>
      </c>
      <c r="AA59" s="115">
        <f>PCT!AA59/PCT!AA$67*100</f>
        <v>6.5768977811623802E-2</v>
      </c>
      <c r="AB59" s="115" t="e">
        <f>PCT!AB59/PCT!AB$67*100</f>
        <v>#DIV/0!</v>
      </c>
      <c r="AC59" s="115">
        <f>PCT!AC59/PCT!AC$67*100</f>
        <v>2.1647247281917515E-2</v>
      </c>
      <c r="AD59" s="115">
        <f>PCT!AD59/PCT!AD$67*100</f>
        <v>3.3591537408331305</v>
      </c>
      <c r="AE59" s="115">
        <f>PCT!AE59/PCT!AE$67*100</f>
        <v>6.0527191840934545E-2</v>
      </c>
      <c r="AF59" s="115">
        <f>PCT!AF59/PCT!AF$67*100</f>
        <v>0.40730924815176456</v>
      </c>
      <c r="AG59" s="115">
        <f>PCT!AG59/PCT!AG$67*100</f>
        <v>3.8412753484746417E-2</v>
      </c>
      <c r="AH59" s="115">
        <f>PCT!AH59/PCT!AH$67*100</f>
        <v>1.1285773750841784E-2</v>
      </c>
      <c r="AI59" s="115">
        <f>PCT!AI59/PCT!AI$67*100</f>
        <v>0.27387235552401645</v>
      </c>
      <c r="AJ59" s="115" t="e">
        <f>PCT!AJ59/PCT!AJ$67*100</f>
        <v>#DIV/0!</v>
      </c>
      <c r="AK59" s="115">
        <f>PCT!AK59/PCT!AK$67*100</f>
        <v>0</v>
      </c>
      <c r="AL59" s="115">
        <f>PCT!AL59/PCT!AL$67*100</f>
        <v>0.26866905483604298</v>
      </c>
      <c r="AM59" s="115">
        <f>PCT!AM59/PCT!AM$67*100</f>
        <v>1.3895643715695129E-2</v>
      </c>
      <c r="AN59" s="115">
        <f>PCT!AN59/PCT!AN$67*100</f>
        <v>0.44564690471000101</v>
      </c>
      <c r="AO59" s="115">
        <f>PCT!AO59/PCT!AO$67*100</f>
        <v>1.3831979934937546</v>
      </c>
      <c r="AP59" s="115">
        <f>PCT!AP59/PCT!AP$67*100</f>
        <v>0.97149404007678475</v>
      </c>
      <c r="AQ59" s="115">
        <f>PCT!AQ59/PCT!AQ$67*100</f>
        <v>13.713368473568904</v>
      </c>
      <c r="AR59" s="115">
        <f>PCT!AR59/PCT!AR$67*100</f>
        <v>9.5975831195751447</v>
      </c>
      <c r="AS59" s="115">
        <f>PCT!AS59/PCT!AS$67*100</f>
        <v>0.8247277471773925</v>
      </c>
      <c r="AT59" s="115">
        <f>PCT!AT59/PCT!AT$67*100</f>
        <v>0.11370951198636194</v>
      </c>
      <c r="AU59" s="115">
        <f>PCT!AU59/PCT!AU$67*100</f>
        <v>0</v>
      </c>
      <c r="AV59" s="115">
        <f>PCT!AV59/PCT!AV$67*100</f>
        <v>0.26234920447762294</v>
      </c>
      <c r="AW59" s="115">
        <f>PCT!AW59/PCT!AW$67*100</f>
        <v>0.63970616792148205</v>
      </c>
      <c r="AX59" s="115">
        <f>PCT!AX59/PCT!AX$67*100</f>
        <v>0.46578436093721459</v>
      </c>
      <c r="AY59" s="115">
        <f>PCT!AY59/PCT!AY$67*100</f>
        <v>4.1432525149322384E-3</v>
      </c>
      <c r="AZ59" s="115">
        <f>PCT!AZ59/PCT!AZ$67*100</f>
        <v>1.5530228480435133</v>
      </c>
      <c r="BA59" s="115">
        <f>PCT!BA59/PCT!BA$67*100</f>
        <v>0.64796059897100933</v>
      </c>
      <c r="BB59" s="115">
        <f>PCT!BB59/PCT!BB$67*100</f>
        <v>2.2170139988598212</v>
      </c>
      <c r="BC59" s="115">
        <f>PCT!BC59/PCT!BC$67*100</f>
        <v>1.6275931860347446</v>
      </c>
      <c r="BD59" s="115">
        <f>PCT!BD59/PCT!BD$67*100</f>
        <v>6.2640292731353959</v>
      </c>
      <c r="BE59" s="115">
        <f>PCT!BE59/PCT!BE$67*100</f>
        <v>9.6496839253461761</v>
      </c>
      <c r="BF59" s="115">
        <f>PCT!BF59/PCT!BF$67*100</f>
        <v>4.6387489662431403</v>
      </c>
      <c r="BG59" s="115">
        <f>PCT!BG59/PCT!BG$67*100</f>
        <v>0.42245756711375454</v>
      </c>
      <c r="BH59" s="115">
        <f>PCT!BH59/PCT!BH$67*100</f>
        <v>0.91819267477768807</v>
      </c>
      <c r="BI59" s="115">
        <f>PCT!BI59/PCT!BI$67*100</f>
        <v>0.40147136829624286</v>
      </c>
      <c r="BJ59" s="115">
        <f>PCT!BJ59/PCT!BJ$67*100</f>
        <v>5.1956990563007599</v>
      </c>
      <c r="BK59" s="115">
        <f>PCT!BK59/PCT!BK$67*100</f>
        <v>16.259376465072666</v>
      </c>
      <c r="BL59" s="115">
        <f>PCT!BL59/PCT!BL$67*100</f>
        <v>1.2881429852670223</v>
      </c>
      <c r="BM59" s="115">
        <f>PCT!BM59/PCT!BM$67*100</f>
        <v>5.6811683199814391</v>
      </c>
      <c r="BN59" s="115">
        <f>PCT!BN59/PCT!BN$67*100</f>
        <v>14.772048627575618</v>
      </c>
      <c r="BO59" s="115">
        <f>PCT!BO59/PCT!BO$67*100</f>
        <v>0</v>
      </c>
      <c r="BP59" s="115">
        <f>PCT!BP59/PCT!BP$67*100</f>
        <v>0</v>
      </c>
      <c r="BQ59" s="115">
        <f>PCT!BQ59/PCT!BQ$67*100</f>
        <v>0</v>
      </c>
      <c r="BR59" s="115">
        <f>PCT!BR59/PCT!BR$67*100</f>
        <v>0</v>
      </c>
      <c r="BS59" s="115">
        <f>PCT!BS59/PCT!BS$67*100</f>
        <v>2.2470966313228411</v>
      </c>
      <c r="BT59" s="115">
        <f>PCT!BT59/PCT!BT$67*100</f>
        <v>1.9361725635271987</v>
      </c>
      <c r="BU59" s="115">
        <f>PCT!BU59/PCT!BU$67*100</f>
        <v>0</v>
      </c>
      <c r="BV59" s="115">
        <f>PCT!BV59/PCT!$BZ59*100</f>
        <v>0</v>
      </c>
      <c r="BW59" s="115">
        <f>PCT!BW59/PCT!$BZ59*100</f>
        <v>0</v>
      </c>
      <c r="BX59" s="115">
        <f>PCT!BX59/PCT!$BZ59*100</f>
        <v>0</v>
      </c>
      <c r="BY59" s="115">
        <f>PCT!BY59/PCT!$BZ59*100</f>
        <v>0</v>
      </c>
      <c r="BZ59" s="89">
        <v>2438840</v>
      </c>
      <c r="CA59" s="88">
        <v>2438840</v>
      </c>
      <c r="CB59" s="88">
        <v>0</v>
      </c>
      <c r="CD59" s="85" t="e">
        <f t="shared" si="4"/>
        <v>#DIV/0!</v>
      </c>
      <c r="CE59" s="85">
        <f t="shared" si="5"/>
        <v>18.206120316234216</v>
      </c>
      <c r="CF59" s="85">
        <f t="shared" si="6"/>
        <v>-1.5990670530626647</v>
      </c>
      <c r="CG59" s="85">
        <f t="shared" si="7"/>
        <v>0</v>
      </c>
      <c r="CH59" s="85">
        <f t="shared" si="8"/>
        <v>0</v>
      </c>
      <c r="CI59" s="85">
        <f t="shared" si="9"/>
        <v>-2438838.0638274364</v>
      </c>
    </row>
    <row r="60" spans="1:87" x14ac:dyDescent="0.2">
      <c r="A60" s="85">
        <f t="shared" si="3"/>
        <v>0</v>
      </c>
      <c r="B60" s="90" t="s">
        <v>129</v>
      </c>
      <c r="C60" s="91" t="s">
        <v>130</v>
      </c>
      <c r="D60" s="115">
        <f>PCT!D60/PCT!D$67*100</f>
        <v>2.3049179544748846</v>
      </c>
      <c r="E60" s="115">
        <f>PCT!E60/PCT!E$67*100</f>
        <v>0.11076923076923079</v>
      </c>
      <c r="F60" s="115">
        <f>PCT!F60/PCT!F$67*100</f>
        <v>3.8122132015531239E-2</v>
      </c>
      <c r="G60" s="115">
        <f>PCT!G60/PCT!G$67*100</f>
        <v>2.2752840945001327E-2</v>
      </c>
      <c r="H60" s="115">
        <f>PCT!H60/PCT!H$67*100</f>
        <v>0</v>
      </c>
      <c r="I60" s="115">
        <f>PCT!I60/PCT!I$67*100</f>
        <v>0.30711715378029053</v>
      </c>
      <c r="J60" s="115">
        <f>PCT!J60/PCT!J$67*100</f>
        <v>4.9750340078389584E-2</v>
      </c>
      <c r="K60" s="115">
        <f>PCT!K60/PCT!K$67*100</f>
        <v>8.4186513863617848E-2</v>
      </c>
      <c r="L60" s="115">
        <f>PCT!L60/PCT!L$67*100</f>
        <v>0</v>
      </c>
      <c r="M60" s="115">
        <f>PCT!M60/PCT!M$67*100</f>
        <v>3.4338300940869447E-2</v>
      </c>
      <c r="N60" s="115">
        <f>PCT!N60/PCT!N$67*100</f>
        <v>6.849830636055701E-2</v>
      </c>
      <c r="O60" s="115">
        <f>PCT!O60/PCT!O$67*100</f>
        <v>3.5880956279679057</v>
      </c>
      <c r="P60" s="115">
        <f>PCT!P60/PCT!P$67*100</f>
        <v>6.0041640875583813</v>
      </c>
      <c r="Q60" s="115">
        <f>PCT!Q60/PCT!Q$67*100</f>
        <v>1.9232951431027751E-3</v>
      </c>
      <c r="R60" s="115">
        <f>PCT!R60/PCT!R$67*100</f>
        <v>0.10740554430138811</v>
      </c>
      <c r="S60" s="115">
        <f>PCT!S60/PCT!S$67*100</f>
        <v>0.50699592029530205</v>
      </c>
      <c r="T60" s="115">
        <f>PCT!T60/PCT!T$67*100</f>
        <v>0.36114015015827294</v>
      </c>
      <c r="U60" s="115" t="e">
        <f>PCT!U60/PCT!U$67*100</f>
        <v>#DIV/0!</v>
      </c>
      <c r="V60" s="115">
        <f>PCT!V60/PCT!V$67*100</f>
        <v>2.971627057248522E-3</v>
      </c>
      <c r="W60" s="115">
        <f>PCT!W60/PCT!W$67*100</f>
        <v>8.8316617337684256E-3</v>
      </c>
      <c r="X60" s="115">
        <f>PCT!X60/PCT!X$67*100</f>
        <v>3.3516748459462876E-2</v>
      </c>
      <c r="Y60" s="115">
        <f>PCT!Y60/PCT!Y$67*100</f>
        <v>2.3455215419501134</v>
      </c>
      <c r="Z60" s="115" t="e">
        <f>PCT!Z60/PCT!Z$67*100</f>
        <v>#DIV/0!</v>
      </c>
      <c r="AA60" s="115">
        <f>PCT!AA60/PCT!AA$67*100</f>
        <v>0.29249887500432692</v>
      </c>
      <c r="AB60" s="115" t="e">
        <f>PCT!AB60/PCT!AB$67*100</f>
        <v>#DIV/0!</v>
      </c>
      <c r="AC60" s="115">
        <f>PCT!AC60/PCT!AC$67*100</f>
        <v>0.12393049068897775</v>
      </c>
      <c r="AD60" s="115">
        <f>PCT!AD60/PCT!AD$67*100</f>
        <v>2.0875143012547595</v>
      </c>
      <c r="AE60" s="115">
        <f>PCT!AE60/PCT!AE$67*100</f>
        <v>0.50842841146385021</v>
      </c>
      <c r="AF60" s="115">
        <f>PCT!AF60/PCT!AF$67*100</f>
        <v>0.4237380077804126</v>
      </c>
      <c r="AG60" s="115">
        <f>PCT!AG60/PCT!AG$67*100</f>
        <v>0.19938584653372776</v>
      </c>
      <c r="AH60" s="115">
        <f>PCT!AH60/PCT!AH$67*100</f>
        <v>0.21672511287633456</v>
      </c>
      <c r="AI60" s="115">
        <f>PCT!AI60/PCT!AI$67*100</f>
        <v>3.9362221138067151E-2</v>
      </c>
      <c r="AJ60" s="115" t="e">
        <f>PCT!AJ60/PCT!AJ$67*100</f>
        <v>#DIV/0!</v>
      </c>
      <c r="AK60" s="115">
        <f>PCT!AK60/PCT!AK$67*100</f>
        <v>2.1041474030806704</v>
      </c>
      <c r="AL60" s="115">
        <f>PCT!AL60/PCT!AL$67*100</f>
        <v>0.46155965830807388</v>
      </c>
      <c r="AM60" s="115">
        <f>PCT!AM60/PCT!AM$67*100</f>
        <v>0.13548252622802753</v>
      </c>
      <c r="AN60" s="115">
        <f>PCT!AN60/PCT!AN$67*100</f>
        <v>1.0911729661449701</v>
      </c>
      <c r="AO60" s="115">
        <f>PCT!AO60/PCT!AO$67*100</f>
        <v>3.2357396508480472</v>
      </c>
      <c r="AP60" s="115">
        <f>PCT!AP60/PCT!AP$67*100</f>
        <v>0.74321367962346141</v>
      </c>
      <c r="AQ60" s="115">
        <f>PCT!AQ60/PCT!AQ$67*100</f>
        <v>1.811818977173308</v>
      </c>
      <c r="AR60" s="115">
        <f>PCT!AR60/PCT!AR$67*100</f>
        <v>0.75025022013902942</v>
      </c>
      <c r="AS60" s="115">
        <f>PCT!AS60/PCT!AS$67*100</f>
        <v>0.47568566691130498</v>
      </c>
      <c r="AT60" s="115">
        <f>PCT!AT60/PCT!AT$67*100</f>
        <v>0.92718347020916903</v>
      </c>
      <c r="AU60" s="115">
        <f>PCT!AU60/PCT!AU$67*100</f>
        <v>0.76469150459164081</v>
      </c>
      <c r="AV60" s="115">
        <f>PCT!AV60/PCT!AV$67*100</f>
        <v>1.381427412216597</v>
      </c>
      <c r="AW60" s="115">
        <f>PCT!AW60/PCT!AW$67*100</f>
        <v>8.009920161563258</v>
      </c>
      <c r="AX60" s="115">
        <f>PCT!AX60/PCT!AX$67*100</f>
        <v>0.85435313262815293</v>
      </c>
      <c r="AY60" s="115">
        <f>PCT!AY60/PCT!AY$67*100</f>
        <v>4.7162555223164834E-3</v>
      </c>
      <c r="AZ60" s="115">
        <f>PCT!AZ60/PCT!AZ$67*100</f>
        <v>4.127378886284613</v>
      </c>
      <c r="BA60" s="115">
        <f>PCT!BA60/PCT!BA$67*100</f>
        <v>3.487891301730861</v>
      </c>
      <c r="BB60" s="115">
        <f>PCT!BB60/PCT!BB$67*100</f>
        <v>2.1283334389054285</v>
      </c>
      <c r="BC60" s="115">
        <f>PCT!BC60/PCT!BC$67*100</f>
        <v>4.0572702910365255</v>
      </c>
      <c r="BD60" s="115">
        <f>PCT!BD60/PCT!BD$67*100</f>
        <v>2.1706662449648362</v>
      </c>
      <c r="BE60" s="115">
        <f>PCT!BE60/PCT!BE$67*100</f>
        <v>12.74646297411198</v>
      </c>
      <c r="BF60" s="115">
        <f>PCT!BF60/PCT!BF$67*100</f>
        <v>17.096458912863692</v>
      </c>
      <c r="BG60" s="115">
        <f>PCT!BG60/PCT!BG$67*100</f>
        <v>0.94318342740385597</v>
      </c>
      <c r="BH60" s="115">
        <f>PCT!BH60/PCT!BH$67*100</f>
        <v>0.94560427237543532</v>
      </c>
      <c r="BI60" s="115">
        <f>PCT!BI60/PCT!BI$67*100</f>
        <v>0.85390671857827827</v>
      </c>
      <c r="BJ60" s="115">
        <f>PCT!BJ60/PCT!BJ$67*100</f>
        <v>3.8267998348143957</v>
      </c>
      <c r="BK60" s="115">
        <f>PCT!BK60/PCT!BK$67*100</f>
        <v>1.8225503984997657</v>
      </c>
      <c r="BL60" s="115">
        <f>PCT!BL60/PCT!BL$67*100</f>
        <v>0.5877848668749559</v>
      </c>
      <c r="BM60" s="115">
        <f>PCT!BM60/PCT!BM$67*100</f>
        <v>3.881631641333929E-2</v>
      </c>
      <c r="BN60" s="115">
        <f>PCT!BN60/PCT!BN$67*100</f>
        <v>0.45495438922052861</v>
      </c>
      <c r="BO60" s="115">
        <f>PCT!BO60/PCT!BO$67*100</f>
        <v>0</v>
      </c>
      <c r="BP60" s="115">
        <f>PCT!BP60/PCT!BP$67*100</f>
        <v>0</v>
      </c>
      <c r="BQ60" s="115">
        <f>PCT!BQ60/PCT!BQ$67*100</f>
        <v>0</v>
      </c>
      <c r="BR60" s="115">
        <f>PCT!BR60/PCT!BR$67*100</f>
        <v>2.1120849028998757E-3</v>
      </c>
      <c r="BS60" s="115">
        <f>PCT!BS60/PCT!BS$67*100</f>
        <v>1.7725366082027984E-2</v>
      </c>
      <c r="BT60" s="115">
        <f>PCT!BT60/PCT!BT$67*100</f>
        <v>0.20255726030454935</v>
      </c>
      <c r="BU60" s="115">
        <f>PCT!BU60/PCT!BU$67*100</f>
        <v>0.3202882183993998</v>
      </c>
      <c r="BV60" s="115">
        <f>PCT!BV60/PCT!$BZ60*100</f>
        <v>0</v>
      </c>
      <c r="BW60" s="115">
        <f>PCT!BW60/PCT!$BZ60*100</f>
        <v>0</v>
      </c>
      <c r="BX60" s="115">
        <f>PCT!BX60/PCT!$BZ60*100</f>
        <v>0</v>
      </c>
      <c r="BY60" s="115">
        <f>PCT!BY60/PCT!$BZ60*100</f>
        <v>0</v>
      </c>
      <c r="BZ60" s="89">
        <v>178583</v>
      </c>
      <c r="CA60" s="88">
        <v>255145</v>
      </c>
      <c r="CB60" s="88">
        <v>0</v>
      </c>
      <c r="CD60" s="85" t="e">
        <f t="shared" si="4"/>
        <v>#DIV/0!</v>
      </c>
      <c r="CE60" s="85">
        <f t="shared" si="5"/>
        <v>0.4781574244547398</v>
      </c>
      <c r="CF60" s="85">
        <f t="shared" si="6"/>
        <v>-0.40295297265243457</v>
      </c>
      <c r="CG60" s="85">
        <f t="shared" si="7"/>
        <v>0</v>
      </c>
      <c r="CH60" s="85">
        <f t="shared" si="8"/>
        <v>76561.679711781602</v>
      </c>
      <c r="CI60" s="85">
        <f t="shared" si="9"/>
        <v>-255144.79744273968</v>
      </c>
    </row>
    <row r="61" spans="1:87" x14ac:dyDescent="0.2">
      <c r="A61" s="85">
        <f t="shared" si="3"/>
        <v>0</v>
      </c>
      <c r="B61" s="90" t="s">
        <v>131</v>
      </c>
      <c r="C61" s="91" t="s">
        <v>132</v>
      </c>
      <c r="D61" s="115">
        <f>PCT!D61/PCT!D$67*100</f>
        <v>0</v>
      </c>
      <c r="E61" s="115">
        <f>PCT!E61/PCT!E$67*100</f>
        <v>0</v>
      </c>
      <c r="F61" s="115">
        <f>PCT!F61/PCT!F$67*100</f>
        <v>0</v>
      </c>
      <c r="G61" s="115">
        <f>PCT!G61/PCT!G$67*100</f>
        <v>0</v>
      </c>
      <c r="H61" s="115">
        <f>PCT!H61/PCT!H$67*100</f>
        <v>0</v>
      </c>
      <c r="I61" s="115">
        <f>PCT!I61/PCT!I$67*100</f>
        <v>8.9706506566078689E-3</v>
      </c>
      <c r="J61" s="115">
        <f>PCT!J61/PCT!J$67*100</f>
        <v>7.0639428103190071E-4</v>
      </c>
      <c r="K61" s="115">
        <f>PCT!K61/PCT!K$67*100</f>
        <v>0</v>
      </c>
      <c r="L61" s="115">
        <f>PCT!L61/PCT!L$67*100</f>
        <v>0</v>
      </c>
      <c r="M61" s="115">
        <f>PCT!M61/PCT!M$67*100</f>
        <v>0</v>
      </c>
      <c r="N61" s="115">
        <f>PCT!N61/PCT!N$67*100</f>
        <v>0</v>
      </c>
      <c r="O61" s="115">
        <f>PCT!O61/PCT!O$67*100</f>
        <v>0</v>
      </c>
      <c r="P61" s="115">
        <f>PCT!P61/PCT!P$67*100</f>
        <v>0.10410218895954082</v>
      </c>
      <c r="Q61" s="115">
        <f>PCT!Q61/PCT!Q$67*100</f>
        <v>0</v>
      </c>
      <c r="R61" s="115">
        <f>PCT!R61/PCT!R$67*100</f>
        <v>3.6708224001740238E-2</v>
      </c>
      <c r="S61" s="115">
        <f>PCT!S61/PCT!S$67*100</f>
        <v>1.4146492928551819E-2</v>
      </c>
      <c r="T61" s="115">
        <f>PCT!T61/PCT!T$67*100</f>
        <v>0</v>
      </c>
      <c r="U61" s="115" t="e">
        <f>PCT!U61/PCT!U$67*100</f>
        <v>#DIV/0!</v>
      </c>
      <c r="V61" s="115">
        <f>PCT!V61/PCT!V$67*100</f>
        <v>1.7778965299777485E-3</v>
      </c>
      <c r="W61" s="115">
        <f>PCT!W61/PCT!W$67*100</f>
        <v>6.114227354147371E-3</v>
      </c>
      <c r="X61" s="115">
        <f>PCT!X61/PCT!X$67*100</f>
        <v>8.7056489505098363E-4</v>
      </c>
      <c r="Y61" s="115">
        <f>PCT!Y61/PCT!Y$67*100</f>
        <v>9.9206349206349201E-2</v>
      </c>
      <c r="Z61" s="115" t="e">
        <f>PCT!Z61/PCT!Z$67*100</f>
        <v>#DIV/0!</v>
      </c>
      <c r="AA61" s="115">
        <f>PCT!AA61/PCT!AA$67*100</f>
        <v>1.90383883138911E-2</v>
      </c>
      <c r="AB61" s="115" t="e">
        <f>PCT!AB61/PCT!AB$67*100</f>
        <v>#DIV/0!</v>
      </c>
      <c r="AC61" s="115">
        <f>PCT!AC61/PCT!AC$67*100</f>
        <v>1.5153073097342259E-2</v>
      </c>
      <c r="AD61" s="115">
        <f>PCT!AD61/PCT!AD$67*100</f>
        <v>2.4382467130558732E-2</v>
      </c>
      <c r="AE61" s="115">
        <f>PCT!AE61/PCT!AE$67*100</f>
        <v>0</v>
      </c>
      <c r="AF61" s="115">
        <f>PCT!AF61/PCT!AF$67*100</f>
        <v>4.0296957579702732E-3</v>
      </c>
      <c r="AG61" s="115">
        <f>PCT!AG61/PCT!AG$67*100</f>
        <v>3.041479014921271E-3</v>
      </c>
      <c r="AH61" s="115">
        <f>PCT!AH61/PCT!AH$67*100</f>
        <v>7.2050419991249804E-3</v>
      </c>
      <c r="AI61" s="115">
        <f>PCT!AI61/PCT!AI$67*100</f>
        <v>7.207167250632013E-3</v>
      </c>
      <c r="AJ61" s="115" t="e">
        <f>PCT!AJ61/PCT!AJ$67*100</f>
        <v>#DIV/0!</v>
      </c>
      <c r="AK61" s="115">
        <f>PCT!AK61/PCT!AK$67*100</f>
        <v>2.4807740014884644E-2</v>
      </c>
      <c r="AL61" s="115">
        <f>PCT!AL61/PCT!AL$67*100</f>
        <v>0</v>
      </c>
      <c r="AM61" s="115">
        <f>PCT!AM61/PCT!AM$67*100</f>
        <v>0</v>
      </c>
      <c r="AN61" s="115">
        <f>PCT!AN61/PCT!AN$67*100</f>
        <v>0</v>
      </c>
      <c r="AO61" s="115">
        <f>PCT!AO61/PCT!AO$67*100</f>
        <v>0</v>
      </c>
      <c r="AP61" s="115">
        <f>PCT!AP61/PCT!AP$67*100</f>
        <v>2.5544334595375214E-3</v>
      </c>
      <c r="AQ61" s="115">
        <f>PCT!AQ61/PCT!AQ$67*100</f>
        <v>4.772130756382725E-3</v>
      </c>
      <c r="AR61" s="115">
        <f>PCT!AR61/PCT!AR$67*100</f>
        <v>5.3667434190736111E-3</v>
      </c>
      <c r="AS61" s="115">
        <f>PCT!AS61/PCT!AS$67*100</f>
        <v>3.5583758979339179E-2</v>
      </c>
      <c r="AT61" s="115">
        <f>PCT!AT61/PCT!AT$67*100</f>
        <v>0.17047584689712736</v>
      </c>
      <c r="AU61" s="115">
        <f>PCT!AU61/PCT!AU$67*100</f>
        <v>0</v>
      </c>
      <c r="AV61" s="115">
        <f>PCT!AV61/PCT!AV$67*100</f>
        <v>2.0961734190471745E-2</v>
      </c>
      <c r="AW61" s="115">
        <f>PCT!AW61/PCT!AW$67*100</f>
        <v>6.8797541042726604E-2</v>
      </c>
      <c r="AX61" s="115">
        <f>PCT!AX61/PCT!AX$67*100</f>
        <v>1.577522791052955E-2</v>
      </c>
      <c r="AY61" s="115">
        <f>PCT!AY61/PCT!AY$67*100</f>
        <v>2.8209378825070556E-3</v>
      </c>
      <c r="AZ61" s="115">
        <f>PCT!AZ61/PCT!AZ$67*100</f>
        <v>2.2663159840880763E-2</v>
      </c>
      <c r="BA61" s="115">
        <f>PCT!BA61/PCT!BA$67*100</f>
        <v>6.5424131560077675E-2</v>
      </c>
      <c r="BB61" s="115">
        <f>PCT!BB61/PCT!BB$67*100</f>
        <v>0.13935516564261735</v>
      </c>
      <c r="BC61" s="115">
        <f>PCT!BC61/PCT!BC$67*100</f>
        <v>0.10119750379490638</v>
      </c>
      <c r="BD61" s="115">
        <f>PCT!BD61/PCT!BD$67*100</f>
        <v>6.369454730747774E-3</v>
      </c>
      <c r="BE61" s="115">
        <f>PCT!BE61/PCT!BE$67*100</f>
        <v>3.1983744732089106E-2</v>
      </c>
      <c r="BF61" s="115">
        <f>PCT!BF61/PCT!BF$67*100</f>
        <v>4.6537854296669421</v>
      </c>
      <c r="BG61" s="115">
        <f>PCT!BG61/PCT!BG$67*100</f>
        <v>0.10610750338856184</v>
      </c>
      <c r="BH61" s="115">
        <f>PCT!BH61/PCT!BH$67*100</f>
        <v>2.0510775824887813E-2</v>
      </c>
      <c r="BI61" s="115">
        <f>PCT!BI61/PCT!BI$67*100</f>
        <v>1.4387790832723731E-2</v>
      </c>
      <c r="BJ61" s="115">
        <f>PCT!BJ61/PCT!BJ$67*100</f>
        <v>2.7530934063412921E-2</v>
      </c>
      <c r="BK61" s="115">
        <f>PCT!BK61/PCT!BK$67*100</f>
        <v>2.3441162681669011E-2</v>
      </c>
      <c r="BL61" s="115">
        <f>PCT!BL61/PCT!BL$67*100</f>
        <v>1.7609770856774364E-2</v>
      </c>
      <c r="BM61" s="115">
        <f>PCT!BM61/PCT!BM$67*100</f>
        <v>0.72989068284071368</v>
      </c>
      <c r="BN61" s="115">
        <f>PCT!BN61/PCT!BN$67*100</f>
        <v>4.256835209112416</v>
      </c>
      <c r="BO61" s="115">
        <f>PCT!BO61/PCT!BO$67*100</f>
        <v>0</v>
      </c>
      <c r="BP61" s="115">
        <f>PCT!BP61/PCT!BP$67*100</f>
        <v>0</v>
      </c>
      <c r="BQ61" s="115">
        <f>PCT!BQ61/PCT!BQ$67*100</f>
        <v>0</v>
      </c>
      <c r="BR61" s="115">
        <f>PCT!BR61/PCT!BR$67*100</f>
        <v>7.6902401715304271E-3</v>
      </c>
      <c r="BS61" s="115">
        <f>PCT!BS61/PCT!BS$67*100</f>
        <v>0.30223816815954241</v>
      </c>
      <c r="BT61" s="115">
        <f>PCT!BT61/PCT!BT$67*100</f>
        <v>0.20995235281953839</v>
      </c>
      <c r="BU61" s="115">
        <f>PCT!BU61/PCT!BU$67*100</f>
        <v>0.80430570577970006</v>
      </c>
      <c r="BV61" s="115">
        <f>PCT!BV61/PCT!$BZ61*100</f>
        <v>0</v>
      </c>
      <c r="BW61" s="115">
        <f>PCT!BW61/PCT!$BZ61*100</f>
        <v>0</v>
      </c>
      <c r="BX61" s="115">
        <f>PCT!BX61/PCT!$BZ61*100</f>
        <v>0</v>
      </c>
      <c r="BY61" s="115">
        <f>PCT!BY61/PCT!$BZ61*100</f>
        <v>0</v>
      </c>
      <c r="BZ61" s="89">
        <v>72198</v>
      </c>
      <c r="CA61" s="88">
        <v>264460</v>
      </c>
      <c r="CB61" s="88">
        <v>0</v>
      </c>
      <c r="CD61" s="85" t="e">
        <f t="shared" si="4"/>
        <v>#DIV/0!</v>
      </c>
      <c r="CE61" s="85">
        <f t="shared" si="5"/>
        <v>4.6921779639651184</v>
      </c>
      <c r="CF61" s="85">
        <f t="shared" si="6"/>
        <v>-0.10989558619677839</v>
      </c>
      <c r="CG61" s="85">
        <f t="shared" si="7"/>
        <v>0</v>
      </c>
      <c r="CH61" s="85">
        <f t="shared" si="8"/>
        <v>192261.19569429423</v>
      </c>
      <c r="CI61" s="85">
        <f t="shared" si="9"/>
        <v>-264459.7900476472</v>
      </c>
    </row>
    <row r="62" spans="1:87" x14ac:dyDescent="0.2">
      <c r="A62" s="85">
        <f t="shared" si="3"/>
        <v>0</v>
      </c>
      <c r="B62" s="90" t="s">
        <v>133</v>
      </c>
      <c r="C62" s="91" t="s">
        <v>134</v>
      </c>
      <c r="D62" s="115">
        <f>PCT!D62/PCT!D$67*100</f>
        <v>0</v>
      </c>
      <c r="E62" s="115">
        <f>PCT!E62/PCT!E$67*100</f>
        <v>0</v>
      </c>
      <c r="F62" s="115">
        <f>PCT!F62/PCT!F$67*100</f>
        <v>0</v>
      </c>
      <c r="G62" s="115">
        <f>PCT!G62/PCT!G$67*100</f>
        <v>0</v>
      </c>
      <c r="H62" s="115">
        <f>PCT!H62/PCT!H$67*100</f>
        <v>0</v>
      </c>
      <c r="I62" s="115">
        <f>PCT!I62/PCT!I$67*100</f>
        <v>3.2791739416455532</v>
      </c>
      <c r="J62" s="115">
        <f>PCT!J62/PCT!J$67*100</f>
        <v>0</v>
      </c>
      <c r="K62" s="115">
        <f>PCT!K62/PCT!K$67*100</f>
        <v>0</v>
      </c>
      <c r="L62" s="115">
        <f>PCT!L62/PCT!L$67*100</f>
        <v>0</v>
      </c>
      <c r="M62" s="115">
        <f>PCT!M62/PCT!M$67*100</f>
        <v>0</v>
      </c>
      <c r="N62" s="115">
        <f>PCT!N62/PCT!N$67*100</f>
        <v>0</v>
      </c>
      <c r="O62" s="115">
        <f>PCT!O62/PCT!O$67*100</f>
        <v>0</v>
      </c>
      <c r="P62" s="115">
        <f>PCT!P62/PCT!P$67*100</f>
        <v>0</v>
      </c>
      <c r="Q62" s="115">
        <f>PCT!Q62/PCT!Q$67*100</f>
        <v>0</v>
      </c>
      <c r="R62" s="115">
        <f>PCT!R62/PCT!R$67*100</f>
        <v>0</v>
      </c>
      <c r="S62" s="115">
        <f>PCT!S62/PCT!S$67*100</f>
        <v>3.0091268856495816E-2</v>
      </c>
      <c r="T62" s="115">
        <f>PCT!T62/PCT!T$67*100</f>
        <v>0</v>
      </c>
      <c r="U62" s="115" t="e">
        <f>PCT!U62/PCT!U$67*100</f>
        <v>#DIV/0!</v>
      </c>
      <c r="V62" s="115">
        <f>PCT!V62/PCT!V$67*100</f>
        <v>1.5493098332663236E-3</v>
      </c>
      <c r="W62" s="115">
        <f>PCT!W62/PCT!W$67*100</f>
        <v>0</v>
      </c>
      <c r="X62" s="115">
        <f>PCT!X62/PCT!X$67*100</f>
        <v>7.2547074587581964E-4</v>
      </c>
      <c r="Y62" s="115">
        <f>PCT!Y62/PCT!Y$67*100</f>
        <v>0</v>
      </c>
      <c r="Z62" s="115" t="e">
        <f>PCT!Z62/PCT!Z$67*100</f>
        <v>#DIV/0!</v>
      </c>
      <c r="AA62" s="115">
        <f>PCT!AA62/PCT!AA$67*100</f>
        <v>0</v>
      </c>
      <c r="AB62" s="115" t="e">
        <f>PCT!AB62/PCT!AB$67*100</f>
        <v>#DIV/0!</v>
      </c>
      <c r="AC62" s="115">
        <f>PCT!AC62/PCT!AC$67*100</f>
        <v>0</v>
      </c>
      <c r="AD62" s="115">
        <f>PCT!AD62/PCT!AD$67*100</f>
        <v>0</v>
      </c>
      <c r="AE62" s="115">
        <f>PCT!AE62/PCT!AE$67*100</f>
        <v>0</v>
      </c>
      <c r="AF62" s="115">
        <f>PCT!AF62/PCT!AF$67*100</f>
        <v>0</v>
      </c>
      <c r="AG62" s="115">
        <f>PCT!AG62/PCT!AG$67*100</f>
        <v>0</v>
      </c>
      <c r="AH62" s="115">
        <f>PCT!AH62/PCT!AH$67*100</f>
        <v>0</v>
      </c>
      <c r="AI62" s="115">
        <f>PCT!AI62/PCT!AI$67*100</f>
        <v>0</v>
      </c>
      <c r="AJ62" s="115" t="e">
        <f>PCT!AJ62/PCT!AJ$67*100</f>
        <v>#DIV/0!</v>
      </c>
      <c r="AK62" s="115">
        <f>PCT!AK62/PCT!AK$67*100</f>
        <v>0</v>
      </c>
      <c r="AL62" s="115">
        <f>PCT!AL62/PCT!AL$67*100</f>
        <v>0</v>
      </c>
      <c r="AM62" s="115">
        <f>PCT!AM62/PCT!AM$67*100</f>
        <v>0</v>
      </c>
      <c r="AN62" s="115">
        <f>PCT!AN62/PCT!AN$67*100</f>
        <v>0</v>
      </c>
      <c r="AO62" s="115">
        <f>PCT!AO62/PCT!AO$67*100</f>
        <v>0</v>
      </c>
      <c r="AP62" s="115">
        <f>PCT!AP62/PCT!AP$67*100</f>
        <v>0</v>
      </c>
      <c r="AQ62" s="115">
        <f>PCT!AQ62/PCT!AQ$67*100</f>
        <v>0</v>
      </c>
      <c r="AR62" s="115">
        <f>PCT!AR62/PCT!AR$67*100</f>
        <v>3.0628038875732198E-2</v>
      </c>
      <c r="AS62" s="115">
        <f>PCT!AS62/PCT!AS$67*100</f>
        <v>0.35101895576493963</v>
      </c>
      <c r="AT62" s="115">
        <f>PCT!AT62/PCT!AT$67*100</f>
        <v>0.30098536454243857</v>
      </c>
      <c r="AU62" s="115">
        <f>PCT!AU62/PCT!AU$67*100</f>
        <v>0.44345123782254969</v>
      </c>
      <c r="AV62" s="115">
        <f>PCT!AV62/PCT!AV$67*100</f>
        <v>0.23033343077264462</v>
      </c>
      <c r="AW62" s="115">
        <f>PCT!AW62/PCT!AW$67*100</f>
        <v>0.77674643112755848</v>
      </c>
      <c r="AX62" s="115">
        <f>PCT!AX62/PCT!AX$67*100</f>
        <v>0.72483020873117354</v>
      </c>
      <c r="AY62" s="115">
        <f>PCT!AY62/PCT!AY$67*100</f>
        <v>5.024795603215693E-3</v>
      </c>
      <c r="AZ62" s="115">
        <f>PCT!AZ62/PCT!AZ$67*100</f>
        <v>4.3483446947332007</v>
      </c>
      <c r="BA62" s="115">
        <f>PCT!BA62/PCT!BA$67*100</f>
        <v>8.0173347778981583</v>
      </c>
      <c r="BB62" s="115">
        <f>PCT!BB62/PCT!BB$67*100</f>
        <v>32.691454994615817</v>
      </c>
      <c r="BC62" s="115">
        <f>PCT!BC62/PCT!BC$67*100</f>
        <v>1.4973482505950038</v>
      </c>
      <c r="BD62" s="115">
        <f>PCT!BD62/PCT!BD$67*100</f>
        <v>20.628247872821756</v>
      </c>
      <c r="BE62" s="115">
        <f>PCT!BE62/PCT!BE$67*100</f>
        <v>5.3977272727272725</v>
      </c>
      <c r="BF62" s="115">
        <f>PCT!BF62/PCT!BF$67*100</f>
        <v>4.4056837831741973</v>
      </c>
      <c r="BG62" s="115">
        <f>PCT!BG62/PCT!BG$67*100</f>
        <v>0.59173393214784242</v>
      </c>
      <c r="BH62" s="115">
        <f>PCT!BH62/PCT!BH$67*100</f>
        <v>7.9137090575202667</v>
      </c>
      <c r="BI62" s="115">
        <f>PCT!BI62/PCT!BI$67*100</f>
        <v>1.5065577123759271</v>
      </c>
      <c r="BJ62" s="115">
        <f>PCT!BJ62/PCT!BJ$67*100</f>
        <v>2.0556430767348313</v>
      </c>
      <c r="BK62" s="115">
        <f>PCT!BK62/PCT!BK$67*100</f>
        <v>0</v>
      </c>
      <c r="BL62" s="115">
        <f>PCT!BL62/PCT!BL$67*100</f>
        <v>0.62117536258878125</v>
      </c>
      <c r="BM62" s="115">
        <f>PCT!BM62/PCT!BM$67*100</f>
        <v>0.20292588358951491</v>
      </c>
      <c r="BN62" s="115">
        <f>PCT!BN62/PCT!BN$67*100</f>
        <v>3.1708398586181179</v>
      </c>
      <c r="BO62" s="115">
        <f>PCT!BO62/PCT!BO$67*100</f>
        <v>79.75677918435396</v>
      </c>
      <c r="BP62" s="115">
        <f>PCT!BP62/PCT!BP$67*100</f>
        <v>0.79191621193766171</v>
      </c>
      <c r="BQ62" s="115">
        <f>PCT!BQ62/PCT!BQ$67*100</f>
        <v>0</v>
      </c>
      <c r="BR62" s="115">
        <f>PCT!BR62/PCT!BR$67*100</f>
        <v>7.3459504694903211E-3</v>
      </c>
      <c r="BS62" s="115">
        <f>PCT!BS62/PCT!BS$67*100</f>
        <v>6.1721444603238096</v>
      </c>
      <c r="BT62" s="115">
        <f>PCT!BT62/PCT!BT$67*100</f>
        <v>4.3723391212707288</v>
      </c>
      <c r="BU62" s="115">
        <f>PCT!BU62/PCT!BU$67*100</f>
        <v>1.1240751846074908E-2</v>
      </c>
      <c r="BV62" s="115">
        <f>PCT!BV62/PCT!$BZ62*100</f>
        <v>0</v>
      </c>
      <c r="BW62" s="115">
        <f>PCT!BW62/PCT!$BZ62*100</f>
        <v>0</v>
      </c>
      <c r="BX62" s="115">
        <f>PCT!BX62/PCT!$BZ62*100</f>
        <v>0</v>
      </c>
      <c r="BY62" s="115">
        <f>PCT!BY62/PCT!$BZ62*100</f>
        <v>0</v>
      </c>
      <c r="BZ62" s="89">
        <v>5504795</v>
      </c>
      <c r="CA62" s="88">
        <v>5507482</v>
      </c>
      <c r="CB62" s="88">
        <v>0</v>
      </c>
      <c r="CD62" s="85" t="e">
        <f t="shared" si="4"/>
        <v>#DIV/0!</v>
      </c>
      <c r="CE62" s="85">
        <f t="shared" si="5"/>
        <v>77.757662628644937</v>
      </c>
      <c r="CF62" s="85">
        <f t="shared" si="6"/>
        <v>-2.4209807016418621</v>
      </c>
      <c r="CG62" s="85">
        <f t="shared" si="7"/>
        <v>0</v>
      </c>
      <c r="CH62" s="85">
        <f t="shared" si="8"/>
        <v>2686.9887592481541</v>
      </c>
      <c r="CI62" s="85">
        <f t="shared" si="9"/>
        <v>-5507477.6276608789</v>
      </c>
    </row>
    <row r="63" spans="1:87" x14ac:dyDescent="0.2">
      <c r="A63" s="85">
        <f t="shared" si="3"/>
        <v>0</v>
      </c>
      <c r="B63" s="90" t="s">
        <v>135</v>
      </c>
      <c r="C63" s="91" t="s">
        <v>136</v>
      </c>
      <c r="D63" s="115">
        <f>PCT!D63/PCT!D$67*100</f>
        <v>0</v>
      </c>
      <c r="E63" s="115">
        <f>PCT!E63/PCT!E$67*100</f>
        <v>0</v>
      </c>
      <c r="F63" s="115">
        <f>PCT!F63/PCT!F$67*100</f>
        <v>0</v>
      </c>
      <c r="G63" s="115">
        <f>PCT!G63/PCT!G$67*100</f>
        <v>0</v>
      </c>
      <c r="H63" s="115">
        <f>PCT!H63/PCT!H$67*100</f>
        <v>0</v>
      </c>
      <c r="I63" s="115">
        <f>PCT!I63/PCT!I$67*100</f>
        <v>0</v>
      </c>
      <c r="J63" s="115">
        <f>PCT!J63/PCT!J$67*100</f>
        <v>0</v>
      </c>
      <c r="K63" s="115">
        <f>PCT!K63/PCT!K$67*100</f>
        <v>0</v>
      </c>
      <c r="L63" s="115">
        <f>PCT!L63/PCT!L$67*100</f>
        <v>0</v>
      </c>
      <c r="M63" s="115">
        <f>PCT!M63/PCT!M$67*100</f>
        <v>0</v>
      </c>
      <c r="N63" s="115">
        <f>PCT!N63/PCT!N$67*100</f>
        <v>0</v>
      </c>
      <c r="O63" s="115">
        <f>PCT!O63/PCT!O$67*100</f>
        <v>0</v>
      </c>
      <c r="P63" s="115">
        <f>PCT!P63/PCT!P$67*100</f>
        <v>0</v>
      </c>
      <c r="Q63" s="115">
        <f>PCT!Q63/PCT!Q$67*100</f>
        <v>0</v>
      </c>
      <c r="R63" s="115">
        <f>PCT!R63/PCT!R$67*100</f>
        <v>0.10876510815330442</v>
      </c>
      <c r="S63" s="115">
        <f>PCT!S63/PCT!S$67*100</f>
        <v>6.0662079846162884E-2</v>
      </c>
      <c r="T63" s="115">
        <f>PCT!T63/PCT!T$67*100</f>
        <v>0</v>
      </c>
      <c r="U63" s="115" t="e">
        <f>PCT!U63/PCT!U$67*100</f>
        <v>#DIV/0!</v>
      </c>
      <c r="V63" s="115">
        <f>PCT!V63/PCT!V$67*100</f>
        <v>4.3177487156602461E-3</v>
      </c>
      <c r="W63" s="115">
        <f>PCT!W63/PCT!W$67*100</f>
        <v>5.253706467267371E-2</v>
      </c>
      <c r="X63" s="115">
        <f>PCT!X63/PCT!X$67*100</f>
        <v>1.3542120589681968E-2</v>
      </c>
      <c r="Y63" s="115">
        <f>PCT!Y63/PCT!Y$67*100</f>
        <v>0</v>
      </c>
      <c r="Z63" s="115" t="e">
        <f>PCT!Z63/PCT!Z$67*100</f>
        <v>#DIV/0!</v>
      </c>
      <c r="AA63" s="115">
        <f>PCT!AA63/PCT!AA$67*100</f>
        <v>4.8461352071722801E-2</v>
      </c>
      <c r="AB63" s="115" t="e">
        <f>PCT!AB63/PCT!AB$67*100</f>
        <v>#DIV/0!</v>
      </c>
      <c r="AC63" s="115">
        <f>PCT!AC63/PCT!AC$67*100</f>
        <v>1.5694254279390196E-2</v>
      </c>
      <c r="AD63" s="115">
        <f>PCT!AD63/PCT!AD$67*100</f>
        <v>5.064050865577583E-2</v>
      </c>
      <c r="AE63" s="115">
        <f>PCT!AE63/PCT!AE$67*100</f>
        <v>2.4210876736373815E-2</v>
      </c>
      <c r="AF63" s="115">
        <f>PCT!AF63/PCT!AF$67*100</f>
        <v>9.9192510965422104E-3</v>
      </c>
      <c r="AG63" s="115">
        <f>PCT!AG63/PCT!AG$67*100</f>
        <v>1.7009753009374514E-2</v>
      </c>
      <c r="AH63" s="115">
        <f>PCT!AH63/PCT!AH$67*100</f>
        <v>9.0945058154146871E-2</v>
      </c>
      <c r="AI63" s="115">
        <f>PCT!AI63/PCT!AI$67*100</f>
        <v>0</v>
      </c>
      <c r="AJ63" s="115" t="e">
        <f>PCT!AJ63/PCT!AJ$67*100</f>
        <v>#DIV/0!</v>
      </c>
      <c r="AK63" s="115">
        <f>PCT!AK63/PCT!AK$67*100</f>
        <v>0</v>
      </c>
      <c r="AL63" s="115">
        <f>PCT!AL63/PCT!AL$67*100</f>
        <v>0</v>
      </c>
      <c r="AM63" s="115">
        <f>PCT!AM63/PCT!AM$67*100</f>
        <v>0</v>
      </c>
      <c r="AN63" s="115">
        <f>PCT!AN63/PCT!AN$67*100</f>
        <v>5.0069330593953659E-2</v>
      </c>
      <c r="AO63" s="115">
        <f>PCT!AO63/PCT!AO$67*100</f>
        <v>8.9398793116292924E-2</v>
      </c>
      <c r="AP63" s="115">
        <f>PCT!AP63/PCT!AP$67*100</f>
        <v>2.6606574251816555E-2</v>
      </c>
      <c r="AQ63" s="115">
        <f>PCT!AQ63/PCT!AQ$67*100</f>
        <v>4.2949176807444527E-2</v>
      </c>
      <c r="AR63" s="115">
        <f>PCT!AR63/PCT!AR$67*100</f>
        <v>0.40342869956628508</v>
      </c>
      <c r="AS63" s="115">
        <f>PCT!AS63/PCT!AS$67*100</f>
        <v>6.6101774492869664E-2</v>
      </c>
      <c r="AT63" s="115">
        <f>PCT!AT63/PCT!AT$67*100</f>
        <v>0.16853058308398589</v>
      </c>
      <c r="AU63" s="115">
        <f>PCT!AU63/PCT!AU$67*100</f>
        <v>0</v>
      </c>
      <c r="AV63" s="115">
        <f>PCT!AV63/PCT!AV$67*100</f>
        <v>0.3458686141427838</v>
      </c>
      <c r="AW63" s="115">
        <f>PCT!AW63/PCT!AW$67*100</f>
        <v>4.9856024500801714</v>
      </c>
      <c r="AX63" s="115">
        <f>PCT!AX63/PCT!AX$67*100</f>
        <v>1.8755915710466446</v>
      </c>
      <c r="AY63" s="115">
        <f>PCT!AY63/PCT!AY$67*100</f>
        <v>3.5261723531338195E-4</v>
      </c>
      <c r="AZ63" s="115">
        <f>PCT!AZ63/PCT!AZ$67*100</f>
        <v>3.4829698281774646</v>
      </c>
      <c r="BA63" s="115">
        <f>PCT!BA63/PCT!BA$67*100</f>
        <v>5.0774360021145073</v>
      </c>
      <c r="BB63" s="115">
        <f>PCT!BB63/PCT!BB$67*100</f>
        <v>4.3390131120542224</v>
      </c>
      <c r="BC63" s="115">
        <f>PCT!BC63/PCT!BC$67*100</f>
        <v>0.7383669721332059</v>
      </c>
      <c r="BD63" s="115">
        <f>PCT!BD63/PCT!BD$67*100</f>
        <v>0</v>
      </c>
      <c r="BE63" s="115">
        <f>PCT!BE63/PCT!BE$67*100</f>
        <v>1.5389825406381699</v>
      </c>
      <c r="BF63" s="115">
        <f>PCT!BF63/PCT!BF$67*100</f>
        <v>0.14660551838207656</v>
      </c>
      <c r="BG63" s="115">
        <f>PCT!BG63/PCT!BG$67*100</f>
        <v>21.010448908579637</v>
      </c>
      <c r="BH63" s="115">
        <f>PCT!BH63/PCT!BH$67*100</f>
        <v>30.002472794468609</v>
      </c>
      <c r="BI63" s="115">
        <f>PCT!BI63/PCT!BI$67*100</f>
        <v>1.0102656020857097</v>
      </c>
      <c r="BJ63" s="115">
        <f>PCT!BJ63/PCT!BJ$67*100</f>
        <v>5.668313424389348</v>
      </c>
      <c r="BK63" s="115">
        <f>PCT!BK63/PCT!BK$67*100</f>
        <v>4.4303797468354427</v>
      </c>
      <c r="BL63" s="115">
        <f>PCT!BL63/PCT!BL$67*100</f>
        <v>1.589012482394208</v>
      </c>
      <c r="BM63" s="115">
        <f>PCT!BM63/PCT!BM$67*100</f>
        <v>2.1131663904047411</v>
      </c>
      <c r="BN63" s="115">
        <f>PCT!BN63/PCT!BN$67*100</f>
        <v>5.1339360090632038</v>
      </c>
      <c r="BO63" s="115">
        <f>PCT!BO63/PCT!BO$67*100</f>
        <v>12.970037531118292</v>
      </c>
      <c r="BP63" s="115">
        <f>PCT!BP63/PCT!BP$67*100</f>
        <v>0</v>
      </c>
      <c r="BQ63" s="115">
        <f>PCT!BQ63/PCT!BQ$67*100</f>
        <v>0</v>
      </c>
      <c r="BR63" s="115">
        <f>PCT!BR63/PCT!BR$67*100</f>
        <v>3.671319995793045E-3</v>
      </c>
      <c r="BS63" s="115">
        <f>PCT!BS63/PCT!BS$67*100</f>
        <v>1.8020557806274484</v>
      </c>
      <c r="BT63" s="115">
        <f>PCT!BT63/PCT!BT$67*100</f>
        <v>1.732980190607299</v>
      </c>
      <c r="BU63" s="115">
        <f>PCT!BU63/PCT!BU$67*100</f>
        <v>4.1662317690755499E-2</v>
      </c>
      <c r="BV63" s="115">
        <f>PCT!BV63/PCT!$BZ63*100</f>
        <v>0</v>
      </c>
      <c r="BW63" s="115">
        <f>PCT!BW63/PCT!$BZ63*100</f>
        <v>0</v>
      </c>
      <c r="BX63" s="115">
        <f>PCT!BX63/PCT!$BZ63*100</f>
        <v>0</v>
      </c>
      <c r="BY63" s="115">
        <f>PCT!BY63/PCT!$BZ63*100</f>
        <v>0</v>
      </c>
      <c r="BZ63" s="89">
        <v>2172936</v>
      </c>
      <c r="CA63" s="88">
        <v>2182895</v>
      </c>
      <c r="CB63" s="88">
        <v>0</v>
      </c>
      <c r="CD63" s="85" t="e">
        <f t="shared" si="4"/>
        <v>#DIV/0!</v>
      </c>
      <c r="CE63" s="85">
        <f t="shared" si="5"/>
        <v>18.418755469954579</v>
      </c>
      <c r="CF63" s="85">
        <f t="shared" si="6"/>
        <v>-1.6580880724143574</v>
      </c>
      <c r="CG63" s="85">
        <f t="shared" si="7"/>
        <v>0</v>
      </c>
      <c r="CH63" s="85">
        <f t="shared" si="8"/>
        <v>9958.9583376823084</v>
      </c>
      <c r="CI63" s="85">
        <f t="shared" si="9"/>
        <v>-2182893.2670198092</v>
      </c>
    </row>
    <row r="64" spans="1:87" x14ac:dyDescent="0.2">
      <c r="A64" s="85">
        <f t="shared" si="3"/>
        <v>0</v>
      </c>
      <c r="B64" s="90" t="s">
        <v>137</v>
      </c>
      <c r="C64" s="91" t="s">
        <v>138</v>
      </c>
      <c r="D64" s="115">
        <f>PCT!D64/PCT!D$67*100</f>
        <v>4.777032029999761E-3</v>
      </c>
      <c r="E64" s="115">
        <f>PCT!E64/PCT!E$67*100</f>
        <v>6.1538461538461538E-3</v>
      </c>
      <c r="F64" s="115">
        <f>PCT!F64/PCT!F$67*100</f>
        <v>4.2357924461701377E-3</v>
      </c>
      <c r="G64" s="115">
        <f>PCT!G64/PCT!G$67*100</f>
        <v>6.3202335958337016E-3</v>
      </c>
      <c r="H64" s="115">
        <f>PCT!H64/PCT!H$67*100</f>
        <v>2.0842017507294707E-2</v>
      </c>
      <c r="I64" s="115">
        <f>PCT!I64/PCT!I$67*100</f>
        <v>1.7503708598259257E-3</v>
      </c>
      <c r="J64" s="115">
        <f>PCT!J64/PCT!J$67*100</f>
        <v>1.5641587651420659E-2</v>
      </c>
      <c r="K64" s="115">
        <f>PCT!K64/PCT!K$67*100</f>
        <v>0</v>
      </c>
      <c r="L64" s="115">
        <f>PCT!L64/PCT!L$67*100</f>
        <v>1.8684603886397609E-2</v>
      </c>
      <c r="M64" s="115">
        <f>PCT!M64/PCT!M$67*100</f>
        <v>5.1507451411304167E-2</v>
      </c>
      <c r="N64" s="115">
        <f>PCT!N64/PCT!N$67*100</f>
        <v>3.7260067745577719E-2</v>
      </c>
      <c r="O64" s="115">
        <f>PCT!O64/PCT!O$67*100</f>
        <v>4.0936630096610445E-3</v>
      </c>
      <c r="P64" s="115">
        <f>PCT!P64/PCT!P$67*100</f>
        <v>0.63305385178099149</v>
      </c>
      <c r="Q64" s="115">
        <f>PCT!Q64/PCT!Q$67*100</f>
        <v>5.7698854293083252E-4</v>
      </c>
      <c r="R64" s="115">
        <f>PCT!R64/PCT!R$67*100</f>
        <v>4.2146479409405462E-2</v>
      </c>
      <c r="S64" s="115">
        <f>PCT!S64/PCT!S$67*100</f>
        <v>0.55327173614632741</v>
      </c>
      <c r="T64" s="115">
        <f>PCT!T64/PCT!T$67*100</f>
        <v>0.13353900289253276</v>
      </c>
      <c r="U64" s="115" t="e">
        <f>PCT!U64/PCT!U$67*100</f>
        <v>#DIV/0!</v>
      </c>
      <c r="V64" s="115">
        <f>PCT!V64/PCT!V$67*100</f>
        <v>0.74567520319452452</v>
      </c>
      <c r="W64" s="115">
        <f>PCT!W64/PCT!W$67*100</f>
        <v>0.11390579107911583</v>
      </c>
      <c r="X64" s="115">
        <f>PCT!X64/PCT!X$67*100</f>
        <v>3.4580772220080741E-2</v>
      </c>
      <c r="Y64" s="115">
        <f>PCT!Y64/PCT!Y$67*100</f>
        <v>0.68735827664399096</v>
      </c>
      <c r="Z64" s="115" t="e">
        <f>PCT!Z64/PCT!Z$67*100</f>
        <v>#DIV/0!</v>
      </c>
      <c r="AA64" s="115">
        <f>PCT!AA64/PCT!AA$67*100</f>
        <v>8.1345840977534695E-2</v>
      </c>
      <c r="AB64" s="115" t="e">
        <f>PCT!AB64/PCT!AB$67*100</f>
        <v>#DIV/0!</v>
      </c>
      <c r="AC64" s="115">
        <f>PCT!AC64/PCT!AC$67*100</f>
        <v>6.4941741845752536E-3</v>
      </c>
      <c r="AD64" s="115">
        <f>PCT!AD64/PCT!AD$67*100</f>
        <v>0.24757582009490406</v>
      </c>
      <c r="AE64" s="115">
        <f>PCT!AE64/PCT!AE$67*100</f>
        <v>0.12105438368186909</v>
      </c>
      <c r="AF64" s="115">
        <f>PCT!AF64/PCT!AF$67*100</f>
        <v>3.7197191612033297E-2</v>
      </c>
      <c r="AG64" s="115">
        <f>PCT!AG64/PCT!AG$67*100</f>
        <v>4.3707179918127892E-2</v>
      </c>
      <c r="AH64" s="115">
        <f>PCT!AH64/PCT!AH$67*100</f>
        <v>1.2972051131993925</v>
      </c>
      <c r="AI64" s="115">
        <f>PCT!AI64/PCT!AI$67*100</f>
        <v>2.4393489155985278E-2</v>
      </c>
      <c r="AJ64" s="115" t="e">
        <f>PCT!AJ64/PCT!AJ$67*100</f>
        <v>#DIV/0!</v>
      </c>
      <c r="AK64" s="115">
        <f>PCT!AK64/PCT!AK$67*100</f>
        <v>0.28416138562504228</v>
      </c>
      <c r="AL64" s="115">
        <f>PCT!AL64/PCT!AL$67*100</f>
        <v>1.3777900248002206E-2</v>
      </c>
      <c r="AM64" s="115">
        <f>PCT!AM64/PCT!AM$67*100</f>
        <v>8.3373862294170778E-2</v>
      </c>
      <c r="AN64" s="115">
        <f>PCT!AN64/PCT!AN$67*100</f>
        <v>5.3453738626149334E-2</v>
      </c>
      <c r="AO64" s="115">
        <f>PCT!AO64/PCT!AO$67*100</f>
        <v>0.2359134818346619</v>
      </c>
      <c r="AP64" s="115">
        <f>PCT!AP64/PCT!AP$67*100</f>
        <v>0.25316711811852066</v>
      </c>
      <c r="AQ64" s="115">
        <f>PCT!AQ64/PCT!AQ$67*100</f>
        <v>0.52218679276660662</v>
      </c>
      <c r="AR64" s="115">
        <f>PCT!AR64/PCT!AR$67*100</f>
        <v>0.29229950940444871</v>
      </c>
      <c r="AS64" s="115">
        <f>PCT!AS64/PCT!AS$67*100</f>
        <v>6.6966657523617482E-2</v>
      </c>
      <c r="AT64" s="115">
        <f>PCT!AT64/PCT!AT$67*100</f>
        <v>0.22759586613755492</v>
      </c>
      <c r="AU64" s="115">
        <f>PCT!AU64/PCT!AU$67*100</f>
        <v>0.15712839135444676</v>
      </c>
      <c r="AV64" s="115">
        <f>PCT!AV64/PCT!AV$67*100</f>
        <v>0.11733658240213286</v>
      </c>
      <c r="AW64" s="115">
        <f>PCT!AW64/PCT!AW$67*100</f>
        <v>0.45772557548588261</v>
      </c>
      <c r="AX64" s="115">
        <f>PCT!AX64/PCT!AX$67*100</f>
        <v>0.91081184304478513</v>
      </c>
      <c r="AY64" s="115">
        <f>PCT!AY64/PCT!AY$67*100</f>
        <v>5.377412838529075E-3</v>
      </c>
      <c r="AZ64" s="115">
        <f>PCT!AZ64/PCT!AZ$67*100</f>
        <v>0.57910337382882149</v>
      </c>
      <c r="BA64" s="115">
        <f>PCT!BA64/PCT!BA$67*100</f>
        <v>2.1511454456953536</v>
      </c>
      <c r="BB64" s="115">
        <f>PCT!BB64/PCT!BB$67*100</f>
        <v>0.16469246848672958</v>
      </c>
      <c r="BC64" s="115">
        <f>PCT!BC64/PCT!BC$67*100</f>
        <v>0.51442064429077416</v>
      </c>
      <c r="BD64" s="115">
        <f>PCT!BD64/PCT!BD$67*100</f>
        <v>0.43751564909136437</v>
      </c>
      <c r="BE64" s="115">
        <f>PCT!BE64/PCT!BE$67*100</f>
        <v>1.1514148103552078</v>
      </c>
      <c r="BF64" s="115">
        <f>PCT!BF64/PCT!BF$67*100</f>
        <v>0.42478009172242692</v>
      </c>
      <c r="BG64" s="115">
        <f>PCT!BG64/PCT!BG$67*100</f>
        <v>1.6977200542169895</v>
      </c>
      <c r="BH64" s="115">
        <f>PCT!BH64/PCT!BH$67*100</f>
        <v>2.9518265133406301</v>
      </c>
      <c r="BI64" s="115">
        <f>PCT!BI64/PCT!BI$67*100</f>
        <v>4.2497720488560837</v>
      </c>
      <c r="BJ64" s="115">
        <f>PCT!BJ64/PCT!BJ$67*100</f>
        <v>0.48026184977286984</v>
      </c>
      <c r="BK64" s="115">
        <f>PCT!BK64/PCT!BK$67*100</f>
        <v>0.53182137834036569</v>
      </c>
      <c r="BL64" s="115">
        <f>PCT!BL64/PCT!BL$67*100</f>
        <v>0.66402449912848527</v>
      </c>
      <c r="BM64" s="115">
        <f>PCT!BM64/PCT!BM$67*100</f>
        <v>2.4158999716847607</v>
      </c>
      <c r="BN64" s="115">
        <f>PCT!BN64/PCT!BN$67*100</f>
        <v>0.45879907419985694</v>
      </c>
      <c r="BO64" s="115">
        <f>PCT!BO64/PCT!BO$67*100</f>
        <v>3.7454504869208591</v>
      </c>
      <c r="BP64" s="115">
        <f>PCT!BP64/PCT!BP$67*100</f>
        <v>0</v>
      </c>
      <c r="BQ64" s="115">
        <f>PCT!BQ64/PCT!BQ$67*100</f>
        <v>0</v>
      </c>
      <c r="BR64" s="115">
        <f>PCT!BR64/PCT!BR$67*100</f>
        <v>8.1305337327932537E-3</v>
      </c>
      <c r="BS64" s="115">
        <f>PCT!BS64/PCT!BS$67*100</f>
        <v>1.2108922656525802</v>
      </c>
      <c r="BT64" s="115">
        <f>PCT!BT64/PCT!BT$67*100</f>
        <v>1.0335798885493268</v>
      </c>
      <c r="BU64" s="115">
        <f>PCT!BU64/PCT!BU$67*100</f>
        <v>5.0079285578475158E-2</v>
      </c>
      <c r="BV64" s="115">
        <f>PCT!BV64/PCT!$BZ64*100</f>
        <v>0</v>
      </c>
      <c r="BW64" s="115">
        <f>PCT!BW64/PCT!$BZ64*100</f>
        <v>0</v>
      </c>
      <c r="BX64" s="115">
        <f>PCT!BX64/PCT!$BZ64*100</f>
        <v>0</v>
      </c>
      <c r="BY64" s="115">
        <f>PCT!BY64/PCT!$BZ64*100</f>
        <v>0</v>
      </c>
      <c r="BZ64" s="89">
        <v>1289946</v>
      </c>
      <c r="CA64" s="88">
        <v>1301917</v>
      </c>
      <c r="CB64" s="88">
        <v>0</v>
      </c>
      <c r="CD64" s="85" t="e">
        <f t="shared" si="4"/>
        <v>#DIV/0!</v>
      </c>
      <c r="CE64" s="85">
        <f t="shared" si="5"/>
        <v>5.4173878008856899</v>
      </c>
      <c r="CF64" s="85">
        <f t="shared" si="6"/>
        <v>-0.8413368762317387</v>
      </c>
      <c r="CG64" s="85">
        <f t="shared" si="7"/>
        <v>0</v>
      </c>
      <c r="CH64" s="85">
        <f t="shared" si="8"/>
        <v>11970.949920714422</v>
      </c>
      <c r="CI64" s="85">
        <f t="shared" si="9"/>
        <v>-1301915.9664201115</v>
      </c>
    </row>
    <row r="65" spans="1:87" x14ac:dyDescent="0.2">
      <c r="A65" s="85">
        <f t="shared" si="3"/>
        <v>0</v>
      </c>
      <c r="B65" s="90" t="s">
        <v>139</v>
      </c>
      <c r="C65" s="91" t="s">
        <v>140</v>
      </c>
      <c r="D65" s="115">
        <f>PCT!D65/PCT!D$67*100</f>
        <v>0</v>
      </c>
      <c r="E65" s="115">
        <f>PCT!E65/PCT!E$67*100</f>
        <v>0</v>
      </c>
      <c r="F65" s="115">
        <f>PCT!F65/PCT!F$67*100</f>
        <v>0</v>
      </c>
      <c r="G65" s="115">
        <f>PCT!G65/PCT!G$67*100</f>
        <v>0</v>
      </c>
      <c r="H65" s="115">
        <f>PCT!H65/PCT!H$67*100</f>
        <v>0</v>
      </c>
      <c r="I65" s="115">
        <f>PCT!I65/PCT!I$67*100</f>
        <v>2.6839019850664191E-2</v>
      </c>
      <c r="J65" s="115">
        <f>PCT!J65/PCT!J$67*100</f>
        <v>2.6943896147931072E-2</v>
      </c>
      <c r="K65" s="115">
        <f>PCT!K65/PCT!K$67*100</f>
        <v>9.7764983841620731E-2</v>
      </c>
      <c r="L65" s="115">
        <f>PCT!L65/PCT!L$67*100</f>
        <v>0</v>
      </c>
      <c r="M65" s="115">
        <f>PCT!M65/PCT!M$67*100</f>
        <v>6.8676601881738899E-3</v>
      </c>
      <c r="N65" s="115">
        <f>PCT!N65/PCT!N$67*100</f>
        <v>0</v>
      </c>
      <c r="O65" s="115">
        <f>PCT!O65/PCT!O$67*100</f>
        <v>0</v>
      </c>
      <c r="P65" s="115">
        <f>PCT!P65/PCT!P$67*100</f>
        <v>0</v>
      </c>
      <c r="Q65" s="115">
        <f>PCT!Q65/PCT!Q$67*100</f>
        <v>6.5392034865494348E-3</v>
      </c>
      <c r="R65" s="115">
        <f>PCT!R65/PCT!R$67*100</f>
        <v>0</v>
      </c>
      <c r="S65" s="115">
        <f>PCT!S65/PCT!S$67*100</f>
        <v>0.81102563272587336</v>
      </c>
      <c r="T65" s="115">
        <f>PCT!T65/PCT!T$67*100</f>
        <v>0</v>
      </c>
      <c r="U65" s="115" t="e">
        <f>PCT!U65/PCT!U$67*100</f>
        <v>#DIV/0!</v>
      </c>
      <c r="V65" s="115">
        <f>PCT!V65/PCT!V$67*100</f>
        <v>8.5339033438931924E-3</v>
      </c>
      <c r="W65" s="115">
        <f>PCT!W65/PCT!W$67*100</f>
        <v>6.1821632136378972E-2</v>
      </c>
      <c r="X65" s="115">
        <f>PCT!X65/PCT!X$67*100</f>
        <v>6.7710602948409834E-4</v>
      </c>
      <c r="Y65" s="115">
        <f>PCT!Y65/PCT!Y$67*100</f>
        <v>0.29761904761904762</v>
      </c>
      <c r="Z65" s="115" t="e">
        <f>PCT!Z65/PCT!Z$67*100</f>
        <v>#DIV/0!</v>
      </c>
      <c r="AA65" s="115">
        <f>PCT!AA65/PCT!AA$67*100</f>
        <v>2.0769150887881199E-2</v>
      </c>
      <c r="AB65" s="115" t="e">
        <f>PCT!AB65/PCT!AB$67*100</f>
        <v>#DIV/0!</v>
      </c>
      <c r="AC65" s="115">
        <f>PCT!AC65/PCT!AC$67*100</f>
        <v>3.1929689740828333E-2</v>
      </c>
      <c r="AD65" s="115">
        <f>PCT!AD65/PCT!AD$67*100</f>
        <v>0</v>
      </c>
      <c r="AE65" s="115">
        <f>PCT!AE65/PCT!AE$67*100</f>
        <v>7.8685349393214893E-2</v>
      </c>
      <c r="AF65" s="115">
        <f>PCT!AF65/PCT!AF$67*100</f>
        <v>3.6267261821732455E-2</v>
      </c>
      <c r="AG65" s="115">
        <f>PCT!AG65/PCT!AG$67*100</f>
        <v>1.1377384463224012E-2</v>
      </c>
      <c r="AH65" s="115">
        <f>PCT!AH65/PCT!AH$67*100</f>
        <v>3.4824369662437404E-2</v>
      </c>
      <c r="AI65" s="115">
        <f>PCT!AI65/PCT!AI$67*100</f>
        <v>0</v>
      </c>
      <c r="AJ65" s="115" t="e">
        <f>PCT!AJ65/PCT!AJ$67*100</f>
        <v>#DIV/0!</v>
      </c>
      <c r="AK65" s="115">
        <f>PCT!AK65/PCT!AK$67*100</f>
        <v>3.1573487291671365E-2</v>
      </c>
      <c r="AL65" s="115">
        <f>PCT!AL65/PCT!AL$67*100</f>
        <v>8.2667401488013229E-2</v>
      </c>
      <c r="AM65" s="115">
        <f>PCT!AM65/PCT!AM$67*100</f>
        <v>2.7791287431390258E-2</v>
      </c>
      <c r="AN65" s="115">
        <f>PCT!AN65/PCT!AN$67*100</f>
        <v>6.5199625326122557E-2</v>
      </c>
      <c r="AO65" s="115">
        <f>PCT!AO65/PCT!AO$67*100</f>
        <v>0</v>
      </c>
      <c r="AP65" s="115">
        <f>PCT!AP65/PCT!AP$67*100</f>
        <v>7.4533815893634406E-2</v>
      </c>
      <c r="AQ65" s="115">
        <f>PCT!AQ65/PCT!AQ$67*100</f>
        <v>8.7633673889937314E-2</v>
      </c>
      <c r="AR65" s="115">
        <f>PCT!AR65/PCT!AR$67*100</f>
        <v>5.5444954304059851E-2</v>
      </c>
      <c r="AS65" s="115">
        <f>PCT!AS65/PCT!AS$67*100</f>
        <v>2.3104732392834816E-2</v>
      </c>
      <c r="AT65" s="115">
        <f>PCT!AT65/PCT!AT$67*100</f>
        <v>2.5818956065332573E-2</v>
      </c>
      <c r="AU65" s="115">
        <f>PCT!AU65/PCT!AU$67*100</f>
        <v>0</v>
      </c>
      <c r="AV65" s="115">
        <f>PCT!AV65/PCT!AV$67*100</f>
        <v>1.4493074030130854E-2</v>
      </c>
      <c r="AW65" s="115">
        <f>PCT!AW65/PCT!AW$67*100</f>
        <v>0.55925743041184206</v>
      </c>
      <c r="AX65" s="115">
        <f>PCT!AX65/PCT!AX$67*100</f>
        <v>8.3027515318576578E-2</v>
      </c>
      <c r="AY65" s="115">
        <f>PCT!AY65/PCT!AY$67*100</f>
        <v>2.6446292648503645E-4</v>
      </c>
      <c r="AZ65" s="115">
        <f>PCT!AZ65/PCT!AZ$67*100</f>
        <v>0.25466234873831806</v>
      </c>
      <c r="BA65" s="115">
        <f>PCT!BA65/PCT!BA$67*100</f>
        <v>0.26117313318783009</v>
      </c>
      <c r="BB65" s="115">
        <f>PCT!BB65/PCT!BB$67*100</f>
        <v>0.1456894913536454</v>
      </c>
      <c r="BC65" s="115">
        <f>PCT!BC65/PCT!BC$67*100</f>
        <v>0.76085530630985176</v>
      </c>
      <c r="BD65" s="115">
        <f>PCT!BD65/PCT!BD$67*100</f>
        <v>0.18976582370227851</v>
      </c>
      <c r="BE65" s="115">
        <f>PCT!BE65/PCT!BE$67*100</f>
        <v>0.27844671884406985</v>
      </c>
      <c r="BF65" s="115">
        <f>PCT!BF65/PCT!BF$67*100</f>
        <v>2.6802496052928353</v>
      </c>
      <c r="BG65" s="115">
        <f>PCT!BG65/PCT!BG$67*100</f>
        <v>4.1016770852299163E-2</v>
      </c>
      <c r="BH65" s="115">
        <f>PCT!BH65/PCT!BH$67*100</f>
        <v>0.6074640055053222</v>
      </c>
      <c r="BI65" s="115">
        <f>PCT!BI65/PCT!BI$67*100</f>
        <v>0.10782175780667663</v>
      </c>
      <c r="BJ65" s="115">
        <f>PCT!BJ65/PCT!BJ$67*100</f>
        <v>0.40531652926691242</v>
      </c>
      <c r="BK65" s="115">
        <f>PCT!BK65/PCT!BK$67*100</f>
        <v>0.18166901078293482</v>
      </c>
      <c r="BL65" s="115">
        <f>PCT!BL65/PCT!BL$67*100</f>
        <v>6.9055668447387003E-2</v>
      </c>
      <c r="BM65" s="115">
        <f>PCT!BM65/PCT!BM$67*100</f>
        <v>0.45138399537891366</v>
      </c>
      <c r="BN65" s="115">
        <f>PCT!BN65/PCT!BN$67*100</f>
        <v>3.4981507065249433</v>
      </c>
      <c r="BO65" s="115">
        <f>PCT!BO65/PCT!BO$67*100</f>
        <v>0.95216611050997424</v>
      </c>
      <c r="BP65" s="115">
        <f>PCT!BP65/PCT!BP$67*100</f>
        <v>0</v>
      </c>
      <c r="BQ65" s="115">
        <f>PCT!BQ65/PCT!BQ$67*100</f>
        <v>0</v>
      </c>
      <c r="BR65" s="115">
        <f>PCT!BR65/PCT!BR$67*100</f>
        <v>1.1037133332708756E-2</v>
      </c>
      <c r="BS65" s="115">
        <f>PCT!BS65/PCT!BS$67*100</f>
        <v>0.26406777649920493</v>
      </c>
      <c r="BT65" s="115">
        <f>PCT!BT65/PCT!BT$67*100</f>
        <v>0.2008384867892567</v>
      </c>
      <c r="BU65" s="115">
        <f>PCT!BU65/PCT!BU$67*100</f>
        <v>0.33761579344459602</v>
      </c>
      <c r="BV65" s="115">
        <f>PCT!BV65/PCT!$BZ65*100</f>
        <v>0</v>
      </c>
      <c r="BW65" s="115">
        <f>PCT!BW65/PCT!$BZ65*100</f>
        <v>0</v>
      </c>
      <c r="BX65" s="115">
        <f>PCT!BX65/PCT!$BZ65*100</f>
        <v>0</v>
      </c>
      <c r="BY65" s="115">
        <f>PCT!BY65/PCT!$BZ65*100</f>
        <v>0</v>
      </c>
      <c r="BZ65" s="89">
        <v>172276</v>
      </c>
      <c r="CA65" s="88">
        <v>252980</v>
      </c>
      <c r="CB65" s="88">
        <v>0</v>
      </c>
      <c r="CD65" s="85" t="e">
        <f t="shared" si="4"/>
        <v>#DIV/0!</v>
      </c>
      <c r="CE65" s="85">
        <f t="shared" si="5"/>
        <v>4.6486701692473344</v>
      </c>
      <c r="CF65" s="85">
        <f t="shared" si="6"/>
        <v>-0.13228495815733524</v>
      </c>
      <c r="CG65" s="85">
        <f t="shared" si="7"/>
        <v>0</v>
      </c>
      <c r="CH65" s="85">
        <f t="shared" si="8"/>
        <v>80703.66238420656</v>
      </c>
      <c r="CI65" s="85">
        <f t="shared" si="9"/>
        <v>-252979.79916151322</v>
      </c>
    </row>
    <row r="66" spans="1:87" x14ac:dyDescent="0.2">
      <c r="A66" s="85">
        <f t="shared" si="3"/>
        <v>0</v>
      </c>
      <c r="B66" s="90" t="s">
        <v>141</v>
      </c>
      <c r="C66" s="91" t="s">
        <v>142</v>
      </c>
      <c r="D66" s="115">
        <f>PCT!D66/PCT!D$67*100</f>
        <v>0</v>
      </c>
      <c r="E66" s="115">
        <f>PCT!E66/PCT!E$67*100</f>
        <v>0</v>
      </c>
      <c r="F66" s="115">
        <f>PCT!F66/PCT!F$67*100</f>
        <v>3.2474408753971055E-2</v>
      </c>
      <c r="G66" s="115">
        <f>PCT!G66/PCT!G$67*100</f>
        <v>7.4578756430837681E-2</v>
      </c>
      <c r="H66" s="115">
        <f>PCT!H66/PCT!H$67*100</f>
        <v>0</v>
      </c>
      <c r="I66" s="115">
        <f>PCT!I66/PCT!I$67*100</f>
        <v>3.0485625808634873E-2</v>
      </c>
      <c r="J66" s="115">
        <f>PCT!J66/PCT!J$67*100</f>
        <v>6.6905629760592888E-2</v>
      </c>
      <c r="K66" s="115">
        <f>PCT!K66/PCT!K$67*100</f>
        <v>0</v>
      </c>
      <c r="L66" s="115">
        <f>PCT!L66/PCT!L$67*100</f>
        <v>0</v>
      </c>
      <c r="M66" s="115">
        <f>PCT!M66/PCT!M$67*100</f>
        <v>0</v>
      </c>
      <c r="N66" s="115">
        <f>PCT!N66/PCT!N$67*100</f>
        <v>0</v>
      </c>
      <c r="O66" s="115">
        <f>PCT!O66/PCT!O$67*100</f>
        <v>3.9626657933518912</v>
      </c>
      <c r="P66" s="115">
        <f>PCT!P66/PCT!P$67*100</f>
        <v>0.15756006977660234</v>
      </c>
      <c r="Q66" s="115">
        <f>PCT!Q66/PCT!Q$67*100</f>
        <v>3.8465902862055507E-4</v>
      </c>
      <c r="R66" s="115">
        <f>PCT!R66/PCT!R$67*100</f>
        <v>1.4955202371079359E-2</v>
      </c>
      <c r="S66" s="115">
        <f>PCT!S66/PCT!S$67*100</f>
        <v>1.1029469062938706E-2</v>
      </c>
      <c r="T66" s="115">
        <f>PCT!T66/PCT!T$67*100</f>
        <v>4.7274756498451385E-2</v>
      </c>
      <c r="U66" s="115" t="e">
        <f>PCT!U66/PCT!U$67*100</f>
        <v>#DIV/0!</v>
      </c>
      <c r="V66" s="115">
        <f>PCT!V66/PCT!V$67*100</f>
        <v>7.6449550789043181E-3</v>
      </c>
      <c r="W66" s="115">
        <f>PCT!W66/PCT!W$67*100</f>
        <v>6.7030048030652656E-2</v>
      </c>
      <c r="X66" s="115">
        <f>PCT!X66/PCT!X$67*100</f>
        <v>8.125272353809181E-3</v>
      </c>
      <c r="Y66" s="115">
        <f>PCT!Y66/PCT!Y$67*100</f>
        <v>0.51020408163265307</v>
      </c>
      <c r="Z66" s="115" t="e">
        <f>PCT!Z66/PCT!Z$67*100</f>
        <v>#DIV/0!</v>
      </c>
      <c r="AA66" s="115">
        <f>PCT!AA66/PCT!AA$67*100</f>
        <v>1.5576863165910899E-2</v>
      </c>
      <c r="AB66" s="115" t="e">
        <f>PCT!AB66/PCT!AB$67*100</f>
        <v>#DIV/0!</v>
      </c>
      <c r="AC66" s="115">
        <f>PCT!AC66/PCT!AC$67*100</f>
        <v>1.7858979007581949E-2</v>
      </c>
      <c r="AD66" s="115">
        <f>PCT!AD66/PCT!AD$67*100</f>
        <v>0.24382467130558733</v>
      </c>
      <c r="AE66" s="115">
        <f>PCT!AE66/PCT!AE$67*100</f>
        <v>0.18763429470689708</v>
      </c>
      <c r="AF66" s="115">
        <f>PCT!AF66/PCT!AF$67*100</f>
        <v>3.65772384184994E-2</v>
      </c>
      <c r="AG66" s="115">
        <f>PCT!AG66/PCT!AG$67*100</f>
        <v>9.8003212703018719E-3</v>
      </c>
      <c r="AH66" s="115">
        <f>PCT!AH66/PCT!AH$67*100</f>
        <v>9.2454078749833819E-4</v>
      </c>
      <c r="AI66" s="115">
        <f>PCT!AI66/PCT!AI$67*100</f>
        <v>2.8828669002528052E-2</v>
      </c>
      <c r="AJ66" s="115" t="e">
        <f>PCT!AJ66/PCT!AJ$67*100</f>
        <v>#DIV/0!</v>
      </c>
      <c r="AK66" s="115">
        <f>PCT!AK66/PCT!AK$67*100</f>
        <v>0</v>
      </c>
      <c r="AL66" s="115">
        <f>PCT!AL66/PCT!AL$67*100</f>
        <v>9.6445301736015426E-2</v>
      </c>
      <c r="AM66" s="115">
        <f>PCT!AM66/PCT!AM$67*100</f>
        <v>0.22233029945112207</v>
      </c>
      <c r="AN66" s="115">
        <f>PCT!AN66/PCT!AN$67*100</f>
        <v>0</v>
      </c>
      <c r="AO66" s="115">
        <f>PCT!AO66/PCT!AO$67*100</f>
        <v>0</v>
      </c>
      <c r="AP66" s="115">
        <f>PCT!AP66/PCT!AP$67*100</f>
        <v>9.7068471462425795E-2</v>
      </c>
      <c r="AQ66" s="115">
        <f>PCT!AQ66/PCT!AQ$67*100</f>
        <v>0.30353643811052544</v>
      </c>
      <c r="AR66" s="115">
        <f>PCT!AR66/PCT!AR$67*100</f>
        <v>6.6759553486947537E-2</v>
      </c>
      <c r="AS66" s="115">
        <f>PCT!AS66/PCT!AS$67*100</f>
        <v>0.17062906649467849</v>
      </c>
      <c r="AT66" s="115">
        <f>PCT!AT66/PCT!AT$67*100</f>
        <v>2.6349482559825704E-2</v>
      </c>
      <c r="AU66" s="115">
        <f>PCT!AU66/PCT!AU$67*100</f>
        <v>8.3801808722371599E-2</v>
      </c>
      <c r="AV66" s="115">
        <f>PCT!AV66/PCT!AV$67*100</f>
        <v>7.5413114021189359E-2</v>
      </c>
      <c r="AW66" s="115">
        <f>PCT!AW66/PCT!AW$67*100</f>
        <v>0.20084443433441151</v>
      </c>
      <c r="AX66" s="115">
        <f>PCT!AX66/PCT!AX$67*100</f>
        <v>0.13201374935653676</v>
      </c>
      <c r="AY66" s="115">
        <f>PCT!AY66/PCT!AY$67*100</f>
        <v>0.11019288603543187</v>
      </c>
      <c r="AZ66" s="115">
        <f>PCT!AZ66/PCT!AZ$67*100</f>
        <v>9.9598623511239132E-2</v>
      </c>
      <c r="BA66" s="115">
        <f>PCT!BA66/PCT!BA$67*100</f>
        <v>0.17690685173845003</v>
      </c>
      <c r="BB66" s="115">
        <f>PCT!BB66/PCT!BB$67*100</f>
        <v>0.24703870273009437</v>
      </c>
      <c r="BC66" s="115">
        <f>PCT!BC66/PCT!BC$67*100</f>
        <v>0.31858473416914973</v>
      </c>
      <c r="BD66" s="115">
        <f>PCT!BD66/PCT!BD$67*100</f>
        <v>5.9301819906962035E-3</v>
      </c>
      <c r="BE66" s="115">
        <f>PCT!BE66/PCT!BE$67*100</f>
        <v>0.19190246839253461</v>
      </c>
      <c r="BF66" s="115">
        <f>PCT!BF66/PCT!BF$67*100</f>
        <v>1.5036463423802722E-2</v>
      </c>
      <c r="BG66" s="115">
        <f>PCT!BG66/PCT!BG$67*100</f>
        <v>7.5458720236288968E-2</v>
      </c>
      <c r="BH66" s="115">
        <f>PCT!BH66/PCT!BH$67*100</f>
        <v>8.5493514185980987E-2</v>
      </c>
      <c r="BI66" s="115">
        <f>PCT!BI66/PCT!BI$67*100</f>
        <v>0.30058348558967407</v>
      </c>
      <c r="BJ66" s="115">
        <f>PCT!BJ66/PCT!BJ$67*100</f>
        <v>0.2278949541915847</v>
      </c>
      <c r="BK66" s="115">
        <f>PCT!BK66/PCT!BK$67*100</f>
        <v>6.7349390529770279</v>
      </c>
      <c r="BL66" s="115">
        <f>PCT!BL66/PCT!BL$67*100</f>
        <v>6.8575758118142316E-2</v>
      </c>
      <c r="BM66" s="115">
        <f>PCT!BM66/PCT!BM$67*100</f>
        <v>1.0427731613667925</v>
      </c>
      <c r="BN66" s="115">
        <f>PCT!BN66/PCT!BN$67*100</f>
        <v>5.5853020256363592</v>
      </c>
      <c r="BO66" s="115">
        <f>PCT!BO66/PCT!BO$67*100</f>
        <v>0</v>
      </c>
      <c r="BP66" s="115">
        <f>PCT!BP66/PCT!BP$67*100</f>
        <v>0</v>
      </c>
      <c r="BQ66" s="115">
        <f>PCT!BQ66/PCT!BQ$67*100</f>
        <v>0</v>
      </c>
      <c r="BR66" s="115">
        <f>PCT!BR66/PCT!BR$67*100</f>
        <v>4.1049926012474075E-4</v>
      </c>
      <c r="BS66" s="115">
        <f>PCT!BS66/PCT!BS$67*100</f>
        <v>0.42577062403556354</v>
      </c>
      <c r="BT66" s="115">
        <f>PCT!BT66/PCT!BT$67*100</f>
        <v>0.30995639134188124</v>
      </c>
      <c r="BU66" s="115">
        <f>PCT!BU66/PCT!BU$67*100</f>
        <v>9.9439029170524974E-3</v>
      </c>
      <c r="BV66" s="115">
        <f>PCT!BV66/PCT!$BZ66*100</f>
        <v>0</v>
      </c>
      <c r="BW66" s="115">
        <f>PCT!BW66/PCT!$BZ66*100</f>
        <v>0</v>
      </c>
      <c r="BX66" s="115">
        <f>PCT!BX66/PCT!$BZ66*100</f>
        <v>0</v>
      </c>
      <c r="BY66" s="115">
        <f>PCT!BY66/PCT!$BZ66*100</f>
        <v>0</v>
      </c>
      <c r="BZ66" s="89">
        <v>388050</v>
      </c>
      <c r="CA66" s="88">
        <v>390427</v>
      </c>
      <c r="CB66" s="88">
        <v>0</v>
      </c>
      <c r="CD66" s="85" t="e">
        <f t="shared" si="4"/>
        <v>#DIV/0!</v>
      </c>
      <c r="CE66" s="85">
        <f t="shared" si="5"/>
        <v>6.2027150622277123</v>
      </c>
      <c r="CF66" s="85">
        <f t="shared" si="6"/>
        <v>-0.18438999081182461</v>
      </c>
      <c r="CG66" s="85">
        <f t="shared" si="7"/>
        <v>0</v>
      </c>
      <c r="CH66" s="85">
        <f t="shared" si="8"/>
        <v>2376.9900560970827</v>
      </c>
      <c r="CI66" s="85">
        <f t="shared" si="9"/>
        <v>-390426.69004360866</v>
      </c>
    </row>
    <row r="67" spans="1:87" x14ac:dyDescent="0.2">
      <c r="A67" s="85">
        <f t="shared" si="3"/>
        <v>0</v>
      </c>
      <c r="B67" s="92" t="s">
        <v>143</v>
      </c>
      <c r="C67" s="93" t="s">
        <v>144</v>
      </c>
      <c r="D67" s="94">
        <v>41867</v>
      </c>
      <c r="E67" s="94">
        <v>32500</v>
      </c>
      <c r="F67" s="94">
        <v>70825</v>
      </c>
      <c r="G67" s="94">
        <v>79111</v>
      </c>
      <c r="H67" s="94">
        <v>4798</v>
      </c>
      <c r="I67" s="94">
        <v>1371138</v>
      </c>
      <c r="J67" s="94">
        <v>990948</v>
      </c>
      <c r="K67" s="94">
        <v>73646</v>
      </c>
      <c r="L67" s="94">
        <v>5352</v>
      </c>
      <c r="M67" s="94">
        <v>87366</v>
      </c>
      <c r="N67" s="94">
        <v>265700</v>
      </c>
      <c r="O67" s="94">
        <v>48856</v>
      </c>
      <c r="P67" s="94">
        <v>35542</v>
      </c>
      <c r="Q67" s="94">
        <v>519941</v>
      </c>
      <c r="R67" s="109">
        <v>73553</v>
      </c>
      <c r="S67" s="94">
        <v>834129</v>
      </c>
      <c r="T67" s="94">
        <v>410367</v>
      </c>
      <c r="U67" s="94">
        <v>0</v>
      </c>
      <c r="V67" s="94">
        <v>3937237</v>
      </c>
      <c r="W67" s="94">
        <v>441593</v>
      </c>
      <c r="X67" s="94">
        <v>2067623</v>
      </c>
      <c r="Y67" s="94">
        <v>28224</v>
      </c>
      <c r="Z67" s="94">
        <v>0</v>
      </c>
      <c r="AA67" s="94">
        <v>57778</v>
      </c>
      <c r="AB67" s="94">
        <v>0</v>
      </c>
      <c r="AC67" s="94">
        <v>184781</v>
      </c>
      <c r="AD67" s="94">
        <v>53317</v>
      </c>
      <c r="AE67" s="94">
        <v>33043</v>
      </c>
      <c r="AF67" s="94">
        <v>322605</v>
      </c>
      <c r="AG67" s="94">
        <v>887726</v>
      </c>
      <c r="AH67" s="109">
        <v>9410077</v>
      </c>
      <c r="AI67" s="94">
        <v>180376</v>
      </c>
      <c r="AJ67" s="94">
        <v>0</v>
      </c>
      <c r="AK67" s="94">
        <v>44341</v>
      </c>
      <c r="AL67" s="94">
        <v>14516</v>
      </c>
      <c r="AM67" s="94">
        <v>28786</v>
      </c>
      <c r="AN67" s="94">
        <v>1004607</v>
      </c>
      <c r="AO67" s="94">
        <v>40269</v>
      </c>
      <c r="AP67" s="94">
        <v>3953910</v>
      </c>
      <c r="AQ67" s="94">
        <v>691515</v>
      </c>
      <c r="AR67" s="94">
        <v>2925424</v>
      </c>
      <c r="AS67" s="94">
        <v>809358</v>
      </c>
      <c r="AT67" s="94">
        <v>565476</v>
      </c>
      <c r="AU67" s="94">
        <v>28639</v>
      </c>
      <c r="AV67" s="94">
        <v>1221273</v>
      </c>
      <c r="AW67" s="94">
        <v>180239</v>
      </c>
      <c r="AX67" s="94">
        <v>120442</v>
      </c>
      <c r="AY67" s="94">
        <v>2268749</v>
      </c>
      <c r="AZ67" s="94">
        <v>335346</v>
      </c>
      <c r="BA67" s="94">
        <v>191061</v>
      </c>
      <c r="BB67" s="94">
        <v>15787</v>
      </c>
      <c r="BC67" s="94">
        <v>106722</v>
      </c>
      <c r="BD67" s="94">
        <v>455298</v>
      </c>
      <c r="BE67" s="94">
        <v>53152</v>
      </c>
      <c r="BF67" s="94">
        <v>26602</v>
      </c>
      <c r="BG67" s="94">
        <v>1977240</v>
      </c>
      <c r="BH67" s="94">
        <v>521677</v>
      </c>
      <c r="BI67" s="94">
        <v>576878</v>
      </c>
      <c r="BJ67" s="94">
        <v>65381</v>
      </c>
      <c r="BK67" s="94">
        <v>68256</v>
      </c>
      <c r="BL67" s="89">
        <v>40840963</v>
      </c>
      <c r="BM67" s="94">
        <v>32653794</v>
      </c>
      <c r="BN67" s="94">
        <v>390149</v>
      </c>
      <c r="BO67" s="94">
        <v>6343536</v>
      </c>
      <c r="BP67" s="94">
        <v>14336744</v>
      </c>
      <c r="BQ67" s="94">
        <v>1189608</v>
      </c>
      <c r="BR67" s="94">
        <v>30207119</v>
      </c>
      <c r="BS67" s="89">
        <v>85120950</v>
      </c>
      <c r="BT67" s="89">
        <v>125961913</v>
      </c>
      <c r="BU67" s="94">
        <v>23904095</v>
      </c>
      <c r="BV67" s="115">
        <f>PCT!BV67/PCT!$BZ67*100</f>
        <v>0</v>
      </c>
      <c r="BW67" s="115">
        <f>PCT!BW67/PCT!$BZ67*100</f>
        <v>0</v>
      </c>
      <c r="BX67" s="115">
        <f>PCT!BX67/PCT!$BZ67*100</f>
        <v>0</v>
      </c>
      <c r="BY67" s="115">
        <f>PCT!BY67/PCT!$BZ67*100</f>
        <v>0</v>
      </c>
      <c r="BZ67" s="89">
        <v>102057818</v>
      </c>
      <c r="CA67" s="88">
        <v>125961913</v>
      </c>
      <c r="CB67" s="88">
        <v>0</v>
      </c>
      <c r="CD67" s="85">
        <f t="shared" si="4"/>
        <v>0</v>
      </c>
      <c r="CE67" s="85">
        <f t="shared" si="5"/>
        <v>0</v>
      </c>
      <c r="CF67" s="85">
        <f t="shared" si="6"/>
        <v>0</v>
      </c>
      <c r="CG67" s="85">
        <f t="shared" si="7"/>
        <v>0</v>
      </c>
      <c r="CH67" s="85">
        <f t="shared" si="8"/>
        <v>0</v>
      </c>
      <c r="CI67" s="85">
        <f t="shared" si="9"/>
        <v>0</v>
      </c>
    </row>
    <row r="68" spans="1:87" x14ac:dyDescent="0.2">
      <c r="A68" s="85">
        <f t="shared" si="3"/>
        <v>0</v>
      </c>
      <c r="B68" s="90">
        <v>200</v>
      </c>
      <c r="C68" s="91" t="s">
        <v>145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108">
        <v>0</v>
      </c>
      <c r="S68" s="88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0</v>
      </c>
      <c r="AC68" s="88">
        <v>0</v>
      </c>
      <c r="AD68" s="88">
        <v>0</v>
      </c>
      <c r="AE68" s="88">
        <v>0</v>
      </c>
      <c r="AF68" s="88">
        <v>0</v>
      </c>
      <c r="AG68" s="88">
        <v>0</v>
      </c>
      <c r="AH68" s="108">
        <v>0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  <c r="AN68" s="88">
        <v>0</v>
      </c>
      <c r="AO68" s="88">
        <v>0</v>
      </c>
      <c r="AP68" s="88">
        <v>0</v>
      </c>
      <c r="AQ68" s="88">
        <v>0</v>
      </c>
      <c r="AR68" s="88">
        <v>0</v>
      </c>
      <c r="AS68" s="88">
        <v>0</v>
      </c>
      <c r="AT68" s="88">
        <v>0</v>
      </c>
      <c r="AU68" s="88">
        <v>0</v>
      </c>
      <c r="AV68" s="88">
        <v>0</v>
      </c>
      <c r="AW68" s="88">
        <v>0</v>
      </c>
      <c r="AX68" s="88">
        <v>0</v>
      </c>
      <c r="AY68" s="88">
        <v>0</v>
      </c>
      <c r="AZ68" s="88">
        <v>0</v>
      </c>
      <c r="BA68" s="88">
        <v>0</v>
      </c>
      <c r="BB68" s="88">
        <v>0</v>
      </c>
      <c r="BC68" s="88">
        <v>0</v>
      </c>
      <c r="BD68" s="88">
        <v>0</v>
      </c>
      <c r="BE68" s="88">
        <v>0</v>
      </c>
      <c r="BF68" s="88">
        <v>0</v>
      </c>
      <c r="BG68" s="88">
        <v>0</v>
      </c>
      <c r="BH68" s="88">
        <v>0</v>
      </c>
      <c r="BI68" s="88">
        <v>0</v>
      </c>
      <c r="BJ68" s="88">
        <v>0</v>
      </c>
      <c r="BK68" s="88">
        <v>0</v>
      </c>
      <c r="BL68" s="89">
        <v>0</v>
      </c>
      <c r="BM68" s="88">
        <v>0</v>
      </c>
      <c r="BN68" s="88">
        <v>0</v>
      </c>
      <c r="BO68" s="88">
        <v>0</v>
      </c>
      <c r="BP68" s="88">
        <v>0</v>
      </c>
      <c r="BQ68" s="88">
        <v>0</v>
      </c>
      <c r="BR68" s="88">
        <v>0</v>
      </c>
      <c r="BS68" s="89">
        <v>0</v>
      </c>
      <c r="BT68" s="89">
        <v>0</v>
      </c>
      <c r="BU68" s="88">
        <v>0</v>
      </c>
      <c r="BV68" s="88">
        <v>0</v>
      </c>
      <c r="BW68" s="88">
        <v>0</v>
      </c>
      <c r="BX68" s="88">
        <v>0</v>
      </c>
      <c r="BY68" s="89">
        <v>0</v>
      </c>
      <c r="BZ68" s="95">
        <v>0</v>
      </c>
      <c r="CA68" s="88">
        <v>0</v>
      </c>
      <c r="CB68" s="88">
        <v>0</v>
      </c>
      <c r="CD68" s="85">
        <f t="shared" si="4"/>
        <v>0</v>
      </c>
      <c r="CE68" s="85">
        <f t="shared" si="5"/>
        <v>0</v>
      </c>
      <c r="CF68" s="85">
        <f t="shared" si="6"/>
        <v>0</v>
      </c>
      <c r="CG68" s="85">
        <f t="shared" si="7"/>
        <v>0</v>
      </c>
      <c r="CH68" s="85">
        <f t="shared" si="8"/>
        <v>0</v>
      </c>
      <c r="CI68" s="85">
        <f t="shared" si="9"/>
        <v>0</v>
      </c>
    </row>
    <row r="69" spans="1:87" x14ac:dyDescent="0.2">
      <c r="A69" s="85">
        <f t="shared" si="3"/>
        <v>0</v>
      </c>
      <c r="B69" s="90" t="s">
        <v>146</v>
      </c>
      <c r="C69" s="91" t="s">
        <v>193</v>
      </c>
      <c r="D69" s="88">
        <v>44709</v>
      </c>
      <c r="E69" s="88">
        <v>33582</v>
      </c>
      <c r="F69" s="88">
        <v>108102</v>
      </c>
      <c r="G69" s="88">
        <v>104772</v>
      </c>
      <c r="H69" s="88">
        <v>8627</v>
      </c>
      <c r="I69" s="88">
        <v>976373</v>
      </c>
      <c r="J69" s="88">
        <v>1175070</v>
      </c>
      <c r="K69" s="88">
        <v>108674</v>
      </c>
      <c r="L69" s="88">
        <v>6340</v>
      </c>
      <c r="M69" s="88">
        <v>65381</v>
      </c>
      <c r="N69" s="88">
        <v>124139</v>
      </c>
      <c r="O69" s="88">
        <v>60542</v>
      </c>
      <c r="P69" s="88">
        <v>72391</v>
      </c>
      <c r="Q69" s="88">
        <v>810582</v>
      </c>
      <c r="R69" s="108">
        <v>54970</v>
      </c>
      <c r="S69" s="88">
        <v>1245773</v>
      </c>
      <c r="T69" s="88">
        <v>504895</v>
      </c>
      <c r="U69" s="88">
        <v>0</v>
      </c>
      <c r="V69" s="88">
        <v>1084511</v>
      </c>
      <c r="W69" s="88">
        <v>90400</v>
      </c>
      <c r="X69" s="88">
        <v>229129</v>
      </c>
      <c r="Y69" s="88">
        <v>5370</v>
      </c>
      <c r="Z69" s="88">
        <v>0</v>
      </c>
      <c r="AA69" s="88">
        <v>14981</v>
      </c>
      <c r="AB69" s="88">
        <v>0</v>
      </c>
      <c r="AC69" s="88">
        <v>107931</v>
      </c>
      <c r="AD69" s="88">
        <v>18762</v>
      </c>
      <c r="AE69" s="88">
        <v>13108</v>
      </c>
      <c r="AF69" s="88">
        <v>160645</v>
      </c>
      <c r="AG69" s="88">
        <v>267144</v>
      </c>
      <c r="AH69" s="108">
        <v>2511672</v>
      </c>
      <c r="AI69" s="88">
        <v>54538</v>
      </c>
      <c r="AJ69" s="88">
        <v>0</v>
      </c>
      <c r="AK69" s="88">
        <v>19271</v>
      </c>
      <c r="AL69" s="88">
        <v>4564</v>
      </c>
      <c r="AM69" s="88">
        <v>8698</v>
      </c>
      <c r="AN69" s="88">
        <v>88773</v>
      </c>
      <c r="AO69" s="88">
        <v>6411</v>
      </c>
      <c r="AP69" s="88">
        <v>2146625</v>
      </c>
      <c r="AQ69" s="88">
        <v>406938</v>
      </c>
      <c r="AR69" s="88">
        <v>1922484</v>
      </c>
      <c r="AS69" s="88">
        <v>234584</v>
      </c>
      <c r="AT69" s="88">
        <v>164316</v>
      </c>
      <c r="AU69" s="88">
        <v>19827</v>
      </c>
      <c r="AV69" s="88">
        <v>250530</v>
      </c>
      <c r="AW69" s="88">
        <v>121146</v>
      </c>
      <c r="AX69" s="88">
        <v>26107</v>
      </c>
      <c r="AY69" s="88">
        <v>551296</v>
      </c>
      <c r="AZ69" s="88">
        <v>205350</v>
      </c>
      <c r="BA69" s="88">
        <v>267769</v>
      </c>
      <c r="BB69" s="88">
        <v>12184</v>
      </c>
      <c r="BC69" s="88">
        <v>54908</v>
      </c>
      <c r="BD69" s="88">
        <v>368065</v>
      </c>
      <c r="BE69" s="88">
        <v>51247</v>
      </c>
      <c r="BF69" s="88">
        <v>20659</v>
      </c>
      <c r="BG69" s="88">
        <v>3280107</v>
      </c>
      <c r="BH69" s="88">
        <v>1123388</v>
      </c>
      <c r="BI69" s="88">
        <v>402364</v>
      </c>
      <c r="BJ69" s="88">
        <v>39583</v>
      </c>
      <c r="BK69" s="88">
        <v>171699</v>
      </c>
      <c r="BL69" s="89">
        <v>22032006</v>
      </c>
      <c r="BM69" s="96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</row>
    <row r="70" spans="1:87" x14ac:dyDescent="0.2">
      <c r="A70" s="85">
        <f t="shared" si="3"/>
        <v>0</v>
      </c>
      <c r="B70" s="90" t="s">
        <v>147</v>
      </c>
      <c r="C70" s="91" t="s">
        <v>148</v>
      </c>
      <c r="D70" s="88">
        <v>134170</v>
      </c>
      <c r="E70" s="88">
        <v>102379</v>
      </c>
      <c r="F70" s="88">
        <v>400081</v>
      </c>
      <c r="G70" s="88">
        <v>579903</v>
      </c>
      <c r="H70" s="88">
        <v>32417</v>
      </c>
      <c r="I70" s="88">
        <v>1254077</v>
      </c>
      <c r="J70" s="88">
        <v>1668031</v>
      </c>
      <c r="K70" s="88">
        <v>87837</v>
      </c>
      <c r="L70" s="88">
        <v>13098</v>
      </c>
      <c r="M70" s="88">
        <v>135757</v>
      </c>
      <c r="N70" s="88">
        <v>266208</v>
      </c>
      <c r="O70" s="88">
        <v>78302</v>
      </c>
      <c r="P70" s="88">
        <v>136155</v>
      </c>
      <c r="Q70" s="88">
        <v>3150635</v>
      </c>
      <c r="R70" s="108">
        <v>386799</v>
      </c>
      <c r="S70" s="88">
        <v>3566583</v>
      </c>
      <c r="T70" s="88">
        <v>1375197</v>
      </c>
      <c r="U70" s="88">
        <v>0</v>
      </c>
      <c r="V70" s="88">
        <v>1969363</v>
      </c>
      <c r="W70" s="88">
        <v>99131</v>
      </c>
      <c r="X70" s="88">
        <v>273230</v>
      </c>
      <c r="Y70" s="88">
        <v>12921</v>
      </c>
      <c r="Z70" s="88">
        <v>0</v>
      </c>
      <c r="AA70" s="88">
        <v>23402</v>
      </c>
      <c r="AB70" s="88">
        <v>0</v>
      </c>
      <c r="AC70" s="88">
        <v>175722</v>
      </c>
      <c r="AD70" s="88">
        <v>30414</v>
      </c>
      <c r="AE70" s="88">
        <v>16019</v>
      </c>
      <c r="AF70" s="88">
        <v>204820</v>
      </c>
      <c r="AG70" s="88">
        <v>413430</v>
      </c>
      <c r="AH70" s="108">
        <v>3751190</v>
      </c>
      <c r="AI70" s="88">
        <v>82088</v>
      </c>
      <c r="AJ70" s="88">
        <v>0</v>
      </c>
      <c r="AK70" s="88">
        <v>31285</v>
      </c>
      <c r="AL70" s="88">
        <v>6051</v>
      </c>
      <c r="AM70" s="88">
        <v>14367</v>
      </c>
      <c r="AN70" s="88">
        <v>119592</v>
      </c>
      <c r="AO70" s="88">
        <v>3077</v>
      </c>
      <c r="AP70" s="88">
        <v>2731468</v>
      </c>
      <c r="AQ70" s="88">
        <v>933379</v>
      </c>
      <c r="AR70" s="88">
        <v>4770749</v>
      </c>
      <c r="AS70" s="88">
        <v>455918</v>
      </c>
      <c r="AT70" s="88">
        <v>194762</v>
      </c>
      <c r="AU70" s="88">
        <v>11898</v>
      </c>
      <c r="AV70" s="88">
        <v>385452</v>
      </c>
      <c r="AW70" s="88">
        <v>163825</v>
      </c>
      <c r="AX70" s="88">
        <v>42993</v>
      </c>
      <c r="AY70" s="88">
        <v>588454</v>
      </c>
      <c r="AZ70" s="88">
        <v>531034</v>
      </c>
      <c r="BA70" s="88">
        <v>539216</v>
      </c>
      <c r="BB70" s="88">
        <v>40979</v>
      </c>
      <c r="BC70" s="88">
        <v>99291</v>
      </c>
      <c r="BD70" s="88">
        <v>1460033</v>
      </c>
      <c r="BE70" s="88">
        <v>59638</v>
      </c>
      <c r="BF70" s="88">
        <v>22476</v>
      </c>
      <c r="BG70" s="88">
        <v>0</v>
      </c>
      <c r="BH70" s="88">
        <v>400738</v>
      </c>
      <c r="BI70" s="88">
        <v>244634</v>
      </c>
      <c r="BJ70" s="88">
        <v>56580</v>
      </c>
      <c r="BK70" s="88">
        <v>133279</v>
      </c>
      <c r="BL70" s="89">
        <v>34460527</v>
      </c>
      <c r="BM70" s="98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</row>
    <row r="71" spans="1:87" x14ac:dyDescent="0.2">
      <c r="A71" s="85">
        <f t="shared" si="3"/>
        <v>0</v>
      </c>
      <c r="B71" s="90" t="s">
        <v>149</v>
      </c>
      <c r="C71" s="91" t="s">
        <v>150</v>
      </c>
      <c r="D71" s="88">
        <v>2325</v>
      </c>
      <c r="E71" s="88">
        <v>220</v>
      </c>
      <c r="F71" s="88">
        <v>2210</v>
      </c>
      <c r="G71" s="88">
        <v>942</v>
      </c>
      <c r="H71" s="88">
        <v>295</v>
      </c>
      <c r="I71" s="88">
        <v>94269</v>
      </c>
      <c r="J71" s="88">
        <v>25219</v>
      </c>
      <c r="K71" s="88">
        <v>7259</v>
      </c>
      <c r="L71" s="88">
        <v>233</v>
      </c>
      <c r="M71" s="88">
        <v>3686</v>
      </c>
      <c r="N71" s="88">
        <v>6920</v>
      </c>
      <c r="O71" s="88">
        <v>4526</v>
      </c>
      <c r="P71" s="88">
        <v>2899</v>
      </c>
      <c r="Q71" s="88">
        <v>45984</v>
      </c>
      <c r="R71" s="108">
        <v>19038</v>
      </c>
      <c r="S71" s="88">
        <v>309753</v>
      </c>
      <c r="T71" s="88">
        <v>70979</v>
      </c>
      <c r="U71" s="88">
        <v>0</v>
      </c>
      <c r="V71" s="88">
        <v>111464</v>
      </c>
      <c r="W71" s="88">
        <v>6926</v>
      </c>
      <c r="X71" s="88">
        <v>23810</v>
      </c>
      <c r="Y71" s="88">
        <v>1350</v>
      </c>
      <c r="Z71" s="88">
        <v>0</v>
      </c>
      <c r="AA71" s="88">
        <v>3355</v>
      </c>
      <c r="AB71" s="88">
        <v>0</v>
      </c>
      <c r="AC71" s="88">
        <v>5021</v>
      </c>
      <c r="AD71" s="88">
        <v>1977</v>
      </c>
      <c r="AE71" s="88">
        <v>3008</v>
      </c>
      <c r="AF71" s="88">
        <v>7104</v>
      </c>
      <c r="AG71" s="88">
        <v>82976</v>
      </c>
      <c r="AH71" s="108">
        <v>465361</v>
      </c>
      <c r="AI71" s="88">
        <v>5611</v>
      </c>
      <c r="AJ71" s="88">
        <v>0</v>
      </c>
      <c r="AK71" s="88">
        <v>4694</v>
      </c>
      <c r="AL71" s="88">
        <v>389</v>
      </c>
      <c r="AM71" s="88">
        <v>956</v>
      </c>
      <c r="AN71" s="88">
        <v>37699</v>
      </c>
      <c r="AO71" s="88">
        <v>1845</v>
      </c>
      <c r="AP71" s="88">
        <v>291880</v>
      </c>
      <c r="AQ71" s="88">
        <v>105857</v>
      </c>
      <c r="AR71" s="88">
        <v>464991</v>
      </c>
      <c r="AS71" s="88">
        <v>118394</v>
      </c>
      <c r="AT71" s="88">
        <v>69898</v>
      </c>
      <c r="AU71" s="88">
        <v>6246</v>
      </c>
      <c r="AV71" s="88">
        <v>146153</v>
      </c>
      <c r="AW71" s="88">
        <v>51436</v>
      </c>
      <c r="AX71" s="88">
        <v>7301</v>
      </c>
      <c r="AY71" s="88">
        <v>141277</v>
      </c>
      <c r="AZ71" s="88">
        <v>189857</v>
      </c>
      <c r="BA71" s="88">
        <v>52104</v>
      </c>
      <c r="BB71" s="88">
        <v>1813</v>
      </c>
      <c r="BC71" s="88">
        <v>6920</v>
      </c>
      <c r="BD71" s="88">
        <v>119648</v>
      </c>
      <c r="BE71" s="88">
        <v>8749</v>
      </c>
      <c r="BF71" s="88">
        <v>1575</v>
      </c>
      <c r="BG71" s="88">
        <v>247448</v>
      </c>
      <c r="BH71" s="88">
        <v>106875</v>
      </c>
      <c r="BI71" s="88">
        <v>57831</v>
      </c>
      <c r="BJ71" s="88">
        <v>8517</v>
      </c>
      <c r="BK71" s="88">
        <v>9073</v>
      </c>
      <c r="BL71" s="89">
        <v>3574146</v>
      </c>
      <c r="BM71" s="98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</row>
    <row r="72" spans="1:87" x14ac:dyDescent="0.2">
      <c r="A72" s="85">
        <f t="shared" ref="A72:A74" si="10">-CB72</f>
        <v>0</v>
      </c>
      <c r="B72" s="90">
        <v>204</v>
      </c>
      <c r="C72" s="91" t="s">
        <v>151</v>
      </c>
      <c r="D72" s="88">
        <v>1355</v>
      </c>
      <c r="E72" s="88">
        <v>1688</v>
      </c>
      <c r="F72" s="88">
        <v>3425</v>
      </c>
      <c r="G72" s="88">
        <v>12596</v>
      </c>
      <c r="H72" s="88">
        <v>452</v>
      </c>
      <c r="I72" s="88">
        <v>24676</v>
      </c>
      <c r="J72" s="88">
        <v>23864</v>
      </c>
      <c r="K72" s="88">
        <v>2078</v>
      </c>
      <c r="L72" s="88">
        <v>56</v>
      </c>
      <c r="M72" s="88">
        <v>1030</v>
      </c>
      <c r="N72" s="88">
        <v>1673</v>
      </c>
      <c r="O72" s="88">
        <v>3609</v>
      </c>
      <c r="P72" s="88">
        <v>9379</v>
      </c>
      <c r="Q72" s="88">
        <v>47302</v>
      </c>
      <c r="R72" s="108">
        <v>16860</v>
      </c>
      <c r="S72" s="88">
        <v>174296</v>
      </c>
      <c r="T72" s="88">
        <v>67782</v>
      </c>
      <c r="U72" s="88">
        <v>0</v>
      </c>
      <c r="V72" s="88">
        <v>71251</v>
      </c>
      <c r="W72" s="88">
        <v>5954</v>
      </c>
      <c r="X72" s="88">
        <v>4868</v>
      </c>
      <c r="Y72" s="88">
        <v>2291</v>
      </c>
      <c r="Z72" s="88">
        <v>0</v>
      </c>
      <c r="AA72" s="88">
        <v>764</v>
      </c>
      <c r="AB72" s="88">
        <v>0</v>
      </c>
      <c r="AC72" s="88">
        <v>8663</v>
      </c>
      <c r="AD72" s="88">
        <v>577</v>
      </c>
      <c r="AE72" s="88">
        <v>572</v>
      </c>
      <c r="AF72" s="88">
        <v>7337</v>
      </c>
      <c r="AG72" s="88">
        <v>29505</v>
      </c>
      <c r="AH72" s="108">
        <v>335753</v>
      </c>
      <c r="AI72" s="88">
        <v>3946</v>
      </c>
      <c r="AJ72" s="88">
        <v>0</v>
      </c>
      <c r="AK72" s="88">
        <v>1968</v>
      </c>
      <c r="AL72" s="88">
        <v>928</v>
      </c>
      <c r="AM72" s="88">
        <v>1913</v>
      </c>
      <c r="AN72" s="88">
        <v>-196830</v>
      </c>
      <c r="AO72" s="88">
        <v>825</v>
      </c>
      <c r="AP72" s="88">
        <v>126877</v>
      </c>
      <c r="AQ72" s="88">
        <v>19437</v>
      </c>
      <c r="AR72" s="88">
        <v>50672</v>
      </c>
      <c r="AS72" s="88">
        <v>21782</v>
      </c>
      <c r="AT72" s="88">
        <v>12612</v>
      </c>
      <c r="AU72" s="88">
        <v>1464</v>
      </c>
      <c r="AV72" s="88">
        <v>27616</v>
      </c>
      <c r="AW72" s="88">
        <v>7453</v>
      </c>
      <c r="AX72" s="88">
        <v>6612</v>
      </c>
      <c r="AY72" s="88">
        <v>97477</v>
      </c>
      <c r="AZ72" s="88">
        <v>15366</v>
      </c>
      <c r="BA72" s="88">
        <v>7564</v>
      </c>
      <c r="BB72" s="88">
        <v>819</v>
      </c>
      <c r="BC72" s="88">
        <v>3085</v>
      </c>
      <c r="BD72" s="88">
        <v>35796</v>
      </c>
      <c r="BE72" s="88">
        <v>5797</v>
      </c>
      <c r="BF72" s="88">
        <v>886</v>
      </c>
      <c r="BG72" s="88">
        <v>0</v>
      </c>
      <c r="BH72" s="88">
        <v>20258</v>
      </c>
      <c r="BI72" s="88">
        <v>8239</v>
      </c>
      <c r="BJ72" s="88">
        <v>2215</v>
      </c>
      <c r="BK72" s="88">
        <v>5743</v>
      </c>
      <c r="BL72" s="89">
        <v>1150176</v>
      </c>
      <c r="BM72" s="98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</row>
    <row r="73" spans="1:87" x14ac:dyDescent="0.2">
      <c r="A73" s="85">
        <f t="shared" si="10"/>
        <v>0</v>
      </c>
      <c r="B73" s="92" t="s">
        <v>152</v>
      </c>
      <c r="C73" s="93" t="s">
        <v>153</v>
      </c>
      <c r="D73" s="94">
        <v>182559</v>
      </c>
      <c r="E73" s="94">
        <v>137869</v>
      </c>
      <c r="F73" s="94">
        <v>513818</v>
      </c>
      <c r="G73" s="94">
        <v>698213</v>
      </c>
      <c r="H73" s="94">
        <v>41791</v>
      </c>
      <c r="I73" s="94">
        <v>2349395</v>
      </c>
      <c r="J73" s="94">
        <v>2892184</v>
      </c>
      <c r="K73" s="94">
        <v>205848</v>
      </c>
      <c r="L73" s="94">
        <v>19727</v>
      </c>
      <c r="M73" s="94">
        <v>205854</v>
      </c>
      <c r="N73" s="94">
        <v>398940</v>
      </c>
      <c r="O73" s="94">
        <v>146979</v>
      </c>
      <c r="P73" s="94">
        <v>220824</v>
      </c>
      <c r="Q73" s="94">
        <v>4054503</v>
      </c>
      <c r="R73" s="109">
        <v>477667</v>
      </c>
      <c r="S73" s="94">
        <v>5296405</v>
      </c>
      <c r="T73" s="94">
        <v>2018853</v>
      </c>
      <c r="U73" s="94">
        <v>0</v>
      </c>
      <c r="V73" s="94">
        <v>3236589</v>
      </c>
      <c r="W73" s="94">
        <v>202411</v>
      </c>
      <c r="X73" s="94">
        <v>531037</v>
      </c>
      <c r="Y73" s="94">
        <v>21932</v>
      </c>
      <c r="Z73" s="94">
        <v>0</v>
      </c>
      <c r="AA73" s="94">
        <v>42502</v>
      </c>
      <c r="AB73" s="94">
        <v>0</v>
      </c>
      <c r="AC73" s="94">
        <v>297337</v>
      </c>
      <c r="AD73" s="94">
        <v>51730</v>
      </c>
      <c r="AE73" s="94">
        <v>32707</v>
      </c>
      <c r="AF73" s="94">
        <v>379906</v>
      </c>
      <c r="AG73" s="94">
        <v>793055</v>
      </c>
      <c r="AH73" s="109">
        <v>7063976</v>
      </c>
      <c r="AI73" s="94">
        <v>146183</v>
      </c>
      <c r="AJ73" s="94">
        <v>0</v>
      </c>
      <c r="AK73" s="94">
        <v>57218</v>
      </c>
      <c r="AL73" s="94">
        <v>11932</v>
      </c>
      <c r="AM73" s="94">
        <v>25934</v>
      </c>
      <c r="AN73" s="94">
        <v>49234</v>
      </c>
      <c r="AO73" s="94">
        <v>12158</v>
      </c>
      <c r="AP73" s="94">
        <v>5296850</v>
      </c>
      <c r="AQ73" s="94">
        <v>1465611</v>
      </c>
      <c r="AR73" s="94">
        <v>7208896</v>
      </c>
      <c r="AS73" s="94">
        <v>830678</v>
      </c>
      <c r="AT73" s="94">
        <v>441588</v>
      </c>
      <c r="AU73" s="94">
        <v>39435</v>
      </c>
      <c r="AV73" s="94">
        <v>809751</v>
      </c>
      <c r="AW73" s="94">
        <v>343860</v>
      </c>
      <c r="AX73" s="94">
        <v>83013</v>
      </c>
      <c r="AY73" s="94">
        <v>1378504</v>
      </c>
      <c r="AZ73" s="94">
        <v>941607</v>
      </c>
      <c r="BA73" s="94">
        <v>866653</v>
      </c>
      <c r="BB73" s="94">
        <v>55795</v>
      </c>
      <c r="BC73" s="94">
        <v>164204</v>
      </c>
      <c r="BD73" s="94">
        <v>1983542</v>
      </c>
      <c r="BE73" s="94">
        <v>125431</v>
      </c>
      <c r="BF73" s="94">
        <v>45596</v>
      </c>
      <c r="BG73" s="94">
        <v>3527555</v>
      </c>
      <c r="BH73" s="94">
        <v>1651259</v>
      </c>
      <c r="BI73" s="94">
        <v>713068</v>
      </c>
      <c r="BJ73" s="94">
        <v>106895</v>
      </c>
      <c r="BK73" s="94">
        <v>319794</v>
      </c>
      <c r="BL73" s="89">
        <v>61216855</v>
      </c>
      <c r="BM73" s="98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</row>
    <row r="74" spans="1:87" x14ac:dyDescent="0.2">
      <c r="A74" s="85">
        <f t="shared" si="10"/>
        <v>0</v>
      </c>
      <c r="B74" s="92" t="s">
        <v>154</v>
      </c>
      <c r="C74" s="93" t="s">
        <v>155</v>
      </c>
      <c r="D74" s="94">
        <v>224426</v>
      </c>
      <c r="E74" s="94">
        <v>170369</v>
      </c>
      <c r="F74" s="94">
        <v>584643</v>
      </c>
      <c r="G74" s="94">
        <v>777324</v>
      </c>
      <c r="H74" s="94">
        <v>46589</v>
      </c>
      <c r="I74" s="94">
        <v>3720533</v>
      </c>
      <c r="J74" s="94">
        <v>3883132</v>
      </c>
      <c r="K74" s="94">
        <v>279494</v>
      </c>
      <c r="L74" s="94">
        <v>25079</v>
      </c>
      <c r="M74" s="94">
        <v>293220</v>
      </c>
      <c r="N74" s="94">
        <v>664640</v>
      </c>
      <c r="O74" s="94">
        <v>195835</v>
      </c>
      <c r="P74" s="94">
        <v>256366</v>
      </c>
      <c r="Q74" s="94">
        <v>4574444</v>
      </c>
      <c r="R74" s="109">
        <v>551220</v>
      </c>
      <c r="S74" s="94">
        <v>6130534</v>
      </c>
      <c r="T74" s="94">
        <v>2429220</v>
      </c>
      <c r="U74" s="94">
        <v>0</v>
      </c>
      <c r="V74" s="94">
        <v>7173826</v>
      </c>
      <c r="W74" s="94">
        <v>644004</v>
      </c>
      <c r="X74" s="94">
        <v>2598660</v>
      </c>
      <c r="Y74" s="94">
        <v>50156</v>
      </c>
      <c r="Z74" s="94">
        <v>0</v>
      </c>
      <c r="AA74" s="94">
        <v>100280</v>
      </c>
      <c r="AB74" s="94">
        <v>0</v>
      </c>
      <c r="AC74" s="94">
        <v>482118</v>
      </c>
      <c r="AD74" s="94">
        <v>105047</v>
      </c>
      <c r="AE74" s="94">
        <v>65750</v>
      </c>
      <c r="AF74" s="94">
        <v>702511</v>
      </c>
      <c r="AG74" s="94">
        <v>1680781</v>
      </c>
      <c r="AH74" s="109">
        <v>16474053</v>
      </c>
      <c r="AI74" s="94">
        <v>326559</v>
      </c>
      <c r="AJ74" s="94">
        <v>0</v>
      </c>
      <c r="AK74" s="94">
        <v>101559</v>
      </c>
      <c r="AL74" s="94">
        <v>26448</v>
      </c>
      <c r="AM74" s="94">
        <v>54720</v>
      </c>
      <c r="AN74" s="94">
        <v>1053841</v>
      </c>
      <c r="AO74" s="94">
        <v>52427</v>
      </c>
      <c r="AP74" s="94">
        <v>9250760</v>
      </c>
      <c r="AQ74" s="94">
        <v>2157126</v>
      </c>
      <c r="AR74" s="94">
        <v>10134320</v>
      </c>
      <c r="AS74" s="94">
        <v>1640036</v>
      </c>
      <c r="AT74" s="94">
        <v>1007064</v>
      </c>
      <c r="AU74" s="94">
        <v>68074</v>
      </c>
      <c r="AV74" s="94">
        <v>2031024</v>
      </c>
      <c r="AW74" s="94">
        <v>524099</v>
      </c>
      <c r="AX74" s="94">
        <v>203455</v>
      </c>
      <c r="AY74" s="94">
        <v>3647253</v>
      </c>
      <c r="AZ74" s="94">
        <v>1276953</v>
      </c>
      <c r="BA74" s="94">
        <v>1057714</v>
      </c>
      <c r="BB74" s="94">
        <v>71582</v>
      </c>
      <c r="BC74" s="94">
        <v>270926</v>
      </c>
      <c r="BD74" s="94">
        <v>2438840</v>
      </c>
      <c r="BE74" s="94">
        <v>178583</v>
      </c>
      <c r="BF74" s="94">
        <v>72198</v>
      </c>
      <c r="BG74" s="94">
        <v>5504795</v>
      </c>
      <c r="BH74" s="94">
        <v>2172936</v>
      </c>
      <c r="BI74" s="94">
        <v>1289946</v>
      </c>
      <c r="BJ74" s="94">
        <v>172276</v>
      </c>
      <c r="BK74" s="94">
        <v>388050</v>
      </c>
      <c r="BL74" s="89">
        <v>102057818</v>
      </c>
      <c r="BM74" s="98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</row>
    <row r="75" spans="1:87" x14ac:dyDescent="0.2">
      <c r="C75" s="100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13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13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O75" s="85"/>
    </row>
    <row r="76" spans="1:87" x14ac:dyDescent="0.2">
      <c r="C76" s="73" t="s">
        <v>156</v>
      </c>
      <c r="D76" s="82">
        <f>SUM(D7:D66)-D67</f>
        <v>-41767</v>
      </c>
      <c r="E76" s="82">
        <f t="shared" ref="E76:BP76" si="11">SUM(E7:E66)-E67</f>
        <v>-32400</v>
      </c>
      <c r="F76" s="82">
        <f t="shared" si="11"/>
        <v>-70725</v>
      </c>
      <c r="G76" s="82">
        <f t="shared" si="11"/>
        <v>-79011</v>
      </c>
      <c r="H76" s="82">
        <f t="shared" si="11"/>
        <v>-4698</v>
      </c>
      <c r="I76" s="82">
        <f t="shared" si="11"/>
        <v>-1371038</v>
      </c>
      <c r="J76" s="82">
        <f t="shared" si="11"/>
        <v>-990848</v>
      </c>
      <c r="K76" s="82">
        <f t="shared" si="11"/>
        <v>-73546</v>
      </c>
      <c r="L76" s="82">
        <f t="shared" si="11"/>
        <v>-5252</v>
      </c>
      <c r="M76" s="82">
        <f t="shared" si="11"/>
        <v>-87266</v>
      </c>
      <c r="N76" s="82">
        <f t="shared" si="11"/>
        <v>-265600</v>
      </c>
      <c r="O76" s="82">
        <f t="shared" si="11"/>
        <v>-48756</v>
      </c>
      <c r="P76" s="82">
        <f t="shared" si="11"/>
        <v>-35442</v>
      </c>
      <c r="Q76" s="82">
        <f t="shared" si="11"/>
        <v>-519841</v>
      </c>
      <c r="R76" s="112">
        <f t="shared" si="11"/>
        <v>-73453</v>
      </c>
      <c r="S76" s="82">
        <f t="shared" si="11"/>
        <v>-834029</v>
      </c>
      <c r="T76" s="82">
        <f t="shared" si="11"/>
        <v>-410267</v>
      </c>
      <c r="U76" s="82" t="e">
        <f t="shared" si="11"/>
        <v>#DIV/0!</v>
      </c>
      <c r="V76" s="82">
        <f t="shared" si="11"/>
        <v>-3937137</v>
      </c>
      <c r="W76" s="82">
        <f t="shared" si="11"/>
        <v>-441493</v>
      </c>
      <c r="X76" s="82">
        <f t="shared" si="11"/>
        <v>-2067523</v>
      </c>
      <c r="Y76" s="82">
        <f t="shared" si="11"/>
        <v>-28124</v>
      </c>
      <c r="Z76" s="82" t="e">
        <f t="shared" si="11"/>
        <v>#DIV/0!</v>
      </c>
      <c r="AA76" s="82">
        <f t="shared" si="11"/>
        <v>-57678</v>
      </c>
      <c r="AB76" s="82" t="e">
        <f t="shared" si="11"/>
        <v>#DIV/0!</v>
      </c>
      <c r="AC76" s="82">
        <f t="shared" si="11"/>
        <v>-184681</v>
      </c>
      <c r="AD76" s="82">
        <f t="shared" si="11"/>
        <v>-53217</v>
      </c>
      <c r="AE76" s="82">
        <f t="shared" si="11"/>
        <v>-32943</v>
      </c>
      <c r="AF76" s="82">
        <f t="shared" si="11"/>
        <v>-322505</v>
      </c>
      <c r="AG76" s="82">
        <f t="shared" si="11"/>
        <v>-887626</v>
      </c>
      <c r="AH76" s="112">
        <f t="shared" si="11"/>
        <v>-9409977</v>
      </c>
      <c r="AI76" s="82">
        <f t="shared" si="11"/>
        <v>-180276</v>
      </c>
      <c r="AJ76" s="82" t="e">
        <f t="shared" si="11"/>
        <v>#DIV/0!</v>
      </c>
      <c r="AK76" s="82">
        <f t="shared" si="11"/>
        <v>-44241</v>
      </c>
      <c r="AL76" s="82">
        <f t="shared" si="11"/>
        <v>-14416</v>
      </c>
      <c r="AM76" s="82">
        <f t="shared" si="11"/>
        <v>-28686</v>
      </c>
      <c r="AN76" s="82">
        <f t="shared" si="11"/>
        <v>-1004507</v>
      </c>
      <c r="AO76" s="82">
        <f t="shared" si="11"/>
        <v>-40169</v>
      </c>
      <c r="AP76" s="82">
        <f t="shared" si="11"/>
        <v>-3953810</v>
      </c>
      <c r="AQ76" s="82">
        <f t="shared" si="11"/>
        <v>-691415</v>
      </c>
      <c r="AR76" s="82">
        <f t="shared" si="11"/>
        <v>-2925324</v>
      </c>
      <c r="AS76" s="82">
        <f t="shared" si="11"/>
        <v>-809258</v>
      </c>
      <c r="AT76" s="82">
        <f t="shared" si="11"/>
        <v>-565376</v>
      </c>
      <c r="AU76" s="82">
        <f t="shared" si="11"/>
        <v>-28539</v>
      </c>
      <c r="AV76" s="82">
        <f t="shared" si="11"/>
        <v>-1221173</v>
      </c>
      <c r="AW76" s="82">
        <f t="shared" si="11"/>
        <v>-180139</v>
      </c>
      <c r="AX76" s="82">
        <f t="shared" si="11"/>
        <v>-120342</v>
      </c>
      <c r="AY76" s="82">
        <f t="shared" si="11"/>
        <v>-2268649</v>
      </c>
      <c r="AZ76" s="82">
        <f t="shared" si="11"/>
        <v>-335246</v>
      </c>
      <c r="BA76" s="82">
        <f t="shared" si="11"/>
        <v>-190961</v>
      </c>
      <c r="BB76" s="82">
        <f t="shared" si="11"/>
        <v>-15687</v>
      </c>
      <c r="BC76" s="82">
        <f t="shared" si="11"/>
        <v>-106622</v>
      </c>
      <c r="BD76" s="82">
        <f t="shared" si="11"/>
        <v>-455198</v>
      </c>
      <c r="BE76" s="82">
        <f t="shared" si="11"/>
        <v>-53052</v>
      </c>
      <c r="BF76" s="82">
        <f t="shared" si="11"/>
        <v>-26502</v>
      </c>
      <c r="BG76" s="82">
        <f t="shared" si="11"/>
        <v>-1977140</v>
      </c>
      <c r="BH76" s="82">
        <f t="shared" si="11"/>
        <v>-521577</v>
      </c>
      <c r="BI76" s="82">
        <f t="shared" si="11"/>
        <v>-576778</v>
      </c>
      <c r="BJ76" s="82">
        <f t="shared" si="11"/>
        <v>-65281</v>
      </c>
      <c r="BK76" s="82">
        <f t="shared" si="11"/>
        <v>-68156</v>
      </c>
      <c r="BL76" s="82">
        <f t="shared" si="11"/>
        <v>-40840863</v>
      </c>
      <c r="BM76" s="82">
        <f t="shared" si="11"/>
        <v>-32653694</v>
      </c>
      <c r="BN76" s="82">
        <f t="shared" si="11"/>
        <v>-390049</v>
      </c>
      <c r="BO76" s="82">
        <f t="shared" si="11"/>
        <v>-6343436</v>
      </c>
      <c r="BP76" s="82">
        <f t="shared" si="11"/>
        <v>-14336644</v>
      </c>
      <c r="BQ76" s="82">
        <f t="shared" ref="BQ76:CB76" si="12">SUM(BQ7:BQ66)-BQ67</f>
        <v>-1189508</v>
      </c>
      <c r="BR76" s="82">
        <f t="shared" si="12"/>
        <v>-30207019</v>
      </c>
      <c r="BS76" s="82">
        <f t="shared" si="12"/>
        <v>-85120850</v>
      </c>
      <c r="BT76" s="82">
        <f t="shared" si="12"/>
        <v>-125961813</v>
      </c>
      <c r="BU76" s="82">
        <f t="shared" si="12"/>
        <v>-23903995</v>
      </c>
      <c r="BV76" s="82" t="e">
        <f t="shared" si="12"/>
        <v>#DIV/0!</v>
      </c>
      <c r="BW76" s="82" t="e">
        <f t="shared" si="12"/>
        <v>#DIV/0!</v>
      </c>
      <c r="BX76" s="82" t="e">
        <f t="shared" si="12"/>
        <v>#DIV/0!</v>
      </c>
      <c r="BY76" s="82" t="e">
        <f t="shared" si="12"/>
        <v>#DIV/0!</v>
      </c>
      <c r="BZ76" s="82">
        <f t="shared" si="12"/>
        <v>0</v>
      </c>
      <c r="CA76" s="82">
        <f t="shared" si="12"/>
        <v>0</v>
      </c>
      <c r="CB76" s="82">
        <f t="shared" si="12"/>
        <v>0</v>
      </c>
    </row>
    <row r="77" spans="1:87" x14ac:dyDescent="0.2">
      <c r="C77" s="73" t="s">
        <v>157</v>
      </c>
      <c r="D77" s="78">
        <f>SUM(D69:D72)-D73</f>
        <v>0</v>
      </c>
      <c r="E77" s="78">
        <f t="shared" ref="E77:BP77" si="13">SUM(E69:E72)-E73</f>
        <v>0</v>
      </c>
      <c r="F77" s="78">
        <f t="shared" si="13"/>
        <v>0</v>
      </c>
      <c r="G77" s="78">
        <f t="shared" si="13"/>
        <v>0</v>
      </c>
      <c r="H77" s="78">
        <f t="shared" si="13"/>
        <v>0</v>
      </c>
      <c r="I77" s="78">
        <f t="shared" si="13"/>
        <v>0</v>
      </c>
      <c r="J77" s="78">
        <f t="shared" si="13"/>
        <v>0</v>
      </c>
      <c r="K77" s="78">
        <f t="shared" si="13"/>
        <v>0</v>
      </c>
      <c r="L77" s="78">
        <f t="shared" si="13"/>
        <v>0</v>
      </c>
      <c r="M77" s="78">
        <f t="shared" si="13"/>
        <v>0</v>
      </c>
      <c r="N77" s="78">
        <f t="shared" si="13"/>
        <v>0</v>
      </c>
      <c r="O77" s="78">
        <f t="shared" si="13"/>
        <v>0</v>
      </c>
      <c r="P77" s="78">
        <f t="shared" si="13"/>
        <v>0</v>
      </c>
      <c r="Q77" s="78">
        <f t="shared" si="13"/>
        <v>0</v>
      </c>
      <c r="R77" s="114">
        <f t="shared" si="13"/>
        <v>0</v>
      </c>
      <c r="S77" s="78">
        <f t="shared" si="13"/>
        <v>0</v>
      </c>
      <c r="T77" s="78">
        <f t="shared" si="13"/>
        <v>0</v>
      </c>
      <c r="U77" s="78">
        <f t="shared" si="13"/>
        <v>0</v>
      </c>
      <c r="V77" s="78">
        <f t="shared" si="13"/>
        <v>0</v>
      </c>
      <c r="W77" s="78">
        <f t="shared" si="13"/>
        <v>0</v>
      </c>
      <c r="X77" s="78">
        <f t="shared" si="13"/>
        <v>0</v>
      </c>
      <c r="Y77" s="78">
        <f t="shared" si="13"/>
        <v>0</v>
      </c>
      <c r="Z77" s="78">
        <f t="shared" si="13"/>
        <v>0</v>
      </c>
      <c r="AA77" s="78">
        <f t="shared" si="13"/>
        <v>0</v>
      </c>
      <c r="AB77" s="78">
        <f t="shared" si="13"/>
        <v>0</v>
      </c>
      <c r="AC77" s="78">
        <f t="shared" si="13"/>
        <v>0</v>
      </c>
      <c r="AD77" s="78">
        <f t="shared" si="13"/>
        <v>0</v>
      </c>
      <c r="AE77" s="78">
        <f t="shared" si="13"/>
        <v>0</v>
      </c>
      <c r="AF77" s="78">
        <f t="shared" si="13"/>
        <v>0</v>
      </c>
      <c r="AG77" s="78">
        <f t="shared" si="13"/>
        <v>0</v>
      </c>
      <c r="AH77" s="114">
        <f t="shared" si="13"/>
        <v>0</v>
      </c>
      <c r="AI77" s="78">
        <f t="shared" si="13"/>
        <v>0</v>
      </c>
      <c r="AJ77" s="78">
        <f t="shared" si="13"/>
        <v>0</v>
      </c>
      <c r="AK77" s="78">
        <f t="shared" si="13"/>
        <v>0</v>
      </c>
      <c r="AL77" s="78">
        <f t="shared" si="13"/>
        <v>0</v>
      </c>
      <c r="AM77" s="78">
        <f t="shared" si="13"/>
        <v>0</v>
      </c>
      <c r="AN77" s="78">
        <f t="shared" si="13"/>
        <v>0</v>
      </c>
      <c r="AO77" s="78">
        <f t="shared" si="13"/>
        <v>0</v>
      </c>
      <c r="AP77" s="78">
        <f t="shared" si="13"/>
        <v>0</v>
      </c>
      <c r="AQ77" s="78">
        <f t="shared" si="13"/>
        <v>0</v>
      </c>
      <c r="AR77" s="78">
        <f t="shared" si="13"/>
        <v>0</v>
      </c>
      <c r="AS77" s="78">
        <f t="shared" si="13"/>
        <v>0</v>
      </c>
      <c r="AT77" s="78">
        <f t="shared" si="13"/>
        <v>0</v>
      </c>
      <c r="AU77" s="78">
        <f t="shared" si="13"/>
        <v>0</v>
      </c>
      <c r="AV77" s="78">
        <f t="shared" si="13"/>
        <v>0</v>
      </c>
      <c r="AW77" s="78">
        <f t="shared" si="13"/>
        <v>0</v>
      </c>
      <c r="AX77" s="78">
        <f t="shared" si="13"/>
        <v>0</v>
      </c>
      <c r="AY77" s="78">
        <f t="shared" si="13"/>
        <v>0</v>
      </c>
      <c r="AZ77" s="78">
        <f t="shared" si="13"/>
        <v>0</v>
      </c>
      <c r="BA77" s="78">
        <f t="shared" si="13"/>
        <v>0</v>
      </c>
      <c r="BB77" s="78">
        <f t="shared" si="13"/>
        <v>0</v>
      </c>
      <c r="BC77" s="78">
        <f t="shared" si="13"/>
        <v>0</v>
      </c>
      <c r="BD77" s="78">
        <f t="shared" si="13"/>
        <v>0</v>
      </c>
      <c r="BE77" s="78">
        <f t="shared" si="13"/>
        <v>0</v>
      </c>
      <c r="BF77" s="78">
        <f t="shared" si="13"/>
        <v>0</v>
      </c>
      <c r="BG77" s="78">
        <f t="shared" si="13"/>
        <v>0</v>
      </c>
      <c r="BH77" s="78">
        <f t="shared" si="13"/>
        <v>0</v>
      </c>
      <c r="BI77" s="78">
        <f t="shared" si="13"/>
        <v>0</v>
      </c>
      <c r="BJ77" s="78">
        <f t="shared" si="13"/>
        <v>0</v>
      </c>
      <c r="BK77" s="78">
        <f t="shared" si="13"/>
        <v>0</v>
      </c>
      <c r="BL77" s="78">
        <f t="shared" si="13"/>
        <v>0</v>
      </c>
      <c r="BM77" s="78">
        <f t="shared" si="13"/>
        <v>0</v>
      </c>
      <c r="BN77" s="78">
        <f t="shared" si="13"/>
        <v>0</v>
      </c>
      <c r="BO77" s="78">
        <f t="shared" si="13"/>
        <v>0</v>
      </c>
      <c r="BP77" s="78">
        <f t="shared" si="13"/>
        <v>0</v>
      </c>
      <c r="BQ77" s="78">
        <f t="shared" ref="BQ77:CB77" si="14">SUM(BQ69:BQ72)-BQ73</f>
        <v>0</v>
      </c>
      <c r="BR77" s="78">
        <f t="shared" si="14"/>
        <v>0</v>
      </c>
      <c r="BS77" s="78">
        <f t="shared" si="14"/>
        <v>0</v>
      </c>
      <c r="BT77" s="78">
        <f t="shared" si="14"/>
        <v>0</v>
      </c>
      <c r="BU77" s="78">
        <f t="shared" si="14"/>
        <v>0</v>
      </c>
      <c r="BV77" s="78">
        <f t="shared" si="14"/>
        <v>0</v>
      </c>
      <c r="BW77" s="78">
        <f t="shared" si="14"/>
        <v>0</v>
      </c>
      <c r="BX77" s="78">
        <f t="shared" si="14"/>
        <v>0</v>
      </c>
      <c r="BY77" s="78">
        <f t="shared" si="14"/>
        <v>0</v>
      </c>
      <c r="BZ77" s="78">
        <f t="shared" si="14"/>
        <v>0</v>
      </c>
      <c r="CA77" s="78">
        <f t="shared" si="14"/>
        <v>0</v>
      </c>
      <c r="CB77" s="78">
        <f t="shared" si="14"/>
        <v>0</v>
      </c>
    </row>
    <row r="78" spans="1:87" x14ac:dyDescent="0.2">
      <c r="C78" s="73" t="s">
        <v>158</v>
      </c>
      <c r="D78" s="78">
        <f>+D74-D73-D68-D67</f>
        <v>0</v>
      </c>
      <c r="E78" s="78">
        <f t="shared" ref="E78:BL78" si="15">+E74-E73-E68-E67</f>
        <v>0</v>
      </c>
      <c r="F78" s="78">
        <f t="shared" si="15"/>
        <v>0</v>
      </c>
      <c r="G78" s="78">
        <f t="shared" si="15"/>
        <v>0</v>
      </c>
      <c r="H78" s="78">
        <f t="shared" si="15"/>
        <v>0</v>
      </c>
      <c r="I78" s="78">
        <f t="shared" si="15"/>
        <v>0</v>
      </c>
      <c r="J78" s="78">
        <f t="shared" si="15"/>
        <v>0</v>
      </c>
      <c r="K78" s="78">
        <f t="shared" si="15"/>
        <v>0</v>
      </c>
      <c r="L78" s="78">
        <f t="shared" si="15"/>
        <v>0</v>
      </c>
      <c r="M78" s="78">
        <f t="shared" si="15"/>
        <v>0</v>
      </c>
      <c r="N78" s="78">
        <f t="shared" si="15"/>
        <v>0</v>
      </c>
      <c r="O78" s="78">
        <f t="shared" si="15"/>
        <v>0</v>
      </c>
      <c r="P78" s="78">
        <f t="shared" si="15"/>
        <v>0</v>
      </c>
      <c r="Q78" s="78">
        <f t="shared" si="15"/>
        <v>0</v>
      </c>
      <c r="R78" s="114">
        <f t="shared" si="15"/>
        <v>0</v>
      </c>
      <c r="S78" s="78">
        <f t="shared" si="15"/>
        <v>0</v>
      </c>
      <c r="T78" s="78">
        <f t="shared" si="15"/>
        <v>0</v>
      </c>
      <c r="U78" s="78">
        <f t="shared" si="15"/>
        <v>0</v>
      </c>
      <c r="V78" s="78">
        <f t="shared" si="15"/>
        <v>0</v>
      </c>
      <c r="W78" s="78">
        <f t="shared" si="15"/>
        <v>0</v>
      </c>
      <c r="X78" s="78">
        <f t="shared" si="15"/>
        <v>0</v>
      </c>
      <c r="Y78" s="78">
        <f t="shared" si="15"/>
        <v>0</v>
      </c>
      <c r="Z78" s="78">
        <f t="shared" si="15"/>
        <v>0</v>
      </c>
      <c r="AA78" s="78">
        <f t="shared" si="15"/>
        <v>0</v>
      </c>
      <c r="AB78" s="78">
        <f t="shared" si="15"/>
        <v>0</v>
      </c>
      <c r="AC78" s="78">
        <f t="shared" si="15"/>
        <v>0</v>
      </c>
      <c r="AD78" s="78">
        <f t="shared" si="15"/>
        <v>0</v>
      </c>
      <c r="AE78" s="78">
        <f t="shared" si="15"/>
        <v>0</v>
      </c>
      <c r="AF78" s="78">
        <f t="shared" si="15"/>
        <v>0</v>
      </c>
      <c r="AG78" s="78">
        <f t="shared" si="15"/>
        <v>0</v>
      </c>
      <c r="AH78" s="114">
        <f t="shared" si="15"/>
        <v>0</v>
      </c>
      <c r="AI78" s="78">
        <f t="shared" si="15"/>
        <v>0</v>
      </c>
      <c r="AJ78" s="78">
        <f t="shared" si="15"/>
        <v>0</v>
      </c>
      <c r="AK78" s="78">
        <f t="shared" si="15"/>
        <v>0</v>
      </c>
      <c r="AL78" s="78">
        <f t="shared" si="15"/>
        <v>0</v>
      </c>
      <c r="AM78" s="78">
        <f t="shared" si="15"/>
        <v>0</v>
      </c>
      <c r="AN78" s="78">
        <f t="shared" si="15"/>
        <v>0</v>
      </c>
      <c r="AO78" s="78">
        <f t="shared" si="15"/>
        <v>0</v>
      </c>
      <c r="AP78" s="78">
        <f t="shared" si="15"/>
        <v>0</v>
      </c>
      <c r="AQ78" s="78">
        <f t="shared" si="15"/>
        <v>0</v>
      </c>
      <c r="AR78" s="78">
        <f t="shared" si="15"/>
        <v>0</v>
      </c>
      <c r="AS78" s="78">
        <f t="shared" si="15"/>
        <v>0</v>
      </c>
      <c r="AT78" s="78">
        <f t="shared" si="15"/>
        <v>0</v>
      </c>
      <c r="AU78" s="78">
        <f t="shared" si="15"/>
        <v>0</v>
      </c>
      <c r="AV78" s="78">
        <f t="shared" si="15"/>
        <v>0</v>
      </c>
      <c r="AW78" s="78">
        <f t="shared" si="15"/>
        <v>0</v>
      </c>
      <c r="AX78" s="78">
        <f t="shared" si="15"/>
        <v>0</v>
      </c>
      <c r="AY78" s="78">
        <f t="shared" si="15"/>
        <v>0</v>
      </c>
      <c r="AZ78" s="78">
        <f t="shared" si="15"/>
        <v>0</v>
      </c>
      <c r="BA78" s="78">
        <f t="shared" si="15"/>
        <v>0</v>
      </c>
      <c r="BB78" s="78">
        <f t="shared" si="15"/>
        <v>0</v>
      </c>
      <c r="BC78" s="78">
        <f t="shared" si="15"/>
        <v>0</v>
      </c>
      <c r="BD78" s="78">
        <f t="shared" si="15"/>
        <v>0</v>
      </c>
      <c r="BE78" s="78">
        <f t="shared" si="15"/>
        <v>0</v>
      </c>
      <c r="BF78" s="78">
        <f t="shared" si="15"/>
        <v>0</v>
      </c>
      <c r="BG78" s="78">
        <f t="shared" si="15"/>
        <v>0</v>
      </c>
      <c r="BH78" s="78">
        <f t="shared" si="15"/>
        <v>0</v>
      </c>
      <c r="BI78" s="78">
        <f t="shared" si="15"/>
        <v>0</v>
      </c>
      <c r="BJ78" s="78">
        <f t="shared" si="15"/>
        <v>0</v>
      </c>
      <c r="BK78" s="78">
        <f t="shared" si="15"/>
        <v>0</v>
      </c>
      <c r="BL78" s="78">
        <f t="shared" si="15"/>
        <v>0</v>
      </c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</row>
    <row r="79" spans="1:87" x14ac:dyDescent="0.2">
      <c r="M79" s="85"/>
      <c r="N79" s="85"/>
      <c r="O79" s="85"/>
      <c r="P79" s="85"/>
      <c r="Q79" s="85"/>
      <c r="R79" s="10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10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</row>
    <row r="80" spans="1:87" x14ac:dyDescent="0.2"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10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10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73" t="s">
        <v>159</v>
      </c>
      <c r="BN80" s="85">
        <f>+BL73</f>
        <v>61216855</v>
      </c>
    </row>
    <row r="81" spans="65:66" x14ac:dyDescent="0.2">
      <c r="BM81" s="73" t="s">
        <v>160</v>
      </c>
      <c r="BN81" s="85">
        <f>+BS67-BU67</f>
        <v>61216855</v>
      </c>
    </row>
    <row r="82" spans="65:66" x14ac:dyDescent="0.2">
      <c r="BN82" s="85">
        <f>+BN80-BN81</f>
        <v>0</v>
      </c>
    </row>
  </sheetData>
  <mergeCells count="79"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CB4:CB6"/>
    <mergeCell ref="BM5:BM6"/>
    <mergeCell ref="BN5:BN6"/>
    <mergeCell ref="BO5:BO6"/>
    <mergeCell ref="BP5:BP6"/>
    <mergeCell ref="BJ4:BJ6"/>
    <mergeCell ref="BK4:BK6"/>
    <mergeCell ref="BL4:BL6"/>
    <mergeCell ref="BZ4:BZ6"/>
    <mergeCell ref="CA4:CA6"/>
    <mergeCell ref="BW5:BW6"/>
    <mergeCell ref="BX5:BX6"/>
    <mergeCell ref="BY5:BY6"/>
    <mergeCell ref="BQ5:BQ6"/>
    <mergeCell ref="BR5:BR6"/>
    <mergeCell ref="BS5:BS6"/>
    <mergeCell ref="BT5:BT6"/>
    <mergeCell ref="BU5:BU6"/>
    <mergeCell ref="BV5:BV6"/>
  </mergeCells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I82"/>
  <sheetViews>
    <sheetView showGridLines="0" zoomScaleNormal="100" workbookViewId="0">
      <pane xSplit="3" ySplit="6" topLeftCell="D7" activePane="bottomRight" state="frozen"/>
      <selection activeCell="BR24" sqref="BR24"/>
      <selection pane="topRight" activeCell="BR24" sqref="BR24"/>
      <selection pane="bottomLeft" activeCell="BR24" sqref="BR24"/>
      <selection pane="bottomRight" activeCell="A80" sqref="A80"/>
    </sheetView>
  </sheetViews>
  <sheetFormatPr defaultColWidth="13.6640625" defaultRowHeight="10.199999999999999" x14ac:dyDescent="0.2"/>
  <cols>
    <col min="1" max="1" width="7.109375" style="73" customWidth="1"/>
    <col min="2" max="2" width="6.88671875" style="73" customWidth="1"/>
    <col min="3" max="3" width="26.6640625" style="73" customWidth="1"/>
    <col min="4" max="4" width="13" style="73" customWidth="1"/>
    <col min="5" max="8" width="14" style="73" bestFit="1" customWidth="1"/>
    <col min="9" max="9" width="14.6640625" style="73" bestFit="1" customWidth="1"/>
    <col min="10" max="17" width="14" style="73" bestFit="1" customWidth="1"/>
    <col min="18" max="18" width="14" style="110" bestFit="1" customWidth="1"/>
    <col min="19" max="20" width="14" style="73" bestFit="1" customWidth="1"/>
    <col min="21" max="21" width="16.44140625" style="73" bestFit="1" customWidth="1"/>
    <col min="22" max="33" width="14" style="73" bestFit="1" customWidth="1"/>
    <col min="34" max="34" width="15.88671875" style="110" bestFit="1" customWidth="1"/>
    <col min="35" max="41" width="14" style="73" bestFit="1" customWidth="1"/>
    <col min="42" max="42" width="15.88671875" style="73" bestFit="1" customWidth="1"/>
    <col min="43" max="43" width="16.44140625" style="73" bestFit="1" customWidth="1"/>
    <col min="44" max="44" width="18.33203125" style="73" bestFit="1" customWidth="1"/>
    <col min="45" max="45" width="16.44140625" style="73" bestFit="1" customWidth="1"/>
    <col min="46" max="51" width="14" style="73" bestFit="1" customWidth="1"/>
    <col min="52" max="53" width="16.44140625" style="73" bestFit="1" customWidth="1"/>
    <col min="54" max="54" width="14" style="73" bestFit="1" customWidth="1"/>
    <col min="55" max="55" width="16.44140625" style="73" bestFit="1" customWidth="1"/>
    <col min="56" max="58" width="14" style="73" bestFit="1" customWidth="1"/>
    <col min="59" max="59" width="24" style="73" bestFit="1" customWidth="1"/>
    <col min="60" max="60" width="15.88671875" style="73" bestFit="1" customWidth="1"/>
    <col min="61" max="63" width="14" style="73" bestFit="1" customWidth="1"/>
    <col min="64" max="64" width="14.88671875" style="73" bestFit="1" customWidth="1"/>
    <col min="65" max="65" width="18.88671875" style="73" bestFit="1" customWidth="1"/>
    <col min="66" max="66" width="13.88671875" style="73" bestFit="1" customWidth="1"/>
    <col min="67" max="67" width="16.88671875" style="73" bestFit="1" customWidth="1"/>
    <col min="68" max="68" width="16.33203125" style="73" bestFit="1" customWidth="1"/>
    <col min="69" max="69" width="13.88671875" style="73" bestFit="1" customWidth="1"/>
    <col min="70" max="71" width="18.5546875" style="73" customWidth="1"/>
    <col min="72" max="72" width="20.5546875" style="73" customWidth="1"/>
    <col min="73" max="73" width="18.109375" style="73" customWidth="1"/>
    <col min="74" max="74" width="18" style="73" customWidth="1"/>
    <col min="75" max="76" width="17.6640625" style="73" customWidth="1"/>
    <col min="77" max="77" width="14.5546875" style="73" bestFit="1" customWidth="1"/>
    <col min="78" max="78" width="15" style="73" customWidth="1"/>
    <col min="79" max="79" width="17.109375" style="73" customWidth="1"/>
    <col min="80" max="80" width="13.88671875" style="73" customWidth="1"/>
    <col min="81" max="81" width="13.6640625" style="73"/>
    <col min="82" max="87" width="8.44140625" style="73" bestFit="1" customWidth="1"/>
    <col min="88" max="16384" width="13.6640625" style="73"/>
  </cols>
  <sheetData>
    <row r="1" spans="1:87" x14ac:dyDescent="0.2">
      <c r="B1" s="74" t="s">
        <v>0</v>
      </c>
      <c r="C1" s="75"/>
      <c r="D1" s="87" t="s">
        <v>24</v>
      </c>
      <c r="E1" s="87" t="s">
        <v>26</v>
      </c>
      <c r="F1" s="87" t="s">
        <v>28</v>
      </c>
      <c r="G1" s="91" t="s">
        <v>30</v>
      </c>
      <c r="H1" s="91" t="s">
        <v>32</v>
      </c>
      <c r="I1" s="91" t="s">
        <v>34</v>
      </c>
      <c r="J1" s="91" t="s">
        <v>36</v>
      </c>
      <c r="K1" s="91" t="s">
        <v>38</v>
      </c>
      <c r="L1" s="91" t="s">
        <v>40</v>
      </c>
      <c r="M1" s="91" t="s">
        <v>42</v>
      </c>
      <c r="N1" s="91" t="s">
        <v>44</v>
      </c>
      <c r="O1" s="91" t="s">
        <v>46</v>
      </c>
      <c r="P1" s="91" t="s">
        <v>48</v>
      </c>
      <c r="Q1" s="91" t="s">
        <v>50</v>
      </c>
      <c r="R1" s="107" t="s">
        <v>52</v>
      </c>
      <c r="S1" s="91" t="s">
        <v>54</v>
      </c>
      <c r="T1" s="91" t="s">
        <v>56</v>
      </c>
      <c r="U1" s="91" t="s">
        <v>58</v>
      </c>
      <c r="V1" s="91" t="s">
        <v>60</v>
      </c>
      <c r="W1" s="91" t="s">
        <v>62</v>
      </c>
      <c r="X1" s="91" t="s">
        <v>64</v>
      </c>
      <c r="Y1" s="91" t="s">
        <v>66</v>
      </c>
      <c r="Z1" s="91" t="s">
        <v>68</v>
      </c>
      <c r="AA1" s="91" t="s">
        <v>70</v>
      </c>
      <c r="AB1" s="91" t="s">
        <v>72</v>
      </c>
      <c r="AC1" s="91" t="s">
        <v>74</v>
      </c>
      <c r="AD1" s="91" t="s">
        <v>76</v>
      </c>
      <c r="AE1" s="91" t="s">
        <v>78</v>
      </c>
      <c r="AF1" s="91" t="s">
        <v>80</v>
      </c>
      <c r="AG1" s="91" t="s">
        <v>82</v>
      </c>
      <c r="AH1" s="107" t="s">
        <v>84</v>
      </c>
      <c r="AI1" s="91" t="s">
        <v>86</v>
      </c>
      <c r="AJ1" s="91" t="s">
        <v>88</v>
      </c>
      <c r="AK1" s="91" t="s">
        <v>90</v>
      </c>
      <c r="AL1" s="91" t="s">
        <v>92</v>
      </c>
      <c r="AM1" s="91" t="s">
        <v>94</v>
      </c>
      <c r="AN1" s="91" t="s">
        <v>96</v>
      </c>
      <c r="AO1" s="91" t="s">
        <v>98</v>
      </c>
      <c r="AP1" s="91" t="s">
        <v>100</v>
      </c>
      <c r="AQ1" s="91" t="s">
        <v>102</v>
      </c>
      <c r="AR1" s="91" t="s">
        <v>104</v>
      </c>
      <c r="AS1" s="91" t="s">
        <v>106</v>
      </c>
      <c r="AT1" s="91" t="s">
        <v>108</v>
      </c>
      <c r="AU1" s="91" t="s">
        <v>110</v>
      </c>
      <c r="AV1" s="91" t="s">
        <v>112</v>
      </c>
      <c r="AW1" s="91" t="s">
        <v>114</v>
      </c>
      <c r="AX1" s="91" t="s">
        <v>116</v>
      </c>
      <c r="AY1" s="91" t="s">
        <v>118</v>
      </c>
      <c r="AZ1" s="91" t="s">
        <v>120</v>
      </c>
      <c r="BA1" s="91" t="s">
        <v>122</v>
      </c>
      <c r="BB1" s="91" t="s">
        <v>124</v>
      </c>
      <c r="BC1" s="91" t="s">
        <v>126</v>
      </c>
      <c r="BD1" s="91" t="s">
        <v>128</v>
      </c>
      <c r="BE1" s="91" t="s">
        <v>130</v>
      </c>
      <c r="BF1" s="91" t="s">
        <v>132</v>
      </c>
      <c r="BG1" s="91" t="s">
        <v>134</v>
      </c>
      <c r="BH1" s="91" t="s">
        <v>136</v>
      </c>
      <c r="BI1" s="91" t="s">
        <v>138</v>
      </c>
      <c r="BJ1" s="91" t="s">
        <v>140</v>
      </c>
      <c r="BK1" s="91" t="s">
        <v>142</v>
      </c>
      <c r="BL1" s="76"/>
      <c r="BM1" s="76"/>
      <c r="BN1" s="77"/>
      <c r="BO1" s="76"/>
      <c r="BP1" s="76"/>
      <c r="BQ1" s="76"/>
      <c r="BR1" s="76"/>
      <c r="BS1" s="78"/>
      <c r="BT1" s="75"/>
      <c r="BU1" s="75"/>
      <c r="BV1" s="75"/>
      <c r="BW1" s="75"/>
      <c r="BX1" s="75"/>
      <c r="BY1" s="75"/>
    </row>
    <row r="2" spans="1:87" x14ac:dyDescent="0.2">
      <c r="B2" s="74" t="s">
        <v>1</v>
      </c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111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111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76"/>
      <c r="BM2" s="76"/>
      <c r="BN2" s="76"/>
      <c r="BO2" s="76"/>
      <c r="BP2" s="76"/>
      <c r="BQ2" s="76"/>
      <c r="BR2" s="76"/>
      <c r="BS2" s="76"/>
      <c r="BT2" s="75"/>
      <c r="BU2" s="75"/>
      <c r="BV2" s="81"/>
      <c r="BW2" s="81"/>
      <c r="BX2" s="81"/>
    </row>
    <row r="3" spans="1:87" x14ac:dyDescent="0.2">
      <c r="B3" s="74"/>
      <c r="C3" s="79"/>
      <c r="D3" s="82">
        <f>-D76</f>
        <v>0</v>
      </c>
      <c r="E3" s="82">
        <f t="shared" ref="E3:BP3" si="0">-E76</f>
        <v>0</v>
      </c>
      <c r="F3" s="82">
        <f t="shared" si="0"/>
        <v>0</v>
      </c>
      <c r="G3" s="82">
        <f t="shared" si="0"/>
        <v>0</v>
      </c>
      <c r="H3" s="82">
        <f t="shared" si="0"/>
        <v>0</v>
      </c>
      <c r="I3" s="82">
        <f t="shared" si="0"/>
        <v>0</v>
      </c>
      <c r="J3" s="82">
        <f t="shared" si="0"/>
        <v>0</v>
      </c>
      <c r="K3" s="82">
        <f t="shared" si="0"/>
        <v>0</v>
      </c>
      <c r="L3" s="82">
        <f t="shared" si="0"/>
        <v>0</v>
      </c>
      <c r="M3" s="82">
        <f t="shared" si="0"/>
        <v>0</v>
      </c>
      <c r="N3" s="82">
        <f t="shared" si="0"/>
        <v>0</v>
      </c>
      <c r="O3" s="82">
        <f t="shared" si="0"/>
        <v>0</v>
      </c>
      <c r="P3" s="82">
        <f t="shared" si="0"/>
        <v>0</v>
      </c>
      <c r="Q3" s="82">
        <f t="shared" si="0"/>
        <v>0</v>
      </c>
      <c r="R3" s="112">
        <f t="shared" si="0"/>
        <v>0</v>
      </c>
      <c r="S3" s="82">
        <f t="shared" si="0"/>
        <v>0</v>
      </c>
      <c r="T3" s="82">
        <f t="shared" si="0"/>
        <v>0</v>
      </c>
      <c r="U3" s="82">
        <f t="shared" si="0"/>
        <v>0</v>
      </c>
      <c r="V3" s="82">
        <f t="shared" si="0"/>
        <v>0</v>
      </c>
      <c r="W3" s="82">
        <f t="shared" si="0"/>
        <v>0</v>
      </c>
      <c r="X3" s="82">
        <f t="shared" si="0"/>
        <v>0</v>
      </c>
      <c r="Y3" s="82">
        <f t="shared" si="0"/>
        <v>0</v>
      </c>
      <c r="Z3" s="82">
        <f t="shared" si="0"/>
        <v>0</v>
      </c>
      <c r="AA3" s="82">
        <f t="shared" si="0"/>
        <v>0</v>
      </c>
      <c r="AB3" s="82">
        <f t="shared" si="0"/>
        <v>0</v>
      </c>
      <c r="AC3" s="82">
        <f t="shared" si="0"/>
        <v>0</v>
      </c>
      <c r="AD3" s="82">
        <f t="shared" si="0"/>
        <v>0</v>
      </c>
      <c r="AE3" s="82">
        <f t="shared" si="0"/>
        <v>0</v>
      </c>
      <c r="AF3" s="82">
        <f t="shared" si="0"/>
        <v>0</v>
      </c>
      <c r="AG3" s="82">
        <f t="shared" si="0"/>
        <v>0</v>
      </c>
      <c r="AH3" s="112">
        <f t="shared" si="0"/>
        <v>0</v>
      </c>
      <c r="AI3" s="82">
        <f t="shared" si="0"/>
        <v>0</v>
      </c>
      <c r="AJ3" s="82">
        <f t="shared" si="0"/>
        <v>0</v>
      </c>
      <c r="AK3" s="82">
        <f t="shared" si="0"/>
        <v>0</v>
      </c>
      <c r="AL3" s="82">
        <f t="shared" si="0"/>
        <v>0</v>
      </c>
      <c r="AM3" s="82">
        <f t="shared" si="0"/>
        <v>0</v>
      </c>
      <c r="AN3" s="82">
        <f t="shared" si="0"/>
        <v>0</v>
      </c>
      <c r="AO3" s="82">
        <f t="shared" si="0"/>
        <v>0</v>
      </c>
      <c r="AP3" s="82">
        <f t="shared" si="0"/>
        <v>0</v>
      </c>
      <c r="AQ3" s="82">
        <f t="shared" si="0"/>
        <v>0</v>
      </c>
      <c r="AR3" s="82">
        <f t="shared" si="0"/>
        <v>0</v>
      </c>
      <c r="AS3" s="82">
        <f t="shared" si="0"/>
        <v>0</v>
      </c>
      <c r="AT3" s="82">
        <f t="shared" si="0"/>
        <v>0</v>
      </c>
      <c r="AU3" s="82">
        <f t="shared" si="0"/>
        <v>0</v>
      </c>
      <c r="AV3" s="82">
        <f t="shared" si="0"/>
        <v>0</v>
      </c>
      <c r="AW3" s="82">
        <f t="shared" si="0"/>
        <v>0</v>
      </c>
      <c r="AX3" s="82">
        <f t="shared" si="0"/>
        <v>0</v>
      </c>
      <c r="AY3" s="82">
        <f t="shared" si="0"/>
        <v>0</v>
      </c>
      <c r="AZ3" s="82">
        <f t="shared" si="0"/>
        <v>0</v>
      </c>
      <c r="BA3" s="82">
        <f t="shared" si="0"/>
        <v>0</v>
      </c>
      <c r="BB3" s="82">
        <f t="shared" si="0"/>
        <v>0</v>
      </c>
      <c r="BC3" s="82">
        <f t="shared" si="0"/>
        <v>0</v>
      </c>
      <c r="BD3" s="82">
        <f t="shared" si="0"/>
        <v>0</v>
      </c>
      <c r="BE3" s="82">
        <f t="shared" si="0"/>
        <v>0</v>
      </c>
      <c r="BF3" s="82">
        <f t="shared" si="0"/>
        <v>0</v>
      </c>
      <c r="BG3" s="82">
        <f t="shared" si="0"/>
        <v>0</v>
      </c>
      <c r="BH3" s="82">
        <f t="shared" si="0"/>
        <v>0</v>
      </c>
      <c r="BI3" s="82">
        <f t="shared" si="0"/>
        <v>0</v>
      </c>
      <c r="BJ3" s="82">
        <f t="shared" si="0"/>
        <v>0</v>
      </c>
      <c r="BK3" s="82">
        <f t="shared" si="0"/>
        <v>0</v>
      </c>
      <c r="BL3" s="82">
        <f t="shared" si="0"/>
        <v>0</v>
      </c>
      <c r="BM3" s="82">
        <f t="shared" si="0"/>
        <v>0</v>
      </c>
      <c r="BN3" s="82">
        <f t="shared" si="0"/>
        <v>0</v>
      </c>
      <c r="BO3" s="82">
        <f t="shared" si="0"/>
        <v>0</v>
      </c>
      <c r="BP3" s="82">
        <f t="shared" si="0"/>
        <v>0</v>
      </c>
      <c r="BQ3" s="82">
        <f t="shared" ref="BQ3:CB3" si="1">-BQ76</f>
        <v>0</v>
      </c>
      <c r="BR3" s="82">
        <f t="shared" si="1"/>
        <v>0</v>
      </c>
      <c r="BS3" s="82">
        <f t="shared" si="1"/>
        <v>0</v>
      </c>
      <c r="BT3" s="82">
        <f t="shared" si="1"/>
        <v>0</v>
      </c>
      <c r="BU3" s="82">
        <f t="shared" si="1"/>
        <v>0</v>
      </c>
      <c r="BV3" s="82">
        <f t="shared" si="1"/>
        <v>0</v>
      </c>
      <c r="BW3" s="82">
        <f t="shared" si="1"/>
        <v>0</v>
      </c>
      <c r="BX3" s="82">
        <f t="shared" si="1"/>
        <v>0</v>
      </c>
      <c r="BY3" s="82">
        <f t="shared" si="1"/>
        <v>0</v>
      </c>
      <c r="BZ3" s="82">
        <f t="shared" si="1"/>
        <v>0</v>
      </c>
      <c r="CA3" s="82">
        <f t="shared" si="1"/>
        <v>0</v>
      </c>
      <c r="CB3" s="82">
        <f t="shared" si="1"/>
        <v>0</v>
      </c>
    </row>
    <row r="4" spans="1:87" x14ac:dyDescent="0.2">
      <c r="B4" s="116" t="s">
        <v>2</v>
      </c>
      <c r="C4" s="116" t="s">
        <v>3</v>
      </c>
      <c r="D4" s="116">
        <v>1</v>
      </c>
      <c r="E4" s="116">
        <f>+D4+1</f>
        <v>2</v>
      </c>
      <c r="F4" s="116">
        <f t="shared" ref="F4:BK4" si="2">+E4+1</f>
        <v>3</v>
      </c>
      <c r="G4" s="116">
        <f t="shared" si="2"/>
        <v>4</v>
      </c>
      <c r="H4" s="116">
        <f t="shared" si="2"/>
        <v>5</v>
      </c>
      <c r="I4" s="116">
        <f t="shared" si="2"/>
        <v>6</v>
      </c>
      <c r="J4" s="116">
        <f t="shared" si="2"/>
        <v>7</v>
      </c>
      <c r="K4" s="116">
        <f t="shared" si="2"/>
        <v>8</v>
      </c>
      <c r="L4" s="116">
        <f t="shared" si="2"/>
        <v>9</v>
      </c>
      <c r="M4" s="116">
        <f t="shared" si="2"/>
        <v>10</v>
      </c>
      <c r="N4" s="116">
        <f t="shared" si="2"/>
        <v>11</v>
      </c>
      <c r="O4" s="116">
        <f t="shared" si="2"/>
        <v>12</v>
      </c>
      <c r="P4" s="116">
        <f t="shared" si="2"/>
        <v>13</v>
      </c>
      <c r="Q4" s="116">
        <f t="shared" si="2"/>
        <v>14</v>
      </c>
      <c r="R4" s="127">
        <f t="shared" si="2"/>
        <v>15</v>
      </c>
      <c r="S4" s="116">
        <f t="shared" si="2"/>
        <v>16</v>
      </c>
      <c r="T4" s="116">
        <f t="shared" si="2"/>
        <v>17</v>
      </c>
      <c r="U4" s="116">
        <f t="shared" si="2"/>
        <v>18</v>
      </c>
      <c r="V4" s="116">
        <f t="shared" si="2"/>
        <v>19</v>
      </c>
      <c r="W4" s="116">
        <f t="shared" si="2"/>
        <v>20</v>
      </c>
      <c r="X4" s="116">
        <f t="shared" si="2"/>
        <v>21</v>
      </c>
      <c r="Y4" s="116">
        <f t="shared" si="2"/>
        <v>22</v>
      </c>
      <c r="Z4" s="116">
        <f t="shared" si="2"/>
        <v>23</v>
      </c>
      <c r="AA4" s="116">
        <f t="shared" si="2"/>
        <v>24</v>
      </c>
      <c r="AB4" s="116">
        <f t="shared" si="2"/>
        <v>25</v>
      </c>
      <c r="AC4" s="116">
        <f t="shared" si="2"/>
        <v>26</v>
      </c>
      <c r="AD4" s="116">
        <f t="shared" si="2"/>
        <v>27</v>
      </c>
      <c r="AE4" s="116">
        <f t="shared" si="2"/>
        <v>28</v>
      </c>
      <c r="AF4" s="116">
        <f t="shared" si="2"/>
        <v>29</v>
      </c>
      <c r="AG4" s="116">
        <f t="shared" si="2"/>
        <v>30</v>
      </c>
      <c r="AH4" s="127">
        <f t="shared" si="2"/>
        <v>31</v>
      </c>
      <c r="AI4" s="116">
        <f t="shared" si="2"/>
        <v>32</v>
      </c>
      <c r="AJ4" s="116">
        <f t="shared" si="2"/>
        <v>33</v>
      </c>
      <c r="AK4" s="116">
        <f t="shared" si="2"/>
        <v>34</v>
      </c>
      <c r="AL4" s="116">
        <f t="shared" si="2"/>
        <v>35</v>
      </c>
      <c r="AM4" s="116">
        <f t="shared" si="2"/>
        <v>36</v>
      </c>
      <c r="AN4" s="116">
        <f t="shared" si="2"/>
        <v>37</v>
      </c>
      <c r="AO4" s="116">
        <f t="shared" si="2"/>
        <v>38</v>
      </c>
      <c r="AP4" s="116">
        <f t="shared" si="2"/>
        <v>39</v>
      </c>
      <c r="AQ4" s="116">
        <f t="shared" si="2"/>
        <v>40</v>
      </c>
      <c r="AR4" s="116">
        <f t="shared" si="2"/>
        <v>41</v>
      </c>
      <c r="AS4" s="116">
        <f t="shared" si="2"/>
        <v>42</v>
      </c>
      <c r="AT4" s="116">
        <f t="shared" si="2"/>
        <v>43</v>
      </c>
      <c r="AU4" s="116">
        <f t="shared" si="2"/>
        <v>44</v>
      </c>
      <c r="AV4" s="116">
        <f t="shared" si="2"/>
        <v>45</v>
      </c>
      <c r="AW4" s="116">
        <f t="shared" si="2"/>
        <v>46</v>
      </c>
      <c r="AX4" s="116">
        <f t="shared" si="2"/>
        <v>47</v>
      </c>
      <c r="AY4" s="116">
        <f t="shared" si="2"/>
        <v>48</v>
      </c>
      <c r="AZ4" s="116">
        <f t="shared" si="2"/>
        <v>49</v>
      </c>
      <c r="BA4" s="116">
        <f t="shared" si="2"/>
        <v>50</v>
      </c>
      <c r="BB4" s="116">
        <f t="shared" si="2"/>
        <v>51</v>
      </c>
      <c r="BC4" s="116">
        <f t="shared" si="2"/>
        <v>52</v>
      </c>
      <c r="BD4" s="116">
        <f t="shared" si="2"/>
        <v>53</v>
      </c>
      <c r="BE4" s="116">
        <f t="shared" si="2"/>
        <v>54</v>
      </c>
      <c r="BF4" s="116">
        <f t="shared" si="2"/>
        <v>55</v>
      </c>
      <c r="BG4" s="116">
        <f t="shared" si="2"/>
        <v>56</v>
      </c>
      <c r="BH4" s="116">
        <f>+BG4+1</f>
        <v>57</v>
      </c>
      <c r="BI4" s="116">
        <f t="shared" si="2"/>
        <v>58</v>
      </c>
      <c r="BJ4" s="116">
        <f t="shared" si="2"/>
        <v>59</v>
      </c>
      <c r="BK4" s="116">
        <f t="shared" si="2"/>
        <v>60</v>
      </c>
      <c r="BL4" s="116">
        <v>180</v>
      </c>
      <c r="BM4" s="83">
        <v>3011</v>
      </c>
      <c r="BN4" s="83">
        <v>3012</v>
      </c>
      <c r="BO4" s="83">
        <v>3020</v>
      </c>
      <c r="BP4" s="83">
        <v>3030</v>
      </c>
      <c r="BQ4" s="83">
        <v>3040</v>
      </c>
      <c r="BR4" s="83">
        <v>3050</v>
      </c>
      <c r="BS4" s="83">
        <v>3090</v>
      </c>
      <c r="BT4" s="83">
        <v>3100</v>
      </c>
      <c r="BU4" s="83">
        <v>4090</v>
      </c>
      <c r="BV4" s="83">
        <v>5010</v>
      </c>
      <c r="BW4" s="83">
        <v>5020</v>
      </c>
      <c r="BX4" s="83">
        <v>5030</v>
      </c>
      <c r="BY4" s="83">
        <v>5090</v>
      </c>
      <c r="BZ4" s="117">
        <v>600</v>
      </c>
      <c r="CA4" s="117">
        <v>700</v>
      </c>
      <c r="CB4" s="117">
        <v>800</v>
      </c>
    </row>
    <row r="5" spans="1:87" ht="15" customHeight="1" x14ac:dyDescent="0.2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27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27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25" t="s">
        <v>4</v>
      </c>
      <c r="BN5" s="125" t="s">
        <v>5</v>
      </c>
      <c r="BO5" s="119" t="s">
        <v>6</v>
      </c>
      <c r="BP5" s="125" t="s">
        <v>7</v>
      </c>
      <c r="BQ5" s="121" t="s">
        <v>8</v>
      </c>
      <c r="BR5" s="119" t="s">
        <v>9</v>
      </c>
      <c r="BS5" s="119" t="s">
        <v>10</v>
      </c>
      <c r="BT5" s="119" t="s">
        <v>11</v>
      </c>
      <c r="BU5" s="123" t="s">
        <v>12</v>
      </c>
      <c r="BV5" s="119" t="s">
        <v>13</v>
      </c>
      <c r="BW5" s="119" t="s">
        <v>14</v>
      </c>
      <c r="BX5" s="119" t="s">
        <v>15</v>
      </c>
      <c r="BY5" s="119" t="s">
        <v>16</v>
      </c>
      <c r="BZ5" s="118"/>
      <c r="CA5" s="118"/>
      <c r="CB5" s="118"/>
    </row>
    <row r="6" spans="1:87" ht="33" customHeight="1" x14ac:dyDescent="0.2"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27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27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26"/>
      <c r="BN6" s="126"/>
      <c r="BO6" s="120"/>
      <c r="BP6" s="126"/>
      <c r="BQ6" s="122"/>
      <c r="BR6" s="120"/>
      <c r="BS6" s="120"/>
      <c r="BT6" s="120"/>
      <c r="BU6" s="124"/>
      <c r="BV6" s="120"/>
      <c r="BW6" s="120"/>
      <c r="BX6" s="120"/>
      <c r="BY6" s="120"/>
      <c r="BZ6" s="118"/>
      <c r="CA6" s="118"/>
      <c r="CB6" s="118"/>
      <c r="CD6" s="84" t="s">
        <v>17</v>
      </c>
      <c r="CE6" s="84" t="s">
        <v>18</v>
      </c>
      <c r="CF6" s="84" t="s">
        <v>19</v>
      </c>
      <c r="CG6" s="84" t="s">
        <v>20</v>
      </c>
      <c r="CH6" s="84" t="s">
        <v>21</v>
      </c>
      <c r="CI6" s="84" t="s">
        <v>22</v>
      </c>
    </row>
    <row r="7" spans="1:87" x14ac:dyDescent="0.2">
      <c r="A7" s="85">
        <f>-CB7</f>
        <v>0</v>
      </c>
      <c r="B7" s="86" t="s">
        <v>23</v>
      </c>
      <c r="C7" s="87" t="s">
        <v>24</v>
      </c>
      <c r="D7" s="88">
        <v>17292</v>
      </c>
      <c r="E7" s="88">
        <v>0</v>
      </c>
      <c r="F7" s="88">
        <v>0</v>
      </c>
      <c r="G7" s="88">
        <v>0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334</v>
      </c>
      <c r="N7" s="88">
        <v>729</v>
      </c>
      <c r="O7" s="88">
        <v>5525</v>
      </c>
      <c r="P7" s="88">
        <v>0</v>
      </c>
      <c r="Q7" s="88">
        <v>0</v>
      </c>
      <c r="R7" s="108">
        <v>0</v>
      </c>
      <c r="S7" s="88">
        <v>0</v>
      </c>
      <c r="T7" s="88">
        <v>0</v>
      </c>
      <c r="U7" s="88">
        <v>0</v>
      </c>
      <c r="V7" s="88">
        <v>0</v>
      </c>
      <c r="W7" s="88">
        <v>0</v>
      </c>
      <c r="X7" s="88">
        <v>202909</v>
      </c>
      <c r="Y7" s="88">
        <v>0</v>
      </c>
      <c r="Z7" s="88">
        <v>0</v>
      </c>
      <c r="AA7" s="88">
        <v>0</v>
      </c>
      <c r="AB7" s="88">
        <v>0</v>
      </c>
      <c r="AC7" s="88">
        <v>0</v>
      </c>
      <c r="AD7" s="88">
        <v>0</v>
      </c>
      <c r="AE7" s="88">
        <v>0</v>
      </c>
      <c r="AF7" s="88">
        <v>0</v>
      </c>
      <c r="AG7" s="88">
        <v>0</v>
      </c>
      <c r="AH7" s="108">
        <v>0</v>
      </c>
      <c r="AI7" s="88">
        <v>0</v>
      </c>
      <c r="AJ7" s="88">
        <v>0</v>
      </c>
      <c r="AK7" s="88">
        <v>0</v>
      </c>
      <c r="AL7" s="88">
        <v>0</v>
      </c>
      <c r="AM7" s="88">
        <v>0</v>
      </c>
      <c r="AN7" s="88">
        <v>0</v>
      </c>
      <c r="AO7" s="88">
        <v>0</v>
      </c>
      <c r="AP7" s="88">
        <v>0</v>
      </c>
      <c r="AQ7" s="88">
        <v>0</v>
      </c>
      <c r="AR7" s="88">
        <v>0</v>
      </c>
      <c r="AS7" s="88">
        <v>0</v>
      </c>
      <c r="AT7" s="88">
        <v>0</v>
      </c>
      <c r="AU7" s="88">
        <v>0</v>
      </c>
      <c r="AV7" s="88">
        <v>0</v>
      </c>
      <c r="AW7" s="88">
        <v>0</v>
      </c>
      <c r="AX7" s="88">
        <v>0</v>
      </c>
      <c r="AY7" s="88">
        <v>0</v>
      </c>
      <c r="AZ7" s="88">
        <v>0</v>
      </c>
      <c r="BA7" s="88">
        <v>0</v>
      </c>
      <c r="BB7" s="88">
        <v>0</v>
      </c>
      <c r="BC7" s="88">
        <v>0</v>
      </c>
      <c r="BD7" s="88">
        <v>0</v>
      </c>
      <c r="BE7" s="88">
        <v>0</v>
      </c>
      <c r="BF7" s="88">
        <v>0</v>
      </c>
      <c r="BG7" s="88">
        <v>0</v>
      </c>
      <c r="BH7" s="88">
        <v>0</v>
      </c>
      <c r="BI7" s="88">
        <v>0</v>
      </c>
      <c r="BJ7" s="88">
        <v>0</v>
      </c>
      <c r="BK7" s="88">
        <v>0</v>
      </c>
      <c r="BL7" s="89">
        <v>226789</v>
      </c>
      <c r="BM7" s="88">
        <v>0</v>
      </c>
      <c r="BN7" s="88">
        <v>0</v>
      </c>
      <c r="BO7" s="88">
        <v>0</v>
      </c>
      <c r="BP7" s="88">
        <v>0</v>
      </c>
      <c r="BQ7" s="88">
        <v>9588</v>
      </c>
      <c r="BR7" s="88">
        <v>0</v>
      </c>
      <c r="BS7" s="89">
        <v>9588</v>
      </c>
      <c r="BT7" s="89">
        <v>236377</v>
      </c>
      <c r="BU7" s="88">
        <v>862</v>
      </c>
      <c r="BV7" s="88">
        <v>7620</v>
      </c>
      <c r="BW7" s="88">
        <v>0</v>
      </c>
      <c r="BX7" s="88">
        <v>3469</v>
      </c>
      <c r="BY7" s="89">
        <v>11089</v>
      </c>
      <c r="BZ7" s="89">
        <v>224426</v>
      </c>
      <c r="CA7" s="88">
        <v>236377</v>
      </c>
      <c r="CB7" s="88">
        <v>0</v>
      </c>
      <c r="CD7" s="85">
        <f>SUM(D7:BK7)-BL7</f>
        <v>0</v>
      </c>
      <c r="CE7" s="85">
        <f>SUM(BM7:BR7)-BS7</f>
        <v>0</v>
      </c>
      <c r="CF7" s="85">
        <f>+BT7-BS7-BL7</f>
        <v>0</v>
      </c>
      <c r="CG7" s="85">
        <f>SUM(BV7:BX7)-BY7</f>
        <v>0</v>
      </c>
      <c r="CH7" s="85">
        <f>+CA7-BZ7-BY7-BU7</f>
        <v>0</v>
      </c>
      <c r="CI7" s="85">
        <f>+BT7-CA7</f>
        <v>0</v>
      </c>
    </row>
    <row r="8" spans="1:87" x14ac:dyDescent="0.2">
      <c r="A8" s="85">
        <f t="shared" ref="A8:A71" si="3">-CB8</f>
        <v>0</v>
      </c>
      <c r="B8" s="86" t="s">
        <v>25</v>
      </c>
      <c r="C8" s="87" t="s">
        <v>26</v>
      </c>
      <c r="D8" s="88">
        <v>0</v>
      </c>
      <c r="E8" s="88">
        <v>17823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6111</v>
      </c>
      <c r="N8" s="88">
        <v>9441</v>
      </c>
      <c r="O8" s="88">
        <v>5644</v>
      </c>
      <c r="P8" s="88">
        <v>0</v>
      </c>
      <c r="Q8" s="88">
        <v>3378</v>
      </c>
      <c r="R8" s="108">
        <v>0</v>
      </c>
      <c r="S8" s="88">
        <v>0</v>
      </c>
      <c r="T8" s="88">
        <v>0</v>
      </c>
      <c r="U8" s="88">
        <v>0</v>
      </c>
      <c r="V8" s="88">
        <v>0</v>
      </c>
      <c r="W8" s="88">
        <v>15039</v>
      </c>
      <c r="X8" s="88">
        <v>81115</v>
      </c>
      <c r="Y8" s="88">
        <v>2788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10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3326</v>
      </c>
      <c r="AY8" s="88">
        <v>85076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1288</v>
      </c>
      <c r="BI8" s="88">
        <v>7181</v>
      </c>
      <c r="BJ8" s="88">
        <v>0</v>
      </c>
      <c r="BK8" s="88">
        <v>0</v>
      </c>
      <c r="BL8" s="89">
        <v>238210</v>
      </c>
      <c r="BM8" s="88">
        <v>240024</v>
      </c>
      <c r="BN8" s="88">
        <v>0</v>
      </c>
      <c r="BO8" s="88">
        <v>0</v>
      </c>
      <c r="BP8" s="88">
        <v>0</v>
      </c>
      <c r="BQ8" s="88">
        <v>757</v>
      </c>
      <c r="BR8" s="88">
        <v>0</v>
      </c>
      <c r="BS8" s="89">
        <v>240781</v>
      </c>
      <c r="BT8" s="89">
        <v>478991</v>
      </c>
      <c r="BU8" s="88">
        <v>248737</v>
      </c>
      <c r="BV8" s="88">
        <v>20318</v>
      </c>
      <c r="BW8" s="88">
        <v>30559</v>
      </c>
      <c r="BX8" s="88">
        <v>9008</v>
      </c>
      <c r="BY8" s="89">
        <v>59885</v>
      </c>
      <c r="BZ8" s="89">
        <v>170369</v>
      </c>
      <c r="CA8" s="88">
        <v>478991</v>
      </c>
      <c r="CB8" s="88">
        <v>0</v>
      </c>
      <c r="CD8" s="85">
        <f t="shared" ref="CD8:CD68" si="4">SUM(D8:BK8)-BL8</f>
        <v>0</v>
      </c>
      <c r="CE8" s="85">
        <f t="shared" ref="CE8:CE68" si="5">SUM(BM8:BR8)-BS8</f>
        <v>0</v>
      </c>
      <c r="CF8" s="85">
        <f t="shared" ref="CF8:CF68" si="6">+BT8-BS8-BL8</f>
        <v>0</v>
      </c>
      <c r="CG8" s="85">
        <f t="shared" ref="CG8:CG68" si="7">SUM(BV8:BX8)-BY8</f>
        <v>0</v>
      </c>
      <c r="CH8" s="85">
        <f t="shared" ref="CH8:CH68" si="8">+CA8-BZ8-BY8-BU8</f>
        <v>0</v>
      </c>
      <c r="CI8" s="85">
        <f t="shared" ref="CI8:CI68" si="9">+BT8-CA8</f>
        <v>0</v>
      </c>
    </row>
    <row r="9" spans="1:87" x14ac:dyDescent="0.2">
      <c r="A9" s="85">
        <f t="shared" si="3"/>
        <v>0</v>
      </c>
      <c r="B9" s="86" t="s">
        <v>27</v>
      </c>
      <c r="C9" s="87" t="s">
        <v>28</v>
      </c>
      <c r="D9" s="88">
        <v>0</v>
      </c>
      <c r="E9" s="88">
        <v>0</v>
      </c>
      <c r="F9" s="88">
        <v>51583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8183</v>
      </c>
      <c r="N9" s="88">
        <v>5977</v>
      </c>
      <c r="O9" s="88">
        <v>0</v>
      </c>
      <c r="P9" s="88">
        <v>0</v>
      </c>
      <c r="Q9" s="88">
        <v>41691</v>
      </c>
      <c r="R9" s="108">
        <v>0</v>
      </c>
      <c r="S9" s="88">
        <v>0</v>
      </c>
      <c r="T9" s="88">
        <v>0</v>
      </c>
      <c r="U9" s="88">
        <v>0</v>
      </c>
      <c r="V9" s="88">
        <v>0</v>
      </c>
      <c r="W9" s="88">
        <v>2633</v>
      </c>
      <c r="X9" s="88">
        <v>43636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163</v>
      </c>
      <c r="AF9" s="88">
        <v>0</v>
      </c>
      <c r="AG9" s="88">
        <v>0</v>
      </c>
      <c r="AH9" s="10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4386</v>
      </c>
      <c r="AY9" s="88">
        <v>232906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3019</v>
      </c>
      <c r="BI9" s="88">
        <v>33228</v>
      </c>
      <c r="BJ9" s="88">
        <v>0</v>
      </c>
      <c r="BK9" s="88">
        <v>0</v>
      </c>
      <c r="BL9" s="89">
        <v>427405</v>
      </c>
      <c r="BM9" s="88">
        <v>1444669</v>
      </c>
      <c r="BN9" s="88">
        <v>0</v>
      </c>
      <c r="BO9" s="88">
        <v>0</v>
      </c>
      <c r="BP9" s="88">
        <v>53782</v>
      </c>
      <c r="BQ9" s="88">
        <v>1664</v>
      </c>
      <c r="BR9" s="88">
        <v>0</v>
      </c>
      <c r="BS9" s="89">
        <v>1500115</v>
      </c>
      <c r="BT9" s="89">
        <v>1927520</v>
      </c>
      <c r="BU9" s="88">
        <v>970794</v>
      </c>
      <c r="BV9" s="88">
        <v>191824</v>
      </c>
      <c r="BW9" s="88">
        <v>151144</v>
      </c>
      <c r="BX9" s="88">
        <v>29115</v>
      </c>
      <c r="BY9" s="89">
        <v>372083</v>
      </c>
      <c r="BZ9" s="89">
        <v>584643</v>
      </c>
      <c r="CA9" s="88">
        <v>1927520</v>
      </c>
      <c r="CB9" s="88">
        <v>0</v>
      </c>
      <c r="CD9" s="85">
        <f t="shared" si="4"/>
        <v>0</v>
      </c>
      <c r="CE9" s="85">
        <f t="shared" si="5"/>
        <v>0</v>
      </c>
      <c r="CF9" s="85">
        <f t="shared" si="6"/>
        <v>0</v>
      </c>
      <c r="CG9" s="85">
        <f t="shared" si="7"/>
        <v>0</v>
      </c>
      <c r="CH9" s="85">
        <f t="shared" si="8"/>
        <v>0</v>
      </c>
      <c r="CI9" s="85">
        <f t="shared" si="9"/>
        <v>0</v>
      </c>
    </row>
    <row r="10" spans="1:87" x14ac:dyDescent="0.2">
      <c r="A10" s="85">
        <f t="shared" si="3"/>
        <v>0</v>
      </c>
      <c r="B10" s="90" t="s">
        <v>29</v>
      </c>
      <c r="C10" s="91" t="s">
        <v>30</v>
      </c>
      <c r="D10" s="88">
        <v>0</v>
      </c>
      <c r="E10" s="88">
        <v>0</v>
      </c>
      <c r="F10" s="88">
        <v>0</v>
      </c>
      <c r="G10" s="88">
        <v>13902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322</v>
      </c>
      <c r="N10" s="88">
        <v>0</v>
      </c>
      <c r="O10" s="88">
        <v>0</v>
      </c>
      <c r="P10" s="88">
        <v>0</v>
      </c>
      <c r="Q10" s="88">
        <v>0</v>
      </c>
      <c r="R10" s="10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795</v>
      </c>
      <c r="X10" s="88">
        <v>7391</v>
      </c>
      <c r="Y10" s="88">
        <v>701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140</v>
      </c>
      <c r="AF10" s="88">
        <v>0</v>
      </c>
      <c r="AG10" s="88">
        <v>0</v>
      </c>
      <c r="AH10" s="10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1488</v>
      </c>
      <c r="AY10" s="88">
        <v>58722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3362</v>
      </c>
      <c r="BI10" s="88">
        <v>20287</v>
      </c>
      <c r="BJ10" s="88">
        <v>0</v>
      </c>
      <c r="BK10" s="88">
        <v>0</v>
      </c>
      <c r="BL10" s="89">
        <v>107110</v>
      </c>
      <c r="BM10" s="88">
        <v>917388</v>
      </c>
      <c r="BN10" s="88">
        <v>0</v>
      </c>
      <c r="BO10" s="88">
        <v>0</v>
      </c>
      <c r="BP10" s="88">
        <v>620067</v>
      </c>
      <c r="BQ10" s="88">
        <v>785</v>
      </c>
      <c r="BR10" s="88">
        <v>0</v>
      </c>
      <c r="BS10" s="89">
        <v>1538240</v>
      </c>
      <c r="BT10" s="89">
        <v>1645350</v>
      </c>
      <c r="BU10" s="88">
        <v>557984</v>
      </c>
      <c r="BV10" s="88">
        <v>143204</v>
      </c>
      <c r="BW10" s="88">
        <v>150126</v>
      </c>
      <c r="BX10" s="88">
        <v>16712</v>
      </c>
      <c r="BY10" s="89">
        <v>310042</v>
      </c>
      <c r="BZ10" s="89">
        <v>777324</v>
      </c>
      <c r="CA10" s="88">
        <v>1645350</v>
      </c>
      <c r="CB10" s="88">
        <v>0</v>
      </c>
      <c r="CD10" s="85">
        <f t="shared" si="4"/>
        <v>0</v>
      </c>
      <c r="CE10" s="85">
        <f t="shared" si="5"/>
        <v>0</v>
      </c>
      <c r="CF10" s="85">
        <f t="shared" si="6"/>
        <v>0</v>
      </c>
      <c r="CG10" s="85">
        <f t="shared" si="7"/>
        <v>0</v>
      </c>
      <c r="CH10" s="85">
        <f t="shared" si="8"/>
        <v>0</v>
      </c>
      <c r="CI10" s="85">
        <f t="shared" si="9"/>
        <v>0</v>
      </c>
    </row>
    <row r="11" spans="1:87" x14ac:dyDescent="0.2">
      <c r="A11" s="85">
        <f t="shared" si="3"/>
        <v>0</v>
      </c>
      <c r="B11" s="90" t="s">
        <v>31</v>
      </c>
      <c r="C11" s="91" t="s">
        <v>32</v>
      </c>
      <c r="D11" s="88">
        <v>0</v>
      </c>
      <c r="E11" s="88">
        <v>0</v>
      </c>
      <c r="F11" s="88">
        <v>0</v>
      </c>
      <c r="G11" s="88">
        <v>0</v>
      </c>
      <c r="H11" s="88">
        <v>1151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10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4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1027</v>
      </c>
      <c r="AF11" s="88">
        <v>0</v>
      </c>
      <c r="AG11" s="88">
        <v>0</v>
      </c>
      <c r="AH11" s="10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5035</v>
      </c>
      <c r="AY11" s="88">
        <v>53189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79</v>
      </c>
      <c r="BH11" s="88">
        <v>1239</v>
      </c>
      <c r="BI11" s="88">
        <v>654</v>
      </c>
      <c r="BJ11" s="88">
        <v>0</v>
      </c>
      <c r="BK11" s="88">
        <v>0</v>
      </c>
      <c r="BL11" s="89">
        <v>62378</v>
      </c>
      <c r="BM11" s="88">
        <v>224823</v>
      </c>
      <c r="BN11" s="88">
        <v>0</v>
      </c>
      <c r="BO11" s="88">
        <v>0</v>
      </c>
      <c r="BP11" s="88">
        <v>0</v>
      </c>
      <c r="BQ11" s="88">
        <v>699</v>
      </c>
      <c r="BR11" s="88">
        <v>0</v>
      </c>
      <c r="BS11" s="89">
        <v>225522</v>
      </c>
      <c r="BT11" s="89">
        <v>287900</v>
      </c>
      <c r="BU11" s="88">
        <v>202056</v>
      </c>
      <c r="BV11" s="88">
        <v>17629</v>
      </c>
      <c r="BW11" s="88">
        <v>17271</v>
      </c>
      <c r="BX11" s="88">
        <v>4355</v>
      </c>
      <c r="BY11" s="89">
        <v>39255</v>
      </c>
      <c r="BZ11" s="89">
        <v>46589</v>
      </c>
      <c r="CA11" s="88">
        <v>287900</v>
      </c>
      <c r="CB11" s="88">
        <v>0</v>
      </c>
      <c r="CD11" s="85">
        <f t="shared" si="4"/>
        <v>0</v>
      </c>
      <c r="CE11" s="85">
        <f t="shared" si="5"/>
        <v>0</v>
      </c>
      <c r="CF11" s="85">
        <f t="shared" si="6"/>
        <v>0</v>
      </c>
      <c r="CG11" s="85">
        <f t="shared" si="7"/>
        <v>0</v>
      </c>
      <c r="CH11" s="85">
        <f t="shared" si="8"/>
        <v>0</v>
      </c>
      <c r="CI11" s="85">
        <f t="shared" si="9"/>
        <v>0</v>
      </c>
    </row>
    <row r="12" spans="1:87" x14ac:dyDescent="0.2">
      <c r="A12" s="85">
        <f t="shared" si="3"/>
        <v>0</v>
      </c>
      <c r="B12" s="90" t="s">
        <v>33</v>
      </c>
      <c r="C12" s="91" t="s">
        <v>34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189850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08">
        <v>0</v>
      </c>
      <c r="S12" s="88">
        <v>0</v>
      </c>
      <c r="T12" s="88">
        <v>0</v>
      </c>
      <c r="U12" s="88">
        <v>0</v>
      </c>
      <c r="V12" s="88">
        <v>3149837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0</v>
      </c>
      <c r="AG12" s="88">
        <v>0</v>
      </c>
      <c r="AH12" s="10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0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0</v>
      </c>
      <c r="BH12" s="88">
        <v>0</v>
      </c>
      <c r="BI12" s="88">
        <v>0</v>
      </c>
      <c r="BJ12" s="88">
        <v>0</v>
      </c>
      <c r="BK12" s="88">
        <v>0</v>
      </c>
      <c r="BL12" s="89">
        <v>3339687</v>
      </c>
      <c r="BM12" s="88">
        <v>0</v>
      </c>
      <c r="BN12" s="88">
        <v>0</v>
      </c>
      <c r="BO12" s="88">
        <v>0</v>
      </c>
      <c r="BP12" s="88">
        <v>1120574</v>
      </c>
      <c r="BQ12" s="88">
        <v>7358</v>
      </c>
      <c r="BR12" s="88">
        <v>82584</v>
      </c>
      <c r="BS12" s="89">
        <v>1210516</v>
      </c>
      <c r="BT12" s="89">
        <v>4550203</v>
      </c>
      <c r="BU12" s="88">
        <v>0</v>
      </c>
      <c r="BV12" s="88">
        <v>532872</v>
      </c>
      <c r="BW12" s="88">
        <v>223523</v>
      </c>
      <c r="BX12" s="88">
        <v>73275</v>
      </c>
      <c r="BY12" s="89">
        <v>829670</v>
      </c>
      <c r="BZ12" s="89">
        <v>3720533</v>
      </c>
      <c r="CA12" s="88">
        <v>4550203</v>
      </c>
      <c r="CB12" s="88">
        <v>0</v>
      </c>
      <c r="CD12" s="85">
        <f t="shared" si="4"/>
        <v>0</v>
      </c>
      <c r="CE12" s="85">
        <f t="shared" si="5"/>
        <v>0</v>
      </c>
      <c r="CF12" s="85">
        <f t="shared" si="6"/>
        <v>0</v>
      </c>
      <c r="CG12" s="85">
        <f t="shared" si="7"/>
        <v>0</v>
      </c>
      <c r="CH12" s="85">
        <f t="shared" si="8"/>
        <v>0</v>
      </c>
      <c r="CI12" s="85">
        <f t="shared" si="9"/>
        <v>0</v>
      </c>
    </row>
    <row r="13" spans="1:87" x14ac:dyDescent="0.2">
      <c r="A13" s="85">
        <f t="shared" si="3"/>
        <v>0</v>
      </c>
      <c r="B13" s="90" t="s">
        <v>35</v>
      </c>
      <c r="C13" s="91" t="s">
        <v>36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429543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10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619454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10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1588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9">
        <v>1050585</v>
      </c>
      <c r="BM13" s="88">
        <v>7240</v>
      </c>
      <c r="BN13" s="88">
        <v>0</v>
      </c>
      <c r="BO13" s="88">
        <v>0</v>
      </c>
      <c r="BP13" s="88">
        <v>2458141</v>
      </c>
      <c r="BQ13" s="88">
        <v>27189</v>
      </c>
      <c r="BR13" s="88">
        <v>849009</v>
      </c>
      <c r="BS13" s="89">
        <v>3341579</v>
      </c>
      <c r="BT13" s="89">
        <v>4392164</v>
      </c>
      <c r="BU13" s="88">
        <v>0</v>
      </c>
      <c r="BV13" s="88">
        <v>275485</v>
      </c>
      <c r="BW13" s="88">
        <v>189196</v>
      </c>
      <c r="BX13" s="88">
        <v>44351</v>
      </c>
      <c r="BY13" s="89">
        <v>509032</v>
      </c>
      <c r="BZ13" s="89">
        <v>3883132</v>
      </c>
      <c r="CA13" s="88">
        <v>4392164</v>
      </c>
      <c r="CB13" s="88">
        <v>0</v>
      </c>
      <c r="CD13" s="85">
        <f t="shared" si="4"/>
        <v>0</v>
      </c>
      <c r="CE13" s="85">
        <f t="shared" si="5"/>
        <v>0</v>
      </c>
      <c r="CF13" s="85">
        <f t="shared" si="6"/>
        <v>0</v>
      </c>
      <c r="CG13" s="85">
        <f t="shared" si="7"/>
        <v>0</v>
      </c>
      <c r="CH13" s="85">
        <f t="shared" si="8"/>
        <v>0</v>
      </c>
      <c r="CI13" s="85">
        <f t="shared" si="9"/>
        <v>0</v>
      </c>
    </row>
    <row r="14" spans="1:87" x14ac:dyDescent="0.2">
      <c r="A14" s="85">
        <f t="shared" si="3"/>
        <v>0</v>
      </c>
      <c r="B14" s="90" t="s">
        <v>37</v>
      </c>
      <c r="C14" s="91" t="s">
        <v>38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41975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10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142862</v>
      </c>
      <c r="AG14" s="88">
        <v>0</v>
      </c>
      <c r="AH14" s="10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0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0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0</v>
      </c>
      <c r="BB14" s="88">
        <v>0</v>
      </c>
      <c r="BC14" s="88">
        <v>0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9">
        <v>184837</v>
      </c>
      <c r="BM14" s="88">
        <v>0</v>
      </c>
      <c r="BN14" s="88">
        <v>0</v>
      </c>
      <c r="BO14" s="88">
        <v>0</v>
      </c>
      <c r="BP14" s="88">
        <v>119978</v>
      </c>
      <c r="BQ14" s="88">
        <v>-4050</v>
      </c>
      <c r="BR14" s="88">
        <v>21848</v>
      </c>
      <c r="BS14" s="89">
        <v>137776</v>
      </c>
      <c r="BT14" s="89">
        <v>322613</v>
      </c>
      <c r="BU14" s="88">
        <v>0</v>
      </c>
      <c r="BV14" s="88">
        <v>23858</v>
      </c>
      <c r="BW14" s="88">
        <v>13131</v>
      </c>
      <c r="BX14" s="88">
        <v>6130</v>
      </c>
      <c r="BY14" s="89">
        <v>43119</v>
      </c>
      <c r="BZ14" s="89">
        <v>279494</v>
      </c>
      <c r="CA14" s="88">
        <v>322613</v>
      </c>
      <c r="CB14" s="88">
        <v>0</v>
      </c>
      <c r="CD14" s="85">
        <f t="shared" si="4"/>
        <v>0</v>
      </c>
      <c r="CE14" s="85">
        <f t="shared" si="5"/>
        <v>0</v>
      </c>
      <c r="CF14" s="85">
        <f t="shared" si="6"/>
        <v>0</v>
      </c>
      <c r="CG14" s="85">
        <f t="shared" si="7"/>
        <v>0</v>
      </c>
      <c r="CH14" s="85">
        <f t="shared" si="8"/>
        <v>0</v>
      </c>
      <c r="CI14" s="85">
        <f t="shared" si="9"/>
        <v>0</v>
      </c>
    </row>
    <row r="15" spans="1:87" x14ac:dyDescent="0.2">
      <c r="A15" s="85">
        <f t="shared" si="3"/>
        <v>0</v>
      </c>
      <c r="B15" s="90" t="s">
        <v>39</v>
      </c>
      <c r="C15" s="91" t="s">
        <v>40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478</v>
      </c>
      <c r="M15" s="88">
        <v>276</v>
      </c>
      <c r="N15" s="88">
        <v>0</v>
      </c>
      <c r="O15" s="88">
        <v>65</v>
      </c>
      <c r="P15" s="88">
        <v>0</v>
      </c>
      <c r="Q15" s="88">
        <v>0</v>
      </c>
      <c r="R15" s="108">
        <v>0</v>
      </c>
      <c r="S15" s="88">
        <v>0</v>
      </c>
      <c r="T15" s="88">
        <v>0</v>
      </c>
      <c r="U15" s="88">
        <v>0</v>
      </c>
      <c r="V15" s="88">
        <v>2469</v>
      </c>
      <c r="W15" s="88">
        <v>114</v>
      </c>
      <c r="X15" s="88">
        <v>3203</v>
      </c>
      <c r="Y15" s="88">
        <v>973</v>
      </c>
      <c r="Z15" s="88">
        <v>0</v>
      </c>
      <c r="AA15" s="88">
        <v>0</v>
      </c>
      <c r="AB15" s="88">
        <v>0</v>
      </c>
      <c r="AC15" s="88">
        <v>1235</v>
      </c>
      <c r="AD15" s="88">
        <v>0</v>
      </c>
      <c r="AE15" s="88">
        <v>43</v>
      </c>
      <c r="AF15" s="88">
        <v>0</v>
      </c>
      <c r="AG15" s="88">
        <v>0</v>
      </c>
      <c r="AH15" s="10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209</v>
      </c>
      <c r="AY15" s="88">
        <v>871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9</v>
      </c>
      <c r="BI15" s="88">
        <v>79</v>
      </c>
      <c r="BJ15" s="88">
        <v>0</v>
      </c>
      <c r="BK15" s="88">
        <v>0</v>
      </c>
      <c r="BL15" s="89">
        <v>10024</v>
      </c>
      <c r="BM15" s="88">
        <v>37884</v>
      </c>
      <c r="BN15" s="88">
        <v>0</v>
      </c>
      <c r="BO15" s="88">
        <v>0</v>
      </c>
      <c r="BP15" s="88">
        <v>53712</v>
      </c>
      <c r="BQ15" s="88">
        <v>970</v>
      </c>
      <c r="BR15" s="88">
        <v>0</v>
      </c>
      <c r="BS15" s="89">
        <v>92566</v>
      </c>
      <c r="BT15" s="89">
        <v>102590</v>
      </c>
      <c r="BU15" s="88">
        <v>66376</v>
      </c>
      <c r="BV15" s="88">
        <v>5541</v>
      </c>
      <c r="BW15" s="88">
        <v>4260</v>
      </c>
      <c r="BX15" s="88">
        <v>1334</v>
      </c>
      <c r="BY15" s="89">
        <v>11135</v>
      </c>
      <c r="BZ15" s="89">
        <v>25079</v>
      </c>
      <c r="CA15" s="88">
        <v>102590</v>
      </c>
      <c r="CB15" s="88">
        <v>0</v>
      </c>
      <c r="CD15" s="85">
        <f t="shared" si="4"/>
        <v>0</v>
      </c>
      <c r="CE15" s="85">
        <f t="shared" si="5"/>
        <v>0</v>
      </c>
      <c r="CF15" s="85">
        <f t="shared" si="6"/>
        <v>0</v>
      </c>
      <c r="CG15" s="85">
        <f t="shared" si="7"/>
        <v>0</v>
      </c>
      <c r="CH15" s="85">
        <f t="shared" si="8"/>
        <v>0</v>
      </c>
      <c r="CI15" s="85">
        <f t="shared" si="9"/>
        <v>0</v>
      </c>
    </row>
    <row r="16" spans="1:87" x14ac:dyDescent="0.2">
      <c r="A16" s="85">
        <f t="shared" si="3"/>
        <v>0</v>
      </c>
      <c r="B16" s="90" t="s">
        <v>41</v>
      </c>
      <c r="C16" s="91" t="s">
        <v>42</v>
      </c>
      <c r="D16" s="88">
        <v>1957</v>
      </c>
      <c r="E16" s="88">
        <v>1863</v>
      </c>
      <c r="F16" s="88">
        <v>2229</v>
      </c>
      <c r="G16" s="88">
        <v>16738</v>
      </c>
      <c r="H16" s="88">
        <v>118</v>
      </c>
      <c r="I16" s="88">
        <v>25591</v>
      </c>
      <c r="J16" s="88">
        <v>14060</v>
      </c>
      <c r="K16" s="88">
        <v>1178</v>
      </c>
      <c r="L16" s="88">
        <v>326</v>
      </c>
      <c r="M16" s="88">
        <v>5792</v>
      </c>
      <c r="N16" s="88">
        <v>0</v>
      </c>
      <c r="O16" s="88">
        <v>11880</v>
      </c>
      <c r="P16" s="88">
        <v>0</v>
      </c>
      <c r="Q16" s="88">
        <v>0</v>
      </c>
      <c r="R16" s="10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4947</v>
      </c>
      <c r="X16" s="88">
        <v>73594</v>
      </c>
      <c r="Y16" s="88">
        <v>1349</v>
      </c>
      <c r="Z16" s="88">
        <v>0</v>
      </c>
      <c r="AA16" s="88">
        <v>209</v>
      </c>
      <c r="AB16" s="88">
        <v>0</v>
      </c>
      <c r="AC16" s="88">
        <v>0</v>
      </c>
      <c r="AD16" s="88">
        <v>0</v>
      </c>
      <c r="AE16" s="88">
        <v>67</v>
      </c>
      <c r="AF16" s="88">
        <v>0</v>
      </c>
      <c r="AG16" s="88">
        <v>0</v>
      </c>
      <c r="AH16" s="10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1396</v>
      </c>
      <c r="AY16" s="88">
        <v>73096</v>
      </c>
      <c r="AZ16" s="88">
        <v>0</v>
      </c>
      <c r="BA16" s="88">
        <v>0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195</v>
      </c>
      <c r="BH16" s="88">
        <v>0</v>
      </c>
      <c r="BI16" s="88">
        <v>0</v>
      </c>
      <c r="BJ16" s="88">
        <v>0</v>
      </c>
      <c r="BK16" s="88">
        <v>0</v>
      </c>
      <c r="BL16" s="89">
        <v>236585</v>
      </c>
      <c r="BM16" s="88">
        <v>218094</v>
      </c>
      <c r="BN16" s="88">
        <v>0</v>
      </c>
      <c r="BO16" s="88">
        <v>0</v>
      </c>
      <c r="BP16" s="88">
        <v>218178</v>
      </c>
      <c r="BQ16" s="88">
        <v>5392</v>
      </c>
      <c r="BR16" s="88">
        <v>0</v>
      </c>
      <c r="BS16" s="89">
        <v>441664</v>
      </c>
      <c r="BT16" s="89">
        <v>678249</v>
      </c>
      <c r="BU16" s="88">
        <v>306737</v>
      </c>
      <c r="BV16" s="88">
        <v>34305</v>
      </c>
      <c r="BW16" s="88">
        <v>32987</v>
      </c>
      <c r="BX16" s="88">
        <v>11000</v>
      </c>
      <c r="BY16" s="89">
        <v>78292</v>
      </c>
      <c r="BZ16" s="89">
        <v>293220</v>
      </c>
      <c r="CA16" s="88">
        <v>678249</v>
      </c>
      <c r="CB16" s="88">
        <v>0</v>
      </c>
      <c r="CD16" s="85">
        <f t="shared" si="4"/>
        <v>0</v>
      </c>
      <c r="CE16" s="85">
        <f t="shared" si="5"/>
        <v>0</v>
      </c>
      <c r="CF16" s="85">
        <f t="shared" si="6"/>
        <v>0</v>
      </c>
      <c r="CG16" s="85">
        <f t="shared" si="7"/>
        <v>0</v>
      </c>
      <c r="CH16" s="85">
        <f t="shared" si="8"/>
        <v>0</v>
      </c>
      <c r="CI16" s="85">
        <f t="shared" si="9"/>
        <v>0</v>
      </c>
    </row>
    <row r="17" spans="1:87" x14ac:dyDescent="0.2">
      <c r="A17" s="85">
        <f t="shared" si="3"/>
        <v>0</v>
      </c>
      <c r="B17" s="90" t="s">
        <v>43</v>
      </c>
      <c r="C17" s="91" t="s">
        <v>44</v>
      </c>
      <c r="D17" s="88">
        <v>0</v>
      </c>
      <c r="E17" s="88">
        <v>186</v>
      </c>
      <c r="F17" s="88">
        <v>3259</v>
      </c>
      <c r="G17" s="88">
        <v>6097</v>
      </c>
      <c r="H17" s="88">
        <v>30</v>
      </c>
      <c r="I17" s="88">
        <v>0</v>
      </c>
      <c r="J17" s="88">
        <v>2330</v>
      </c>
      <c r="K17" s="88">
        <v>0</v>
      </c>
      <c r="L17" s="88">
        <v>221</v>
      </c>
      <c r="M17" s="88">
        <v>5322</v>
      </c>
      <c r="N17" s="88">
        <v>12088</v>
      </c>
      <c r="O17" s="88">
        <v>0</v>
      </c>
      <c r="P17" s="88">
        <v>0</v>
      </c>
      <c r="Q17" s="88">
        <v>14826</v>
      </c>
      <c r="R17" s="10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198</v>
      </c>
      <c r="X17" s="88">
        <v>65529</v>
      </c>
      <c r="Y17" s="88">
        <v>0</v>
      </c>
      <c r="Z17" s="88">
        <v>0</v>
      </c>
      <c r="AA17" s="88">
        <v>24</v>
      </c>
      <c r="AB17" s="88">
        <v>0</v>
      </c>
      <c r="AC17" s="88">
        <v>0</v>
      </c>
      <c r="AD17" s="88">
        <v>0</v>
      </c>
      <c r="AE17" s="88">
        <v>268</v>
      </c>
      <c r="AF17" s="88">
        <v>0</v>
      </c>
      <c r="AG17" s="88">
        <v>0</v>
      </c>
      <c r="AH17" s="10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  <c r="AN17" s="88">
        <v>0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0</v>
      </c>
      <c r="AW17" s="88">
        <v>0</v>
      </c>
      <c r="AX17" s="88">
        <v>5360</v>
      </c>
      <c r="AY17" s="88">
        <v>206298</v>
      </c>
      <c r="AZ17" s="88">
        <v>0</v>
      </c>
      <c r="BA17" s="88">
        <v>0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9">
        <v>322036</v>
      </c>
      <c r="BM17" s="88">
        <v>1172224</v>
      </c>
      <c r="BN17" s="88">
        <v>0</v>
      </c>
      <c r="BO17" s="88">
        <v>0</v>
      </c>
      <c r="BP17" s="88">
        <v>239007</v>
      </c>
      <c r="BQ17" s="88">
        <v>-4808</v>
      </c>
      <c r="BR17" s="88">
        <v>0</v>
      </c>
      <c r="BS17" s="89">
        <v>1406423</v>
      </c>
      <c r="BT17" s="89">
        <v>1728459</v>
      </c>
      <c r="BU17" s="88">
        <v>687035</v>
      </c>
      <c r="BV17" s="88">
        <v>178125</v>
      </c>
      <c r="BW17" s="88">
        <v>169396</v>
      </c>
      <c r="BX17" s="88">
        <v>29263</v>
      </c>
      <c r="BY17" s="89">
        <v>376784</v>
      </c>
      <c r="BZ17" s="89">
        <v>664640</v>
      </c>
      <c r="CA17" s="88">
        <v>1728459</v>
      </c>
      <c r="CB17" s="88">
        <v>0</v>
      </c>
      <c r="CD17" s="85">
        <f t="shared" si="4"/>
        <v>0</v>
      </c>
      <c r="CE17" s="85">
        <f t="shared" si="5"/>
        <v>0</v>
      </c>
      <c r="CF17" s="85">
        <f t="shared" si="6"/>
        <v>0</v>
      </c>
      <c r="CG17" s="85">
        <f t="shared" si="7"/>
        <v>0</v>
      </c>
      <c r="CH17" s="85">
        <f t="shared" si="8"/>
        <v>0</v>
      </c>
      <c r="CI17" s="85">
        <f t="shared" si="9"/>
        <v>0</v>
      </c>
    </row>
    <row r="18" spans="1:87" x14ac:dyDescent="0.2">
      <c r="A18" s="85">
        <f t="shared" si="3"/>
        <v>0</v>
      </c>
      <c r="B18" s="90" t="s">
        <v>45</v>
      </c>
      <c r="C18" s="91" t="s">
        <v>46</v>
      </c>
      <c r="D18" s="88">
        <v>2961</v>
      </c>
      <c r="E18" s="88">
        <v>1155</v>
      </c>
      <c r="F18" s="88">
        <v>2031</v>
      </c>
      <c r="G18" s="88">
        <v>3937</v>
      </c>
      <c r="H18" s="88">
        <v>229</v>
      </c>
      <c r="I18" s="88">
        <v>160565</v>
      </c>
      <c r="J18" s="88">
        <v>11780</v>
      </c>
      <c r="K18" s="88">
        <v>2653</v>
      </c>
      <c r="L18" s="88">
        <v>88</v>
      </c>
      <c r="M18" s="88">
        <v>1364</v>
      </c>
      <c r="N18" s="88">
        <v>88</v>
      </c>
      <c r="O18" s="88">
        <v>0</v>
      </c>
      <c r="P18" s="88">
        <v>3879</v>
      </c>
      <c r="Q18" s="88">
        <v>5105</v>
      </c>
      <c r="R18" s="10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10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9">
        <v>195835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9">
        <v>0</v>
      </c>
      <c r="BT18" s="89">
        <v>195835</v>
      </c>
      <c r="BU18" s="88">
        <v>0</v>
      </c>
      <c r="BV18" s="88">
        <v>0</v>
      </c>
      <c r="BW18" s="88">
        <v>0</v>
      </c>
      <c r="BX18" s="88">
        <v>0</v>
      </c>
      <c r="BY18" s="89">
        <v>0</v>
      </c>
      <c r="BZ18" s="89">
        <v>195835</v>
      </c>
      <c r="CA18" s="88">
        <v>195835</v>
      </c>
      <c r="CB18" s="88">
        <v>0</v>
      </c>
      <c r="CD18" s="85">
        <f t="shared" si="4"/>
        <v>0</v>
      </c>
      <c r="CE18" s="85">
        <f t="shared" si="5"/>
        <v>0</v>
      </c>
      <c r="CF18" s="85">
        <f t="shared" si="6"/>
        <v>0</v>
      </c>
      <c r="CG18" s="85">
        <f t="shared" si="7"/>
        <v>0</v>
      </c>
      <c r="CH18" s="85">
        <f t="shared" si="8"/>
        <v>0</v>
      </c>
      <c r="CI18" s="85">
        <f t="shared" si="9"/>
        <v>0</v>
      </c>
    </row>
    <row r="19" spans="1:87" x14ac:dyDescent="0.2">
      <c r="A19" s="85">
        <f t="shared" si="3"/>
        <v>0</v>
      </c>
      <c r="B19" s="90" t="s">
        <v>47</v>
      </c>
      <c r="C19" s="91" t="s">
        <v>48</v>
      </c>
      <c r="D19" s="88">
        <v>59</v>
      </c>
      <c r="E19" s="88">
        <v>36</v>
      </c>
      <c r="F19" s="88">
        <v>0</v>
      </c>
      <c r="G19" s="88">
        <v>6</v>
      </c>
      <c r="H19" s="88">
        <v>1</v>
      </c>
      <c r="I19" s="88">
        <v>186</v>
      </c>
      <c r="J19" s="88">
        <v>12773</v>
      </c>
      <c r="K19" s="88">
        <v>18</v>
      </c>
      <c r="L19" s="88">
        <v>7</v>
      </c>
      <c r="M19" s="88">
        <v>346</v>
      </c>
      <c r="N19" s="88">
        <v>0</v>
      </c>
      <c r="O19" s="88">
        <v>0</v>
      </c>
      <c r="P19" s="88">
        <v>477</v>
      </c>
      <c r="Q19" s="88">
        <v>4682</v>
      </c>
      <c r="R19" s="108">
        <v>0</v>
      </c>
      <c r="S19" s="88">
        <v>19437</v>
      </c>
      <c r="T19" s="88">
        <v>2234</v>
      </c>
      <c r="U19" s="88">
        <v>0</v>
      </c>
      <c r="V19" s="88">
        <v>202</v>
      </c>
      <c r="W19" s="88">
        <v>9310</v>
      </c>
      <c r="X19" s="88">
        <v>18649</v>
      </c>
      <c r="Y19" s="88">
        <v>0</v>
      </c>
      <c r="Z19" s="88">
        <v>0</v>
      </c>
      <c r="AA19" s="88">
        <v>83</v>
      </c>
      <c r="AB19" s="88">
        <v>0</v>
      </c>
      <c r="AC19" s="88">
        <v>128526</v>
      </c>
      <c r="AD19" s="88">
        <v>49</v>
      </c>
      <c r="AE19" s="88">
        <v>693</v>
      </c>
      <c r="AF19" s="88">
        <v>23</v>
      </c>
      <c r="AG19" s="88">
        <v>287</v>
      </c>
      <c r="AH19" s="108">
        <v>0</v>
      </c>
      <c r="AI19" s="88">
        <v>0</v>
      </c>
      <c r="AJ19" s="88">
        <v>0</v>
      </c>
      <c r="AK19" s="88">
        <v>827</v>
      </c>
      <c r="AL19" s="88">
        <v>185</v>
      </c>
      <c r="AM19" s="88">
        <v>69</v>
      </c>
      <c r="AN19" s="88">
        <v>0</v>
      </c>
      <c r="AO19" s="88">
        <v>0</v>
      </c>
      <c r="AP19" s="88">
        <v>30832</v>
      </c>
      <c r="AQ19" s="88">
        <v>71</v>
      </c>
      <c r="AR19" s="88">
        <v>15</v>
      </c>
      <c r="AS19" s="88">
        <v>0</v>
      </c>
      <c r="AT19" s="88">
        <v>0</v>
      </c>
      <c r="AU19" s="88">
        <v>0</v>
      </c>
      <c r="AV19" s="88">
        <v>0</v>
      </c>
      <c r="AW19" s="88">
        <v>0</v>
      </c>
      <c r="AX19" s="88">
        <v>2949</v>
      </c>
      <c r="AY19" s="88">
        <v>14375</v>
      </c>
      <c r="AZ19" s="88">
        <v>0</v>
      </c>
      <c r="BA19" s="88">
        <v>0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171</v>
      </c>
      <c r="BI19" s="88">
        <v>2030</v>
      </c>
      <c r="BJ19" s="88">
        <v>0</v>
      </c>
      <c r="BK19" s="88">
        <v>0</v>
      </c>
      <c r="BL19" s="89">
        <v>249608</v>
      </c>
      <c r="BM19" s="88">
        <v>57739</v>
      </c>
      <c r="BN19" s="88">
        <v>0</v>
      </c>
      <c r="BO19" s="88">
        <v>0</v>
      </c>
      <c r="BP19" s="88">
        <v>0</v>
      </c>
      <c r="BQ19" s="88">
        <v>689</v>
      </c>
      <c r="BR19" s="88">
        <v>0</v>
      </c>
      <c r="BS19" s="89">
        <v>58428</v>
      </c>
      <c r="BT19" s="89">
        <v>308036</v>
      </c>
      <c r="BU19" s="88">
        <v>0</v>
      </c>
      <c r="BV19" s="88">
        <v>32900</v>
      </c>
      <c r="BW19" s="88">
        <v>12614</v>
      </c>
      <c r="BX19" s="88">
        <v>6156</v>
      </c>
      <c r="BY19" s="89">
        <v>51670</v>
      </c>
      <c r="BZ19" s="89">
        <v>256366</v>
      </c>
      <c r="CA19" s="88">
        <v>308036</v>
      </c>
      <c r="CB19" s="88">
        <v>0</v>
      </c>
      <c r="CD19" s="85">
        <f t="shared" si="4"/>
        <v>0</v>
      </c>
      <c r="CE19" s="85">
        <f t="shared" si="5"/>
        <v>0</v>
      </c>
      <c r="CF19" s="85">
        <f t="shared" si="6"/>
        <v>0</v>
      </c>
      <c r="CG19" s="85">
        <f t="shared" si="7"/>
        <v>0</v>
      </c>
      <c r="CH19" s="85">
        <f t="shared" si="8"/>
        <v>0</v>
      </c>
      <c r="CI19" s="85">
        <f t="shared" si="9"/>
        <v>0</v>
      </c>
    </row>
    <row r="20" spans="1:87" x14ac:dyDescent="0.2">
      <c r="A20" s="85">
        <f t="shared" si="3"/>
        <v>0</v>
      </c>
      <c r="B20" s="90" t="s">
        <v>49</v>
      </c>
      <c r="C20" s="91" t="s">
        <v>50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57</v>
      </c>
      <c r="O20" s="88">
        <v>0</v>
      </c>
      <c r="P20" s="88">
        <v>0</v>
      </c>
      <c r="Q20" s="88">
        <v>155308</v>
      </c>
      <c r="R20" s="108">
        <v>0</v>
      </c>
      <c r="S20" s="88">
        <v>0</v>
      </c>
      <c r="T20" s="88">
        <v>0</v>
      </c>
      <c r="U20" s="88">
        <v>0</v>
      </c>
      <c r="V20" s="88">
        <v>312</v>
      </c>
      <c r="W20" s="88">
        <v>173320</v>
      </c>
      <c r="X20" s="88">
        <v>818758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227</v>
      </c>
      <c r="AF20" s="88">
        <v>0</v>
      </c>
      <c r="AG20" s="88">
        <v>0</v>
      </c>
      <c r="AH20" s="10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249</v>
      </c>
      <c r="AN20" s="88">
        <v>0</v>
      </c>
      <c r="AO20" s="88">
        <v>0</v>
      </c>
      <c r="AP20" s="88">
        <v>0</v>
      </c>
      <c r="AQ20" s="88">
        <v>0</v>
      </c>
      <c r="AR20" s="88">
        <v>4783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5813</v>
      </c>
      <c r="AY20" s="88">
        <v>867550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2082</v>
      </c>
      <c r="BI20" s="88">
        <v>5923</v>
      </c>
      <c r="BJ20" s="88">
        <v>0</v>
      </c>
      <c r="BK20" s="88">
        <v>0</v>
      </c>
      <c r="BL20" s="89">
        <v>2034382</v>
      </c>
      <c r="BM20" s="88">
        <v>2561791</v>
      </c>
      <c r="BN20" s="88">
        <v>0</v>
      </c>
      <c r="BO20" s="88">
        <v>0</v>
      </c>
      <c r="BP20" s="88">
        <v>3662</v>
      </c>
      <c r="BQ20" s="88">
        <v>906</v>
      </c>
      <c r="BR20" s="88">
        <v>764999</v>
      </c>
      <c r="BS20" s="89">
        <v>3331358</v>
      </c>
      <c r="BT20" s="89">
        <v>5365740</v>
      </c>
      <c r="BU20" s="88">
        <v>0</v>
      </c>
      <c r="BV20" s="88">
        <v>395678</v>
      </c>
      <c r="BW20" s="88">
        <v>306219</v>
      </c>
      <c r="BX20" s="88">
        <v>89399</v>
      </c>
      <c r="BY20" s="89">
        <v>791296</v>
      </c>
      <c r="BZ20" s="89">
        <v>4574444</v>
      </c>
      <c r="CA20" s="88">
        <v>5365740</v>
      </c>
      <c r="CB20" s="88">
        <v>0</v>
      </c>
      <c r="CD20" s="85">
        <f t="shared" si="4"/>
        <v>0</v>
      </c>
      <c r="CE20" s="85">
        <f t="shared" si="5"/>
        <v>0</v>
      </c>
      <c r="CF20" s="85">
        <f t="shared" si="6"/>
        <v>0</v>
      </c>
      <c r="CG20" s="85">
        <f t="shared" si="7"/>
        <v>0</v>
      </c>
      <c r="CH20" s="85">
        <f t="shared" si="8"/>
        <v>0</v>
      </c>
      <c r="CI20" s="85">
        <f t="shared" si="9"/>
        <v>0</v>
      </c>
    </row>
    <row r="21" spans="1:87" s="110" customFormat="1" x14ac:dyDescent="0.2">
      <c r="A21" s="105">
        <f t="shared" si="3"/>
        <v>0</v>
      </c>
      <c r="B21" s="106" t="s">
        <v>51</v>
      </c>
      <c r="C21" s="107" t="s">
        <v>52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62375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  <c r="Z21" s="108">
        <v>0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G21" s="108">
        <v>0</v>
      </c>
      <c r="AH21" s="108">
        <v>141344</v>
      </c>
      <c r="AI21" s="108">
        <v>0</v>
      </c>
      <c r="AJ21" s="108">
        <v>0</v>
      </c>
      <c r="AK21" s="108">
        <v>0</v>
      </c>
      <c r="AL21" s="108">
        <v>0</v>
      </c>
      <c r="AM21" s="108">
        <v>0</v>
      </c>
      <c r="AN21" s="108">
        <v>83831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  <c r="BG21" s="108">
        <v>0</v>
      </c>
      <c r="BH21" s="108">
        <v>0</v>
      </c>
      <c r="BI21" s="108">
        <v>0</v>
      </c>
      <c r="BJ21" s="108">
        <v>0</v>
      </c>
      <c r="BK21" s="108">
        <v>0</v>
      </c>
      <c r="BL21" s="109">
        <v>287550</v>
      </c>
      <c r="BM21" s="108">
        <v>0</v>
      </c>
      <c r="BN21" s="108">
        <v>0</v>
      </c>
      <c r="BO21" s="108">
        <v>0</v>
      </c>
      <c r="BP21" s="108">
        <v>0</v>
      </c>
      <c r="BQ21" s="108">
        <v>0</v>
      </c>
      <c r="BR21" s="108">
        <v>2015065</v>
      </c>
      <c r="BS21" s="109">
        <v>2015065</v>
      </c>
      <c r="BT21" s="109">
        <v>2302615</v>
      </c>
      <c r="BU21" s="108">
        <v>1711026</v>
      </c>
      <c r="BV21" s="108">
        <v>29847</v>
      </c>
      <c r="BW21" s="108">
        <v>0</v>
      </c>
      <c r="BX21" s="108">
        <v>10522</v>
      </c>
      <c r="BY21" s="109">
        <v>40369</v>
      </c>
      <c r="BZ21" s="109">
        <v>551220</v>
      </c>
      <c r="CA21" s="108">
        <v>2302615</v>
      </c>
      <c r="CB21" s="108">
        <v>0</v>
      </c>
      <c r="CD21" s="105">
        <f t="shared" si="4"/>
        <v>0</v>
      </c>
      <c r="CE21" s="105">
        <f t="shared" si="5"/>
        <v>0</v>
      </c>
      <c r="CF21" s="105">
        <f t="shared" si="6"/>
        <v>0</v>
      </c>
      <c r="CG21" s="105">
        <f t="shared" si="7"/>
        <v>0</v>
      </c>
      <c r="CH21" s="105">
        <f t="shared" si="8"/>
        <v>0</v>
      </c>
      <c r="CI21" s="105">
        <f t="shared" si="9"/>
        <v>0</v>
      </c>
    </row>
    <row r="22" spans="1:87" x14ac:dyDescent="0.2">
      <c r="A22" s="85">
        <f t="shared" si="3"/>
        <v>0</v>
      </c>
      <c r="B22" s="90" t="s">
        <v>53</v>
      </c>
      <c r="C22" s="91" t="s">
        <v>54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108">
        <v>0</v>
      </c>
      <c r="S22" s="88">
        <v>276272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108">
        <v>6318161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  <c r="BC22" s="88">
        <v>0</v>
      </c>
      <c r="BD22" s="88">
        <v>0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9">
        <v>6594433</v>
      </c>
      <c r="BM22" s="88">
        <v>0</v>
      </c>
      <c r="BN22" s="88">
        <v>0</v>
      </c>
      <c r="BO22" s="88">
        <v>0</v>
      </c>
      <c r="BP22" s="88">
        <v>0</v>
      </c>
      <c r="BQ22" s="88">
        <v>143052</v>
      </c>
      <c r="BR22" s="88">
        <v>30492</v>
      </c>
      <c r="BS22" s="89">
        <v>173544</v>
      </c>
      <c r="BT22" s="89">
        <v>6767977</v>
      </c>
      <c r="BU22" s="88">
        <v>0</v>
      </c>
      <c r="BV22" s="88">
        <v>537479</v>
      </c>
      <c r="BW22" s="88">
        <v>0</v>
      </c>
      <c r="BX22" s="88">
        <v>99964</v>
      </c>
      <c r="BY22" s="89">
        <v>637443</v>
      </c>
      <c r="BZ22" s="89">
        <v>6130534</v>
      </c>
      <c r="CA22" s="88">
        <v>6767977</v>
      </c>
      <c r="CB22" s="88">
        <v>0</v>
      </c>
      <c r="CD22" s="85">
        <f t="shared" si="4"/>
        <v>0</v>
      </c>
      <c r="CE22" s="85">
        <f t="shared" si="5"/>
        <v>0</v>
      </c>
      <c r="CF22" s="85">
        <f t="shared" si="6"/>
        <v>0</v>
      </c>
      <c r="CG22" s="85">
        <f t="shared" si="7"/>
        <v>0</v>
      </c>
      <c r="CH22" s="85">
        <f t="shared" si="8"/>
        <v>0</v>
      </c>
      <c r="CI22" s="85">
        <f t="shared" si="9"/>
        <v>0</v>
      </c>
    </row>
    <row r="23" spans="1:87" x14ac:dyDescent="0.2">
      <c r="A23" s="85">
        <f t="shared" si="3"/>
        <v>0</v>
      </c>
      <c r="B23" s="90" t="s">
        <v>55</v>
      </c>
      <c r="C23" s="91" t="s">
        <v>56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108">
        <v>0</v>
      </c>
      <c r="S23" s="88">
        <v>0</v>
      </c>
      <c r="T23" s="88">
        <v>119952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626306</v>
      </c>
      <c r="AH23" s="108">
        <v>12421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727411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0</v>
      </c>
      <c r="BD23" s="88">
        <v>0</v>
      </c>
      <c r="BE23" s="88">
        <v>0</v>
      </c>
      <c r="BF23" s="88">
        <v>0</v>
      </c>
      <c r="BG23" s="88">
        <v>0</v>
      </c>
      <c r="BH23" s="88">
        <v>0</v>
      </c>
      <c r="BI23" s="88">
        <v>0</v>
      </c>
      <c r="BJ23" s="88">
        <v>0</v>
      </c>
      <c r="BK23" s="88">
        <v>0</v>
      </c>
      <c r="BL23" s="89">
        <v>1486090</v>
      </c>
      <c r="BM23" s="88">
        <v>0</v>
      </c>
      <c r="BN23" s="88">
        <v>0</v>
      </c>
      <c r="BO23" s="88">
        <v>0</v>
      </c>
      <c r="BP23" s="88">
        <v>0</v>
      </c>
      <c r="BQ23" s="88">
        <v>1518</v>
      </c>
      <c r="BR23" s="88">
        <v>1394904</v>
      </c>
      <c r="BS23" s="89">
        <v>1396422</v>
      </c>
      <c r="BT23" s="89">
        <v>2882512</v>
      </c>
      <c r="BU23" s="88">
        <v>14544</v>
      </c>
      <c r="BV23" s="88">
        <v>297836</v>
      </c>
      <c r="BW23" s="88">
        <v>96654</v>
      </c>
      <c r="BX23" s="88">
        <v>44258</v>
      </c>
      <c r="BY23" s="89">
        <v>438748</v>
      </c>
      <c r="BZ23" s="89">
        <v>2429220</v>
      </c>
      <c r="CA23" s="88">
        <v>2882512</v>
      </c>
      <c r="CB23" s="88">
        <v>0</v>
      </c>
      <c r="CD23" s="85">
        <f t="shared" si="4"/>
        <v>0</v>
      </c>
      <c r="CE23" s="85">
        <f t="shared" si="5"/>
        <v>0</v>
      </c>
      <c r="CF23" s="85">
        <f t="shared" si="6"/>
        <v>0</v>
      </c>
      <c r="CG23" s="85">
        <f t="shared" si="7"/>
        <v>0</v>
      </c>
      <c r="CH23" s="85">
        <f t="shared" si="8"/>
        <v>0</v>
      </c>
      <c r="CI23" s="85">
        <f t="shared" si="9"/>
        <v>0</v>
      </c>
    </row>
    <row r="24" spans="1:87" x14ac:dyDescent="0.2">
      <c r="A24" s="85">
        <f t="shared" si="3"/>
        <v>0</v>
      </c>
      <c r="B24" s="90" t="s">
        <v>57</v>
      </c>
      <c r="C24" s="91" t="s">
        <v>58</v>
      </c>
      <c r="D24" s="88">
        <v>1196</v>
      </c>
      <c r="E24" s="88">
        <v>1145</v>
      </c>
      <c r="F24" s="88">
        <v>3673</v>
      </c>
      <c r="G24" s="88">
        <v>2309</v>
      </c>
      <c r="H24" s="88">
        <v>552</v>
      </c>
      <c r="I24" s="88">
        <v>216088</v>
      </c>
      <c r="J24" s="88">
        <v>48562</v>
      </c>
      <c r="K24" s="88">
        <v>3776</v>
      </c>
      <c r="L24" s="88">
        <v>18</v>
      </c>
      <c r="M24" s="88">
        <v>5261</v>
      </c>
      <c r="N24" s="88">
        <v>5471</v>
      </c>
      <c r="O24" s="88">
        <v>11492</v>
      </c>
      <c r="P24" s="88">
        <v>5804</v>
      </c>
      <c r="Q24" s="88">
        <v>150947</v>
      </c>
      <c r="R24" s="108">
        <v>1527</v>
      </c>
      <c r="S24" s="88">
        <v>255887</v>
      </c>
      <c r="T24" s="88">
        <v>89724</v>
      </c>
      <c r="U24" s="88">
        <v>0</v>
      </c>
      <c r="V24" s="88">
        <v>62210</v>
      </c>
      <c r="W24" s="88">
        <v>12381</v>
      </c>
      <c r="X24" s="88">
        <v>13182</v>
      </c>
      <c r="Y24" s="88">
        <v>1768</v>
      </c>
      <c r="Z24" s="88">
        <v>0</v>
      </c>
      <c r="AA24" s="88">
        <v>819</v>
      </c>
      <c r="AB24" s="88">
        <v>0</v>
      </c>
      <c r="AC24" s="88">
        <v>3239</v>
      </c>
      <c r="AD24" s="88">
        <v>1622</v>
      </c>
      <c r="AE24" s="88">
        <v>1714</v>
      </c>
      <c r="AF24" s="88">
        <v>11335</v>
      </c>
      <c r="AG24" s="88">
        <v>61763</v>
      </c>
      <c r="AH24" s="108">
        <v>619768</v>
      </c>
      <c r="AI24" s="88">
        <v>6611</v>
      </c>
      <c r="AJ24" s="88">
        <v>0</v>
      </c>
      <c r="AK24" s="88">
        <v>1285</v>
      </c>
      <c r="AL24" s="88">
        <v>685</v>
      </c>
      <c r="AM24" s="88">
        <v>1264</v>
      </c>
      <c r="AN24" s="88">
        <v>546735</v>
      </c>
      <c r="AO24" s="88">
        <v>3083</v>
      </c>
      <c r="AP24" s="88">
        <v>171405</v>
      </c>
      <c r="AQ24" s="88">
        <v>60446</v>
      </c>
      <c r="AR24" s="88">
        <v>184228</v>
      </c>
      <c r="AS24" s="88">
        <v>420068</v>
      </c>
      <c r="AT24" s="88">
        <v>368339</v>
      </c>
      <c r="AU24" s="88">
        <v>19814</v>
      </c>
      <c r="AV24" s="88">
        <v>628612</v>
      </c>
      <c r="AW24" s="88">
        <v>14722</v>
      </c>
      <c r="AX24" s="88">
        <v>3618</v>
      </c>
      <c r="AY24" s="88">
        <v>31742</v>
      </c>
      <c r="AZ24" s="88">
        <v>8735</v>
      </c>
      <c r="BA24" s="88">
        <v>5701</v>
      </c>
      <c r="BB24" s="88">
        <v>1134</v>
      </c>
      <c r="BC24" s="88">
        <v>5015</v>
      </c>
      <c r="BD24" s="88">
        <v>650</v>
      </c>
      <c r="BE24" s="88">
        <v>5263</v>
      </c>
      <c r="BF24" s="88">
        <v>2498</v>
      </c>
      <c r="BG24" s="88">
        <v>162351</v>
      </c>
      <c r="BH24" s="88">
        <v>50494</v>
      </c>
      <c r="BI24" s="88">
        <v>20383</v>
      </c>
      <c r="BJ24" s="88">
        <v>2740</v>
      </c>
      <c r="BK24" s="88">
        <v>2357</v>
      </c>
      <c r="BL24" s="89">
        <v>4323211</v>
      </c>
      <c r="BM24" s="88">
        <v>1812279</v>
      </c>
      <c r="BN24" s="88">
        <v>46617</v>
      </c>
      <c r="BO24" s="88">
        <v>0</v>
      </c>
      <c r="BP24" s="88">
        <v>0</v>
      </c>
      <c r="BQ24" s="88">
        <v>10513</v>
      </c>
      <c r="BR24" s="88">
        <v>811</v>
      </c>
      <c r="BS24" s="89">
        <v>1870220</v>
      </c>
      <c r="BT24" s="89">
        <v>6193431</v>
      </c>
      <c r="BU24" s="88">
        <v>4766117</v>
      </c>
      <c r="BV24" s="88">
        <v>481674</v>
      </c>
      <c r="BW24" s="88">
        <v>679765</v>
      </c>
      <c r="BX24" s="88">
        <v>265875</v>
      </c>
      <c r="BY24" s="89">
        <v>1427314</v>
      </c>
      <c r="BZ24" s="89">
        <v>0</v>
      </c>
      <c r="CA24" s="88">
        <v>6193431</v>
      </c>
      <c r="CB24" s="88">
        <v>0</v>
      </c>
      <c r="CD24" s="85">
        <f t="shared" si="4"/>
        <v>0</v>
      </c>
      <c r="CE24" s="85">
        <f t="shared" si="5"/>
        <v>0</v>
      </c>
      <c r="CF24" s="85">
        <f t="shared" si="6"/>
        <v>0</v>
      </c>
      <c r="CG24" s="85">
        <f t="shared" si="7"/>
        <v>0</v>
      </c>
      <c r="CH24" s="85">
        <f t="shared" si="8"/>
        <v>0</v>
      </c>
      <c r="CI24" s="85">
        <f t="shared" si="9"/>
        <v>0</v>
      </c>
    </row>
    <row r="25" spans="1:87" x14ac:dyDescent="0.2">
      <c r="A25" s="85">
        <f t="shared" si="3"/>
        <v>0</v>
      </c>
      <c r="B25" s="90" t="s">
        <v>59</v>
      </c>
      <c r="C25" s="91" t="s">
        <v>60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108">
        <v>0</v>
      </c>
      <c r="S25" s="88">
        <v>0</v>
      </c>
      <c r="T25" s="88">
        <v>0</v>
      </c>
      <c r="U25" s="88">
        <v>0</v>
      </c>
      <c r="V25" s="88">
        <v>389983</v>
      </c>
      <c r="W25" s="88">
        <v>32822</v>
      </c>
      <c r="X25" s="88">
        <v>26082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181</v>
      </c>
      <c r="AF25" s="88">
        <v>0</v>
      </c>
      <c r="AG25" s="88">
        <v>0</v>
      </c>
      <c r="AH25" s="10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  <c r="AN25" s="88">
        <v>0</v>
      </c>
      <c r="AO25" s="88">
        <v>0</v>
      </c>
      <c r="AP25" s="88">
        <v>0</v>
      </c>
      <c r="AQ25" s="88">
        <v>0</v>
      </c>
      <c r="AR25" s="88">
        <v>137</v>
      </c>
      <c r="AS25" s="88">
        <v>0</v>
      </c>
      <c r="AT25" s="88">
        <v>359</v>
      </c>
      <c r="AU25" s="88">
        <v>0</v>
      </c>
      <c r="AV25" s="88">
        <v>0</v>
      </c>
      <c r="AW25" s="88">
        <v>0</v>
      </c>
      <c r="AX25" s="88">
        <v>743</v>
      </c>
      <c r="AY25" s="88">
        <v>50184</v>
      </c>
      <c r="AZ25" s="88">
        <v>0</v>
      </c>
      <c r="BA25" s="88">
        <v>0</v>
      </c>
      <c r="BB25" s="88">
        <v>0</v>
      </c>
      <c r="BC25" s="88">
        <v>0</v>
      </c>
      <c r="BD25" s="88">
        <v>0</v>
      </c>
      <c r="BE25" s="88">
        <v>0</v>
      </c>
      <c r="BF25" s="88">
        <v>0</v>
      </c>
      <c r="BG25" s="88">
        <v>388</v>
      </c>
      <c r="BH25" s="88">
        <v>0</v>
      </c>
      <c r="BI25" s="88">
        <v>1475</v>
      </c>
      <c r="BJ25" s="88">
        <v>119</v>
      </c>
      <c r="BK25" s="88">
        <v>148</v>
      </c>
      <c r="BL25" s="89">
        <v>502621</v>
      </c>
      <c r="BM25" s="88">
        <v>403887</v>
      </c>
      <c r="BN25" s="88">
        <v>0</v>
      </c>
      <c r="BO25" s="88">
        <v>0</v>
      </c>
      <c r="BP25" s="88">
        <v>0</v>
      </c>
      <c r="BQ25" s="88">
        <v>26498</v>
      </c>
      <c r="BR25" s="88">
        <v>7067301</v>
      </c>
      <c r="BS25" s="89">
        <v>7497686</v>
      </c>
      <c r="BT25" s="89">
        <v>8000307</v>
      </c>
      <c r="BU25" s="88">
        <v>45599</v>
      </c>
      <c r="BV25" s="88">
        <v>369645</v>
      </c>
      <c r="BW25" s="88">
        <v>327464</v>
      </c>
      <c r="BX25" s="88">
        <v>83773</v>
      </c>
      <c r="BY25" s="89">
        <v>780882</v>
      </c>
      <c r="BZ25" s="89">
        <v>7173826</v>
      </c>
      <c r="CA25" s="88">
        <v>8000307</v>
      </c>
      <c r="CB25" s="88">
        <v>0</v>
      </c>
      <c r="CD25" s="85">
        <f t="shared" si="4"/>
        <v>0</v>
      </c>
      <c r="CE25" s="85">
        <f t="shared" si="5"/>
        <v>0</v>
      </c>
      <c r="CF25" s="85">
        <f t="shared" si="6"/>
        <v>0</v>
      </c>
      <c r="CG25" s="85">
        <f t="shared" si="7"/>
        <v>0</v>
      </c>
      <c r="CH25" s="85">
        <f t="shared" si="8"/>
        <v>0</v>
      </c>
      <c r="CI25" s="85">
        <f t="shared" si="9"/>
        <v>0</v>
      </c>
    </row>
    <row r="26" spans="1:87" x14ac:dyDescent="0.2">
      <c r="A26" s="85">
        <f t="shared" si="3"/>
        <v>0</v>
      </c>
      <c r="B26" s="90" t="s">
        <v>61</v>
      </c>
      <c r="C26" s="91" t="s">
        <v>62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10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38188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10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531</v>
      </c>
      <c r="AS26" s="88">
        <v>0</v>
      </c>
      <c r="AT26" s="88">
        <v>26288</v>
      </c>
      <c r="AU26" s="88">
        <v>25</v>
      </c>
      <c r="AV26" s="88">
        <v>0</v>
      </c>
      <c r="AW26" s="88">
        <v>0</v>
      </c>
      <c r="AX26" s="88">
        <v>1928</v>
      </c>
      <c r="AY26" s="88">
        <v>48754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499</v>
      </c>
      <c r="BH26" s="88">
        <v>0</v>
      </c>
      <c r="BI26" s="88">
        <v>2337</v>
      </c>
      <c r="BJ26" s="88">
        <v>0</v>
      </c>
      <c r="BK26" s="88">
        <v>0</v>
      </c>
      <c r="BL26" s="89">
        <v>118550</v>
      </c>
      <c r="BM26" s="88">
        <v>196653</v>
      </c>
      <c r="BN26" s="88">
        <v>0</v>
      </c>
      <c r="BO26" s="88">
        <v>0</v>
      </c>
      <c r="BP26" s="88">
        <v>0</v>
      </c>
      <c r="BQ26" s="88">
        <v>5881</v>
      </c>
      <c r="BR26" s="88">
        <v>393124</v>
      </c>
      <c r="BS26" s="89">
        <v>595658</v>
      </c>
      <c r="BT26" s="89">
        <v>714208</v>
      </c>
      <c r="BU26" s="88">
        <v>3286</v>
      </c>
      <c r="BV26" s="88">
        <v>27187</v>
      </c>
      <c r="BW26" s="88">
        <v>26387</v>
      </c>
      <c r="BX26" s="88">
        <v>13344</v>
      </c>
      <c r="BY26" s="89">
        <v>66918</v>
      </c>
      <c r="BZ26" s="89">
        <v>644004</v>
      </c>
      <c r="CA26" s="88">
        <v>714208</v>
      </c>
      <c r="CB26" s="88">
        <v>0</v>
      </c>
      <c r="CD26" s="85">
        <f t="shared" si="4"/>
        <v>0</v>
      </c>
      <c r="CE26" s="85">
        <f t="shared" si="5"/>
        <v>0</v>
      </c>
      <c r="CF26" s="85">
        <f t="shared" si="6"/>
        <v>0</v>
      </c>
      <c r="CG26" s="85">
        <f t="shared" si="7"/>
        <v>0</v>
      </c>
      <c r="CH26" s="85">
        <f t="shared" si="8"/>
        <v>0</v>
      </c>
      <c r="CI26" s="85">
        <f t="shared" si="9"/>
        <v>0</v>
      </c>
    </row>
    <row r="27" spans="1:87" x14ac:dyDescent="0.2">
      <c r="A27" s="85">
        <f t="shared" si="3"/>
        <v>0</v>
      </c>
      <c r="B27" s="90" t="s">
        <v>63</v>
      </c>
      <c r="C27" s="91" t="s">
        <v>64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38129</v>
      </c>
      <c r="N27" s="88">
        <v>202071</v>
      </c>
      <c r="O27" s="88">
        <v>2673</v>
      </c>
      <c r="P27" s="88">
        <v>0</v>
      </c>
      <c r="Q27" s="88">
        <v>89336</v>
      </c>
      <c r="R27" s="108">
        <v>0</v>
      </c>
      <c r="S27" s="88">
        <v>0</v>
      </c>
      <c r="T27" s="88">
        <v>0</v>
      </c>
      <c r="U27" s="88">
        <v>0</v>
      </c>
      <c r="V27" s="88">
        <v>19149</v>
      </c>
      <c r="W27" s="88">
        <v>105942</v>
      </c>
      <c r="X27" s="88">
        <v>60320</v>
      </c>
      <c r="Y27" s="88">
        <v>1817</v>
      </c>
      <c r="Z27" s="88">
        <v>0</v>
      </c>
      <c r="AA27" s="88">
        <v>0</v>
      </c>
      <c r="AB27" s="88">
        <v>0</v>
      </c>
      <c r="AC27" s="88">
        <v>0</v>
      </c>
      <c r="AD27" s="88">
        <v>38</v>
      </c>
      <c r="AE27" s="88">
        <v>900</v>
      </c>
      <c r="AF27" s="88">
        <v>126</v>
      </c>
      <c r="AG27" s="88">
        <v>0</v>
      </c>
      <c r="AH27" s="108">
        <v>1707</v>
      </c>
      <c r="AI27" s="88">
        <v>77</v>
      </c>
      <c r="AJ27" s="88">
        <v>0</v>
      </c>
      <c r="AK27" s="88">
        <v>0</v>
      </c>
      <c r="AL27" s="88">
        <v>0</v>
      </c>
      <c r="AM27" s="88">
        <v>0</v>
      </c>
      <c r="AN27" s="88">
        <v>733</v>
      </c>
      <c r="AO27" s="88">
        <v>0</v>
      </c>
      <c r="AP27" s="88">
        <v>0</v>
      </c>
      <c r="AQ27" s="88">
        <v>21682</v>
      </c>
      <c r="AR27" s="88">
        <v>90205</v>
      </c>
      <c r="AS27" s="88">
        <v>0</v>
      </c>
      <c r="AT27" s="88">
        <v>53296</v>
      </c>
      <c r="AU27" s="88">
        <v>50</v>
      </c>
      <c r="AV27" s="88">
        <v>49216</v>
      </c>
      <c r="AW27" s="88">
        <v>1376</v>
      </c>
      <c r="AX27" s="88">
        <v>31173</v>
      </c>
      <c r="AY27" s="88">
        <v>335479</v>
      </c>
      <c r="AZ27" s="88">
        <v>13428</v>
      </c>
      <c r="BA27" s="88">
        <v>928</v>
      </c>
      <c r="BB27" s="88">
        <v>26</v>
      </c>
      <c r="BC27" s="88">
        <v>1330</v>
      </c>
      <c r="BD27" s="88">
        <v>801</v>
      </c>
      <c r="BE27" s="88">
        <v>0</v>
      </c>
      <c r="BF27" s="88">
        <v>168</v>
      </c>
      <c r="BG27" s="88">
        <v>30762</v>
      </c>
      <c r="BH27" s="88">
        <v>1663</v>
      </c>
      <c r="BI27" s="88">
        <v>94637</v>
      </c>
      <c r="BJ27" s="88">
        <v>5081</v>
      </c>
      <c r="BK27" s="88">
        <v>2569</v>
      </c>
      <c r="BL27" s="89">
        <v>1256888</v>
      </c>
      <c r="BM27" s="88">
        <v>6200114</v>
      </c>
      <c r="BN27" s="88">
        <v>31680</v>
      </c>
      <c r="BO27" s="88">
        <v>50516</v>
      </c>
      <c r="BP27" s="88">
        <v>0</v>
      </c>
      <c r="BQ27" s="88">
        <v>25112</v>
      </c>
      <c r="BR27" s="88">
        <v>650955</v>
      </c>
      <c r="BS27" s="89">
        <v>6958377</v>
      </c>
      <c r="BT27" s="89">
        <v>8215265</v>
      </c>
      <c r="BU27" s="88">
        <v>4084611</v>
      </c>
      <c r="BV27" s="88">
        <v>747121</v>
      </c>
      <c r="BW27" s="88">
        <v>699921</v>
      </c>
      <c r="BX27" s="88">
        <v>84952</v>
      </c>
      <c r="BY27" s="89">
        <v>1531994</v>
      </c>
      <c r="BZ27" s="89">
        <v>2598660</v>
      </c>
      <c r="CA27" s="88">
        <v>8215265</v>
      </c>
      <c r="CB27" s="88">
        <v>0</v>
      </c>
      <c r="CD27" s="85">
        <f t="shared" si="4"/>
        <v>0</v>
      </c>
      <c r="CE27" s="85">
        <f t="shared" si="5"/>
        <v>0</v>
      </c>
      <c r="CF27" s="85">
        <f t="shared" si="6"/>
        <v>0</v>
      </c>
      <c r="CG27" s="85">
        <f t="shared" si="7"/>
        <v>0</v>
      </c>
      <c r="CH27" s="85">
        <f t="shared" si="8"/>
        <v>0</v>
      </c>
      <c r="CI27" s="85">
        <f t="shared" si="9"/>
        <v>0</v>
      </c>
    </row>
    <row r="28" spans="1:87" x14ac:dyDescent="0.2">
      <c r="A28" s="85">
        <f t="shared" si="3"/>
        <v>0</v>
      </c>
      <c r="B28" s="90" t="s">
        <v>65</v>
      </c>
      <c r="C28" s="91" t="s">
        <v>66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10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3350</v>
      </c>
      <c r="X28" s="88">
        <v>1813</v>
      </c>
      <c r="Y28" s="88">
        <v>3276</v>
      </c>
      <c r="Z28" s="88">
        <v>0</v>
      </c>
      <c r="AA28" s="88">
        <v>0</v>
      </c>
      <c r="AB28" s="88">
        <v>0</v>
      </c>
      <c r="AC28" s="88">
        <v>0</v>
      </c>
      <c r="AD28" s="88">
        <v>3</v>
      </c>
      <c r="AE28" s="88">
        <v>315</v>
      </c>
      <c r="AF28" s="88">
        <v>0</v>
      </c>
      <c r="AG28" s="88">
        <v>0</v>
      </c>
      <c r="AH28" s="108">
        <v>1667</v>
      </c>
      <c r="AI28" s="88">
        <v>8</v>
      </c>
      <c r="AJ28" s="88">
        <v>0</v>
      </c>
      <c r="AK28" s="88">
        <v>0</v>
      </c>
      <c r="AL28" s="88">
        <v>0</v>
      </c>
      <c r="AM28" s="88">
        <v>0</v>
      </c>
      <c r="AN28" s="88">
        <v>0</v>
      </c>
      <c r="AO28" s="88">
        <v>0</v>
      </c>
      <c r="AP28" s="88">
        <v>0</v>
      </c>
      <c r="AQ28" s="88">
        <v>2902</v>
      </c>
      <c r="AR28" s="88">
        <v>5139</v>
      </c>
      <c r="AS28" s="88">
        <v>0</v>
      </c>
      <c r="AT28" s="88">
        <v>12559</v>
      </c>
      <c r="AU28" s="88">
        <v>28</v>
      </c>
      <c r="AV28" s="88">
        <v>8701</v>
      </c>
      <c r="AW28" s="88">
        <v>1317</v>
      </c>
      <c r="AX28" s="88">
        <v>4667</v>
      </c>
      <c r="AY28" s="88">
        <v>43767</v>
      </c>
      <c r="AZ28" s="88">
        <v>1019</v>
      </c>
      <c r="BA28" s="88">
        <v>907</v>
      </c>
      <c r="BB28" s="88">
        <v>134</v>
      </c>
      <c r="BC28" s="88">
        <v>673</v>
      </c>
      <c r="BD28" s="88">
        <v>502</v>
      </c>
      <c r="BE28" s="88">
        <v>0</v>
      </c>
      <c r="BF28" s="88">
        <v>237</v>
      </c>
      <c r="BG28" s="88">
        <v>11937</v>
      </c>
      <c r="BH28" s="88">
        <v>1247</v>
      </c>
      <c r="BI28" s="88">
        <v>1977</v>
      </c>
      <c r="BJ28" s="88">
        <v>1377</v>
      </c>
      <c r="BK28" s="88">
        <v>128</v>
      </c>
      <c r="BL28" s="89">
        <v>109650</v>
      </c>
      <c r="BM28" s="88">
        <v>220252</v>
      </c>
      <c r="BN28" s="88">
        <v>31671</v>
      </c>
      <c r="BO28" s="88">
        <v>0</v>
      </c>
      <c r="BP28" s="88">
        <v>0</v>
      </c>
      <c r="BQ28" s="88">
        <v>1585</v>
      </c>
      <c r="BR28" s="88">
        <v>0</v>
      </c>
      <c r="BS28" s="89">
        <v>253508</v>
      </c>
      <c r="BT28" s="89">
        <v>363158</v>
      </c>
      <c r="BU28" s="88">
        <v>237109</v>
      </c>
      <c r="BV28" s="88">
        <v>48633</v>
      </c>
      <c r="BW28" s="88">
        <v>21957</v>
      </c>
      <c r="BX28" s="88">
        <v>5303</v>
      </c>
      <c r="BY28" s="89">
        <v>75893</v>
      </c>
      <c r="BZ28" s="89">
        <v>50156</v>
      </c>
      <c r="CA28" s="88">
        <v>363158</v>
      </c>
      <c r="CB28" s="88">
        <v>0</v>
      </c>
      <c r="CD28" s="85">
        <f t="shared" si="4"/>
        <v>0</v>
      </c>
      <c r="CE28" s="85">
        <f t="shared" si="5"/>
        <v>0</v>
      </c>
      <c r="CF28" s="85">
        <f t="shared" si="6"/>
        <v>0</v>
      </c>
      <c r="CG28" s="85">
        <f t="shared" si="7"/>
        <v>0</v>
      </c>
      <c r="CH28" s="85">
        <f t="shared" si="8"/>
        <v>0</v>
      </c>
      <c r="CI28" s="85">
        <f t="shared" si="9"/>
        <v>0</v>
      </c>
    </row>
    <row r="29" spans="1:87" x14ac:dyDescent="0.2">
      <c r="A29" s="85">
        <f t="shared" si="3"/>
        <v>0</v>
      </c>
      <c r="B29" s="90" t="s">
        <v>67</v>
      </c>
      <c r="C29" s="91" t="s">
        <v>68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10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10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1038</v>
      </c>
      <c r="AU29" s="88">
        <v>0</v>
      </c>
      <c r="AV29" s="88">
        <v>0</v>
      </c>
      <c r="AW29" s="88">
        <v>0</v>
      </c>
      <c r="AX29" s="88">
        <v>1136</v>
      </c>
      <c r="AY29" s="88">
        <v>38309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9">
        <v>40483</v>
      </c>
      <c r="BM29" s="88">
        <v>1124797</v>
      </c>
      <c r="BN29" s="88">
        <v>0</v>
      </c>
      <c r="BO29" s="88">
        <v>0</v>
      </c>
      <c r="BP29" s="88">
        <v>0</v>
      </c>
      <c r="BQ29" s="88">
        <v>1071</v>
      </c>
      <c r="BR29" s="88">
        <v>0</v>
      </c>
      <c r="BS29" s="89">
        <v>1125868</v>
      </c>
      <c r="BT29" s="89">
        <v>1166351</v>
      </c>
      <c r="BU29" s="88">
        <v>938172</v>
      </c>
      <c r="BV29" s="88">
        <v>138413</v>
      </c>
      <c r="BW29" s="88">
        <v>61314</v>
      </c>
      <c r="BX29" s="88">
        <v>28452</v>
      </c>
      <c r="BY29" s="89">
        <v>228179</v>
      </c>
      <c r="BZ29" s="89">
        <v>0</v>
      </c>
      <c r="CA29" s="88">
        <v>1166351</v>
      </c>
      <c r="CB29" s="88">
        <v>0</v>
      </c>
      <c r="CD29" s="85">
        <f t="shared" si="4"/>
        <v>0</v>
      </c>
      <c r="CE29" s="85">
        <f t="shared" si="5"/>
        <v>0</v>
      </c>
      <c r="CF29" s="85">
        <f t="shared" si="6"/>
        <v>0</v>
      </c>
      <c r="CG29" s="85">
        <f t="shared" si="7"/>
        <v>0</v>
      </c>
      <c r="CH29" s="85">
        <f t="shared" si="8"/>
        <v>0</v>
      </c>
      <c r="CI29" s="85">
        <f t="shared" si="9"/>
        <v>0</v>
      </c>
    </row>
    <row r="30" spans="1:87" x14ac:dyDescent="0.2">
      <c r="A30" s="85">
        <f t="shared" si="3"/>
        <v>0</v>
      </c>
      <c r="B30" s="90" t="s">
        <v>69</v>
      </c>
      <c r="C30" s="91" t="s">
        <v>70</v>
      </c>
      <c r="D30" s="88">
        <v>28</v>
      </c>
      <c r="E30" s="88">
        <v>22</v>
      </c>
      <c r="F30" s="88">
        <v>33</v>
      </c>
      <c r="G30" s="88">
        <v>58</v>
      </c>
      <c r="H30" s="88">
        <v>6</v>
      </c>
      <c r="I30" s="88">
        <v>647</v>
      </c>
      <c r="J30" s="88">
        <v>288</v>
      </c>
      <c r="K30" s="88">
        <v>61</v>
      </c>
      <c r="L30" s="88">
        <v>5</v>
      </c>
      <c r="M30" s="88">
        <v>2</v>
      </c>
      <c r="N30" s="88">
        <v>0</v>
      </c>
      <c r="O30" s="88">
        <v>0</v>
      </c>
      <c r="P30" s="88">
        <v>147</v>
      </c>
      <c r="Q30" s="88">
        <v>198</v>
      </c>
      <c r="R30" s="108">
        <v>172</v>
      </c>
      <c r="S30" s="88">
        <v>1462</v>
      </c>
      <c r="T30" s="88">
        <v>272</v>
      </c>
      <c r="U30" s="88">
        <v>0</v>
      </c>
      <c r="V30" s="88">
        <v>1270</v>
      </c>
      <c r="W30" s="88">
        <v>235</v>
      </c>
      <c r="X30" s="88">
        <v>332</v>
      </c>
      <c r="Y30" s="88">
        <v>327</v>
      </c>
      <c r="Z30" s="88">
        <v>0</v>
      </c>
      <c r="AA30" s="88">
        <v>33774</v>
      </c>
      <c r="AB30" s="88">
        <v>0</v>
      </c>
      <c r="AC30" s="88">
        <v>525</v>
      </c>
      <c r="AD30" s="88">
        <v>1578</v>
      </c>
      <c r="AE30" s="88">
        <v>220</v>
      </c>
      <c r="AF30" s="88">
        <v>5771</v>
      </c>
      <c r="AG30" s="88">
        <v>376</v>
      </c>
      <c r="AH30" s="108">
        <v>1086</v>
      </c>
      <c r="AI30" s="88">
        <v>129</v>
      </c>
      <c r="AJ30" s="88">
        <v>0</v>
      </c>
      <c r="AK30" s="88">
        <v>131</v>
      </c>
      <c r="AL30" s="88">
        <v>1561</v>
      </c>
      <c r="AM30" s="88">
        <v>1212</v>
      </c>
      <c r="AN30" s="88">
        <v>973</v>
      </c>
      <c r="AO30" s="88">
        <v>670</v>
      </c>
      <c r="AP30" s="88">
        <v>3932</v>
      </c>
      <c r="AQ30" s="88">
        <v>1939</v>
      </c>
      <c r="AR30" s="88">
        <v>5169</v>
      </c>
      <c r="AS30" s="88">
        <v>1368</v>
      </c>
      <c r="AT30" s="88">
        <v>1805</v>
      </c>
      <c r="AU30" s="88">
        <v>59</v>
      </c>
      <c r="AV30" s="88">
        <v>2913</v>
      </c>
      <c r="AW30" s="88">
        <v>900</v>
      </c>
      <c r="AX30" s="88">
        <v>4681</v>
      </c>
      <c r="AY30" s="88">
        <v>281</v>
      </c>
      <c r="AZ30" s="88">
        <v>7457</v>
      </c>
      <c r="BA30" s="88">
        <v>1504</v>
      </c>
      <c r="BB30" s="88">
        <v>352</v>
      </c>
      <c r="BC30" s="88">
        <v>1376</v>
      </c>
      <c r="BD30" s="88">
        <v>1256</v>
      </c>
      <c r="BE30" s="88">
        <v>356</v>
      </c>
      <c r="BF30" s="88">
        <v>400</v>
      </c>
      <c r="BG30" s="88">
        <v>65279</v>
      </c>
      <c r="BH30" s="88">
        <v>21463</v>
      </c>
      <c r="BI30" s="88">
        <v>13539</v>
      </c>
      <c r="BJ30" s="88">
        <v>3131</v>
      </c>
      <c r="BK30" s="88">
        <v>1829</v>
      </c>
      <c r="BL30" s="89">
        <v>194560</v>
      </c>
      <c r="BM30" s="88">
        <v>986222</v>
      </c>
      <c r="BN30" s="88">
        <v>13179</v>
      </c>
      <c r="BO30" s="88">
        <v>0</v>
      </c>
      <c r="BP30" s="88">
        <v>0</v>
      </c>
      <c r="BQ30" s="88">
        <v>599</v>
      </c>
      <c r="BR30" s="88">
        <v>0</v>
      </c>
      <c r="BS30" s="89">
        <v>1000000</v>
      </c>
      <c r="BT30" s="89">
        <v>1194560</v>
      </c>
      <c r="BU30" s="88">
        <v>907058</v>
      </c>
      <c r="BV30" s="88">
        <v>101667</v>
      </c>
      <c r="BW30" s="88">
        <v>61800</v>
      </c>
      <c r="BX30" s="88">
        <v>23755</v>
      </c>
      <c r="BY30" s="89">
        <v>187222</v>
      </c>
      <c r="BZ30" s="89">
        <v>100280</v>
      </c>
      <c r="CA30" s="88">
        <v>1194560</v>
      </c>
      <c r="CB30" s="88">
        <v>0</v>
      </c>
      <c r="CD30" s="85">
        <f t="shared" si="4"/>
        <v>0</v>
      </c>
      <c r="CE30" s="85">
        <f t="shared" si="5"/>
        <v>0</v>
      </c>
      <c r="CF30" s="85">
        <f t="shared" si="6"/>
        <v>0</v>
      </c>
      <c r="CG30" s="85">
        <f t="shared" si="7"/>
        <v>0</v>
      </c>
      <c r="CH30" s="85">
        <f t="shared" si="8"/>
        <v>0</v>
      </c>
      <c r="CI30" s="85">
        <f t="shared" si="9"/>
        <v>0</v>
      </c>
    </row>
    <row r="31" spans="1:87" x14ac:dyDescent="0.2">
      <c r="A31" s="85">
        <f t="shared" si="3"/>
        <v>0</v>
      </c>
      <c r="B31" s="90" t="s">
        <v>71</v>
      </c>
      <c r="C31" s="91" t="s">
        <v>72</v>
      </c>
      <c r="D31" s="88">
        <v>879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12</v>
      </c>
      <c r="L31" s="88">
        <v>0</v>
      </c>
      <c r="M31" s="88">
        <v>2</v>
      </c>
      <c r="N31" s="88">
        <v>0</v>
      </c>
      <c r="O31" s="88">
        <v>0</v>
      </c>
      <c r="P31" s="88">
        <v>0</v>
      </c>
      <c r="Q31" s="88">
        <v>0</v>
      </c>
      <c r="R31" s="108">
        <v>154</v>
      </c>
      <c r="S31" s="88">
        <v>5985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1524</v>
      </c>
      <c r="AB31" s="88">
        <v>0</v>
      </c>
      <c r="AC31" s="88">
        <v>243</v>
      </c>
      <c r="AD31" s="88">
        <v>0</v>
      </c>
      <c r="AE31" s="88">
        <v>0</v>
      </c>
      <c r="AF31" s="88">
        <v>91</v>
      </c>
      <c r="AG31" s="88">
        <v>110</v>
      </c>
      <c r="AH31" s="108">
        <v>2787</v>
      </c>
      <c r="AI31" s="88">
        <v>166</v>
      </c>
      <c r="AJ31" s="88">
        <v>0</v>
      </c>
      <c r="AK31" s="88">
        <v>185</v>
      </c>
      <c r="AL31" s="88">
        <v>600</v>
      </c>
      <c r="AM31" s="88">
        <v>386</v>
      </c>
      <c r="AN31" s="88">
        <v>154</v>
      </c>
      <c r="AO31" s="88">
        <v>66</v>
      </c>
      <c r="AP31" s="88">
        <v>1235</v>
      </c>
      <c r="AQ31" s="88">
        <v>18</v>
      </c>
      <c r="AR31" s="88">
        <v>253</v>
      </c>
      <c r="AS31" s="88">
        <v>352</v>
      </c>
      <c r="AT31" s="88">
        <v>684</v>
      </c>
      <c r="AU31" s="88">
        <v>38</v>
      </c>
      <c r="AV31" s="88">
        <v>622</v>
      </c>
      <c r="AW31" s="88">
        <v>0</v>
      </c>
      <c r="AX31" s="88">
        <v>21</v>
      </c>
      <c r="AY31" s="88">
        <v>0</v>
      </c>
      <c r="AZ31" s="88">
        <v>341</v>
      </c>
      <c r="BA31" s="88">
        <v>0</v>
      </c>
      <c r="BB31" s="88">
        <v>0</v>
      </c>
      <c r="BC31" s="88">
        <v>0</v>
      </c>
      <c r="BD31" s="88">
        <v>2835</v>
      </c>
      <c r="BE31" s="88">
        <v>0</v>
      </c>
      <c r="BF31" s="88">
        <v>0</v>
      </c>
      <c r="BG31" s="88">
        <v>14893</v>
      </c>
      <c r="BH31" s="88">
        <v>6545</v>
      </c>
      <c r="BI31" s="88">
        <v>5575</v>
      </c>
      <c r="BJ31" s="88">
        <v>1734</v>
      </c>
      <c r="BK31" s="88">
        <v>464</v>
      </c>
      <c r="BL31" s="89">
        <v>48954</v>
      </c>
      <c r="BM31" s="88">
        <v>409688</v>
      </c>
      <c r="BN31" s="88">
        <v>3295</v>
      </c>
      <c r="BO31" s="88">
        <v>0</v>
      </c>
      <c r="BP31" s="88">
        <v>0</v>
      </c>
      <c r="BQ31" s="88">
        <v>1515</v>
      </c>
      <c r="BR31" s="88">
        <v>0</v>
      </c>
      <c r="BS31" s="89">
        <v>414498</v>
      </c>
      <c r="BT31" s="89">
        <v>463452</v>
      </c>
      <c r="BU31" s="88">
        <v>386322</v>
      </c>
      <c r="BV31" s="88">
        <v>36178</v>
      </c>
      <c r="BW31" s="88">
        <v>28278</v>
      </c>
      <c r="BX31" s="88">
        <v>12674</v>
      </c>
      <c r="BY31" s="89">
        <v>77130</v>
      </c>
      <c r="BZ31" s="89">
        <v>0</v>
      </c>
      <c r="CA31" s="88">
        <v>463452</v>
      </c>
      <c r="CB31" s="88">
        <v>0</v>
      </c>
      <c r="CD31" s="85">
        <f t="shared" si="4"/>
        <v>0</v>
      </c>
      <c r="CE31" s="85">
        <f t="shared" si="5"/>
        <v>0</v>
      </c>
      <c r="CF31" s="85">
        <f t="shared" si="6"/>
        <v>0</v>
      </c>
      <c r="CG31" s="85">
        <f t="shared" si="7"/>
        <v>0</v>
      </c>
      <c r="CH31" s="85">
        <f t="shared" si="8"/>
        <v>0</v>
      </c>
      <c r="CI31" s="85">
        <f t="shared" si="9"/>
        <v>0</v>
      </c>
    </row>
    <row r="32" spans="1:87" x14ac:dyDescent="0.2">
      <c r="A32" s="85">
        <f t="shared" si="3"/>
        <v>0</v>
      </c>
      <c r="B32" s="90" t="s">
        <v>73</v>
      </c>
      <c r="C32" s="91" t="s">
        <v>74</v>
      </c>
      <c r="D32" s="88">
        <v>5</v>
      </c>
      <c r="E32" s="88">
        <v>3</v>
      </c>
      <c r="F32" s="88">
        <v>17</v>
      </c>
      <c r="G32" s="88">
        <v>36</v>
      </c>
      <c r="H32" s="88">
        <v>2</v>
      </c>
      <c r="I32" s="88">
        <v>0</v>
      </c>
      <c r="J32" s="88">
        <v>18678</v>
      </c>
      <c r="K32" s="88">
        <v>53</v>
      </c>
      <c r="L32" s="88">
        <v>3</v>
      </c>
      <c r="M32" s="88">
        <v>6</v>
      </c>
      <c r="N32" s="88">
        <v>23</v>
      </c>
      <c r="O32" s="88">
        <v>0</v>
      </c>
      <c r="P32" s="88">
        <v>0</v>
      </c>
      <c r="Q32" s="88">
        <v>278</v>
      </c>
      <c r="R32" s="108">
        <v>0</v>
      </c>
      <c r="S32" s="88">
        <v>1887</v>
      </c>
      <c r="T32" s="88">
        <v>305</v>
      </c>
      <c r="U32" s="88">
        <v>0</v>
      </c>
      <c r="V32" s="88">
        <v>56</v>
      </c>
      <c r="W32" s="88">
        <v>0</v>
      </c>
      <c r="X32" s="88">
        <v>192</v>
      </c>
      <c r="Y32" s="88">
        <v>36</v>
      </c>
      <c r="Z32" s="88">
        <v>0</v>
      </c>
      <c r="AA32" s="88">
        <v>45</v>
      </c>
      <c r="AB32" s="88">
        <v>0</v>
      </c>
      <c r="AC32" s="88">
        <v>20073</v>
      </c>
      <c r="AD32" s="88">
        <v>144</v>
      </c>
      <c r="AE32" s="88">
        <v>22</v>
      </c>
      <c r="AF32" s="88">
        <v>1396</v>
      </c>
      <c r="AG32" s="88">
        <v>407</v>
      </c>
      <c r="AH32" s="108">
        <v>676</v>
      </c>
      <c r="AI32" s="88">
        <v>53</v>
      </c>
      <c r="AJ32" s="88">
        <v>0</v>
      </c>
      <c r="AK32" s="88">
        <v>29244</v>
      </c>
      <c r="AL32" s="88">
        <v>3432</v>
      </c>
      <c r="AM32" s="88">
        <v>1599</v>
      </c>
      <c r="AN32" s="88">
        <v>0</v>
      </c>
      <c r="AO32" s="88">
        <v>0</v>
      </c>
      <c r="AP32" s="88">
        <v>555195</v>
      </c>
      <c r="AQ32" s="88">
        <v>93</v>
      </c>
      <c r="AR32" s="88">
        <v>3946</v>
      </c>
      <c r="AS32" s="88">
        <v>0</v>
      </c>
      <c r="AT32" s="88">
        <v>1098</v>
      </c>
      <c r="AU32" s="88">
        <v>435</v>
      </c>
      <c r="AV32" s="88">
        <v>0</v>
      </c>
      <c r="AW32" s="88">
        <v>1237</v>
      </c>
      <c r="AX32" s="88">
        <v>14</v>
      </c>
      <c r="AY32" s="88">
        <v>439</v>
      </c>
      <c r="AZ32" s="88">
        <v>27</v>
      </c>
      <c r="BA32" s="88">
        <v>0</v>
      </c>
      <c r="BB32" s="88">
        <v>0</v>
      </c>
      <c r="BC32" s="88">
        <v>0</v>
      </c>
      <c r="BD32" s="88">
        <v>0</v>
      </c>
      <c r="BE32" s="88">
        <v>38</v>
      </c>
      <c r="BF32" s="88">
        <v>0</v>
      </c>
      <c r="BG32" s="88">
        <v>1977</v>
      </c>
      <c r="BH32" s="88">
        <v>3605</v>
      </c>
      <c r="BI32" s="88">
        <v>518</v>
      </c>
      <c r="BJ32" s="88">
        <v>270</v>
      </c>
      <c r="BK32" s="88">
        <v>0</v>
      </c>
      <c r="BL32" s="89">
        <v>647563</v>
      </c>
      <c r="BM32" s="88">
        <v>48218</v>
      </c>
      <c r="BN32" s="88">
        <v>756</v>
      </c>
      <c r="BO32" s="88">
        <v>0</v>
      </c>
      <c r="BP32" s="88">
        <v>0</v>
      </c>
      <c r="BQ32" s="88">
        <v>674</v>
      </c>
      <c r="BR32" s="88">
        <v>10457</v>
      </c>
      <c r="BS32" s="89">
        <v>60105</v>
      </c>
      <c r="BT32" s="89">
        <v>707668</v>
      </c>
      <c r="BU32" s="88">
        <v>85228</v>
      </c>
      <c r="BV32" s="88">
        <v>72159</v>
      </c>
      <c r="BW32" s="88">
        <v>55835</v>
      </c>
      <c r="BX32" s="88">
        <v>12328</v>
      </c>
      <c r="BY32" s="89">
        <v>140322</v>
      </c>
      <c r="BZ32" s="89">
        <v>482118</v>
      </c>
      <c r="CA32" s="88">
        <v>707668</v>
      </c>
      <c r="CB32" s="88">
        <v>0</v>
      </c>
      <c r="CD32" s="85">
        <f t="shared" si="4"/>
        <v>0</v>
      </c>
      <c r="CE32" s="85">
        <f t="shared" si="5"/>
        <v>0</v>
      </c>
      <c r="CF32" s="85">
        <f t="shared" si="6"/>
        <v>0</v>
      </c>
      <c r="CG32" s="85">
        <f t="shared" si="7"/>
        <v>0</v>
      </c>
      <c r="CH32" s="85">
        <f t="shared" si="8"/>
        <v>0</v>
      </c>
      <c r="CI32" s="85">
        <f t="shared" si="9"/>
        <v>0</v>
      </c>
    </row>
    <row r="33" spans="1:87" x14ac:dyDescent="0.2">
      <c r="A33" s="85">
        <f t="shared" si="3"/>
        <v>0</v>
      </c>
      <c r="B33" s="90" t="s">
        <v>75</v>
      </c>
      <c r="C33" s="91" t="s">
        <v>76</v>
      </c>
      <c r="D33" s="88">
        <v>0</v>
      </c>
      <c r="E33" s="88">
        <v>0</v>
      </c>
      <c r="F33" s="88">
        <v>4</v>
      </c>
      <c r="G33" s="88">
        <v>45</v>
      </c>
      <c r="H33" s="88">
        <v>1</v>
      </c>
      <c r="I33" s="88">
        <v>1223</v>
      </c>
      <c r="J33" s="88">
        <v>249</v>
      </c>
      <c r="K33" s="88">
        <v>4</v>
      </c>
      <c r="L33" s="88">
        <v>2</v>
      </c>
      <c r="M33" s="88">
        <v>221</v>
      </c>
      <c r="N33" s="88">
        <v>31</v>
      </c>
      <c r="O33" s="88">
        <v>111</v>
      </c>
      <c r="P33" s="88">
        <v>57</v>
      </c>
      <c r="Q33" s="88">
        <v>9</v>
      </c>
      <c r="R33" s="108">
        <v>540</v>
      </c>
      <c r="S33" s="88">
        <v>728</v>
      </c>
      <c r="T33" s="88">
        <v>1158</v>
      </c>
      <c r="U33" s="88">
        <v>0</v>
      </c>
      <c r="V33" s="88">
        <v>326</v>
      </c>
      <c r="W33" s="88">
        <v>4476</v>
      </c>
      <c r="X33" s="88">
        <v>125</v>
      </c>
      <c r="Y33" s="88">
        <v>701</v>
      </c>
      <c r="Z33" s="88">
        <v>0</v>
      </c>
      <c r="AA33" s="88">
        <v>1037</v>
      </c>
      <c r="AB33" s="88">
        <v>0</v>
      </c>
      <c r="AC33" s="88">
        <v>120</v>
      </c>
      <c r="AD33" s="88">
        <v>22876</v>
      </c>
      <c r="AE33" s="88">
        <v>33</v>
      </c>
      <c r="AF33" s="88">
        <v>39</v>
      </c>
      <c r="AG33" s="88">
        <v>160</v>
      </c>
      <c r="AH33" s="108">
        <v>300</v>
      </c>
      <c r="AI33" s="88">
        <v>22</v>
      </c>
      <c r="AJ33" s="88">
        <v>0</v>
      </c>
      <c r="AK33" s="88">
        <v>34</v>
      </c>
      <c r="AL33" s="88">
        <v>56</v>
      </c>
      <c r="AM33" s="88">
        <v>86</v>
      </c>
      <c r="AN33" s="88">
        <v>814</v>
      </c>
      <c r="AO33" s="88">
        <v>322</v>
      </c>
      <c r="AP33" s="88">
        <v>2071</v>
      </c>
      <c r="AQ33" s="88">
        <v>9745</v>
      </c>
      <c r="AR33" s="88">
        <v>114567</v>
      </c>
      <c r="AS33" s="88">
        <v>534</v>
      </c>
      <c r="AT33" s="88">
        <v>41</v>
      </c>
      <c r="AU33" s="88">
        <v>20</v>
      </c>
      <c r="AV33" s="88">
        <v>1702</v>
      </c>
      <c r="AW33" s="88">
        <v>1241</v>
      </c>
      <c r="AX33" s="88">
        <v>848</v>
      </c>
      <c r="AY33" s="88">
        <v>2933</v>
      </c>
      <c r="AZ33" s="88">
        <v>13984</v>
      </c>
      <c r="BA33" s="88">
        <v>3079</v>
      </c>
      <c r="BB33" s="88">
        <v>749</v>
      </c>
      <c r="BC33" s="88">
        <v>4082</v>
      </c>
      <c r="BD33" s="88">
        <v>1473</v>
      </c>
      <c r="BE33" s="88">
        <v>2296</v>
      </c>
      <c r="BF33" s="88">
        <v>838</v>
      </c>
      <c r="BG33" s="88">
        <v>74533</v>
      </c>
      <c r="BH33" s="88">
        <v>33052</v>
      </c>
      <c r="BI33" s="88">
        <v>6246</v>
      </c>
      <c r="BJ33" s="88">
        <v>710</v>
      </c>
      <c r="BK33" s="88">
        <v>280</v>
      </c>
      <c r="BL33" s="89">
        <v>310934</v>
      </c>
      <c r="BM33" s="88">
        <v>32671</v>
      </c>
      <c r="BN33" s="88">
        <v>1429</v>
      </c>
      <c r="BO33" s="88">
        <v>0</v>
      </c>
      <c r="BP33" s="88">
        <v>0</v>
      </c>
      <c r="BQ33" s="88">
        <v>1259</v>
      </c>
      <c r="BR33" s="88">
        <v>0</v>
      </c>
      <c r="BS33" s="89">
        <v>35359</v>
      </c>
      <c r="BT33" s="89">
        <v>346293</v>
      </c>
      <c r="BU33" s="88">
        <v>181593</v>
      </c>
      <c r="BV33" s="88">
        <v>25206</v>
      </c>
      <c r="BW33" s="88">
        <v>23032</v>
      </c>
      <c r="BX33" s="88">
        <v>11415</v>
      </c>
      <c r="BY33" s="89">
        <v>59653</v>
      </c>
      <c r="BZ33" s="89">
        <v>105047</v>
      </c>
      <c r="CA33" s="88">
        <v>346293</v>
      </c>
      <c r="CB33" s="88">
        <v>0</v>
      </c>
      <c r="CD33" s="85">
        <f t="shared" si="4"/>
        <v>0</v>
      </c>
      <c r="CE33" s="85">
        <f t="shared" si="5"/>
        <v>0</v>
      </c>
      <c r="CF33" s="85">
        <f t="shared" si="6"/>
        <v>0</v>
      </c>
      <c r="CG33" s="85">
        <f t="shared" si="7"/>
        <v>0</v>
      </c>
      <c r="CH33" s="85">
        <f t="shared" si="8"/>
        <v>0</v>
      </c>
      <c r="CI33" s="85">
        <f t="shared" si="9"/>
        <v>0</v>
      </c>
    </row>
    <row r="34" spans="1:87" x14ac:dyDescent="0.2">
      <c r="A34" s="85">
        <f t="shared" si="3"/>
        <v>0</v>
      </c>
      <c r="B34" s="90" t="s">
        <v>77</v>
      </c>
      <c r="C34" s="91" t="s">
        <v>78</v>
      </c>
      <c r="D34" s="88">
        <v>5854</v>
      </c>
      <c r="E34" s="88">
        <v>3903</v>
      </c>
      <c r="F34" s="88">
        <v>5324</v>
      </c>
      <c r="G34" s="88">
        <v>17645</v>
      </c>
      <c r="H34" s="88">
        <v>1892</v>
      </c>
      <c r="I34" s="88">
        <v>350323</v>
      </c>
      <c r="J34" s="88">
        <v>380288</v>
      </c>
      <c r="K34" s="88">
        <v>9468</v>
      </c>
      <c r="L34" s="88">
        <v>2938</v>
      </c>
      <c r="M34" s="88">
        <v>5627</v>
      </c>
      <c r="N34" s="88">
        <v>11905</v>
      </c>
      <c r="O34" s="88">
        <v>2573</v>
      </c>
      <c r="P34" s="88">
        <v>1218</v>
      </c>
      <c r="Q34" s="88">
        <v>11981</v>
      </c>
      <c r="R34" s="108">
        <v>536</v>
      </c>
      <c r="S34" s="88">
        <v>1026</v>
      </c>
      <c r="T34" s="88">
        <v>3216</v>
      </c>
      <c r="U34" s="88">
        <v>0</v>
      </c>
      <c r="V34" s="88">
        <v>12602</v>
      </c>
      <c r="W34" s="88">
        <v>2438</v>
      </c>
      <c r="X34" s="88">
        <v>1152</v>
      </c>
      <c r="Y34" s="88">
        <v>466</v>
      </c>
      <c r="Z34" s="88">
        <v>0</v>
      </c>
      <c r="AA34" s="88">
        <v>9901</v>
      </c>
      <c r="AB34" s="88">
        <v>0</v>
      </c>
      <c r="AC34" s="88">
        <v>11427</v>
      </c>
      <c r="AD34" s="88">
        <v>5767</v>
      </c>
      <c r="AE34" s="88">
        <v>22253</v>
      </c>
      <c r="AF34" s="88">
        <v>77527</v>
      </c>
      <c r="AG34" s="88">
        <v>2252</v>
      </c>
      <c r="AH34" s="108">
        <v>105401</v>
      </c>
      <c r="AI34" s="88">
        <v>7552</v>
      </c>
      <c r="AJ34" s="88">
        <v>0</v>
      </c>
      <c r="AK34" s="88">
        <v>725</v>
      </c>
      <c r="AL34" s="88">
        <v>916</v>
      </c>
      <c r="AM34" s="88">
        <v>6120</v>
      </c>
      <c r="AN34" s="88">
        <v>8173</v>
      </c>
      <c r="AO34" s="88">
        <v>24003</v>
      </c>
      <c r="AP34" s="88">
        <v>64504</v>
      </c>
      <c r="AQ34" s="88">
        <v>19660</v>
      </c>
      <c r="AR34" s="88">
        <v>38960</v>
      </c>
      <c r="AS34" s="88">
        <v>1267</v>
      </c>
      <c r="AT34" s="88">
        <v>2841</v>
      </c>
      <c r="AU34" s="88">
        <v>189</v>
      </c>
      <c r="AV34" s="88">
        <v>929</v>
      </c>
      <c r="AW34" s="88">
        <v>344</v>
      </c>
      <c r="AX34" s="88">
        <v>530</v>
      </c>
      <c r="AY34" s="88">
        <v>443</v>
      </c>
      <c r="AZ34" s="88">
        <v>278</v>
      </c>
      <c r="BA34" s="88">
        <v>90</v>
      </c>
      <c r="BB34" s="88">
        <v>37</v>
      </c>
      <c r="BC34" s="88">
        <v>75</v>
      </c>
      <c r="BD34" s="88">
        <v>0</v>
      </c>
      <c r="BE34" s="88">
        <v>214</v>
      </c>
      <c r="BF34" s="88">
        <v>51</v>
      </c>
      <c r="BG34" s="88">
        <v>24844</v>
      </c>
      <c r="BH34" s="88">
        <v>6720</v>
      </c>
      <c r="BI34" s="88">
        <v>198712</v>
      </c>
      <c r="BJ34" s="88">
        <v>246</v>
      </c>
      <c r="BK34" s="88">
        <v>5501</v>
      </c>
      <c r="BL34" s="89">
        <v>1480827</v>
      </c>
      <c r="BM34" s="88">
        <v>1461347</v>
      </c>
      <c r="BN34" s="88">
        <v>15098</v>
      </c>
      <c r="BO34" s="88">
        <v>0</v>
      </c>
      <c r="BP34" s="88">
        <v>0</v>
      </c>
      <c r="BQ34" s="88">
        <v>1421</v>
      </c>
      <c r="BR34" s="88">
        <v>39262</v>
      </c>
      <c r="BS34" s="89">
        <v>1517128</v>
      </c>
      <c r="BT34" s="89">
        <v>2997955</v>
      </c>
      <c r="BU34" s="88">
        <v>2431318</v>
      </c>
      <c r="BV34" s="88">
        <v>261493</v>
      </c>
      <c r="BW34" s="88">
        <v>173005</v>
      </c>
      <c r="BX34" s="88">
        <v>66389</v>
      </c>
      <c r="BY34" s="89">
        <v>500887</v>
      </c>
      <c r="BZ34" s="89">
        <v>65750</v>
      </c>
      <c r="CA34" s="88">
        <v>2997955</v>
      </c>
      <c r="CB34" s="88">
        <v>0</v>
      </c>
      <c r="CD34" s="85">
        <f t="shared" si="4"/>
        <v>0</v>
      </c>
      <c r="CE34" s="85">
        <f t="shared" si="5"/>
        <v>0</v>
      </c>
      <c r="CF34" s="85">
        <f t="shared" si="6"/>
        <v>0</v>
      </c>
      <c r="CG34" s="85">
        <f t="shared" si="7"/>
        <v>0</v>
      </c>
      <c r="CH34" s="85">
        <f t="shared" si="8"/>
        <v>0</v>
      </c>
      <c r="CI34" s="85">
        <f t="shared" si="9"/>
        <v>0</v>
      </c>
    </row>
    <row r="35" spans="1:87" x14ac:dyDescent="0.2">
      <c r="A35" s="85">
        <f t="shared" si="3"/>
        <v>0</v>
      </c>
      <c r="B35" s="90" t="s">
        <v>79</v>
      </c>
      <c r="C35" s="91" t="s">
        <v>80</v>
      </c>
      <c r="D35" s="88">
        <v>1582</v>
      </c>
      <c r="E35" s="88">
        <v>1128</v>
      </c>
      <c r="F35" s="88">
        <v>175</v>
      </c>
      <c r="G35" s="88">
        <v>516</v>
      </c>
      <c r="H35" s="88">
        <v>3</v>
      </c>
      <c r="I35" s="88">
        <v>81</v>
      </c>
      <c r="J35" s="88">
        <v>1068</v>
      </c>
      <c r="K35" s="88">
        <v>757</v>
      </c>
      <c r="L35" s="88">
        <v>76</v>
      </c>
      <c r="M35" s="88">
        <v>9</v>
      </c>
      <c r="N35" s="88">
        <v>905</v>
      </c>
      <c r="O35" s="88">
        <v>1046</v>
      </c>
      <c r="P35" s="88">
        <v>965</v>
      </c>
      <c r="Q35" s="88">
        <v>294</v>
      </c>
      <c r="R35" s="108">
        <v>0</v>
      </c>
      <c r="S35" s="88">
        <v>3520</v>
      </c>
      <c r="T35" s="88">
        <v>369</v>
      </c>
      <c r="U35" s="88">
        <v>0</v>
      </c>
      <c r="V35" s="88">
        <v>5501</v>
      </c>
      <c r="W35" s="88">
        <v>6000</v>
      </c>
      <c r="X35" s="88">
        <v>3248</v>
      </c>
      <c r="Y35" s="88">
        <v>2456</v>
      </c>
      <c r="Z35" s="88">
        <v>0</v>
      </c>
      <c r="AA35" s="88">
        <v>49</v>
      </c>
      <c r="AB35" s="88">
        <v>0</v>
      </c>
      <c r="AC35" s="88">
        <v>313</v>
      </c>
      <c r="AD35" s="88">
        <v>4677</v>
      </c>
      <c r="AE35" s="88">
        <v>258</v>
      </c>
      <c r="AF35" s="88">
        <v>40373</v>
      </c>
      <c r="AG35" s="88">
        <v>52</v>
      </c>
      <c r="AH35" s="108">
        <v>22</v>
      </c>
      <c r="AI35" s="88">
        <v>121</v>
      </c>
      <c r="AJ35" s="88">
        <v>0</v>
      </c>
      <c r="AK35" s="88">
        <v>386</v>
      </c>
      <c r="AL35" s="88">
        <v>567</v>
      </c>
      <c r="AM35" s="88">
        <v>205</v>
      </c>
      <c r="AN35" s="88">
        <v>5749</v>
      </c>
      <c r="AO35" s="88">
        <v>1002</v>
      </c>
      <c r="AP35" s="88">
        <v>2161</v>
      </c>
      <c r="AQ35" s="88">
        <v>87867</v>
      </c>
      <c r="AR35" s="88">
        <v>197078</v>
      </c>
      <c r="AS35" s="88">
        <v>66679</v>
      </c>
      <c r="AT35" s="88">
        <v>1052</v>
      </c>
      <c r="AU35" s="88">
        <v>268</v>
      </c>
      <c r="AV35" s="88">
        <v>83451</v>
      </c>
      <c r="AW35" s="88">
        <v>887</v>
      </c>
      <c r="AX35" s="88">
        <v>50</v>
      </c>
      <c r="AY35" s="88">
        <v>1456</v>
      </c>
      <c r="AZ35" s="88">
        <v>108</v>
      </c>
      <c r="BA35" s="88">
        <v>112</v>
      </c>
      <c r="BB35" s="88">
        <v>47</v>
      </c>
      <c r="BC35" s="88">
        <v>161</v>
      </c>
      <c r="BD35" s="88">
        <v>244</v>
      </c>
      <c r="BE35" s="88">
        <v>278</v>
      </c>
      <c r="BF35" s="88">
        <v>40</v>
      </c>
      <c r="BG35" s="88">
        <v>167</v>
      </c>
      <c r="BH35" s="88">
        <v>723</v>
      </c>
      <c r="BI35" s="88">
        <v>877</v>
      </c>
      <c r="BJ35" s="88">
        <v>2614</v>
      </c>
      <c r="BK35" s="88">
        <v>1343</v>
      </c>
      <c r="BL35" s="89">
        <v>531136</v>
      </c>
      <c r="BM35" s="88">
        <v>61147</v>
      </c>
      <c r="BN35" s="88">
        <v>1643</v>
      </c>
      <c r="BO35" s="88">
        <v>0</v>
      </c>
      <c r="BP35" s="88">
        <v>22204</v>
      </c>
      <c r="BQ35" s="88">
        <v>11245</v>
      </c>
      <c r="BR35" s="88">
        <v>340500</v>
      </c>
      <c r="BS35" s="89">
        <v>436739</v>
      </c>
      <c r="BT35" s="89">
        <v>967875</v>
      </c>
      <c r="BU35" s="88">
        <v>113100</v>
      </c>
      <c r="BV35" s="88">
        <v>68439</v>
      </c>
      <c r="BW35" s="88">
        <v>65313</v>
      </c>
      <c r="BX35" s="88">
        <v>18512</v>
      </c>
      <c r="BY35" s="89">
        <v>152264</v>
      </c>
      <c r="BZ35" s="89">
        <v>702511</v>
      </c>
      <c r="CA35" s="88">
        <v>967875</v>
      </c>
      <c r="CB35" s="88">
        <v>0</v>
      </c>
      <c r="CD35" s="85">
        <f t="shared" si="4"/>
        <v>0</v>
      </c>
      <c r="CE35" s="85">
        <f t="shared" si="5"/>
        <v>0</v>
      </c>
      <c r="CF35" s="85">
        <f t="shared" si="6"/>
        <v>0</v>
      </c>
      <c r="CG35" s="85">
        <f t="shared" si="7"/>
        <v>0</v>
      </c>
      <c r="CH35" s="85">
        <f t="shared" si="8"/>
        <v>0</v>
      </c>
      <c r="CI35" s="85">
        <f t="shared" si="9"/>
        <v>0</v>
      </c>
    </row>
    <row r="36" spans="1:87" x14ac:dyDescent="0.2">
      <c r="A36" s="85">
        <f t="shared" si="3"/>
        <v>0</v>
      </c>
      <c r="B36" s="90" t="s">
        <v>81</v>
      </c>
      <c r="C36" s="91" t="s">
        <v>82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77</v>
      </c>
      <c r="J36" s="88">
        <v>1051</v>
      </c>
      <c r="K36" s="88">
        <v>16</v>
      </c>
      <c r="L36" s="88">
        <v>2</v>
      </c>
      <c r="M36" s="88">
        <v>6</v>
      </c>
      <c r="N36" s="88">
        <v>14</v>
      </c>
      <c r="O36" s="88">
        <v>0</v>
      </c>
      <c r="P36" s="88">
        <v>109</v>
      </c>
      <c r="Q36" s="88">
        <v>0</v>
      </c>
      <c r="R36" s="108">
        <v>0</v>
      </c>
      <c r="S36" s="88">
        <v>0</v>
      </c>
      <c r="T36" s="88">
        <v>0</v>
      </c>
      <c r="U36" s="88">
        <v>0</v>
      </c>
      <c r="V36" s="88">
        <v>57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58</v>
      </c>
      <c r="AF36" s="88">
        <v>11841</v>
      </c>
      <c r="AG36" s="88">
        <v>118454</v>
      </c>
      <c r="AH36" s="108">
        <v>2324</v>
      </c>
      <c r="AI36" s="88">
        <v>229</v>
      </c>
      <c r="AJ36" s="88">
        <v>0</v>
      </c>
      <c r="AK36" s="88">
        <v>584</v>
      </c>
      <c r="AL36" s="88">
        <v>65</v>
      </c>
      <c r="AM36" s="88">
        <v>755</v>
      </c>
      <c r="AN36" s="88">
        <v>0</v>
      </c>
      <c r="AO36" s="88">
        <v>342</v>
      </c>
      <c r="AP36" s="88">
        <v>1464858</v>
      </c>
      <c r="AQ36" s="88">
        <v>237</v>
      </c>
      <c r="AR36" s="88">
        <v>1181</v>
      </c>
      <c r="AS36" s="88">
        <v>0</v>
      </c>
      <c r="AT36" s="88">
        <v>234</v>
      </c>
      <c r="AU36" s="88">
        <v>0</v>
      </c>
      <c r="AV36" s="88">
        <v>0</v>
      </c>
      <c r="AW36" s="88">
        <v>0</v>
      </c>
      <c r="AX36" s="88">
        <v>55</v>
      </c>
      <c r="AY36" s="88">
        <v>2009</v>
      </c>
      <c r="AZ36" s="88">
        <v>0</v>
      </c>
      <c r="BA36" s="88">
        <v>0</v>
      </c>
      <c r="BB36" s="88">
        <v>16</v>
      </c>
      <c r="BC36" s="88">
        <v>0</v>
      </c>
      <c r="BD36" s="88">
        <v>5766</v>
      </c>
      <c r="BE36" s="88">
        <v>0</v>
      </c>
      <c r="BF36" s="88">
        <v>0</v>
      </c>
      <c r="BG36" s="88">
        <v>1014</v>
      </c>
      <c r="BH36" s="88">
        <v>5928</v>
      </c>
      <c r="BI36" s="88">
        <v>2065</v>
      </c>
      <c r="BJ36" s="88">
        <v>0</v>
      </c>
      <c r="BK36" s="88">
        <v>0</v>
      </c>
      <c r="BL36" s="89">
        <v>1619347</v>
      </c>
      <c r="BM36" s="88">
        <v>54530</v>
      </c>
      <c r="BN36" s="88">
        <v>238</v>
      </c>
      <c r="BO36" s="88">
        <v>0</v>
      </c>
      <c r="BP36" s="88">
        <v>53333</v>
      </c>
      <c r="BQ36" s="88">
        <v>93</v>
      </c>
      <c r="BR36" s="88">
        <v>206670</v>
      </c>
      <c r="BS36" s="89">
        <v>314864</v>
      </c>
      <c r="BT36" s="89">
        <v>1934211</v>
      </c>
      <c r="BU36" s="88">
        <v>45147</v>
      </c>
      <c r="BV36" s="88">
        <v>104793</v>
      </c>
      <c r="BW36" s="88">
        <v>74615</v>
      </c>
      <c r="BX36" s="88">
        <v>28875</v>
      </c>
      <c r="BY36" s="89">
        <v>208283</v>
      </c>
      <c r="BZ36" s="89">
        <v>1680781</v>
      </c>
      <c r="CA36" s="88">
        <v>1934211</v>
      </c>
      <c r="CB36" s="88">
        <v>0</v>
      </c>
      <c r="CD36" s="85">
        <f t="shared" si="4"/>
        <v>0</v>
      </c>
      <c r="CE36" s="85">
        <f t="shared" si="5"/>
        <v>0</v>
      </c>
      <c r="CF36" s="85">
        <f t="shared" si="6"/>
        <v>0</v>
      </c>
      <c r="CG36" s="85">
        <f t="shared" si="7"/>
        <v>0</v>
      </c>
      <c r="CH36" s="85">
        <f t="shared" si="8"/>
        <v>0</v>
      </c>
      <c r="CI36" s="85">
        <f t="shared" si="9"/>
        <v>0</v>
      </c>
    </row>
    <row r="37" spans="1:87" x14ac:dyDescent="0.2">
      <c r="A37" s="85">
        <f t="shared" si="3"/>
        <v>0</v>
      </c>
      <c r="B37" s="90" t="s">
        <v>83</v>
      </c>
      <c r="C37" s="91" t="s">
        <v>84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10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108">
        <v>1326822</v>
      </c>
      <c r="AI37" s="88">
        <v>10263</v>
      </c>
      <c r="AJ37" s="88">
        <v>0</v>
      </c>
      <c r="AK37" s="88">
        <v>990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88">
        <v>0</v>
      </c>
      <c r="AU37" s="88">
        <v>0</v>
      </c>
      <c r="AV37" s="88">
        <v>0</v>
      </c>
      <c r="AW37" s="88">
        <v>0</v>
      </c>
      <c r="AX37" s="88">
        <v>0</v>
      </c>
      <c r="AY37" s="88">
        <v>0</v>
      </c>
      <c r="AZ37" s="88">
        <v>0</v>
      </c>
      <c r="BA37" s="88">
        <v>0</v>
      </c>
      <c r="BB37" s="88">
        <v>0</v>
      </c>
      <c r="BC37" s="88">
        <v>0</v>
      </c>
      <c r="BD37" s="88">
        <v>0</v>
      </c>
      <c r="BE37" s="88">
        <v>0</v>
      </c>
      <c r="BF37" s="88">
        <v>0</v>
      </c>
      <c r="BG37" s="88">
        <v>0</v>
      </c>
      <c r="BH37" s="88">
        <v>0</v>
      </c>
      <c r="BI37" s="88">
        <v>0</v>
      </c>
      <c r="BJ37" s="88">
        <v>0</v>
      </c>
      <c r="BK37" s="88">
        <v>0</v>
      </c>
      <c r="BL37" s="89">
        <v>1338075</v>
      </c>
      <c r="BM37" s="88">
        <v>0</v>
      </c>
      <c r="BN37" s="88">
        <v>0</v>
      </c>
      <c r="BO37" s="88">
        <v>0</v>
      </c>
      <c r="BP37" s="88">
        <v>0</v>
      </c>
      <c r="BQ37" s="88">
        <v>883775</v>
      </c>
      <c r="BR37" s="88">
        <v>16182012</v>
      </c>
      <c r="BS37" s="89">
        <v>17065787</v>
      </c>
      <c r="BT37" s="89">
        <v>18403862</v>
      </c>
      <c r="BU37" s="88">
        <v>0</v>
      </c>
      <c r="BV37" s="88">
        <v>1581560</v>
      </c>
      <c r="BW37" s="88">
        <v>0</v>
      </c>
      <c r="BX37" s="88">
        <v>348249</v>
      </c>
      <c r="BY37" s="89">
        <v>1929809</v>
      </c>
      <c r="BZ37" s="89">
        <v>16474053</v>
      </c>
      <c r="CA37" s="88">
        <v>18403862</v>
      </c>
      <c r="CB37" s="88">
        <v>0</v>
      </c>
      <c r="CD37" s="85">
        <f t="shared" si="4"/>
        <v>0</v>
      </c>
      <c r="CE37" s="85">
        <f t="shared" si="5"/>
        <v>0</v>
      </c>
      <c r="CF37" s="85">
        <f t="shared" si="6"/>
        <v>0</v>
      </c>
      <c r="CG37" s="85">
        <f t="shared" si="7"/>
        <v>0</v>
      </c>
      <c r="CH37" s="85">
        <f t="shared" si="8"/>
        <v>0</v>
      </c>
      <c r="CI37" s="85">
        <f t="shared" si="9"/>
        <v>0</v>
      </c>
    </row>
    <row r="38" spans="1:87" x14ac:dyDescent="0.2">
      <c r="A38" s="85">
        <f t="shared" si="3"/>
        <v>0</v>
      </c>
      <c r="B38" s="90" t="s">
        <v>85</v>
      </c>
      <c r="C38" s="91" t="s">
        <v>86</v>
      </c>
      <c r="D38" s="88">
        <v>1792</v>
      </c>
      <c r="E38" s="88">
        <v>1039</v>
      </c>
      <c r="F38" s="88">
        <v>238</v>
      </c>
      <c r="G38" s="88">
        <v>735</v>
      </c>
      <c r="H38" s="88">
        <v>7</v>
      </c>
      <c r="I38" s="88">
        <v>4501</v>
      </c>
      <c r="J38" s="88">
        <v>9942</v>
      </c>
      <c r="K38" s="88">
        <v>211</v>
      </c>
      <c r="L38" s="88">
        <v>6</v>
      </c>
      <c r="M38" s="88">
        <v>32</v>
      </c>
      <c r="N38" s="88">
        <v>65</v>
      </c>
      <c r="O38" s="88">
        <v>187</v>
      </c>
      <c r="P38" s="88">
        <v>1343</v>
      </c>
      <c r="Q38" s="88">
        <v>379</v>
      </c>
      <c r="R38" s="108">
        <v>259</v>
      </c>
      <c r="S38" s="88">
        <v>125</v>
      </c>
      <c r="T38" s="88">
        <v>3098</v>
      </c>
      <c r="U38" s="88">
        <v>0</v>
      </c>
      <c r="V38" s="88">
        <v>317</v>
      </c>
      <c r="W38" s="88">
        <v>1233</v>
      </c>
      <c r="X38" s="88">
        <v>135</v>
      </c>
      <c r="Y38" s="88">
        <v>43</v>
      </c>
      <c r="Z38" s="88">
        <v>0</v>
      </c>
      <c r="AA38" s="88">
        <v>120</v>
      </c>
      <c r="AB38" s="88">
        <v>0</v>
      </c>
      <c r="AC38" s="88">
        <v>979</v>
      </c>
      <c r="AD38" s="88">
        <v>172</v>
      </c>
      <c r="AE38" s="88">
        <v>1111</v>
      </c>
      <c r="AF38" s="88">
        <v>389</v>
      </c>
      <c r="AG38" s="88">
        <v>1704</v>
      </c>
      <c r="AH38" s="108">
        <v>3521</v>
      </c>
      <c r="AI38" s="88">
        <v>128239</v>
      </c>
      <c r="AJ38" s="88">
        <v>0</v>
      </c>
      <c r="AK38" s="88">
        <v>3382</v>
      </c>
      <c r="AL38" s="88">
        <v>1546</v>
      </c>
      <c r="AM38" s="88">
        <v>3784</v>
      </c>
      <c r="AN38" s="88">
        <v>59434</v>
      </c>
      <c r="AO38" s="88">
        <v>231</v>
      </c>
      <c r="AP38" s="88">
        <v>545970</v>
      </c>
      <c r="AQ38" s="88">
        <v>90948</v>
      </c>
      <c r="AR38" s="88">
        <v>91483</v>
      </c>
      <c r="AS38" s="88">
        <v>721</v>
      </c>
      <c r="AT38" s="88">
        <v>1639</v>
      </c>
      <c r="AU38" s="88">
        <v>363</v>
      </c>
      <c r="AV38" s="88">
        <v>2969</v>
      </c>
      <c r="AW38" s="88">
        <v>232</v>
      </c>
      <c r="AX38" s="88">
        <v>901</v>
      </c>
      <c r="AY38" s="88">
        <v>195</v>
      </c>
      <c r="AZ38" s="88">
        <v>6717</v>
      </c>
      <c r="BA38" s="88">
        <v>1816</v>
      </c>
      <c r="BB38" s="88">
        <v>363</v>
      </c>
      <c r="BC38" s="88">
        <v>428</v>
      </c>
      <c r="BD38" s="88">
        <v>4209</v>
      </c>
      <c r="BE38" s="88">
        <v>1725</v>
      </c>
      <c r="BF38" s="88">
        <v>255</v>
      </c>
      <c r="BG38" s="88">
        <v>34635</v>
      </c>
      <c r="BH38" s="88">
        <v>3151</v>
      </c>
      <c r="BI38" s="88">
        <v>22682</v>
      </c>
      <c r="BJ38" s="88">
        <v>4860</v>
      </c>
      <c r="BK38" s="88">
        <v>7539</v>
      </c>
      <c r="BL38" s="89">
        <v>1054100</v>
      </c>
      <c r="BM38" s="88">
        <v>55202</v>
      </c>
      <c r="BN38" s="88">
        <v>1408</v>
      </c>
      <c r="BO38" s="88">
        <v>0</v>
      </c>
      <c r="BP38" s="88">
        <v>184286</v>
      </c>
      <c r="BQ38" s="88">
        <v>2384</v>
      </c>
      <c r="BR38" s="88">
        <v>0</v>
      </c>
      <c r="BS38" s="89">
        <v>243280</v>
      </c>
      <c r="BT38" s="89">
        <v>1297380</v>
      </c>
      <c r="BU38" s="88">
        <v>714565</v>
      </c>
      <c r="BV38" s="88">
        <v>116053</v>
      </c>
      <c r="BW38" s="88">
        <v>113217</v>
      </c>
      <c r="BX38" s="88">
        <v>26986</v>
      </c>
      <c r="BY38" s="89">
        <v>256256</v>
      </c>
      <c r="BZ38" s="89">
        <v>326559</v>
      </c>
      <c r="CA38" s="88">
        <v>1297380</v>
      </c>
      <c r="CB38" s="88">
        <v>0</v>
      </c>
      <c r="CD38" s="85">
        <f t="shared" si="4"/>
        <v>0</v>
      </c>
      <c r="CE38" s="85">
        <f t="shared" si="5"/>
        <v>0</v>
      </c>
      <c r="CF38" s="85">
        <f t="shared" si="6"/>
        <v>0</v>
      </c>
      <c r="CG38" s="85">
        <f t="shared" si="7"/>
        <v>0</v>
      </c>
      <c r="CH38" s="85">
        <f t="shared" si="8"/>
        <v>0</v>
      </c>
      <c r="CI38" s="85">
        <f t="shared" si="9"/>
        <v>0</v>
      </c>
    </row>
    <row r="39" spans="1:87" x14ac:dyDescent="0.2">
      <c r="A39" s="85">
        <f t="shared" si="3"/>
        <v>0</v>
      </c>
      <c r="B39" s="90" t="s">
        <v>87</v>
      </c>
      <c r="C39" s="91" t="s">
        <v>88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3740</v>
      </c>
      <c r="J39" s="88">
        <v>0</v>
      </c>
      <c r="K39" s="88">
        <v>1455</v>
      </c>
      <c r="L39" s="88">
        <v>0</v>
      </c>
      <c r="M39" s="88">
        <v>0</v>
      </c>
      <c r="N39" s="88">
        <v>0</v>
      </c>
      <c r="O39" s="88">
        <v>0</v>
      </c>
      <c r="P39" s="88">
        <v>637</v>
      </c>
      <c r="Q39" s="88">
        <v>487</v>
      </c>
      <c r="R39" s="108">
        <v>4047</v>
      </c>
      <c r="S39" s="88">
        <v>30324</v>
      </c>
      <c r="T39" s="88">
        <v>30553</v>
      </c>
      <c r="U39" s="88">
        <v>0</v>
      </c>
      <c r="V39" s="88">
        <v>26572</v>
      </c>
      <c r="W39" s="88">
        <v>0</v>
      </c>
      <c r="X39" s="88">
        <v>1896</v>
      </c>
      <c r="Y39" s="88">
        <v>138</v>
      </c>
      <c r="Z39" s="88">
        <v>0</v>
      </c>
      <c r="AA39" s="88">
        <v>511</v>
      </c>
      <c r="AB39" s="88">
        <v>0</v>
      </c>
      <c r="AC39" s="88">
        <v>423</v>
      </c>
      <c r="AD39" s="88">
        <v>127</v>
      </c>
      <c r="AE39" s="88">
        <v>0</v>
      </c>
      <c r="AF39" s="88">
        <v>338</v>
      </c>
      <c r="AG39" s="88">
        <v>564</v>
      </c>
      <c r="AH39" s="108">
        <v>20652</v>
      </c>
      <c r="AI39" s="88">
        <v>2959</v>
      </c>
      <c r="AJ39" s="88">
        <v>0</v>
      </c>
      <c r="AK39" s="88">
        <v>87</v>
      </c>
      <c r="AL39" s="88">
        <v>0</v>
      </c>
      <c r="AM39" s="88">
        <v>56</v>
      </c>
      <c r="AN39" s="88">
        <v>4546</v>
      </c>
      <c r="AO39" s="88">
        <v>1232</v>
      </c>
      <c r="AP39" s="88">
        <v>9356</v>
      </c>
      <c r="AQ39" s="88">
        <v>0</v>
      </c>
      <c r="AR39" s="88">
        <v>0</v>
      </c>
      <c r="AS39" s="88">
        <v>76</v>
      </c>
      <c r="AT39" s="88">
        <v>0</v>
      </c>
      <c r="AU39" s="88">
        <v>63</v>
      </c>
      <c r="AV39" s="88">
        <v>0</v>
      </c>
      <c r="AW39" s="88">
        <v>0</v>
      </c>
      <c r="AX39" s="88">
        <v>0</v>
      </c>
      <c r="AY39" s="88">
        <v>0</v>
      </c>
      <c r="AZ39" s="88">
        <v>2456</v>
      </c>
      <c r="BA39" s="88">
        <v>0</v>
      </c>
      <c r="BB39" s="88">
        <v>0</v>
      </c>
      <c r="BC39" s="88">
        <v>0</v>
      </c>
      <c r="BD39" s="88">
        <v>0</v>
      </c>
      <c r="BE39" s="88">
        <v>0</v>
      </c>
      <c r="BF39" s="88">
        <v>0</v>
      </c>
      <c r="BG39" s="88">
        <v>0</v>
      </c>
      <c r="BH39" s="88">
        <v>3042</v>
      </c>
      <c r="BI39" s="88">
        <v>0</v>
      </c>
      <c r="BJ39" s="88">
        <v>0</v>
      </c>
      <c r="BK39" s="88">
        <v>0</v>
      </c>
      <c r="BL39" s="89">
        <v>146337</v>
      </c>
      <c r="BM39" s="88">
        <v>0</v>
      </c>
      <c r="BN39" s="88">
        <v>81</v>
      </c>
      <c r="BO39" s="88">
        <v>0</v>
      </c>
      <c r="BP39" s="88">
        <v>97564</v>
      </c>
      <c r="BQ39" s="88">
        <v>-3348</v>
      </c>
      <c r="BR39" s="88">
        <v>0</v>
      </c>
      <c r="BS39" s="89">
        <v>94297</v>
      </c>
      <c r="BT39" s="89">
        <v>240634</v>
      </c>
      <c r="BU39" s="88">
        <v>204756</v>
      </c>
      <c r="BV39" s="88">
        <v>17350</v>
      </c>
      <c r="BW39" s="88">
        <v>11822</v>
      </c>
      <c r="BX39" s="88">
        <v>6706</v>
      </c>
      <c r="BY39" s="89">
        <v>35878</v>
      </c>
      <c r="BZ39" s="89">
        <v>0</v>
      </c>
      <c r="CA39" s="88">
        <v>240634</v>
      </c>
      <c r="CB39" s="88">
        <v>0</v>
      </c>
      <c r="CD39" s="85">
        <f t="shared" si="4"/>
        <v>0</v>
      </c>
      <c r="CE39" s="85">
        <f t="shared" si="5"/>
        <v>0</v>
      </c>
      <c r="CF39" s="85">
        <f t="shared" si="6"/>
        <v>0</v>
      </c>
      <c r="CG39" s="85">
        <f t="shared" si="7"/>
        <v>0</v>
      </c>
      <c r="CH39" s="85">
        <f t="shared" si="8"/>
        <v>0</v>
      </c>
      <c r="CI39" s="85">
        <f t="shared" si="9"/>
        <v>0</v>
      </c>
    </row>
    <row r="40" spans="1:87" x14ac:dyDescent="0.2">
      <c r="A40" s="85">
        <f t="shared" si="3"/>
        <v>0</v>
      </c>
      <c r="B40" s="90" t="s">
        <v>89</v>
      </c>
      <c r="C40" s="91" t="s">
        <v>90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798</v>
      </c>
      <c r="R40" s="108">
        <v>2076</v>
      </c>
      <c r="S40" s="88">
        <v>1123</v>
      </c>
      <c r="T40" s="88">
        <v>1483</v>
      </c>
      <c r="U40" s="88">
        <v>0</v>
      </c>
      <c r="V40" s="88">
        <v>0</v>
      </c>
      <c r="W40" s="88">
        <v>0</v>
      </c>
      <c r="X40" s="88">
        <v>0</v>
      </c>
      <c r="Y40" s="88">
        <v>132</v>
      </c>
      <c r="Z40" s="88">
        <v>0</v>
      </c>
      <c r="AA40" s="88">
        <v>0</v>
      </c>
      <c r="AB40" s="88">
        <v>0</v>
      </c>
      <c r="AC40" s="88">
        <v>108</v>
      </c>
      <c r="AD40" s="88">
        <v>58</v>
      </c>
      <c r="AE40" s="88">
        <v>0</v>
      </c>
      <c r="AF40" s="88">
        <v>411</v>
      </c>
      <c r="AG40" s="88">
        <v>0</v>
      </c>
      <c r="AH40" s="108">
        <v>0</v>
      </c>
      <c r="AI40" s="88">
        <v>2784</v>
      </c>
      <c r="AJ40" s="88">
        <v>0</v>
      </c>
      <c r="AK40" s="88">
        <v>126</v>
      </c>
      <c r="AL40" s="88">
        <v>0</v>
      </c>
      <c r="AM40" s="88">
        <v>0</v>
      </c>
      <c r="AN40" s="88">
        <v>1694</v>
      </c>
      <c r="AO40" s="88">
        <v>0</v>
      </c>
      <c r="AP40" s="88">
        <v>20125</v>
      </c>
      <c r="AQ40" s="88">
        <v>0</v>
      </c>
      <c r="AR40" s="88">
        <v>0</v>
      </c>
      <c r="AS40" s="88">
        <v>89341</v>
      </c>
      <c r="AT40" s="88">
        <v>8874</v>
      </c>
      <c r="AU40" s="88">
        <v>1469</v>
      </c>
      <c r="AV40" s="88">
        <v>0</v>
      </c>
      <c r="AW40" s="88">
        <v>0</v>
      </c>
      <c r="AX40" s="88">
        <v>0</v>
      </c>
      <c r="AY40" s="88">
        <v>0</v>
      </c>
      <c r="AZ40" s="88">
        <v>0</v>
      </c>
      <c r="BA40" s="88">
        <v>0</v>
      </c>
      <c r="BB40" s="88">
        <v>0</v>
      </c>
      <c r="BC40" s="88">
        <v>0</v>
      </c>
      <c r="BD40" s="88">
        <v>0</v>
      </c>
      <c r="BE40" s="88">
        <v>0</v>
      </c>
      <c r="BF40" s="88">
        <v>0</v>
      </c>
      <c r="BG40" s="88">
        <v>0</v>
      </c>
      <c r="BH40" s="88">
        <v>0</v>
      </c>
      <c r="BI40" s="88">
        <v>0</v>
      </c>
      <c r="BJ40" s="88">
        <v>0</v>
      </c>
      <c r="BK40" s="88">
        <v>0</v>
      </c>
      <c r="BL40" s="89">
        <v>130602</v>
      </c>
      <c r="BM40" s="88">
        <v>1938779</v>
      </c>
      <c r="BN40" s="88">
        <v>761</v>
      </c>
      <c r="BO40" s="88">
        <v>0</v>
      </c>
      <c r="BP40" s="88">
        <v>763752</v>
      </c>
      <c r="BQ40" s="88">
        <v>25325</v>
      </c>
      <c r="BR40" s="88">
        <v>72173</v>
      </c>
      <c r="BS40" s="89">
        <v>2800790</v>
      </c>
      <c r="BT40" s="89">
        <v>2931392</v>
      </c>
      <c r="BU40" s="88">
        <v>2013303</v>
      </c>
      <c r="BV40" s="88">
        <v>509663</v>
      </c>
      <c r="BW40" s="88">
        <v>266201</v>
      </c>
      <c r="BX40" s="88">
        <v>40666</v>
      </c>
      <c r="BY40" s="89">
        <v>816530</v>
      </c>
      <c r="BZ40" s="89">
        <v>101559</v>
      </c>
      <c r="CA40" s="88">
        <v>2931392</v>
      </c>
      <c r="CB40" s="88">
        <v>0</v>
      </c>
      <c r="CD40" s="85">
        <f t="shared" si="4"/>
        <v>0</v>
      </c>
      <c r="CE40" s="85">
        <f t="shared" si="5"/>
        <v>0</v>
      </c>
      <c r="CF40" s="85">
        <f t="shared" si="6"/>
        <v>0</v>
      </c>
      <c r="CG40" s="85">
        <f t="shared" si="7"/>
        <v>0</v>
      </c>
      <c r="CH40" s="85">
        <f t="shared" si="8"/>
        <v>0</v>
      </c>
      <c r="CI40" s="85">
        <f t="shared" si="9"/>
        <v>0</v>
      </c>
    </row>
    <row r="41" spans="1:87" x14ac:dyDescent="0.2">
      <c r="A41" s="85">
        <f t="shared" si="3"/>
        <v>0</v>
      </c>
      <c r="B41" s="90" t="s">
        <v>91</v>
      </c>
      <c r="C41" s="91" t="s">
        <v>92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84</v>
      </c>
      <c r="J41" s="88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>
        <v>0</v>
      </c>
      <c r="R41" s="108">
        <v>0</v>
      </c>
      <c r="S41" s="88">
        <v>254</v>
      </c>
      <c r="T41" s="88">
        <v>108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C41" s="88">
        <v>72</v>
      </c>
      <c r="AD41" s="88">
        <v>0</v>
      </c>
      <c r="AE41" s="88">
        <v>0</v>
      </c>
      <c r="AF41" s="88">
        <v>0</v>
      </c>
      <c r="AG41" s="88">
        <v>0</v>
      </c>
      <c r="AH41" s="108">
        <v>568</v>
      </c>
      <c r="AI41" s="88">
        <v>0</v>
      </c>
      <c r="AJ41" s="88">
        <v>0</v>
      </c>
      <c r="AK41" s="88">
        <v>0</v>
      </c>
      <c r="AL41" s="88">
        <v>2224</v>
      </c>
      <c r="AM41" s="88">
        <v>0</v>
      </c>
      <c r="AN41" s="88">
        <v>423</v>
      </c>
      <c r="AO41" s="88">
        <v>67</v>
      </c>
      <c r="AP41" s="88">
        <v>425</v>
      </c>
      <c r="AQ41" s="88">
        <v>378</v>
      </c>
      <c r="AR41" s="88">
        <v>1887</v>
      </c>
      <c r="AS41" s="88">
        <v>0</v>
      </c>
      <c r="AT41" s="88">
        <v>263</v>
      </c>
      <c r="AU41" s="88">
        <v>0</v>
      </c>
      <c r="AV41" s="88">
        <v>757</v>
      </c>
      <c r="AW41" s="88">
        <v>0</v>
      </c>
      <c r="AX41" s="88">
        <v>1039</v>
      </c>
      <c r="AY41" s="88">
        <v>4343</v>
      </c>
      <c r="AZ41" s="88">
        <v>1543</v>
      </c>
      <c r="BA41" s="88">
        <v>2742</v>
      </c>
      <c r="BB41" s="88">
        <v>624</v>
      </c>
      <c r="BC41" s="88">
        <v>275</v>
      </c>
      <c r="BD41" s="88">
        <v>452</v>
      </c>
      <c r="BE41" s="88">
        <v>166</v>
      </c>
      <c r="BF41" s="88">
        <v>0</v>
      </c>
      <c r="BG41" s="88">
        <v>13674</v>
      </c>
      <c r="BH41" s="88">
        <v>2253</v>
      </c>
      <c r="BI41" s="88">
        <v>1638</v>
      </c>
      <c r="BJ41" s="88">
        <v>0</v>
      </c>
      <c r="BK41" s="88">
        <v>0</v>
      </c>
      <c r="BL41" s="89">
        <v>36259</v>
      </c>
      <c r="BM41" s="88">
        <v>42542</v>
      </c>
      <c r="BN41" s="88">
        <v>271</v>
      </c>
      <c r="BO41" s="88">
        <v>0</v>
      </c>
      <c r="BP41" s="88">
        <v>75695</v>
      </c>
      <c r="BQ41" s="88">
        <v>969</v>
      </c>
      <c r="BR41" s="88">
        <v>0</v>
      </c>
      <c r="BS41" s="89">
        <v>119477</v>
      </c>
      <c r="BT41" s="89">
        <v>155736</v>
      </c>
      <c r="BU41" s="88">
        <v>101966</v>
      </c>
      <c r="BV41" s="88">
        <v>16314</v>
      </c>
      <c r="BW41" s="88">
        <v>6443</v>
      </c>
      <c r="BX41" s="88">
        <v>4565</v>
      </c>
      <c r="BY41" s="89">
        <v>27322</v>
      </c>
      <c r="BZ41" s="89">
        <v>26448</v>
      </c>
      <c r="CA41" s="88">
        <v>155736</v>
      </c>
      <c r="CB41" s="88">
        <v>0</v>
      </c>
      <c r="CD41" s="85">
        <f t="shared" si="4"/>
        <v>0</v>
      </c>
      <c r="CE41" s="85">
        <f t="shared" si="5"/>
        <v>0</v>
      </c>
      <c r="CF41" s="85">
        <f t="shared" si="6"/>
        <v>0</v>
      </c>
      <c r="CG41" s="85">
        <f t="shared" si="7"/>
        <v>0</v>
      </c>
      <c r="CH41" s="85">
        <f t="shared" si="8"/>
        <v>0</v>
      </c>
      <c r="CI41" s="85">
        <f t="shared" si="9"/>
        <v>0</v>
      </c>
    </row>
    <row r="42" spans="1:87" x14ac:dyDescent="0.2">
      <c r="A42" s="85">
        <f t="shared" si="3"/>
        <v>0</v>
      </c>
      <c r="B42" s="90" t="s">
        <v>93</v>
      </c>
      <c r="C42" s="91" t="s">
        <v>94</v>
      </c>
      <c r="D42" s="88">
        <v>51</v>
      </c>
      <c r="E42" s="88">
        <v>185</v>
      </c>
      <c r="F42" s="88">
        <v>7</v>
      </c>
      <c r="G42" s="88">
        <v>29</v>
      </c>
      <c r="H42" s="88">
        <v>0</v>
      </c>
      <c r="I42" s="88">
        <v>6756</v>
      </c>
      <c r="J42" s="88">
        <v>82</v>
      </c>
      <c r="K42" s="88">
        <v>279</v>
      </c>
      <c r="L42" s="88">
        <v>3</v>
      </c>
      <c r="M42" s="88">
        <v>54</v>
      </c>
      <c r="N42" s="88">
        <v>64</v>
      </c>
      <c r="O42" s="88">
        <v>83</v>
      </c>
      <c r="P42" s="88">
        <v>798</v>
      </c>
      <c r="Q42" s="88">
        <v>6362</v>
      </c>
      <c r="R42" s="108">
        <v>226</v>
      </c>
      <c r="S42" s="88">
        <v>27156</v>
      </c>
      <c r="T42" s="88">
        <v>5929</v>
      </c>
      <c r="U42" s="88">
        <v>0</v>
      </c>
      <c r="V42" s="88">
        <v>996</v>
      </c>
      <c r="W42" s="88">
        <v>2745</v>
      </c>
      <c r="X42" s="88">
        <v>2714</v>
      </c>
      <c r="Y42" s="88">
        <v>146</v>
      </c>
      <c r="Z42" s="88">
        <v>0</v>
      </c>
      <c r="AA42" s="88">
        <v>638</v>
      </c>
      <c r="AB42" s="88">
        <v>0</v>
      </c>
      <c r="AC42" s="88">
        <v>2952</v>
      </c>
      <c r="AD42" s="88">
        <v>757</v>
      </c>
      <c r="AE42" s="88">
        <v>97</v>
      </c>
      <c r="AF42" s="88">
        <v>657</v>
      </c>
      <c r="AG42" s="88">
        <v>2476</v>
      </c>
      <c r="AH42" s="108">
        <v>2794</v>
      </c>
      <c r="AI42" s="88">
        <v>401</v>
      </c>
      <c r="AJ42" s="88">
        <v>0</v>
      </c>
      <c r="AK42" s="88">
        <v>754</v>
      </c>
      <c r="AL42" s="88">
        <v>13</v>
      </c>
      <c r="AM42" s="88">
        <v>3675</v>
      </c>
      <c r="AN42" s="88">
        <v>17494</v>
      </c>
      <c r="AO42" s="88">
        <v>499</v>
      </c>
      <c r="AP42" s="88">
        <v>19143</v>
      </c>
      <c r="AQ42" s="88">
        <v>16964</v>
      </c>
      <c r="AR42" s="88">
        <v>62220</v>
      </c>
      <c r="AS42" s="88">
        <v>5082</v>
      </c>
      <c r="AT42" s="88">
        <v>5501</v>
      </c>
      <c r="AU42" s="88">
        <v>536</v>
      </c>
      <c r="AV42" s="88">
        <v>2863</v>
      </c>
      <c r="AW42" s="88">
        <v>458</v>
      </c>
      <c r="AX42" s="88">
        <v>1293</v>
      </c>
      <c r="AY42" s="88">
        <v>10761</v>
      </c>
      <c r="AZ42" s="88">
        <v>11352</v>
      </c>
      <c r="BA42" s="88">
        <v>4749</v>
      </c>
      <c r="BB42" s="88">
        <v>66</v>
      </c>
      <c r="BC42" s="88">
        <v>954</v>
      </c>
      <c r="BD42" s="88">
        <v>2222</v>
      </c>
      <c r="BE42" s="88">
        <v>684</v>
      </c>
      <c r="BF42" s="88">
        <v>102</v>
      </c>
      <c r="BG42" s="88">
        <v>24305</v>
      </c>
      <c r="BH42" s="88">
        <v>11334</v>
      </c>
      <c r="BI42" s="88">
        <v>22564</v>
      </c>
      <c r="BJ42" s="88">
        <v>4433</v>
      </c>
      <c r="BK42" s="88">
        <v>3375</v>
      </c>
      <c r="BL42" s="89">
        <v>298833</v>
      </c>
      <c r="BM42" s="88">
        <v>41372</v>
      </c>
      <c r="BN42" s="88">
        <v>14591</v>
      </c>
      <c r="BO42" s="88">
        <v>0</v>
      </c>
      <c r="BP42" s="88">
        <v>85987</v>
      </c>
      <c r="BQ42" s="88">
        <v>842</v>
      </c>
      <c r="BR42" s="88">
        <v>0</v>
      </c>
      <c r="BS42" s="89">
        <v>142792</v>
      </c>
      <c r="BT42" s="89">
        <v>441625</v>
      </c>
      <c r="BU42" s="88">
        <v>317648</v>
      </c>
      <c r="BV42" s="88">
        <v>24764</v>
      </c>
      <c r="BW42" s="88">
        <v>30298</v>
      </c>
      <c r="BX42" s="88">
        <v>14195</v>
      </c>
      <c r="BY42" s="89">
        <v>69257</v>
      </c>
      <c r="BZ42" s="89">
        <v>54720</v>
      </c>
      <c r="CA42" s="88">
        <v>441625</v>
      </c>
      <c r="CB42" s="88">
        <v>0</v>
      </c>
      <c r="CD42" s="85">
        <f t="shared" si="4"/>
        <v>0</v>
      </c>
      <c r="CE42" s="85">
        <f t="shared" si="5"/>
        <v>0</v>
      </c>
      <c r="CF42" s="85">
        <f t="shared" si="6"/>
        <v>0</v>
      </c>
      <c r="CG42" s="85">
        <f t="shared" si="7"/>
        <v>0</v>
      </c>
      <c r="CH42" s="85">
        <f t="shared" si="8"/>
        <v>0</v>
      </c>
      <c r="CI42" s="85">
        <f t="shared" si="9"/>
        <v>0</v>
      </c>
    </row>
    <row r="43" spans="1:87" x14ac:dyDescent="0.2">
      <c r="A43" s="85">
        <f t="shared" si="3"/>
        <v>0</v>
      </c>
      <c r="B43" s="90" t="s">
        <v>95</v>
      </c>
      <c r="C43" s="91" t="s">
        <v>96</v>
      </c>
      <c r="D43" s="88">
        <v>4</v>
      </c>
      <c r="E43" s="88">
        <v>4</v>
      </c>
      <c r="F43" s="88">
        <v>58</v>
      </c>
      <c r="G43" s="88">
        <v>64</v>
      </c>
      <c r="H43" s="88">
        <v>5</v>
      </c>
      <c r="I43" s="88">
        <v>1112</v>
      </c>
      <c r="J43" s="88">
        <v>443</v>
      </c>
      <c r="K43" s="88">
        <v>5</v>
      </c>
      <c r="L43" s="88">
        <v>6</v>
      </c>
      <c r="M43" s="88">
        <v>720</v>
      </c>
      <c r="N43" s="88">
        <v>347</v>
      </c>
      <c r="O43" s="88">
        <v>46</v>
      </c>
      <c r="P43" s="88">
        <v>383</v>
      </c>
      <c r="Q43" s="88">
        <v>869</v>
      </c>
      <c r="R43" s="108">
        <v>218</v>
      </c>
      <c r="S43" s="88">
        <v>3151</v>
      </c>
      <c r="T43" s="88">
        <v>2155</v>
      </c>
      <c r="U43" s="88">
        <v>0</v>
      </c>
      <c r="V43" s="88">
        <v>5596</v>
      </c>
      <c r="W43" s="88">
        <v>1564</v>
      </c>
      <c r="X43" s="88">
        <v>2554</v>
      </c>
      <c r="Y43" s="88">
        <v>1836</v>
      </c>
      <c r="Z43" s="88">
        <v>0</v>
      </c>
      <c r="AA43" s="88">
        <v>3220</v>
      </c>
      <c r="AB43" s="88">
        <v>0</v>
      </c>
      <c r="AC43" s="88">
        <v>2025</v>
      </c>
      <c r="AD43" s="88">
        <v>1809</v>
      </c>
      <c r="AE43" s="88">
        <v>504</v>
      </c>
      <c r="AF43" s="88">
        <v>5251</v>
      </c>
      <c r="AG43" s="88">
        <v>20580</v>
      </c>
      <c r="AH43" s="108">
        <v>20094</v>
      </c>
      <c r="AI43" s="88">
        <v>1123</v>
      </c>
      <c r="AJ43" s="88">
        <v>0</v>
      </c>
      <c r="AK43" s="88">
        <v>1002</v>
      </c>
      <c r="AL43" s="88">
        <v>520</v>
      </c>
      <c r="AM43" s="88">
        <v>2339</v>
      </c>
      <c r="AN43" s="88">
        <v>169721</v>
      </c>
      <c r="AO43" s="88">
        <v>830</v>
      </c>
      <c r="AP43" s="88">
        <v>3651</v>
      </c>
      <c r="AQ43" s="88">
        <v>2660</v>
      </c>
      <c r="AR43" s="88">
        <v>8782</v>
      </c>
      <c r="AS43" s="88">
        <v>2346</v>
      </c>
      <c r="AT43" s="88">
        <v>1363</v>
      </c>
      <c r="AU43" s="88">
        <v>19</v>
      </c>
      <c r="AV43" s="88">
        <v>2187</v>
      </c>
      <c r="AW43" s="88">
        <v>5494</v>
      </c>
      <c r="AX43" s="88">
        <v>18528</v>
      </c>
      <c r="AY43" s="88">
        <v>6066</v>
      </c>
      <c r="AZ43" s="88">
        <v>6801</v>
      </c>
      <c r="BA43" s="88">
        <v>5450</v>
      </c>
      <c r="BB43" s="88">
        <v>969</v>
      </c>
      <c r="BC43" s="88">
        <v>2354</v>
      </c>
      <c r="BD43" s="88">
        <v>1249</v>
      </c>
      <c r="BE43" s="88">
        <v>410</v>
      </c>
      <c r="BF43" s="88">
        <v>578</v>
      </c>
      <c r="BG43" s="88">
        <v>89471</v>
      </c>
      <c r="BH43" s="88">
        <v>8772</v>
      </c>
      <c r="BI43" s="88">
        <v>10021</v>
      </c>
      <c r="BJ43" s="88">
        <v>6998</v>
      </c>
      <c r="BK43" s="88">
        <v>1389</v>
      </c>
      <c r="BL43" s="89">
        <v>435716</v>
      </c>
      <c r="BM43" s="88">
        <v>630219</v>
      </c>
      <c r="BN43" s="88">
        <v>8907</v>
      </c>
      <c r="BO43" s="88">
        <v>0</v>
      </c>
      <c r="BP43" s="88">
        <v>0</v>
      </c>
      <c r="BQ43" s="88">
        <v>0</v>
      </c>
      <c r="BR43" s="88">
        <v>0</v>
      </c>
      <c r="BS43" s="89">
        <v>639126</v>
      </c>
      <c r="BT43" s="89">
        <v>1074842</v>
      </c>
      <c r="BU43" s="88">
        <v>0</v>
      </c>
      <c r="BV43" s="88">
        <v>7971</v>
      </c>
      <c r="BW43" s="88">
        <v>8592</v>
      </c>
      <c r="BX43" s="88">
        <v>4438</v>
      </c>
      <c r="BY43" s="89">
        <v>21001</v>
      </c>
      <c r="BZ43" s="89">
        <v>1053841</v>
      </c>
      <c r="CA43" s="88">
        <v>1074842</v>
      </c>
      <c r="CB43" s="88">
        <v>0</v>
      </c>
      <c r="CD43" s="85">
        <f t="shared" si="4"/>
        <v>0</v>
      </c>
      <c r="CE43" s="85">
        <f t="shared" si="5"/>
        <v>0</v>
      </c>
      <c r="CF43" s="85">
        <f t="shared" si="6"/>
        <v>0</v>
      </c>
      <c r="CG43" s="85">
        <f t="shared" si="7"/>
        <v>0</v>
      </c>
      <c r="CH43" s="85">
        <f t="shared" si="8"/>
        <v>0</v>
      </c>
      <c r="CI43" s="85">
        <f t="shared" si="9"/>
        <v>0</v>
      </c>
    </row>
    <row r="44" spans="1:87" x14ac:dyDescent="0.2">
      <c r="A44" s="85">
        <f t="shared" si="3"/>
        <v>0</v>
      </c>
      <c r="B44" s="90" t="s">
        <v>97</v>
      </c>
      <c r="C44" s="91" t="s">
        <v>98</v>
      </c>
      <c r="D44" s="88">
        <v>58</v>
      </c>
      <c r="E44" s="88">
        <v>56</v>
      </c>
      <c r="F44" s="88">
        <v>71</v>
      </c>
      <c r="G44" s="88">
        <v>1</v>
      </c>
      <c r="H44" s="88">
        <v>1</v>
      </c>
      <c r="I44" s="88">
        <v>321</v>
      </c>
      <c r="J44" s="88">
        <v>137</v>
      </c>
      <c r="K44" s="88">
        <v>3</v>
      </c>
      <c r="L44" s="88">
        <v>3</v>
      </c>
      <c r="M44" s="88">
        <v>46</v>
      </c>
      <c r="N44" s="88">
        <v>27</v>
      </c>
      <c r="O44" s="88">
        <v>3</v>
      </c>
      <c r="P44" s="88">
        <v>3</v>
      </c>
      <c r="Q44" s="88">
        <v>9</v>
      </c>
      <c r="R44" s="108">
        <v>3</v>
      </c>
      <c r="S44" s="88">
        <v>185</v>
      </c>
      <c r="T44" s="88">
        <v>55</v>
      </c>
      <c r="U44" s="88">
        <v>0</v>
      </c>
      <c r="V44" s="88">
        <v>322</v>
      </c>
      <c r="W44" s="88">
        <v>11</v>
      </c>
      <c r="X44" s="88">
        <v>62</v>
      </c>
      <c r="Y44" s="88">
        <v>116</v>
      </c>
      <c r="Z44" s="88">
        <v>0</v>
      </c>
      <c r="AA44" s="88">
        <v>9</v>
      </c>
      <c r="AB44" s="88">
        <v>0</v>
      </c>
      <c r="AC44" s="88">
        <v>11</v>
      </c>
      <c r="AD44" s="88">
        <v>9</v>
      </c>
      <c r="AE44" s="88">
        <v>30</v>
      </c>
      <c r="AF44" s="88">
        <v>15</v>
      </c>
      <c r="AG44" s="88">
        <v>120</v>
      </c>
      <c r="AH44" s="108">
        <v>229</v>
      </c>
      <c r="AI44" s="88">
        <v>6</v>
      </c>
      <c r="AJ44" s="88">
        <v>0</v>
      </c>
      <c r="AK44" s="88">
        <v>13</v>
      </c>
      <c r="AL44" s="88">
        <v>4</v>
      </c>
      <c r="AM44" s="88">
        <v>5</v>
      </c>
      <c r="AN44" s="88">
        <v>23</v>
      </c>
      <c r="AO44" s="88">
        <v>959</v>
      </c>
      <c r="AP44" s="88">
        <v>155</v>
      </c>
      <c r="AQ44" s="88">
        <v>40</v>
      </c>
      <c r="AR44" s="88">
        <v>284</v>
      </c>
      <c r="AS44" s="88">
        <v>96</v>
      </c>
      <c r="AT44" s="88">
        <v>267</v>
      </c>
      <c r="AU44" s="88">
        <v>12</v>
      </c>
      <c r="AV44" s="88">
        <v>35</v>
      </c>
      <c r="AW44" s="88">
        <v>276</v>
      </c>
      <c r="AX44" s="88">
        <v>778</v>
      </c>
      <c r="AY44" s="88">
        <v>189</v>
      </c>
      <c r="AZ44" s="88">
        <v>177</v>
      </c>
      <c r="BA44" s="88">
        <v>89</v>
      </c>
      <c r="BB44" s="88">
        <v>6</v>
      </c>
      <c r="BC44" s="88">
        <v>55</v>
      </c>
      <c r="BD44" s="88">
        <v>272</v>
      </c>
      <c r="BE44" s="88">
        <v>20</v>
      </c>
      <c r="BF44" s="88">
        <v>13</v>
      </c>
      <c r="BG44" s="88">
        <v>1086</v>
      </c>
      <c r="BH44" s="88">
        <v>271</v>
      </c>
      <c r="BI44" s="88">
        <v>451</v>
      </c>
      <c r="BJ44" s="88">
        <v>42</v>
      </c>
      <c r="BK44" s="88">
        <v>98</v>
      </c>
      <c r="BL44" s="89">
        <v>7638</v>
      </c>
      <c r="BM44" s="88">
        <v>23356</v>
      </c>
      <c r="BN44" s="88">
        <v>401</v>
      </c>
      <c r="BO44" s="88">
        <v>20546</v>
      </c>
      <c r="BP44" s="88">
        <v>0</v>
      </c>
      <c r="BQ44" s="88">
        <v>486</v>
      </c>
      <c r="BR44" s="88">
        <v>0</v>
      </c>
      <c r="BS44" s="89">
        <v>44789</v>
      </c>
      <c r="BT44" s="89">
        <v>52427</v>
      </c>
      <c r="BU44" s="88">
        <v>0</v>
      </c>
      <c r="BV44" s="88">
        <v>0</v>
      </c>
      <c r="BW44" s="88">
        <v>0</v>
      </c>
      <c r="BX44" s="88">
        <v>0</v>
      </c>
      <c r="BY44" s="89">
        <v>0</v>
      </c>
      <c r="BZ44" s="89">
        <v>52427</v>
      </c>
      <c r="CA44" s="88">
        <v>52427</v>
      </c>
      <c r="CB44" s="88">
        <v>0</v>
      </c>
      <c r="CD44" s="85">
        <f t="shared" si="4"/>
        <v>0</v>
      </c>
      <c r="CE44" s="85">
        <f t="shared" si="5"/>
        <v>0</v>
      </c>
      <c r="CF44" s="85">
        <f t="shared" si="6"/>
        <v>0</v>
      </c>
      <c r="CG44" s="85">
        <f t="shared" si="7"/>
        <v>0</v>
      </c>
      <c r="CH44" s="85">
        <f t="shared" si="8"/>
        <v>0</v>
      </c>
      <c r="CI44" s="85">
        <f t="shared" si="9"/>
        <v>0</v>
      </c>
    </row>
    <row r="45" spans="1:87" x14ac:dyDescent="0.2">
      <c r="A45" s="85">
        <f t="shared" si="3"/>
        <v>0</v>
      </c>
      <c r="B45" s="90" t="s">
        <v>99</v>
      </c>
      <c r="C45" s="91" t="s">
        <v>100</v>
      </c>
      <c r="D45" s="88">
        <v>1296</v>
      </c>
      <c r="E45" s="88">
        <v>466</v>
      </c>
      <c r="F45" s="88">
        <v>173</v>
      </c>
      <c r="G45" s="88">
        <v>276</v>
      </c>
      <c r="H45" s="88">
        <v>1</v>
      </c>
      <c r="I45" s="88">
        <v>195617</v>
      </c>
      <c r="J45" s="88">
        <v>8192</v>
      </c>
      <c r="K45" s="88">
        <v>6050</v>
      </c>
      <c r="L45" s="88">
        <v>930</v>
      </c>
      <c r="M45" s="88">
        <v>2725</v>
      </c>
      <c r="N45" s="88">
        <v>10168</v>
      </c>
      <c r="O45" s="88">
        <v>0</v>
      </c>
      <c r="P45" s="88">
        <v>6984</v>
      </c>
      <c r="Q45" s="88">
        <v>2559</v>
      </c>
      <c r="R45" s="108">
        <v>437</v>
      </c>
      <c r="S45" s="88">
        <v>43929</v>
      </c>
      <c r="T45" s="88">
        <v>23999</v>
      </c>
      <c r="U45" s="88">
        <v>0</v>
      </c>
      <c r="V45" s="88">
        <v>1003</v>
      </c>
      <c r="W45" s="88">
        <v>1368</v>
      </c>
      <c r="X45" s="88">
        <v>393</v>
      </c>
      <c r="Y45" s="88">
        <v>97</v>
      </c>
      <c r="Z45" s="88">
        <v>0</v>
      </c>
      <c r="AA45" s="88">
        <v>832</v>
      </c>
      <c r="AB45" s="88">
        <v>0</v>
      </c>
      <c r="AC45" s="88">
        <v>942</v>
      </c>
      <c r="AD45" s="88">
        <v>362</v>
      </c>
      <c r="AE45" s="88">
        <v>616</v>
      </c>
      <c r="AF45" s="88">
        <v>7506</v>
      </c>
      <c r="AG45" s="88">
        <v>13319</v>
      </c>
      <c r="AH45" s="108">
        <v>2088</v>
      </c>
      <c r="AI45" s="88">
        <v>5720</v>
      </c>
      <c r="AJ45" s="88">
        <v>0</v>
      </c>
      <c r="AK45" s="88">
        <v>602</v>
      </c>
      <c r="AL45" s="88">
        <v>12</v>
      </c>
      <c r="AM45" s="88">
        <v>38</v>
      </c>
      <c r="AN45" s="88">
        <v>15434</v>
      </c>
      <c r="AO45" s="88">
        <v>896</v>
      </c>
      <c r="AP45" s="88">
        <v>16114</v>
      </c>
      <c r="AQ45" s="88">
        <v>25973</v>
      </c>
      <c r="AR45" s="88">
        <v>290332</v>
      </c>
      <c r="AS45" s="88">
        <v>6698</v>
      </c>
      <c r="AT45" s="88">
        <v>5916</v>
      </c>
      <c r="AU45" s="88">
        <v>76</v>
      </c>
      <c r="AV45" s="88">
        <v>1084</v>
      </c>
      <c r="AW45" s="88">
        <v>41255</v>
      </c>
      <c r="AX45" s="88">
        <v>1783</v>
      </c>
      <c r="AY45" s="88">
        <v>22366</v>
      </c>
      <c r="AZ45" s="88">
        <v>21604</v>
      </c>
      <c r="BA45" s="88">
        <v>22754</v>
      </c>
      <c r="BB45" s="88">
        <v>834</v>
      </c>
      <c r="BC45" s="88">
        <v>1613</v>
      </c>
      <c r="BD45" s="88">
        <v>249242</v>
      </c>
      <c r="BE45" s="88">
        <v>4145</v>
      </c>
      <c r="BF45" s="88">
        <v>1056</v>
      </c>
      <c r="BG45" s="88">
        <v>103991</v>
      </c>
      <c r="BH45" s="88">
        <v>19840</v>
      </c>
      <c r="BI45" s="88">
        <v>6174</v>
      </c>
      <c r="BJ45" s="88">
        <v>1615</v>
      </c>
      <c r="BK45" s="88">
        <v>3015</v>
      </c>
      <c r="BL45" s="89">
        <v>1202510</v>
      </c>
      <c r="BM45" s="88">
        <v>0</v>
      </c>
      <c r="BN45" s="88">
        <v>0</v>
      </c>
      <c r="BO45" s="88">
        <v>0</v>
      </c>
      <c r="BP45" s="88">
        <v>8052327</v>
      </c>
      <c r="BQ45" s="88">
        <v>0</v>
      </c>
      <c r="BR45" s="88">
        <v>0</v>
      </c>
      <c r="BS45" s="89">
        <v>8052327</v>
      </c>
      <c r="BT45" s="89">
        <v>9254837</v>
      </c>
      <c r="BU45" s="88">
        <v>4077</v>
      </c>
      <c r="BV45" s="88">
        <v>0</v>
      </c>
      <c r="BW45" s="88">
        <v>0</v>
      </c>
      <c r="BX45" s="88">
        <v>0</v>
      </c>
      <c r="BY45" s="89">
        <v>0</v>
      </c>
      <c r="BZ45" s="89">
        <v>9250760</v>
      </c>
      <c r="CA45" s="88">
        <v>9254837</v>
      </c>
      <c r="CB45" s="88">
        <v>0</v>
      </c>
      <c r="CD45" s="85">
        <f t="shared" si="4"/>
        <v>0</v>
      </c>
      <c r="CE45" s="85">
        <f t="shared" si="5"/>
        <v>0</v>
      </c>
      <c r="CF45" s="85">
        <f t="shared" si="6"/>
        <v>0</v>
      </c>
      <c r="CG45" s="85">
        <f t="shared" si="7"/>
        <v>0</v>
      </c>
      <c r="CH45" s="85">
        <f t="shared" si="8"/>
        <v>0</v>
      </c>
      <c r="CI45" s="85">
        <f t="shared" si="9"/>
        <v>0</v>
      </c>
    </row>
    <row r="46" spans="1:87" x14ac:dyDescent="0.2">
      <c r="A46" s="85">
        <f t="shared" si="3"/>
        <v>0</v>
      </c>
      <c r="B46" s="90" t="s">
        <v>101</v>
      </c>
      <c r="C46" s="91" t="s">
        <v>102</v>
      </c>
      <c r="D46" s="88">
        <v>650</v>
      </c>
      <c r="E46" s="88">
        <v>653</v>
      </c>
      <c r="F46" s="88">
        <v>135</v>
      </c>
      <c r="G46" s="88">
        <v>2422</v>
      </c>
      <c r="H46" s="88">
        <v>183</v>
      </c>
      <c r="I46" s="88">
        <v>3516</v>
      </c>
      <c r="J46" s="88">
        <v>1628</v>
      </c>
      <c r="K46" s="88">
        <v>180</v>
      </c>
      <c r="L46" s="88">
        <v>16</v>
      </c>
      <c r="M46" s="88">
        <v>154</v>
      </c>
      <c r="N46" s="88">
        <v>84</v>
      </c>
      <c r="O46" s="88">
        <v>145</v>
      </c>
      <c r="P46" s="88">
        <v>777</v>
      </c>
      <c r="Q46" s="88">
        <v>8</v>
      </c>
      <c r="R46" s="108">
        <v>94</v>
      </c>
      <c r="S46" s="88">
        <v>6623</v>
      </c>
      <c r="T46" s="88">
        <v>2216</v>
      </c>
      <c r="U46" s="88">
        <v>0</v>
      </c>
      <c r="V46" s="88">
        <v>1275</v>
      </c>
      <c r="W46" s="88">
        <v>341</v>
      </c>
      <c r="X46" s="88">
        <v>179</v>
      </c>
      <c r="Y46" s="88">
        <v>383</v>
      </c>
      <c r="Z46" s="88">
        <v>0</v>
      </c>
      <c r="AA46" s="88">
        <v>12</v>
      </c>
      <c r="AB46" s="88">
        <v>0</v>
      </c>
      <c r="AC46" s="88">
        <v>25</v>
      </c>
      <c r="AD46" s="88">
        <v>36</v>
      </c>
      <c r="AE46" s="88">
        <v>21</v>
      </c>
      <c r="AF46" s="88">
        <v>42</v>
      </c>
      <c r="AG46" s="88">
        <v>441</v>
      </c>
      <c r="AH46" s="108">
        <v>84854</v>
      </c>
      <c r="AI46" s="88">
        <v>28</v>
      </c>
      <c r="AJ46" s="88">
        <v>0</v>
      </c>
      <c r="AK46" s="88">
        <v>96</v>
      </c>
      <c r="AL46" s="88">
        <v>38</v>
      </c>
      <c r="AM46" s="88">
        <v>45</v>
      </c>
      <c r="AN46" s="88">
        <v>1114</v>
      </c>
      <c r="AO46" s="88">
        <v>97</v>
      </c>
      <c r="AP46" s="88">
        <v>1246</v>
      </c>
      <c r="AQ46" s="88">
        <v>16081</v>
      </c>
      <c r="AR46" s="88">
        <v>69172</v>
      </c>
      <c r="AS46" s="88">
        <v>133272</v>
      </c>
      <c r="AT46" s="88">
        <v>1114</v>
      </c>
      <c r="AU46" s="88">
        <v>33</v>
      </c>
      <c r="AV46" s="88">
        <v>2069</v>
      </c>
      <c r="AW46" s="88">
        <v>8967</v>
      </c>
      <c r="AX46" s="88">
        <v>367</v>
      </c>
      <c r="AY46" s="88">
        <v>343</v>
      </c>
      <c r="AZ46" s="88">
        <v>827</v>
      </c>
      <c r="BA46" s="88">
        <v>867</v>
      </c>
      <c r="BB46" s="88">
        <v>92</v>
      </c>
      <c r="BC46" s="88">
        <v>282</v>
      </c>
      <c r="BD46" s="88">
        <v>392</v>
      </c>
      <c r="BE46" s="88">
        <v>1397</v>
      </c>
      <c r="BF46" s="88">
        <v>70</v>
      </c>
      <c r="BG46" s="88">
        <v>102984</v>
      </c>
      <c r="BH46" s="88">
        <v>10442</v>
      </c>
      <c r="BI46" s="88">
        <v>1427</v>
      </c>
      <c r="BJ46" s="88">
        <v>403</v>
      </c>
      <c r="BK46" s="88">
        <v>329</v>
      </c>
      <c r="BL46" s="89">
        <v>460687</v>
      </c>
      <c r="BM46" s="88">
        <v>99657</v>
      </c>
      <c r="BN46" s="88">
        <v>1467</v>
      </c>
      <c r="BO46" s="88">
        <v>0</v>
      </c>
      <c r="BP46" s="88">
        <v>0</v>
      </c>
      <c r="BQ46" s="88">
        <v>0</v>
      </c>
      <c r="BR46" s="88">
        <v>0</v>
      </c>
      <c r="BS46" s="89">
        <v>101124</v>
      </c>
      <c r="BT46" s="89">
        <v>561811</v>
      </c>
      <c r="BU46" s="88">
        <v>0</v>
      </c>
      <c r="BV46" s="88">
        <v>-1040292</v>
      </c>
      <c r="BW46" s="88">
        <v>-555023</v>
      </c>
      <c r="BX46" s="88">
        <v>0</v>
      </c>
      <c r="BY46" s="89">
        <v>-1595315</v>
      </c>
      <c r="BZ46" s="89">
        <v>2157126</v>
      </c>
      <c r="CA46" s="88">
        <v>561811</v>
      </c>
      <c r="CB46" s="88">
        <v>0</v>
      </c>
      <c r="CD46" s="85">
        <f t="shared" si="4"/>
        <v>0</v>
      </c>
      <c r="CE46" s="85">
        <f t="shared" si="5"/>
        <v>0</v>
      </c>
      <c r="CF46" s="85">
        <f t="shared" si="6"/>
        <v>0</v>
      </c>
      <c r="CG46" s="85">
        <f t="shared" si="7"/>
        <v>0</v>
      </c>
      <c r="CH46" s="85">
        <f t="shared" si="8"/>
        <v>0</v>
      </c>
      <c r="CI46" s="85">
        <f t="shared" si="9"/>
        <v>0</v>
      </c>
    </row>
    <row r="47" spans="1:87" x14ac:dyDescent="0.2">
      <c r="A47" s="85">
        <f t="shared" si="3"/>
        <v>0</v>
      </c>
      <c r="B47" s="90" t="s">
        <v>103</v>
      </c>
      <c r="C47" s="91" t="s">
        <v>104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108">
        <v>0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0</v>
      </c>
      <c r="AG47" s="88">
        <v>0</v>
      </c>
      <c r="AH47" s="10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  <c r="AN47" s="88">
        <v>0</v>
      </c>
      <c r="AO47" s="88">
        <v>0</v>
      </c>
      <c r="AP47" s="88">
        <v>0</v>
      </c>
      <c r="AQ47" s="88">
        <v>0</v>
      </c>
      <c r="AR47" s="88">
        <v>0</v>
      </c>
      <c r="AS47" s="88">
        <v>0</v>
      </c>
      <c r="AT47" s="88">
        <v>0</v>
      </c>
      <c r="AU47" s="88">
        <v>0</v>
      </c>
      <c r="AV47" s="88">
        <v>0</v>
      </c>
      <c r="AW47" s="88">
        <v>0</v>
      </c>
      <c r="AX47" s="88">
        <v>0</v>
      </c>
      <c r="AY47" s="88">
        <v>0</v>
      </c>
      <c r="AZ47" s="88">
        <v>0</v>
      </c>
      <c r="BA47" s="88">
        <v>0</v>
      </c>
      <c r="BB47" s="88">
        <v>0</v>
      </c>
      <c r="BC47" s="88">
        <v>0</v>
      </c>
      <c r="BD47" s="88">
        <v>0</v>
      </c>
      <c r="BE47" s="88">
        <v>0</v>
      </c>
      <c r="BF47" s="88">
        <v>0</v>
      </c>
      <c r="BG47" s="88">
        <v>0</v>
      </c>
      <c r="BH47" s="88">
        <v>0</v>
      </c>
      <c r="BI47" s="88">
        <v>0</v>
      </c>
      <c r="BJ47" s="88">
        <v>0</v>
      </c>
      <c r="BK47" s="88">
        <v>0</v>
      </c>
      <c r="BL47" s="89">
        <v>0</v>
      </c>
      <c r="BM47" s="88">
        <v>0</v>
      </c>
      <c r="BN47" s="88">
        <v>0</v>
      </c>
      <c r="BO47" s="88">
        <v>0</v>
      </c>
      <c r="BP47" s="88">
        <v>0</v>
      </c>
      <c r="BQ47" s="88">
        <v>0</v>
      </c>
      <c r="BR47" s="88">
        <v>0</v>
      </c>
      <c r="BS47" s="89">
        <v>0</v>
      </c>
      <c r="BT47" s="89">
        <v>0</v>
      </c>
      <c r="BU47" s="88">
        <v>0</v>
      </c>
      <c r="BV47" s="88">
        <v>-6493397</v>
      </c>
      <c r="BW47" s="88">
        <v>-3640923</v>
      </c>
      <c r="BX47" s="88">
        <v>0</v>
      </c>
      <c r="BY47" s="89">
        <v>-10134320</v>
      </c>
      <c r="BZ47" s="89">
        <v>10134320</v>
      </c>
      <c r="CA47" s="88">
        <v>0</v>
      </c>
      <c r="CB47" s="88">
        <v>0</v>
      </c>
      <c r="CD47" s="85">
        <f t="shared" si="4"/>
        <v>0</v>
      </c>
      <c r="CE47" s="85">
        <f t="shared" si="5"/>
        <v>0</v>
      </c>
      <c r="CF47" s="85">
        <f t="shared" si="6"/>
        <v>0</v>
      </c>
      <c r="CG47" s="85">
        <f t="shared" si="7"/>
        <v>0</v>
      </c>
      <c r="CH47" s="85">
        <f t="shared" si="8"/>
        <v>0</v>
      </c>
      <c r="CI47" s="85">
        <f t="shared" si="9"/>
        <v>0</v>
      </c>
    </row>
    <row r="48" spans="1:87" x14ac:dyDescent="0.2">
      <c r="A48" s="85">
        <f t="shared" si="3"/>
        <v>0</v>
      </c>
      <c r="B48" s="90" t="s">
        <v>105</v>
      </c>
      <c r="C48" s="91" t="s">
        <v>106</v>
      </c>
      <c r="D48" s="88">
        <v>1655</v>
      </c>
      <c r="E48" s="88">
        <v>850</v>
      </c>
      <c r="F48" s="88">
        <v>1363</v>
      </c>
      <c r="G48" s="88">
        <v>11811</v>
      </c>
      <c r="H48" s="88">
        <v>571</v>
      </c>
      <c r="I48" s="88">
        <v>45708</v>
      </c>
      <c r="J48" s="88">
        <v>21685</v>
      </c>
      <c r="K48" s="88">
        <v>2940</v>
      </c>
      <c r="L48" s="88">
        <v>108</v>
      </c>
      <c r="M48" s="88">
        <v>3330</v>
      </c>
      <c r="N48" s="88">
        <v>1173</v>
      </c>
      <c r="O48" s="88">
        <v>2158</v>
      </c>
      <c r="P48" s="88">
        <v>2973</v>
      </c>
      <c r="Q48" s="88">
        <v>15716</v>
      </c>
      <c r="R48" s="108">
        <v>20</v>
      </c>
      <c r="S48" s="88">
        <v>38214</v>
      </c>
      <c r="T48" s="88">
        <v>26398</v>
      </c>
      <c r="U48" s="88">
        <v>0</v>
      </c>
      <c r="V48" s="88">
        <v>1181</v>
      </c>
      <c r="W48" s="88">
        <v>2897</v>
      </c>
      <c r="X48" s="88">
        <v>5110</v>
      </c>
      <c r="Y48" s="88">
        <v>1884</v>
      </c>
      <c r="Z48" s="88">
        <v>0</v>
      </c>
      <c r="AA48" s="88">
        <v>2428</v>
      </c>
      <c r="AB48" s="88">
        <v>0</v>
      </c>
      <c r="AC48" s="88">
        <v>2940</v>
      </c>
      <c r="AD48" s="88">
        <v>1992</v>
      </c>
      <c r="AE48" s="88">
        <v>402</v>
      </c>
      <c r="AF48" s="88">
        <v>6208</v>
      </c>
      <c r="AG48" s="88">
        <v>17450</v>
      </c>
      <c r="AH48" s="108">
        <v>50224</v>
      </c>
      <c r="AI48" s="88">
        <v>1370</v>
      </c>
      <c r="AJ48" s="88">
        <v>0</v>
      </c>
      <c r="AK48" s="88">
        <v>917</v>
      </c>
      <c r="AL48" s="88">
        <v>562</v>
      </c>
      <c r="AM48" s="88">
        <v>1335</v>
      </c>
      <c r="AN48" s="88">
        <v>17088</v>
      </c>
      <c r="AO48" s="88">
        <v>911</v>
      </c>
      <c r="AP48" s="88">
        <v>21571</v>
      </c>
      <c r="AQ48" s="88">
        <v>52367</v>
      </c>
      <c r="AR48" s="88">
        <v>513278</v>
      </c>
      <c r="AS48" s="88">
        <v>21921</v>
      </c>
      <c r="AT48" s="88">
        <v>4265</v>
      </c>
      <c r="AU48" s="88">
        <v>47</v>
      </c>
      <c r="AV48" s="88">
        <v>7163</v>
      </c>
      <c r="AW48" s="88">
        <v>9320</v>
      </c>
      <c r="AX48" s="88">
        <v>1542</v>
      </c>
      <c r="AY48" s="88">
        <v>10259</v>
      </c>
      <c r="AZ48" s="88">
        <v>450</v>
      </c>
      <c r="BA48" s="88">
        <v>934</v>
      </c>
      <c r="BB48" s="88">
        <v>354</v>
      </c>
      <c r="BC48" s="88">
        <v>286</v>
      </c>
      <c r="BD48" s="88">
        <v>1301</v>
      </c>
      <c r="BE48" s="88">
        <v>934</v>
      </c>
      <c r="BF48" s="88">
        <v>1908</v>
      </c>
      <c r="BG48" s="88">
        <v>4894</v>
      </c>
      <c r="BH48" s="88">
        <v>22808</v>
      </c>
      <c r="BI48" s="88">
        <v>668</v>
      </c>
      <c r="BJ48" s="88">
        <v>1402</v>
      </c>
      <c r="BK48" s="88">
        <v>2571</v>
      </c>
      <c r="BL48" s="89">
        <v>971815</v>
      </c>
      <c r="BM48" s="88">
        <v>130448</v>
      </c>
      <c r="BN48" s="88">
        <v>3658</v>
      </c>
      <c r="BO48" s="88">
        <v>0</v>
      </c>
      <c r="BP48" s="88">
        <v>0</v>
      </c>
      <c r="BQ48" s="88">
        <v>0</v>
      </c>
      <c r="BR48" s="88">
        <v>8820</v>
      </c>
      <c r="BS48" s="89">
        <v>142926</v>
      </c>
      <c r="BT48" s="89">
        <v>1114741</v>
      </c>
      <c r="BU48" s="88">
        <v>14589</v>
      </c>
      <c r="BV48" s="88">
        <v>0</v>
      </c>
      <c r="BW48" s="88">
        <v>0</v>
      </c>
      <c r="BX48" s="88">
        <v>-539884</v>
      </c>
      <c r="BY48" s="89">
        <v>-539884</v>
      </c>
      <c r="BZ48" s="89">
        <v>1640036</v>
      </c>
      <c r="CA48" s="88">
        <v>1114741</v>
      </c>
      <c r="CB48" s="88">
        <v>0</v>
      </c>
      <c r="CD48" s="85">
        <f t="shared" si="4"/>
        <v>0</v>
      </c>
      <c r="CE48" s="85">
        <f t="shared" si="5"/>
        <v>0</v>
      </c>
      <c r="CF48" s="85">
        <f t="shared" si="6"/>
        <v>0</v>
      </c>
      <c r="CG48" s="85">
        <f t="shared" si="7"/>
        <v>0</v>
      </c>
      <c r="CH48" s="85">
        <f t="shared" si="8"/>
        <v>0</v>
      </c>
      <c r="CI48" s="85">
        <f t="shared" si="9"/>
        <v>0</v>
      </c>
    </row>
    <row r="49" spans="1:87" x14ac:dyDescent="0.2">
      <c r="A49" s="85">
        <f t="shared" si="3"/>
        <v>0</v>
      </c>
      <c r="B49" s="90" t="s">
        <v>107</v>
      </c>
      <c r="C49" s="91" t="s">
        <v>108</v>
      </c>
      <c r="D49" s="88">
        <v>809</v>
      </c>
      <c r="E49" s="88">
        <v>407</v>
      </c>
      <c r="F49" s="88">
        <v>247</v>
      </c>
      <c r="G49" s="88">
        <v>925</v>
      </c>
      <c r="H49" s="88">
        <v>33</v>
      </c>
      <c r="I49" s="88">
        <v>19633</v>
      </c>
      <c r="J49" s="88">
        <v>19105</v>
      </c>
      <c r="K49" s="88">
        <v>746</v>
      </c>
      <c r="L49" s="88">
        <v>76</v>
      </c>
      <c r="M49" s="88">
        <v>2697</v>
      </c>
      <c r="N49" s="88">
        <v>4484</v>
      </c>
      <c r="O49" s="88">
        <v>984</v>
      </c>
      <c r="P49" s="88">
        <v>2773</v>
      </c>
      <c r="Q49" s="88">
        <v>6056</v>
      </c>
      <c r="R49" s="108">
        <v>3</v>
      </c>
      <c r="S49" s="88">
        <v>52603</v>
      </c>
      <c r="T49" s="88">
        <v>65089</v>
      </c>
      <c r="U49" s="88">
        <v>0</v>
      </c>
      <c r="V49" s="88">
        <v>78200</v>
      </c>
      <c r="W49" s="88">
        <v>1958</v>
      </c>
      <c r="X49" s="88">
        <v>2634</v>
      </c>
      <c r="Y49" s="88">
        <v>1324</v>
      </c>
      <c r="Z49" s="88">
        <v>0</v>
      </c>
      <c r="AA49" s="88">
        <v>1428</v>
      </c>
      <c r="AB49" s="88">
        <v>0</v>
      </c>
      <c r="AC49" s="88">
        <v>3838</v>
      </c>
      <c r="AD49" s="88">
        <v>1106</v>
      </c>
      <c r="AE49" s="88">
        <v>389</v>
      </c>
      <c r="AF49" s="88">
        <v>3913</v>
      </c>
      <c r="AG49" s="88">
        <v>11526</v>
      </c>
      <c r="AH49" s="108">
        <v>297430</v>
      </c>
      <c r="AI49" s="88">
        <v>1479</v>
      </c>
      <c r="AJ49" s="88">
        <v>0</v>
      </c>
      <c r="AK49" s="88">
        <v>575</v>
      </c>
      <c r="AL49" s="88">
        <v>740</v>
      </c>
      <c r="AM49" s="88">
        <v>687</v>
      </c>
      <c r="AN49" s="88">
        <v>8702</v>
      </c>
      <c r="AO49" s="88">
        <v>884</v>
      </c>
      <c r="AP49" s="88">
        <v>14193</v>
      </c>
      <c r="AQ49" s="88">
        <v>114207</v>
      </c>
      <c r="AR49" s="88">
        <v>396038</v>
      </c>
      <c r="AS49" s="88">
        <v>6341</v>
      </c>
      <c r="AT49" s="88">
        <v>16775</v>
      </c>
      <c r="AU49" s="88">
        <v>85</v>
      </c>
      <c r="AV49" s="88">
        <v>0</v>
      </c>
      <c r="AW49" s="88">
        <v>18423</v>
      </c>
      <c r="AX49" s="88">
        <v>286</v>
      </c>
      <c r="AY49" s="88">
        <v>0</v>
      </c>
      <c r="AZ49" s="88">
        <v>7931</v>
      </c>
      <c r="BA49" s="88">
        <v>1416</v>
      </c>
      <c r="BB49" s="88">
        <v>190</v>
      </c>
      <c r="BC49" s="88">
        <v>660</v>
      </c>
      <c r="BD49" s="88">
        <v>1029</v>
      </c>
      <c r="BE49" s="88">
        <v>1020</v>
      </c>
      <c r="BF49" s="88">
        <v>1104</v>
      </c>
      <c r="BG49" s="88">
        <v>17437</v>
      </c>
      <c r="BH49" s="88">
        <v>10090</v>
      </c>
      <c r="BI49" s="88">
        <v>1259</v>
      </c>
      <c r="BJ49" s="88">
        <v>1273</v>
      </c>
      <c r="BK49" s="88">
        <v>1341</v>
      </c>
      <c r="BL49" s="89">
        <v>1204581</v>
      </c>
      <c r="BM49" s="88">
        <v>56495</v>
      </c>
      <c r="BN49" s="88">
        <v>1985</v>
      </c>
      <c r="BO49" s="88">
        <v>0</v>
      </c>
      <c r="BP49" s="88">
        <v>0</v>
      </c>
      <c r="BQ49" s="88">
        <v>0</v>
      </c>
      <c r="BR49" s="88">
        <v>7215</v>
      </c>
      <c r="BS49" s="89">
        <v>65695</v>
      </c>
      <c r="BT49" s="89">
        <v>1270276</v>
      </c>
      <c r="BU49" s="88">
        <v>290608</v>
      </c>
      <c r="BV49" s="88">
        <v>0</v>
      </c>
      <c r="BW49" s="88">
        <v>0</v>
      </c>
      <c r="BX49" s="88">
        <v>-27396</v>
      </c>
      <c r="BY49" s="89">
        <v>-27396</v>
      </c>
      <c r="BZ49" s="89">
        <v>1007064</v>
      </c>
      <c r="CA49" s="88">
        <v>1270276</v>
      </c>
      <c r="CB49" s="88">
        <v>0</v>
      </c>
      <c r="CD49" s="85">
        <f t="shared" si="4"/>
        <v>0</v>
      </c>
      <c r="CE49" s="85">
        <f t="shared" si="5"/>
        <v>0</v>
      </c>
      <c r="CF49" s="85">
        <f t="shared" si="6"/>
        <v>0</v>
      </c>
      <c r="CG49" s="85">
        <f t="shared" si="7"/>
        <v>0</v>
      </c>
      <c r="CH49" s="85">
        <f t="shared" si="8"/>
        <v>0</v>
      </c>
      <c r="CI49" s="85">
        <f t="shared" si="9"/>
        <v>0</v>
      </c>
    </row>
    <row r="50" spans="1:87" x14ac:dyDescent="0.2">
      <c r="A50" s="85">
        <f t="shared" si="3"/>
        <v>0</v>
      </c>
      <c r="B50" s="90" t="s">
        <v>109</v>
      </c>
      <c r="C50" s="91" t="s">
        <v>110</v>
      </c>
      <c r="D50" s="88">
        <v>11</v>
      </c>
      <c r="E50" s="88">
        <v>14</v>
      </c>
      <c r="F50" s="88">
        <v>15</v>
      </c>
      <c r="G50" s="88">
        <v>35</v>
      </c>
      <c r="H50" s="88">
        <v>2</v>
      </c>
      <c r="I50" s="88">
        <v>636</v>
      </c>
      <c r="J50" s="88">
        <v>1261</v>
      </c>
      <c r="K50" s="88">
        <v>50</v>
      </c>
      <c r="L50" s="88">
        <v>6</v>
      </c>
      <c r="M50" s="88">
        <v>12</v>
      </c>
      <c r="N50" s="88">
        <v>26</v>
      </c>
      <c r="O50" s="88">
        <v>70</v>
      </c>
      <c r="P50" s="88">
        <v>729</v>
      </c>
      <c r="Q50" s="88">
        <v>131</v>
      </c>
      <c r="R50" s="108">
        <v>16</v>
      </c>
      <c r="S50" s="88">
        <v>1349</v>
      </c>
      <c r="T50" s="88">
        <v>1318</v>
      </c>
      <c r="U50" s="88">
        <v>0</v>
      </c>
      <c r="V50" s="88">
        <v>3512</v>
      </c>
      <c r="W50" s="88">
        <v>242</v>
      </c>
      <c r="X50" s="88">
        <v>644</v>
      </c>
      <c r="Y50" s="88">
        <v>37</v>
      </c>
      <c r="Z50" s="88">
        <v>0</v>
      </c>
      <c r="AA50" s="88">
        <v>23</v>
      </c>
      <c r="AB50" s="88">
        <v>0</v>
      </c>
      <c r="AC50" s="88">
        <v>504</v>
      </c>
      <c r="AD50" s="88">
        <v>107</v>
      </c>
      <c r="AE50" s="88">
        <v>20</v>
      </c>
      <c r="AF50" s="88">
        <v>0</v>
      </c>
      <c r="AG50" s="88">
        <v>704</v>
      </c>
      <c r="AH50" s="108">
        <v>7960</v>
      </c>
      <c r="AI50" s="88">
        <v>87</v>
      </c>
      <c r="AJ50" s="88">
        <v>0</v>
      </c>
      <c r="AK50" s="88">
        <v>32</v>
      </c>
      <c r="AL50" s="88">
        <v>4</v>
      </c>
      <c r="AM50" s="88">
        <v>9</v>
      </c>
      <c r="AN50" s="88">
        <v>93</v>
      </c>
      <c r="AO50" s="88">
        <v>63</v>
      </c>
      <c r="AP50" s="88">
        <v>760</v>
      </c>
      <c r="AQ50" s="88">
        <v>47</v>
      </c>
      <c r="AR50" s="88">
        <v>1854</v>
      </c>
      <c r="AS50" s="88">
        <v>0</v>
      </c>
      <c r="AT50" s="88">
        <v>874</v>
      </c>
      <c r="AU50" s="88">
        <v>1416</v>
      </c>
      <c r="AV50" s="88">
        <v>0</v>
      </c>
      <c r="AW50" s="88">
        <v>2146</v>
      </c>
      <c r="AX50" s="88">
        <v>0</v>
      </c>
      <c r="AY50" s="88">
        <v>14</v>
      </c>
      <c r="AZ50" s="88">
        <v>252</v>
      </c>
      <c r="BA50" s="88">
        <v>33</v>
      </c>
      <c r="BB50" s="88">
        <v>10</v>
      </c>
      <c r="BC50" s="88">
        <v>123</v>
      </c>
      <c r="BD50" s="88">
        <v>0</v>
      </c>
      <c r="BE50" s="88">
        <v>12</v>
      </c>
      <c r="BF50" s="88">
        <v>40</v>
      </c>
      <c r="BG50" s="88">
        <v>674</v>
      </c>
      <c r="BH50" s="88">
        <v>1432</v>
      </c>
      <c r="BI50" s="88">
        <v>1923</v>
      </c>
      <c r="BJ50" s="88">
        <v>96</v>
      </c>
      <c r="BK50" s="88">
        <v>190</v>
      </c>
      <c r="BL50" s="89">
        <v>31618</v>
      </c>
      <c r="BM50" s="88">
        <v>22598</v>
      </c>
      <c r="BN50" s="88">
        <v>662</v>
      </c>
      <c r="BO50" s="88">
        <v>0</v>
      </c>
      <c r="BP50" s="88">
        <v>0</v>
      </c>
      <c r="BQ50" s="88">
        <v>0</v>
      </c>
      <c r="BR50" s="88">
        <v>0</v>
      </c>
      <c r="BS50" s="89">
        <v>23260</v>
      </c>
      <c r="BT50" s="89">
        <v>54878</v>
      </c>
      <c r="BU50" s="88">
        <v>0</v>
      </c>
      <c r="BV50" s="88">
        <v>0</v>
      </c>
      <c r="BW50" s="88">
        <v>0</v>
      </c>
      <c r="BX50" s="88">
        <v>-13196</v>
      </c>
      <c r="BY50" s="89">
        <v>-13196</v>
      </c>
      <c r="BZ50" s="89">
        <v>68074</v>
      </c>
      <c r="CA50" s="88">
        <v>54878</v>
      </c>
      <c r="CB50" s="88">
        <v>0</v>
      </c>
      <c r="CD50" s="85">
        <f t="shared" si="4"/>
        <v>0</v>
      </c>
      <c r="CE50" s="85">
        <f t="shared" si="5"/>
        <v>0</v>
      </c>
      <c r="CF50" s="85">
        <f t="shared" si="6"/>
        <v>0</v>
      </c>
      <c r="CG50" s="85">
        <f t="shared" si="7"/>
        <v>0</v>
      </c>
      <c r="CH50" s="85">
        <f t="shared" si="8"/>
        <v>0</v>
      </c>
      <c r="CI50" s="85">
        <f t="shared" si="9"/>
        <v>0</v>
      </c>
    </row>
    <row r="51" spans="1:87" x14ac:dyDescent="0.2">
      <c r="A51" s="85">
        <f t="shared" si="3"/>
        <v>0</v>
      </c>
      <c r="B51" s="90" t="s">
        <v>111</v>
      </c>
      <c r="C51" s="91" t="s">
        <v>112</v>
      </c>
      <c r="D51" s="88">
        <v>101</v>
      </c>
      <c r="E51" s="88">
        <v>72</v>
      </c>
      <c r="F51" s="88">
        <v>0</v>
      </c>
      <c r="G51" s="88">
        <v>737</v>
      </c>
      <c r="H51" s="88">
        <v>0</v>
      </c>
      <c r="I51" s="88">
        <v>4364</v>
      </c>
      <c r="J51" s="88">
        <v>1527</v>
      </c>
      <c r="K51" s="88">
        <v>127</v>
      </c>
      <c r="L51" s="88">
        <v>4</v>
      </c>
      <c r="M51" s="88">
        <v>10</v>
      </c>
      <c r="N51" s="88">
        <v>22</v>
      </c>
      <c r="O51" s="88">
        <v>24</v>
      </c>
      <c r="P51" s="88">
        <v>375</v>
      </c>
      <c r="Q51" s="88">
        <v>838</v>
      </c>
      <c r="R51" s="108">
        <v>87</v>
      </c>
      <c r="S51" s="88">
        <v>2269</v>
      </c>
      <c r="T51" s="88">
        <v>390</v>
      </c>
      <c r="U51" s="88">
        <v>0</v>
      </c>
      <c r="V51" s="88">
        <v>603</v>
      </c>
      <c r="W51" s="88">
        <v>1539</v>
      </c>
      <c r="X51" s="88">
        <v>879</v>
      </c>
      <c r="Y51" s="88">
        <v>1041</v>
      </c>
      <c r="Z51" s="88">
        <v>0</v>
      </c>
      <c r="AA51" s="88">
        <v>86</v>
      </c>
      <c r="AB51" s="88">
        <v>0</v>
      </c>
      <c r="AC51" s="88">
        <v>482</v>
      </c>
      <c r="AD51" s="88">
        <v>539</v>
      </c>
      <c r="AE51" s="88">
        <v>29</v>
      </c>
      <c r="AF51" s="88">
        <v>668</v>
      </c>
      <c r="AG51" s="88">
        <v>1048</v>
      </c>
      <c r="AH51" s="108">
        <v>25106</v>
      </c>
      <c r="AI51" s="88">
        <v>152</v>
      </c>
      <c r="AJ51" s="88">
        <v>0</v>
      </c>
      <c r="AK51" s="88">
        <v>59</v>
      </c>
      <c r="AL51" s="88">
        <v>20</v>
      </c>
      <c r="AM51" s="88">
        <v>54</v>
      </c>
      <c r="AN51" s="88">
        <v>2169</v>
      </c>
      <c r="AO51" s="88">
        <v>573</v>
      </c>
      <c r="AP51" s="88">
        <v>6058</v>
      </c>
      <c r="AQ51" s="88">
        <v>7437</v>
      </c>
      <c r="AR51" s="88">
        <v>72769</v>
      </c>
      <c r="AS51" s="88">
        <v>911</v>
      </c>
      <c r="AT51" s="88">
        <v>5294</v>
      </c>
      <c r="AU51" s="88">
        <v>0</v>
      </c>
      <c r="AV51" s="88">
        <v>118393</v>
      </c>
      <c r="AW51" s="88">
        <v>5386</v>
      </c>
      <c r="AX51" s="88">
        <v>1342</v>
      </c>
      <c r="AY51" s="88">
        <v>13327</v>
      </c>
      <c r="AZ51" s="88">
        <v>78</v>
      </c>
      <c r="BA51" s="88">
        <v>1150</v>
      </c>
      <c r="BB51" s="88">
        <v>106</v>
      </c>
      <c r="BC51" s="88">
        <v>568</v>
      </c>
      <c r="BD51" s="88">
        <v>637</v>
      </c>
      <c r="BE51" s="88">
        <v>1408</v>
      </c>
      <c r="BF51" s="88">
        <v>34</v>
      </c>
      <c r="BG51" s="88">
        <v>97078</v>
      </c>
      <c r="BH51" s="88">
        <v>13741</v>
      </c>
      <c r="BI51" s="88">
        <v>2866</v>
      </c>
      <c r="BJ51" s="88">
        <v>2058</v>
      </c>
      <c r="BK51" s="88">
        <v>1026</v>
      </c>
      <c r="BL51" s="89">
        <v>397661</v>
      </c>
      <c r="BM51" s="88">
        <v>830986</v>
      </c>
      <c r="BN51" s="88">
        <v>28601</v>
      </c>
      <c r="BO51" s="88">
        <v>0</v>
      </c>
      <c r="BP51" s="88">
        <v>0</v>
      </c>
      <c r="BQ51" s="88">
        <v>0</v>
      </c>
      <c r="BR51" s="88">
        <v>15255</v>
      </c>
      <c r="BS51" s="89">
        <v>874842</v>
      </c>
      <c r="BT51" s="89">
        <v>1272503</v>
      </c>
      <c r="BU51" s="88">
        <v>70989</v>
      </c>
      <c r="BV51" s="88">
        <v>0</v>
      </c>
      <c r="BW51" s="88">
        <v>0</v>
      </c>
      <c r="BX51" s="88">
        <v>-829510</v>
      </c>
      <c r="BY51" s="89">
        <v>-829510</v>
      </c>
      <c r="BZ51" s="89">
        <v>2031024</v>
      </c>
      <c r="CA51" s="88">
        <v>1272503</v>
      </c>
      <c r="CB51" s="88">
        <v>0</v>
      </c>
      <c r="CD51" s="85">
        <f t="shared" si="4"/>
        <v>0</v>
      </c>
      <c r="CE51" s="85">
        <f t="shared" si="5"/>
        <v>0</v>
      </c>
      <c r="CF51" s="85">
        <f t="shared" si="6"/>
        <v>0</v>
      </c>
      <c r="CG51" s="85">
        <f t="shared" si="7"/>
        <v>0</v>
      </c>
      <c r="CH51" s="85">
        <f t="shared" si="8"/>
        <v>0</v>
      </c>
      <c r="CI51" s="85">
        <f t="shared" si="9"/>
        <v>0</v>
      </c>
    </row>
    <row r="52" spans="1:87" x14ac:dyDescent="0.2">
      <c r="A52" s="85">
        <f t="shared" si="3"/>
        <v>0</v>
      </c>
      <c r="B52" s="90" t="s">
        <v>113</v>
      </c>
      <c r="C52" s="91" t="s">
        <v>114</v>
      </c>
      <c r="D52" s="88">
        <v>57</v>
      </c>
      <c r="E52" s="88">
        <v>56</v>
      </c>
      <c r="F52" s="88">
        <v>22</v>
      </c>
      <c r="G52" s="88">
        <v>197</v>
      </c>
      <c r="H52" s="88">
        <v>2</v>
      </c>
      <c r="I52" s="88">
        <v>1457</v>
      </c>
      <c r="J52" s="88">
        <v>774</v>
      </c>
      <c r="K52" s="88">
        <v>13</v>
      </c>
      <c r="L52" s="88">
        <v>6</v>
      </c>
      <c r="M52" s="88">
        <v>7</v>
      </c>
      <c r="N52" s="88">
        <v>0</v>
      </c>
      <c r="O52" s="88">
        <v>39</v>
      </c>
      <c r="P52" s="88">
        <v>149</v>
      </c>
      <c r="Q52" s="88">
        <v>56</v>
      </c>
      <c r="R52" s="108">
        <v>16</v>
      </c>
      <c r="S52" s="88">
        <v>1723</v>
      </c>
      <c r="T52" s="88">
        <v>127</v>
      </c>
      <c r="U52" s="88">
        <v>0</v>
      </c>
      <c r="V52" s="88">
        <v>3</v>
      </c>
      <c r="W52" s="88">
        <v>905</v>
      </c>
      <c r="X52" s="88">
        <v>1034</v>
      </c>
      <c r="Y52" s="88">
        <v>711</v>
      </c>
      <c r="Z52" s="88">
        <v>0</v>
      </c>
      <c r="AA52" s="88">
        <v>81</v>
      </c>
      <c r="AB52" s="88">
        <v>0</v>
      </c>
      <c r="AC52" s="88">
        <v>1179</v>
      </c>
      <c r="AD52" s="88">
        <v>1125</v>
      </c>
      <c r="AE52" s="88">
        <v>359</v>
      </c>
      <c r="AF52" s="88">
        <v>207</v>
      </c>
      <c r="AG52" s="88">
        <v>596</v>
      </c>
      <c r="AH52" s="108">
        <v>2727</v>
      </c>
      <c r="AI52" s="88">
        <v>5065</v>
      </c>
      <c r="AJ52" s="88">
        <v>0</v>
      </c>
      <c r="AK52" s="88">
        <v>393</v>
      </c>
      <c r="AL52" s="88">
        <v>182</v>
      </c>
      <c r="AM52" s="88">
        <v>580</v>
      </c>
      <c r="AN52" s="88">
        <v>80</v>
      </c>
      <c r="AO52" s="88">
        <v>15</v>
      </c>
      <c r="AP52" s="88">
        <v>31583</v>
      </c>
      <c r="AQ52" s="88">
        <v>323</v>
      </c>
      <c r="AR52" s="88">
        <v>1686</v>
      </c>
      <c r="AS52" s="88">
        <v>11381</v>
      </c>
      <c r="AT52" s="88">
        <v>6256</v>
      </c>
      <c r="AU52" s="88">
        <v>174</v>
      </c>
      <c r="AV52" s="88">
        <v>90687</v>
      </c>
      <c r="AW52" s="88">
        <v>11824</v>
      </c>
      <c r="AX52" s="88">
        <v>119</v>
      </c>
      <c r="AY52" s="88">
        <v>46494</v>
      </c>
      <c r="AZ52" s="88">
        <v>10714</v>
      </c>
      <c r="BA52" s="88">
        <v>405</v>
      </c>
      <c r="BB52" s="88">
        <v>93</v>
      </c>
      <c r="BC52" s="88">
        <v>564</v>
      </c>
      <c r="BD52" s="88">
        <v>90</v>
      </c>
      <c r="BE52" s="88">
        <v>68</v>
      </c>
      <c r="BF52" s="88">
        <v>285</v>
      </c>
      <c r="BG52" s="88">
        <v>1945</v>
      </c>
      <c r="BH52" s="88">
        <v>517</v>
      </c>
      <c r="BI52" s="88">
        <v>702</v>
      </c>
      <c r="BJ52" s="88">
        <v>814</v>
      </c>
      <c r="BK52" s="88">
        <v>365</v>
      </c>
      <c r="BL52" s="89">
        <v>237032</v>
      </c>
      <c r="BM52" s="88">
        <v>120234</v>
      </c>
      <c r="BN52" s="88">
        <v>882</v>
      </c>
      <c r="BO52" s="88">
        <v>0</v>
      </c>
      <c r="BP52" s="88">
        <v>0</v>
      </c>
      <c r="BQ52" s="88">
        <v>0</v>
      </c>
      <c r="BR52" s="88">
        <v>0</v>
      </c>
      <c r="BS52" s="89">
        <v>121116</v>
      </c>
      <c r="BT52" s="89">
        <v>358148</v>
      </c>
      <c r="BU52" s="88">
        <v>14547</v>
      </c>
      <c r="BV52" s="88">
        <v>0</v>
      </c>
      <c r="BW52" s="88">
        <v>0</v>
      </c>
      <c r="BX52" s="88">
        <v>-180498</v>
      </c>
      <c r="BY52" s="89">
        <v>-180498</v>
      </c>
      <c r="BZ52" s="89">
        <v>524099</v>
      </c>
      <c r="CA52" s="88">
        <v>358148</v>
      </c>
      <c r="CB52" s="88">
        <v>0</v>
      </c>
      <c r="CD52" s="85">
        <f t="shared" si="4"/>
        <v>0</v>
      </c>
      <c r="CE52" s="85">
        <f t="shared" si="5"/>
        <v>0</v>
      </c>
      <c r="CF52" s="85">
        <f t="shared" si="6"/>
        <v>0</v>
      </c>
      <c r="CG52" s="85">
        <f t="shared" si="7"/>
        <v>0</v>
      </c>
      <c r="CH52" s="85">
        <f t="shared" si="8"/>
        <v>0</v>
      </c>
      <c r="CI52" s="85">
        <f t="shared" si="9"/>
        <v>0</v>
      </c>
    </row>
    <row r="53" spans="1:87" x14ac:dyDescent="0.2">
      <c r="A53" s="85">
        <f t="shared" si="3"/>
        <v>0</v>
      </c>
      <c r="B53" s="90" t="s">
        <v>115</v>
      </c>
      <c r="C53" s="91" t="s">
        <v>116</v>
      </c>
      <c r="D53" s="88">
        <v>0</v>
      </c>
      <c r="E53" s="88">
        <v>0</v>
      </c>
      <c r="F53" s="88">
        <v>0</v>
      </c>
      <c r="G53" s="88">
        <v>0</v>
      </c>
      <c r="H53" s="88">
        <v>0</v>
      </c>
      <c r="I53" s="88">
        <v>1389</v>
      </c>
      <c r="J53" s="88">
        <v>0</v>
      </c>
      <c r="K53" s="88">
        <v>83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  <c r="Q53" s="88">
        <v>20</v>
      </c>
      <c r="R53" s="108">
        <v>30</v>
      </c>
      <c r="S53" s="88">
        <v>2710</v>
      </c>
      <c r="T53" s="88">
        <v>723</v>
      </c>
      <c r="U53" s="88">
        <v>0</v>
      </c>
      <c r="V53" s="88">
        <v>2155</v>
      </c>
      <c r="W53" s="88">
        <v>265</v>
      </c>
      <c r="X53" s="88">
        <v>378</v>
      </c>
      <c r="Y53" s="88">
        <v>467</v>
      </c>
      <c r="Z53" s="88">
        <v>0</v>
      </c>
      <c r="AA53" s="88">
        <v>11</v>
      </c>
      <c r="AB53" s="88">
        <v>0</v>
      </c>
      <c r="AC53" s="88">
        <v>238</v>
      </c>
      <c r="AD53" s="88">
        <v>197</v>
      </c>
      <c r="AE53" s="88">
        <v>63</v>
      </c>
      <c r="AF53" s="88">
        <v>160</v>
      </c>
      <c r="AG53" s="88">
        <v>705</v>
      </c>
      <c r="AH53" s="108">
        <v>5826</v>
      </c>
      <c r="AI53" s="88">
        <v>139</v>
      </c>
      <c r="AJ53" s="88">
        <v>0</v>
      </c>
      <c r="AK53" s="88">
        <v>17</v>
      </c>
      <c r="AL53" s="88">
        <v>24</v>
      </c>
      <c r="AM53" s="88">
        <v>19</v>
      </c>
      <c r="AN53" s="88">
        <v>536</v>
      </c>
      <c r="AO53" s="88">
        <v>534</v>
      </c>
      <c r="AP53" s="88">
        <v>1209</v>
      </c>
      <c r="AQ53" s="88">
        <v>2941</v>
      </c>
      <c r="AR53" s="88">
        <v>10573</v>
      </c>
      <c r="AS53" s="88">
        <v>887</v>
      </c>
      <c r="AT53" s="88">
        <v>1719</v>
      </c>
      <c r="AU53" s="88">
        <v>0</v>
      </c>
      <c r="AV53" s="88">
        <v>4514</v>
      </c>
      <c r="AW53" s="88">
        <v>388</v>
      </c>
      <c r="AX53" s="88">
        <v>428</v>
      </c>
      <c r="AY53" s="88">
        <v>174</v>
      </c>
      <c r="AZ53" s="88">
        <v>2405</v>
      </c>
      <c r="BA53" s="88">
        <v>177</v>
      </c>
      <c r="BB53" s="88">
        <v>131</v>
      </c>
      <c r="BC53" s="88">
        <v>946</v>
      </c>
      <c r="BD53" s="88">
        <v>1650</v>
      </c>
      <c r="BE53" s="88">
        <v>1408</v>
      </c>
      <c r="BF53" s="88">
        <v>479</v>
      </c>
      <c r="BG53" s="88">
        <v>25212</v>
      </c>
      <c r="BH53" s="88">
        <v>4514</v>
      </c>
      <c r="BI53" s="88">
        <v>2140</v>
      </c>
      <c r="BJ53" s="88">
        <v>477</v>
      </c>
      <c r="BK53" s="88">
        <v>848</v>
      </c>
      <c r="BL53" s="89">
        <v>79909</v>
      </c>
      <c r="BM53" s="88">
        <v>140635</v>
      </c>
      <c r="BN53" s="88">
        <v>1378</v>
      </c>
      <c r="BO53" s="88">
        <v>0</v>
      </c>
      <c r="BP53" s="88">
        <v>0</v>
      </c>
      <c r="BQ53" s="88">
        <v>0</v>
      </c>
      <c r="BR53" s="88">
        <v>16156</v>
      </c>
      <c r="BS53" s="89">
        <v>158169</v>
      </c>
      <c r="BT53" s="89">
        <v>238078</v>
      </c>
      <c r="BU53" s="88">
        <v>34623</v>
      </c>
      <c r="BV53" s="88">
        <v>0</v>
      </c>
      <c r="BW53" s="88">
        <v>0</v>
      </c>
      <c r="BX53" s="88">
        <v>0</v>
      </c>
      <c r="BY53" s="89">
        <v>0</v>
      </c>
      <c r="BZ53" s="89">
        <v>203455</v>
      </c>
      <c r="CA53" s="88">
        <v>238078</v>
      </c>
      <c r="CB53" s="88">
        <v>0</v>
      </c>
      <c r="CD53" s="85">
        <f t="shared" si="4"/>
        <v>0</v>
      </c>
      <c r="CE53" s="85">
        <f t="shared" si="5"/>
        <v>0</v>
      </c>
      <c r="CF53" s="85">
        <f t="shared" si="6"/>
        <v>0</v>
      </c>
      <c r="CG53" s="85">
        <f t="shared" si="7"/>
        <v>0</v>
      </c>
      <c r="CH53" s="85">
        <f t="shared" si="8"/>
        <v>0</v>
      </c>
      <c r="CI53" s="85">
        <f t="shared" si="9"/>
        <v>0</v>
      </c>
    </row>
    <row r="54" spans="1:87" x14ac:dyDescent="0.2">
      <c r="A54" s="85">
        <f t="shared" si="3"/>
        <v>0</v>
      </c>
      <c r="B54" s="90" t="s">
        <v>117</v>
      </c>
      <c r="C54" s="91" t="s">
        <v>118</v>
      </c>
      <c r="D54" s="88">
        <v>0</v>
      </c>
      <c r="E54" s="88">
        <v>26</v>
      </c>
      <c r="F54" s="88">
        <v>30</v>
      </c>
      <c r="G54" s="88">
        <v>47</v>
      </c>
      <c r="H54" s="88">
        <v>1</v>
      </c>
      <c r="I54" s="88">
        <v>4953</v>
      </c>
      <c r="J54" s="88">
        <v>299</v>
      </c>
      <c r="K54" s="88">
        <v>66</v>
      </c>
      <c r="L54" s="88">
        <v>5</v>
      </c>
      <c r="M54" s="88">
        <v>55</v>
      </c>
      <c r="N54" s="88">
        <v>101</v>
      </c>
      <c r="O54" s="88">
        <v>229</v>
      </c>
      <c r="P54" s="88">
        <v>563</v>
      </c>
      <c r="Q54" s="88">
        <v>1039</v>
      </c>
      <c r="R54" s="108">
        <v>347</v>
      </c>
      <c r="S54" s="88">
        <v>13316</v>
      </c>
      <c r="T54" s="88">
        <v>6049</v>
      </c>
      <c r="U54" s="88">
        <v>0</v>
      </c>
      <c r="V54" s="88">
        <v>31738</v>
      </c>
      <c r="W54" s="88">
        <v>1708</v>
      </c>
      <c r="X54" s="88">
        <v>1527</v>
      </c>
      <c r="Y54" s="88">
        <v>505</v>
      </c>
      <c r="Z54" s="88">
        <v>0</v>
      </c>
      <c r="AA54" s="88">
        <v>132</v>
      </c>
      <c r="AB54" s="88">
        <v>0</v>
      </c>
      <c r="AC54" s="88">
        <v>1286</v>
      </c>
      <c r="AD54" s="88">
        <v>1394</v>
      </c>
      <c r="AE54" s="88">
        <v>117</v>
      </c>
      <c r="AF54" s="88">
        <v>345</v>
      </c>
      <c r="AG54" s="88">
        <v>788</v>
      </c>
      <c r="AH54" s="108">
        <v>18757</v>
      </c>
      <c r="AI54" s="88">
        <v>965</v>
      </c>
      <c r="AJ54" s="88">
        <v>0</v>
      </c>
      <c r="AK54" s="88">
        <v>160</v>
      </c>
      <c r="AL54" s="88">
        <v>348</v>
      </c>
      <c r="AM54" s="88">
        <v>1526</v>
      </c>
      <c r="AN54" s="88">
        <v>2706</v>
      </c>
      <c r="AO54" s="88">
        <v>309</v>
      </c>
      <c r="AP54" s="88">
        <v>93106</v>
      </c>
      <c r="AQ54" s="88">
        <v>19706</v>
      </c>
      <c r="AR54" s="88">
        <v>146154</v>
      </c>
      <c r="AS54" s="88">
        <v>11283</v>
      </c>
      <c r="AT54" s="88">
        <v>7762</v>
      </c>
      <c r="AU54" s="88">
        <v>628</v>
      </c>
      <c r="AV54" s="88">
        <v>80443</v>
      </c>
      <c r="AW54" s="88">
        <v>7330</v>
      </c>
      <c r="AX54" s="88">
        <v>2283</v>
      </c>
      <c r="AY54" s="88">
        <v>1263</v>
      </c>
      <c r="AZ54" s="88">
        <v>6359</v>
      </c>
      <c r="BA54" s="88">
        <v>2681</v>
      </c>
      <c r="BB54" s="88">
        <v>460</v>
      </c>
      <c r="BC54" s="88">
        <v>1834</v>
      </c>
      <c r="BD54" s="88">
        <v>1338</v>
      </c>
      <c r="BE54" s="88">
        <v>2752</v>
      </c>
      <c r="BF54" s="88">
        <v>1431</v>
      </c>
      <c r="BG54" s="88">
        <v>467552</v>
      </c>
      <c r="BH54" s="88">
        <v>489</v>
      </c>
      <c r="BI54" s="88">
        <v>3173</v>
      </c>
      <c r="BJ54" s="88">
        <v>2415</v>
      </c>
      <c r="BK54" s="88">
        <v>2853</v>
      </c>
      <c r="BL54" s="89">
        <v>954732</v>
      </c>
      <c r="BM54" s="88">
        <v>2667303</v>
      </c>
      <c r="BN54" s="88">
        <v>30850</v>
      </c>
      <c r="BO54" s="88">
        <v>0</v>
      </c>
      <c r="BP54" s="88">
        <v>0</v>
      </c>
      <c r="BQ54" s="88">
        <v>0</v>
      </c>
      <c r="BR54" s="88">
        <v>21054</v>
      </c>
      <c r="BS54" s="89">
        <v>2719207</v>
      </c>
      <c r="BT54" s="89">
        <v>3673939</v>
      </c>
      <c r="BU54" s="88">
        <v>26686</v>
      </c>
      <c r="BV54" s="88">
        <v>0</v>
      </c>
      <c r="BW54" s="88">
        <v>0</v>
      </c>
      <c r="BX54" s="88">
        <v>0</v>
      </c>
      <c r="BY54" s="89">
        <v>0</v>
      </c>
      <c r="BZ54" s="89">
        <v>3647253</v>
      </c>
      <c r="CA54" s="88">
        <v>3673939</v>
      </c>
      <c r="CB54" s="88">
        <v>0</v>
      </c>
      <c r="CD54" s="85">
        <f t="shared" si="4"/>
        <v>0</v>
      </c>
      <c r="CE54" s="85">
        <f t="shared" si="5"/>
        <v>0</v>
      </c>
      <c r="CF54" s="85">
        <f t="shared" si="6"/>
        <v>0</v>
      </c>
      <c r="CG54" s="85">
        <f t="shared" si="7"/>
        <v>0</v>
      </c>
      <c r="CH54" s="85">
        <f t="shared" si="8"/>
        <v>0</v>
      </c>
      <c r="CI54" s="85">
        <f t="shared" si="9"/>
        <v>0</v>
      </c>
    </row>
    <row r="55" spans="1:87" x14ac:dyDescent="0.2">
      <c r="A55" s="85">
        <f t="shared" si="3"/>
        <v>0</v>
      </c>
      <c r="B55" s="90" t="s">
        <v>119</v>
      </c>
      <c r="C55" s="91" t="s">
        <v>120</v>
      </c>
      <c r="D55" s="88">
        <v>3</v>
      </c>
      <c r="E55" s="88">
        <v>3</v>
      </c>
      <c r="F55" s="88">
        <v>5</v>
      </c>
      <c r="G55" s="88">
        <v>131</v>
      </c>
      <c r="H55" s="88">
        <v>3</v>
      </c>
      <c r="I55" s="88">
        <v>2098</v>
      </c>
      <c r="J55" s="88">
        <v>21</v>
      </c>
      <c r="K55" s="88">
        <v>12</v>
      </c>
      <c r="L55" s="88">
        <v>3</v>
      </c>
      <c r="M55" s="88">
        <v>7</v>
      </c>
      <c r="N55" s="88">
        <v>7</v>
      </c>
      <c r="O55" s="88">
        <v>33</v>
      </c>
      <c r="P55" s="88">
        <v>375</v>
      </c>
      <c r="Q55" s="88">
        <v>1158</v>
      </c>
      <c r="R55" s="108">
        <v>7</v>
      </c>
      <c r="S55" s="88">
        <v>10957</v>
      </c>
      <c r="T55" s="88">
        <v>6954</v>
      </c>
      <c r="U55" s="88">
        <v>0</v>
      </c>
      <c r="V55" s="88">
        <v>13034</v>
      </c>
      <c r="W55" s="88">
        <v>1585</v>
      </c>
      <c r="X55" s="88">
        <v>595</v>
      </c>
      <c r="Y55" s="88">
        <v>686</v>
      </c>
      <c r="Z55" s="88">
        <v>0</v>
      </c>
      <c r="AA55" s="88">
        <v>47</v>
      </c>
      <c r="AB55" s="88">
        <v>0</v>
      </c>
      <c r="AC55" s="88">
        <v>141</v>
      </c>
      <c r="AD55" s="88">
        <v>1821</v>
      </c>
      <c r="AE55" s="88">
        <v>71</v>
      </c>
      <c r="AF55" s="88">
        <v>149</v>
      </c>
      <c r="AG55" s="88">
        <v>422</v>
      </c>
      <c r="AH55" s="108">
        <v>15378</v>
      </c>
      <c r="AI55" s="88">
        <v>1692</v>
      </c>
      <c r="AJ55" s="88">
        <v>0</v>
      </c>
      <c r="AK55" s="88">
        <v>16</v>
      </c>
      <c r="AL55" s="88">
        <v>38</v>
      </c>
      <c r="AM55" s="88">
        <v>269</v>
      </c>
      <c r="AN55" s="88">
        <v>19844</v>
      </c>
      <c r="AO55" s="88">
        <v>491</v>
      </c>
      <c r="AP55" s="88">
        <v>14091</v>
      </c>
      <c r="AQ55" s="88">
        <v>11565</v>
      </c>
      <c r="AR55" s="88">
        <v>55019</v>
      </c>
      <c r="AS55" s="88">
        <v>1161</v>
      </c>
      <c r="AT55" s="88">
        <v>3406</v>
      </c>
      <c r="AU55" s="88">
        <v>724</v>
      </c>
      <c r="AV55" s="88">
        <v>36243</v>
      </c>
      <c r="AW55" s="88">
        <v>16395</v>
      </c>
      <c r="AX55" s="88">
        <v>1978</v>
      </c>
      <c r="AY55" s="88">
        <v>355</v>
      </c>
      <c r="AZ55" s="88">
        <v>141324</v>
      </c>
      <c r="BA55" s="88">
        <v>10972</v>
      </c>
      <c r="BB55" s="88">
        <v>373</v>
      </c>
      <c r="BC55" s="88">
        <v>4478</v>
      </c>
      <c r="BD55" s="88">
        <v>3796</v>
      </c>
      <c r="BE55" s="88">
        <v>7939</v>
      </c>
      <c r="BF55" s="88">
        <v>2732</v>
      </c>
      <c r="BG55" s="88">
        <v>101254</v>
      </c>
      <c r="BH55" s="88">
        <v>19949</v>
      </c>
      <c r="BI55" s="88">
        <v>18325</v>
      </c>
      <c r="BJ55" s="88">
        <v>2027</v>
      </c>
      <c r="BK55" s="88">
        <v>5524</v>
      </c>
      <c r="BL55" s="89">
        <v>537686</v>
      </c>
      <c r="BM55" s="88">
        <v>1517323</v>
      </c>
      <c r="BN55" s="88">
        <v>2200</v>
      </c>
      <c r="BO55" s="88">
        <v>27080</v>
      </c>
      <c r="BP55" s="88">
        <v>960</v>
      </c>
      <c r="BQ55" s="88">
        <v>0</v>
      </c>
      <c r="BR55" s="88">
        <v>1893</v>
      </c>
      <c r="BS55" s="89">
        <v>1549456</v>
      </c>
      <c r="BT55" s="89">
        <v>2087142</v>
      </c>
      <c r="BU55" s="88">
        <v>682976</v>
      </c>
      <c r="BV55" s="88">
        <v>52885</v>
      </c>
      <c r="BW55" s="88">
        <v>63607</v>
      </c>
      <c r="BX55" s="88">
        <v>10721</v>
      </c>
      <c r="BY55" s="89">
        <v>127213</v>
      </c>
      <c r="BZ55" s="89">
        <v>1276953</v>
      </c>
      <c r="CA55" s="88">
        <v>2087142</v>
      </c>
      <c r="CB55" s="88">
        <v>0</v>
      </c>
      <c r="CD55" s="85">
        <f t="shared" si="4"/>
        <v>0</v>
      </c>
      <c r="CE55" s="85">
        <f t="shared" si="5"/>
        <v>0</v>
      </c>
      <c r="CF55" s="85">
        <f t="shared" si="6"/>
        <v>0</v>
      </c>
      <c r="CG55" s="85">
        <f t="shared" si="7"/>
        <v>0</v>
      </c>
      <c r="CH55" s="85">
        <f t="shared" si="8"/>
        <v>0</v>
      </c>
      <c r="CI55" s="85">
        <f t="shared" si="9"/>
        <v>0</v>
      </c>
    </row>
    <row r="56" spans="1:87" x14ac:dyDescent="0.2">
      <c r="A56" s="85">
        <f t="shared" si="3"/>
        <v>0</v>
      </c>
      <c r="B56" s="90" t="s">
        <v>121</v>
      </c>
      <c r="C56" s="91" t="s">
        <v>122</v>
      </c>
      <c r="D56" s="88">
        <v>2224</v>
      </c>
      <c r="E56" s="88">
        <v>1112</v>
      </c>
      <c r="F56" s="88">
        <v>46</v>
      </c>
      <c r="G56" s="88">
        <v>330</v>
      </c>
      <c r="H56" s="88">
        <v>3</v>
      </c>
      <c r="I56" s="88">
        <v>79498</v>
      </c>
      <c r="J56" s="88">
        <v>3250</v>
      </c>
      <c r="K56" s="88">
        <v>1274</v>
      </c>
      <c r="L56" s="88">
        <v>15</v>
      </c>
      <c r="M56" s="88">
        <v>9</v>
      </c>
      <c r="N56" s="88">
        <v>0</v>
      </c>
      <c r="O56" s="88">
        <v>147</v>
      </c>
      <c r="P56" s="88">
        <v>914</v>
      </c>
      <c r="Q56" s="88">
        <v>3676</v>
      </c>
      <c r="R56" s="108">
        <v>42</v>
      </c>
      <c r="S56" s="88">
        <v>9013</v>
      </c>
      <c r="T56" s="88">
        <v>5263</v>
      </c>
      <c r="U56" s="88">
        <v>0</v>
      </c>
      <c r="V56" s="88">
        <v>66336</v>
      </c>
      <c r="W56" s="88">
        <v>5527</v>
      </c>
      <c r="X56" s="88">
        <v>2859</v>
      </c>
      <c r="Y56" s="88">
        <v>615</v>
      </c>
      <c r="Z56" s="88">
        <v>0</v>
      </c>
      <c r="AA56" s="88">
        <v>346</v>
      </c>
      <c r="AB56" s="88">
        <v>0</v>
      </c>
      <c r="AC56" s="88">
        <v>442</v>
      </c>
      <c r="AD56" s="88">
        <v>1424</v>
      </c>
      <c r="AE56" s="88">
        <v>245</v>
      </c>
      <c r="AF56" s="88">
        <v>1831</v>
      </c>
      <c r="AG56" s="88">
        <v>1514</v>
      </c>
      <c r="AH56" s="108">
        <v>131054</v>
      </c>
      <c r="AI56" s="88">
        <v>2120</v>
      </c>
      <c r="AJ56" s="88">
        <v>0</v>
      </c>
      <c r="AK56" s="88">
        <v>601</v>
      </c>
      <c r="AL56" s="88">
        <v>38</v>
      </c>
      <c r="AM56" s="88">
        <v>2088</v>
      </c>
      <c r="AN56" s="88">
        <v>18757</v>
      </c>
      <c r="AO56" s="88">
        <v>132</v>
      </c>
      <c r="AP56" s="88">
        <v>35110</v>
      </c>
      <c r="AQ56" s="88">
        <v>6847</v>
      </c>
      <c r="AR56" s="88">
        <v>228095</v>
      </c>
      <c r="AS56" s="88">
        <v>9406</v>
      </c>
      <c r="AT56" s="88">
        <v>8688</v>
      </c>
      <c r="AU56" s="88">
        <v>1381</v>
      </c>
      <c r="AV56" s="88">
        <v>35532</v>
      </c>
      <c r="AW56" s="88">
        <v>973</v>
      </c>
      <c r="AX56" s="88">
        <v>1842</v>
      </c>
      <c r="AY56" s="88">
        <v>118</v>
      </c>
      <c r="AZ56" s="88">
        <v>12870</v>
      </c>
      <c r="BA56" s="88">
        <v>69670</v>
      </c>
      <c r="BB56" s="88">
        <v>605</v>
      </c>
      <c r="BC56" s="88">
        <v>37178</v>
      </c>
      <c r="BD56" s="88">
        <v>28281</v>
      </c>
      <c r="BE56" s="88">
        <v>1775</v>
      </c>
      <c r="BF56" s="88">
        <v>1613</v>
      </c>
      <c r="BG56" s="88">
        <v>2858</v>
      </c>
      <c r="BH56" s="88">
        <v>15753</v>
      </c>
      <c r="BI56" s="88">
        <v>5210</v>
      </c>
      <c r="BJ56" s="88">
        <v>5493</v>
      </c>
      <c r="BK56" s="88">
        <v>1445</v>
      </c>
      <c r="BL56" s="89">
        <v>853488</v>
      </c>
      <c r="BM56" s="88">
        <v>139190</v>
      </c>
      <c r="BN56" s="88">
        <v>418</v>
      </c>
      <c r="BO56" s="88">
        <v>65240</v>
      </c>
      <c r="BP56" s="88">
        <v>0</v>
      </c>
      <c r="BQ56" s="88">
        <v>0</v>
      </c>
      <c r="BR56" s="88">
        <v>963</v>
      </c>
      <c r="BS56" s="89">
        <v>205811</v>
      </c>
      <c r="BT56" s="89">
        <v>1059299</v>
      </c>
      <c r="BU56" s="88">
        <v>1585</v>
      </c>
      <c r="BV56" s="88">
        <v>0</v>
      </c>
      <c r="BW56" s="88">
        <v>0</v>
      </c>
      <c r="BX56" s="88">
        <v>0</v>
      </c>
      <c r="BY56" s="89">
        <v>0</v>
      </c>
      <c r="BZ56" s="89">
        <v>1057714</v>
      </c>
      <c r="CA56" s="88">
        <v>1059299</v>
      </c>
      <c r="CB56" s="88">
        <v>0</v>
      </c>
      <c r="CD56" s="85">
        <f t="shared" si="4"/>
        <v>0</v>
      </c>
      <c r="CE56" s="85">
        <f t="shared" si="5"/>
        <v>0</v>
      </c>
      <c r="CF56" s="85">
        <f t="shared" si="6"/>
        <v>0</v>
      </c>
      <c r="CG56" s="85">
        <f t="shared" si="7"/>
        <v>0</v>
      </c>
      <c r="CH56" s="85">
        <f t="shared" si="8"/>
        <v>0</v>
      </c>
      <c r="CI56" s="85">
        <f t="shared" si="9"/>
        <v>0</v>
      </c>
    </row>
    <row r="57" spans="1:87" x14ac:dyDescent="0.2">
      <c r="A57" s="85">
        <f t="shared" si="3"/>
        <v>0</v>
      </c>
      <c r="B57" s="90" t="s">
        <v>123</v>
      </c>
      <c r="C57" s="91" t="s">
        <v>124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740</v>
      </c>
      <c r="J57" s="88">
        <v>343</v>
      </c>
      <c r="K57" s="88">
        <v>33</v>
      </c>
      <c r="L57" s="88">
        <v>0</v>
      </c>
      <c r="M57" s="88">
        <v>72</v>
      </c>
      <c r="N57" s="88">
        <v>0</v>
      </c>
      <c r="O57" s="88">
        <v>8</v>
      </c>
      <c r="P57" s="88">
        <v>150</v>
      </c>
      <c r="Q57" s="88">
        <v>166</v>
      </c>
      <c r="R57" s="108">
        <v>74</v>
      </c>
      <c r="S57" s="88">
        <v>1839</v>
      </c>
      <c r="T57" s="88">
        <v>1604</v>
      </c>
      <c r="U57" s="88">
        <v>0</v>
      </c>
      <c r="V57" s="88">
        <v>2321</v>
      </c>
      <c r="W57" s="88">
        <v>119</v>
      </c>
      <c r="X57" s="88">
        <v>31</v>
      </c>
      <c r="Y57" s="88">
        <v>120</v>
      </c>
      <c r="Z57" s="88">
        <v>0</v>
      </c>
      <c r="AA57" s="88">
        <v>23</v>
      </c>
      <c r="AB57" s="88">
        <v>0</v>
      </c>
      <c r="AC57" s="88">
        <v>15</v>
      </c>
      <c r="AD57" s="88">
        <v>14</v>
      </c>
      <c r="AE57" s="88">
        <v>4</v>
      </c>
      <c r="AF57" s="88">
        <v>27</v>
      </c>
      <c r="AG57" s="88">
        <v>40</v>
      </c>
      <c r="AH57" s="108">
        <v>7627</v>
      </c>
      <c r="AI57" s="88">
        <v>44</v>
      </c>
      <c r="AJ57" s="88">
        <v>0</v>
      </c>
      <c r="AK57" s="88">
        <v>18</v>
      </c>
      <c r="AL57" s="88">
        <v>2</v>
      </c>
      <c r="AM57" s="88">
        <v>4</v>
      </c>
      <c r="AN57" s="88">
        <v>66</v>
      </c>
      <c r="AO57" s="88">
        <v>50</v>
      </c>
      <c r="AP57" s="88">
        <v>8216</v>
      </c>
      <c r="AQ57" s="88">
        <v>604</v>
      </c>
      <c r="AR57" s="88">
        <v>1907</v>
      </c>
      <c r="AS57" s="88">
        <v>115</v>
      </c>
      <c r="AT57" s="88">
        <v>3036</v>
      </c>
      <c r="AU57" s="88">
        <v>29</v>
      </c>
      <c r="AV57" s="88">
        <v>26822</v>
      </c>
      <c r="AW57" s="88">
        <v>195</v>
      </c>
      <c r="AX57" s="88">
        <v>156</v>
      </c>
      <c r="AY57" s="88">
        <v>0</v>
      </c>
      <c r="AZ57" s="88">
        <v>5739</v>
      </c>
      <c r="BA57" s="88">
        <v>6713</v>
      </c>
      <c r="BB57" s="88">
        <v>613</v>
      </c>
      <c r="BC57" s="88">
        <v>7761</v>
      </c>
      <c r="BD57" s="88">
        <v>1204</v>
      </c>
      <c r="BE57" s="88">
        <v>850</v>
      </c>
      <c r="BF57" s="88">
        <v>206</v>
      </c>
      <c r="BG57" s="88">
        <v>7072</v>
      </c>
      <c r="BH57" s="88">
        <v>2933</v>
      </c>
      <c r="BI57" s="88">
        <v>9216</v>
      </c>
      <c r="BJ57" s="88">
        <v>1101</v>
      </c>
      <c r="BK57" s="88">
        <v>309</v>
      </c>
      <c r="BL57" s="89">
        <v>100351</v>
      </c>
      <c r="BM57" s="88">
        <v>12226</v>
      </c>
      <c r="BN57" s="88">
        <v>125</v>
      </c>
      <c r="BO57" s="88">
        <v>0</v>
      </c>
      <c r="BP57" s="88">
        <v>0</v>
      </c>
      <c r="BQ57" s="88">
        <v>0</v>
      </c>
      <c r="BR57" s="88">
        <v>355</v>
      </c>
      <c r="BS57" s="89">
        <v>12706</v>
      </c>
      <c r="BT57" s="89">
        <v>113057</v>
      </c>
      <c r="BU57" s="88">
        <v>41475</v>
      </c>
      <c r="BV57" s="88">
        <v>0</v>
      </c>
      <c r="BW57" s="88">
        <v>0</v>
      </c>
      <c r="BX57" s="88">
        <v>0</v>
      </c>
      <c r="BY57" s="89">
        <v>0</v>
      </c>
      <c r="BZ57" s="89">
        <v>71582</v>
      </c>
      <c r="CA57" s="88">
        <v>113057</v>
      </c>
      <c r="CB57" s="88">
        <v>0</v>
      </c>
      <c r="CD57" s="85">
        <f t="shared" si="4"/>
        <v>0</v>
      </c>
      <c r="CE57" s="85">
        <f t="shared" si="5"/>
        <v>0</v>
      </c>
      <c r="CF57" s="85">
        <f t="shared" si="6"/>
        <v>0</v>
      </c>
      <c r="CG57" s="85">
        <f t="shared" si="7"/>
        <v>0</v>
      </c>
      <c r="CH57" s="85">
        <f t="shared" si="8"/>
        <v>0</v>
      </c>
      <c r="CI57" s="85">
        <f t="shared" si="9"/>
        <v>0</v>
      </c>
    </row>
    <row r="58" spans="1:87" x14ac:dyDescent="0.2">
      <c r="A58" s="85">
        <f t="shared" si="3"/>
        <v>0</v>
      </c>
      <c r="B58" s="90" t="s">
        <v>125</v>
      </c>
      <c r="C58" s="91" t="s">
        <v>126</v>
      </c>
      <c r="D58" s="88">
        <v>376</v>
      </c>
      <c r="E58" s="88">
        <v>255</v>
      </c>
      <c r="F58" s="88">
        <v>34</v>
      </c>
      <c r="G58" s="88">
        <v>0</v>
      </c>
      <c r="H58" s="88">
        <v>0</v>
      </c>
      <c r="I58" s="88">
        <v>278</v>
      </c>
      <c r="J58" s="88">
        <v>0</v>
      </c>
      <c r="K58" s="88">
        <v>11</v>
      </c>
      <c r="L58" s="88">
        <v>0</v>
      </c>
      <c r="M58" s="88">
        <v>42</v>
      </c>
      <c r="N58" s="88">
        <v>51</v>
      </c>
      <c r="O58" s="88">
        <v>0</v>
      </c>
      <c r="P58" s="88">
        <v>385</v>
      </c>
      <c r="Q58" s="88">
        <v>1496</v>
      </c>
      <c r="R58" s="108">
        <v>0</v>
      </c>
      <c r="S58" s="88">
        <v>354</v>
      </c>
      <c r="T58" s="88">
        <v>450</v>
      </c>
      <c r="U58" s="88">
        <v>0</v>
      </c>
      <c r="V58" s="88">
        <v>24493</v>
      </c>
      <c r="W58" s="88">
        <v>3353</v>
      </c>
      <c r="X58" s="88">
        <v>443</v>
      </c>
      <c r="Y58" s="88">
        <v>73</v>
      </c>
      <c r="Z58" s="88">
        <v>0</v>
      </c>
      <c r="AA58" s="88">
        <v>52</v>
      </c>
      <c r="AB58" s="88">
        <v>0</v>
      </c>
      <c r="AC58" s="88">
        <v>48</v>
      </c>
      <c r="AD58" s="88">
        <v>308</v>
      </c>
      <c r="AE58" s="88">
        <v>59</v>
      </c>
      <c r="AF58" s="88">
        <v>23</v>
      </c>
      <c r="AG58" s="88">
        <v>697</v>
      </c>
      <c r="AH58" s="108">
        <v>22578</v>
      </c>
      <c r="AI58" s="88">
        <v>98</v>
      </c>
      <c r="AJ58" s="88">
        <v>0</v>
      </c>
      <c r="AK58" s="88">
        <v>16</v>
      </c>
      <c r="AL58" s="88">
        <v>0</v>
      </c>
      <c r="AM58" s="88">
        <v>189</v>
      </c>
      <c r="AN58" s="88">
        <v>387</v>
      </c>
      <c r="AO58" s="88">
        <v>17</v>
      </c>
      <c r="AP58" s="88">
        <v>2478</v>
      </c>
      <c r="AQ58" s="88">
        <v>3762</v>
      </c>
      <c r="AR58" s="88">
        <v>0</v>
      </c>
      <c r="AS58" s="88">
        <v>1753</v>
      </c>
      <c r="AT58" s="88">
        <v>1743</v>
      </c>
      <c r="AU58" s="88">
        <v>243</v>
      </c>
      <c r="AV58" s="88">
        <v>3467</v>
      </c>
      <c r="AW58" s="88">
        <v>858</v>
      </c>
      <c r="AX58" s="88">
        <v>254</v>
      </c>
      <c r="AY58" s="88">
        <v>0</v>
      </c>
      <c r="AZ58" s="88">
        <v>1853</v>
      </c>
      <c r="BA58" s="88">
        <v>8129</v>
      </c>
      <c r="BB58" s="88">
        <v>761</v>
      </c>
      <c r="BC58" s="88">
        <v>23389</v>
      </c>
      <c r="BD58" s="88">
        <v>9172</v>
      </c>
      <c r="BE58" s="88">
        <v>1524</v>
      </c>
      <c r="BF58" s="88">
        <v>1403</v>
      </c>
      <c r="BG58" s="88">
        <v>102</v>
      </c>
      <c r="BH58" s="88">
        <v>1092</v>
      </c>
      <c r="BI58" s="88">
        <v>0</v>
      </c>
      <c r="BJ58" s="88">
        <v>157</v>
      </c>
      <c r="BK58" s="88">
        <v>954</v>
      </c>
      <c r="BL58" s="89">
        <v>119660</v>
      </c>
      <c r="BM58" s="88">
        <v>152345</v>
      </c>
      <c r="BN58" s="88">
        <v>251</v>
      </c>
      <c r="BO58" s="88">
        <v>0</v>
      </c>
      <c r="BP58" s="88">
        <v>0</v>
      </c>
      <c r="BQ58" s="88">
        <v>0</v>
      </c>
      <c r="BR58" s="88">
        <v>1039</v>
      </c>
      <c r="BS58" s="89">
        <v>153635</v>
      </c>
      <c r="BT58" s="89">
        <v>273295</v>
      </c>
      <c r="BU58" s="88">
        <v>2369</v>
      </c>
      <c r="BV58" s="88">
        <v>0</v>
      </c>
      <c r="BW58" s="88">
        <v>0</v>
      </c>
      <c r="BX58" s="88">
        <v>0</v>
      </c>
      <c r="BY58" s="89">
        <v>0</v>
      </c>
      <c r="BZ58" s="89">
        <v>270926</v>
      </c>
      <c r="CA58" s="88">
        <v>273295</v>
      </c>
      <c r="CB58" s="88">
        <v>0</v>
      </c>
      <c r="CD58" s="85">
        <f t="shared" si="4"/>
        <v>0</v>
      </c>
      <c r="CE58" s="85">
        <f t="shared" si="5"/>
        <v>0</v>
      </c>
      <c r="CF58" s="85">
        <f t="shared" si="6"/>
        <v>0</v>
      </c>
      <c r="CG58" s="85">
        <f t="shared" si="7"/>
        <v>0</v>
      </c>
      <c r="CH58" s="85">
        <f t="shared" si="8"/>
        <v>0</v>
      </c>
      <c r="CI58" s="85">
        <f t="shared" si="9"/>
        <v>0</v>
      </c>
    </row>
    <row r="59" spans="1:87" x14ac:dyDescent="0.2">
      <c r="A59" s="85">
        <f t="shared" si="3"/>
        <v>0</v>
      </c>
      <c r="B59" s="90" t="s">
        <v>127</v>
      </c>
      <c r="C59" s="91" t="s">
        <v>128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4</v>
      </c>
      <c r="K59" s="88">
        <v>3</v>
      </c>
      <c r="L59" s="88">
        <v>0</v>
      </c>
      <c r="M59" s="88">
        <v>0</v>
      </c>
      <c r="N59" s="88">
        <v>0</v>
      </c>
      <c r="O59" s="88">
        <v>0</v>
      </c>
      <c r="P59" s="88">
        <v>123</v>
      </c>
      <c r="Q59" s="88">
        <v>36</v>
      </c>
      <c r="R59" s="108">
        <v>19</v>
      </c>
      <c r="S59" s="88">
        <v>4132</v>
      </c>
      <c r="T59" s="88">
        <v>6952</v>
      </c>
      <c r="U59" s="88">
        <v>0</v>
      </c>
      <c r="V59" s="88">
        <v>3192</v>
      </c>
      <c r="W59" s="88">
        <v>671</v>
      </c>
      <c r="X59" s="88">
        <v>969</v>
      </c>
      <c r="Y59" s="88">
        <v>100</v>
      </c>
      <c r="Z59" s="88">
        <v>0</v>
      </c>
      <c r="AA59" s="88">
        <v>38</v>
      </c>
      <c r="AB59" s="88">
        <v>0</v>
      </c>
      <c r="AC59" s="88">
        <v>40</v>
      </c>
      <c r="AD59" s="88">
        <v>1791</v>
      </c>
      <c r="AE59" s="88">
        <v>20</v>
      </c>
      <c r="AF59" s="88">
        <v>1314</v>
      </c>
      <c r="AG59" s="88">
        <v>341</v>
      </c>
      <c r="AH59" s="108">
        <v>1062</v>
      </c>
      <c r="AI59" s="88">
        <v>494</v>
      </c>
      <c r="AJ59" s="88">
        <v>0</v>
      </c>
      <c r="AK59" s="88">
        <v>0</v>
      </c>
      <c r="AL59" s="88">
        <v>39</v>
      </c>
      <c r="AM59" s="88">
        <v>4</v>
      </c>
      <c r="AN59" s="88">
        <v>4477</v>
      </c>
      <c r="AO59" s="88">
        <v>557</v>
      </c>
      <c r="AP59" s="88">
        <v>38412</v>
      </c>
      <c r="AQ59" s="88">
        <v>94830</v>
      </c>
      <c r="AR59" s="88">
        <v>280770</v>
      </c>
      <c r="AS59" s="88">
        <v>6675</v>
      </c>
      <c r="AT59" s="88">
        <v>643</v>
      </c>
      <c r="AU59" s="88">
        <v>0</v>
      </c>
      <c r="AV59" s="88">
        <v>3204</v>
      </c>
      <c r="AW59" s="88">
        <v>1153</v>
      </c>
      <c r="AX59" s="88">
        <v>561</v>
      </c>
      <c r="AY59" s="88">
        <v>94</v>
      </c>
      <c r="AZ59" s="88">
        <v>5208</v>
      </c>
      <c r="BA59" s="88">
        <v>1238</v>
      </c>
      <c r="BB59" s="88">
        <v>350</v>
      </c>
      <c r="BC59" s="88">
        <v>1737</v>
      </c>
      <c r="BD59" s="88">
        <v>28520</v>
      </c>
      <c r="BE59" s="88">
        <v>5129</v>
      </c>
      <c r="BF59" s="88">
        <v>1234</v>
      </c>
      <c r="BG59" s="88">
        <v>8353</v>
      </c>
      <c r="BH59" s="88">
        <v>4790</v>
      </c>
      <c r="BI59" s="88">
        <v>2316</v>
      </c>
      <c r="BJ59" s="88">
        <v>3397</v>
      </c>
      <c r="BK59" s="88">
        <v>11098</v>
      </c>
      <c r="BL59" s="89">
        <v>526090</v>
      </c>
      <c r="BM59" s="88">
        <v>1855117</v>
      </c>
      <c r="BN59" s="88">
        <v>57633</v>
      </c>
      <c r="BO59" s="88">
        <v>0</v>
      </c>
      <c r="BP59" s="88">
        <v>0</v>
      </c>
      <c r="BQ59" s="88">
        <v>0</v>
      </c>
      <c r="BR59" s="88">
        <v>0</v>
      </c>
      <c r="BS59" s="89">
        <v>1912750</v>
      </c>
      <c r="BT59" s="89">
        <v>2438840</v>
      </c>
      <c r="BU59" s="88">
        <v>0</v>
      </c>
      <c r="BV59" s="88">
        <v>0</v>
      </c>
      <c r="BW59" s="88">
        <v>0</v>
      </c>
      <c r="BX59" s="88">
        <v>0</v>
      </c>
      <c r="BY59" s="89">
        <v>0</v>
      </c>
      <c r="BZ59" s="89">
        <v>2438840</v>
      </c>
      <c r="CA59" s="88">
        <v>2438840</v>
      </c>
      <c r="CB59" s="88">
        <v>0</v>
      </c>
      <c r="CD59" s="85">
        <f t="shared" si="4"/>
        <v>0</v>
      </c>
      <c r="CE59" s="85">
        <f t="shared" si="5"/>
        <v>0</v>
      </c>
      <c r="CF59" s="85">
        <f t="shared" si="6"/>
        <v>0</v>
      </c>
      <c r="CG59" s="85">
        <f t="shared" si="7"/>
        <v>0</v>
      </c>
      <c r="CH59" s="85">
        <f t="shared" si="8"/>
        <v>0</v>
      </c>
      <c r="CI59" s="85">
        <f t="shared" si="9"/>
        <v>0</v>
      </c>
    </row>
    <row r="60" spans="1:87" x14ac:dyDescent="0.2">
      <c r="A60" s="85">
        <f t="shared" si="3"/>
        <v>0</v>
      </c>
      <c r="B60" s="90" t="s">
        <v>129</v>
      </c>
      <c r="C60" s="91" t="s">
        <v>130</v>
      </c>
      <c r="D60" s="88">
        <v>965</v>
      </c>
      <c r="E60" s="88">
        <v>36</v>
      </c>
      <c r="F60" s="88">
        <v>27</v>
      </c>
      <c r="G60" s="88">
        <v>18</v>
      </c>
      <c r="H60" s="88">
        <v>0</v>
      </c>
      <c r="I60" s="88">
        <v>4211</v>
      </c>
      <c r="J60" s="88">
        <v>493</v>
      </c>
      <c r="K60" s="88">
        <v>62</v>
      </c>
      <c r="L60" s="88">
        <v>0</v>
      </c>
      <c r="M60" s="88">
        <v>30</v>
      </c>
      <c r="N60" s="88">
        <v>182</v>
      </c>
      <c r="O60" s="88">
        <v>1753</v>
      </c>
      <c r="P60" s="88">
        <v>2134</v>
      </c>
      <c r="Q60" s="88">
        <v>10</v>
      </c>
      <c r="R60" s="108">
        <v>79</v>
      </c>
      <c r="S60" s="88">
        <v>4229</v>
      </c>
      <c r="T60" s="88">
        <v>1482</v>
      </c>
      <c r="U60" s="88">
        <v>0</v>
      </c>
      <c r="V60" s="88">
        <v>117</v>
      </c>
      <c r="W60" s="88">
        <v>39</v>
      </c>
      <c r="X60" s="88">
        <v>693</v>
      </c>
      <c r="Y60" s="88">
        <v>662</v>
      </c>
      <c r="Z60" s="88">
        <v>0</v>
      </c>
      <c r="AA60" s="88">
        <v>169</v>
      </c>
      <c r="AB60" s="88">
        <v>0</v>
      </c>
      <c r="AC60" s="88">
        <v>229</v>
      </c>
      <c r="AD60" s="88">
        <v>1113</v>
      </c>
      <c r="AE60" s="88">
        <v>168</v>
      </c>
      <c r="AF60" s="88">
        <v>1367</v>
      </c>
      <c r="AG60" s="88">
        <v>1770</v>
      </c>
      <c r="AH60" s="108">
        <v>20394</v>
      </c>
      <c r="AI60" s="88">
        <v>71</v>
      </c>
      <c r="AJ60" s="88">
        <v>0</v>
      </c>
      <c r="AK60" s="88">
        <v>933</v>
      </c>
      <c r="AL60" s="88">
        <v>67</v>
      </c>
      <c r="AM60" s="88">
        <v>39</v>
      </c>
      <c r="AN60" s="88">
        <v>10962</v>
      </c>
      <c r="AO60" s="88">
        <v>1303</v>
      </c>
      <c r="AP60" s="88">
        <v>29386</v>
      </c>
      <c r="AQ60" s="88">
        <v>12529</v>
      </c>
      <c r="AR60" s="88">
        <v>21948</v>
      </c>
      <c r="AS60" s="88">
        <v>3850</v>
      </c>
      <c r="AT60" s="88">
        <v>5243</v>
      </c>
      <c r="AU60" s="88">
        <v>219</v>
      </c>
      <c r="AV60" s="88">
        <v>16871</v>
      </c>
      <c r="AW60" s="88">
        <v>14437</v>
      </c>
      <c r="AX60" s="88">
        <v>1029</v>
      </c>
      <c r="AY60" s="88">
        <v>107</v>
      </c>
      <c r="AZ60" s="88">
        <v>13841</v>
      </c>
      <c r="BA60" s="88">
        <v>6664</v>
      </c>
      <c r="BB60" s="88">
        <v>336</v>
      </c>
      <c r="BC60" s="88">
        <v>4330</v>
      </c>
      <c r="BD60" s="88">
        <v>9883</v>
      </c>
      <c r="BE60" s="88">
        <v>6775</v>
      </c>
      <c r="BF60" s="88">
        <v>4548</v>
      </c>
      <c r="BG60" s="88">
        <v>18649</v>
      </c>
      <c r="BH60" s="88">
        <v>4933</v>
      </c>
      <c r="BI60" s="88">
        <v>4926</v>
      </c>
      <c r="BJ60" s="88">
        <v>2502</v>
      </c>
      <c r="BK60" s="88">
        <v>1244</v>
      </c>
      <c r="BL60" s="89">
        <v>240057</v>
      </c>
      <c r="BM60" s="88">
        <v>12675</v>
      </c>
      <c r="BN60" s="88">
        <v>1775</v>
      </c>
      <c r="BO60" s="88">
        <v>0</v>
      </c>
      <c r="BP60" s="88">
        <v>0</v>
      </c>
      <c r="BQ60" s="88">
        <v>0</v>
      </c>
      <c r="BR60" s="88">
        <v>638</v>
      </c>
      <c r="BS60" s="89">
        <v>15088</v>
      </c>
      <c r="BT60" s="89">
        <v>255145</v>
      </c>
      <c r="BU60" s="88">
        <v>76562</v>
      </c>
      <c r="BV60" s="88">
        <v>0</v>
      </c>
      <c r="BW60" s="88">
        <v>0</v>
      </c>
      <c r="BX60" s="88">
        <v>0</v>
      </c>
      <c r="BY60" s="89">
        <v>0</v>
      </c>
      <c r="BZ60" s="89">
        <v>178583</v>
      </c>
      <c r="CA60" s="88">
        <v>255145</v>
      </c>
      <c r="CB60" s="88">
        <v>0</v>
      </c>
      <c r="CD60" s="85">
        <f t="shared" si="4"/>
        <v>0</v>
      </c>
      <c r="CE60" s="85">
        <f t="shared" si="5"/>
        <v>0</v>
      </c>
      <c r="CF60" s="85">
        <f t="shared" si="6"/>
        <v>0</v>
      </c>
      <c r="CG60" s="85">
        <f t="shared" si="7"/>
        <v>0</v>
      </c>
      <c r="CH60" s="85">
        <f t="shared" si="8"/>
        <v>0</v>
      </c>
      <c r="CI60" s="85">
        <f t="shared" si="9"/>
        <v>0</v>
      </c>
    </row>
    <row r="61" spans="1:87" x14ac:dyDescent="0.2">
      <c r="A61" s="85">
        <f t="shared" si="3"/>
        <v>0</v>
      </c>
      <c r="B61" s="90" t="s">
        <v>131</v>
      </c>
      <c r="C61" s="91" t="s">
        <v>132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123</v>
      </c>
      <c r="J61" s="88">
        <v>7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37</v>
      </c>
      <c r="Q61" s="88">
        <v>0</v>
      </c>
      <c r="R61" s="108">
        <v>27</v>
      </c>
      <c r="S61" s="88">
        <v>118</v>
      </c>
      <c r="T61" s="88">
        <v>0</v>
      </c>
      <c r="U61" s="88">
        <v>0</v>
      </c>
      <c r="V61" s="88">
        <v>70</v>
      </c>
      <c r="W61" s="88">
        <v>27</v>
      </c>
      <c r="X61" s="88">
        <v>18</v>
      </c>
      <c r="Y61" s="88">
        <v>28</v>
      </c>
      <c r="Z61" s="88">
        <v>0</v>
      </c>
      <c r="AA61" s="88">
        <v>11</v>
      </c>
      <c r="AB61" s="88">
        <v>0</v>
      </c>
      <c r="AC61" s="88">
        <v>28</v>
      </c>
      <c r="AD61" s="88">
        <v>13</v>
      </c>
      <c r="AE61" s="88">
        <v>0</v>
      </c>
      <c r="AF61" s="88">
        <v>13</v>
      </c>
      <c r="AG61" s="88">
        <v>27</v>
      </c>
      <c r="AH61" s="108">
        <v>678</v>
      </c>
      <c r="AI61" s="88">
        <v>13</v>
      </c>
      <c r="AJ61" s="88">
        <v>0</v>
      </c>
      <c r="AK61" s="88">
        <v>11</v>
      </c>
      <c r="AL61" s="88">
        <v>0</v>
      </c>
      <c r="AM61" s="88">
        <v>0</v>
      </c>
      <c r="AN61" s="88">
        <v>0</v>
      </c>
      <c r="AO61" s="88">
        <v>0</v>
      </c>
      <c r="AP61" s="88">
        <v>101</v>
      </c>
      <c r="AQ61" s="88">
        <v>33</v>
      </c>
      <c r="AR61" s="88">
        <v>157</v>
      </c>
      <c r="AS61" s="88">
        <v>288</v>
      </c>
      <c r="AT61" s="88">
        <v>964</v>
      </c>
      <c r="AU61" s="88">
        <v>0</v>
      </c>
      <c r="AV61" s="88">
        <v>256</v>
      </c>
      <c r="AW61" s="88">
        <v>124</v>
      </c>
      <c r="AX61" s="88">
        <v>19</v>
      </c>
      <c r="AY61" s="88">
        <v>64</v>
      </c>
      <c r="AZ61" s="88">
        <v>76</v>
      </c>
      <c r="BA61" s="88">
        <v>125</v>
      </c>
      <c r="BB61" s="88">
        <v>22</v>
      </c>
      <c r="BC61" s="88">
        <v>108</v>
      </c>
      <c r="BD61" s="88">
        <v>29</v>
      </c>
      <c r="BE61" s="88">
        <v>17</v>
      </c>
      <c r="BF61" s="88">
        <v>1238</v>
      </c>
      <c r="BG61" s="88">
        <v>2098</v>
      </c>
      <c r="BH61" s="88">
        <v>107</v>
      </c>
      <c r="BI61" s="88">
        <v>83</v>
      </c>
      <c r="BJ61" s="88">
        <v>18</v>
      </c>
      <c r="BK61" s="88">
        <v>16</v>
      </c>
      <c r="BL61" s="89">
        <v>7192</v>
      </c>
      <c r="BM61" s="88">
        <v>238337</v>
      </c>
      <c r="BN61" s="88">
        <v>16608</v>
      </c>
      <c r="BO61" s="88">
        <v>0</v>
      </c>
      <c r="BP61" s="88">
        <v>0</v>
      </c>
      <c r="BQ61" s="88">
        <v>0</v>
      </c>
      <c r="BR61" s="88">
        <v>2323</v>
      </c>
      <c r="BS61" s="89">
        <v>257268</v>
      </c>
      <c r="BT61" s="89">
        <v>264460</v>
      </c>
      <c r="BU61" s="88">
        <v>192262</v>
      </c>
      <c r="BV61" s="88">
        <v>0</v>
      </c>
      <c r="BW61" s="88">
        <v>0</v>
      </c>
      <c r="BX61" s="88">
        <v>0</v>
      </c>
      <c r="BY61" s="89">
        <v>0</v>
      </c>
      <c r="BZ61" s="89">
        <v>72198</v>
      </c>
      <c r="CA61" s="88">
        <v>264460</v>
      </c>
      <c r="CB61" s="88">
        <v>0</v>
      </c>
      <c r="CD61" s="85">
        <f t="shared" si="4"/>
        <v>0</v>
      </c>
      <c r="CE61" s="85">
        <f t="shared" si="5"/>
        <v>0</v>
      </c>
      <c r="CF61" s="85">
        <f t="shared" si="6"/>
        <v>0</v>
      </c>
      <c r="CG61" s="85">
        <f t="shared" si="7"/>
        <v>0</v>
      </c>
      <c r="CH61" s="85">
        <f t="shared" si="8"/>
        <v>0</v>
      </c>
      <c r="CI61" s="85">
        <f t="shared" si="9"/>
        <v>0</v>
      </c>
    </row>
    <row r="62" spans="1:87" x14ac:dyDescent="0.2">
      <c r="A62" s="85">
        <f t="shared" si="3"/>
        <v>0</v>
      </c>
      <c r="B62" s="90" t="s">
        <v>133</v>
      </c>
      <c r="C62" s="91" t="s">
        <v>134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44962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108">
        <v>0</v>
      </c>
      <c r="S62" s="88">
        <v>251</v>
      </c>
      <c r="T62" s="88">
        <v>0</v>
      </c>
      <c r="U62" s="88">
        <v>0</v>
      </c>
      <c r="V62" s="88">
        <v>61</v>
      </c>
      <c r="W62" s="88">
        <v>0</v>
      </c>
      <c r="X62" s="88">
        <v>15</v>
      </c>
      <c r="Y62" s="88">
        <v>0</v>
      </c>
      <c r="Z62" s="88">
        <v>0</v>
      </c>
      <c r="AA62" s="88">
        <v>0</v>
      </c>
      <c r="AB62" s="88">
        <v>0</v>
      </c>
      <c r="AC62" s="88">
        <v>0</v>
      </c>
      <c r="AD62" s="88">
        <v>0</v>
      </c>
      <c r="AE62" s="88">
        <v>0</v>
      </c>
      <c r="AF62" s="88">
        <v>0</v>
      </c>
      <c r="AG62" s="88">
        <v>0</v>
      </c>
      <c r="AH62" s="108">
        <v>0</v>
      </c>
      <c r="AI62" s="88">
        <v>0</v>
      </c>
      <c r="AJ62" s="88">
        <v>0</v>
      </c>
      <c r="AK62" s="88">
        <v>0</v>
      </c>
      <c r="AL62" s="88">
        <v>0</v>
      </c>
      <c r="AM62" s="88">
        <v>0</v>
      </c>
      <c r="AN62" s="88">
        <v>0</v>
      </c>
      <c r="AO62" s="88">
        <v>0</v>
      </c>
      <c r="AP62" s="88">
        <v>0</v>
      </c>
      <c r="AQ62" s="88">
        <v>0</v>
      </c>
      <c r="AR62" s="88">
        <v>896</v>
      </c>
      <c r="AS62" s="88">
        <v>2841</v>
      </c>
      <c r="AT62" s="88">
        <v>1702</v>
      </c>
      <c r="AU62" s="88">
        <v>127</v>
      </c>
      <c r="AV62" s="88">
        <v>2813</v>
      </c>
      <c r="AW62" s="88">
        <v>1400</v>
      </c>
      <c r="AX62" s="88">
        <v>873</v>
      </c>
      <c r="AY62" s="88">
        <v>114</v>
      </c>
      <c r="AZ62" s="88">
        <v>14582</v>
      </c>
      <c r="BA62" s="88">
        <v>15318</v>
      </c>
      <c r="BB62" s="88">
        <v>5161</v>
      </c>
      <c r="BC62" s="88">
        <v>1598</v>
      </c>
      <c r="BD62" s="88">
        <v>93920</v>
      </c>
      <c r="BE62" s="88">
        <v>2869</v>
      </c>
      <c r="BF62" s="88">
        <v>1172</v>
      </c>
      <c r="BG62" s="88">
        <v>11700</v>
      </c>
      <c r="BH62" s="88">
        <v>41284</v>
      </c>
      <c r="BI62" s="88">
        <v>8691</v>
      </c>
      <c r="BJ62" s="88">
        <v>1344</v>
      </c>
      <c r="BK62" s="88">
        <v>0</v>
      </c>
      <c r="BL62" s="89">
        <v>253694</v>
      </c>
      <c r="BM62" s="88">
        <v>66263</v>
      </c>
      <c r="BN62" s="88">
        <v>12371</v>
      </c>
      <c r="BO62" s="88">
        <v>5059400</v>
      </c>
      <c r="BP62" s="88">
        <v>113535</v>
      </c>
      <c r="BQ62" s="88">
        <v>0</v>
      </c>
      <c r="BR62" s="88">
        <v>2219</v>
      </c>
      <c r="BS62" s="89">
        <v>5253788</v>
      </c>
      <c r="BT62" s="89">
        <v>5507482</v>
      </c>
      <c r="BU62" s="88">
        <v>2687</v>
      </c>
      <c r="BV62" s="88">
        <v>0</v>
      </c>
      <c r="BW62" s="88">
        <v>0</v>
      </c>
      <c r="BX62" s="88">
        <v>0</v>
      </c>
      <c r="BY62" s="89">
        <v>0</v>
      </c>
      <c r="BZ62" s="89">
        <v>5504795</v>
      </c>
      <c r="CA62" s="88">
        <v>5507482</v>
      </c>
      <c r="CB62" s="88">
        <v>0</v>
      </c>
      <c r="CD62" s="85">
        <f t="shared" si="4"/>
        <v>0</v>
      </c>
      <c r="CE62" s="85">
        <f t="shared" si="5"/>
        <v>0</v>
      </c>
      <c r="CF62" s="85">
        <f t="shared" si="6"/>
        <v>0</v>
      </c>
      <c r="CG62" s="85">
        <f t="shared" si="7"/>
        <v>0</v>
      </c>
      <c r="CH62" s="85">
        <f t="shared" si="8"/>
        <v>0</v>
      </c>
      <c r="CI62" s="85">
        <f t="shared" si="9"/>
        <v>0</v>
      </c>
    </row>
    <row r="63" spans="1:87" x14ac:dyDescent="0.2">
      <c r="A63" s="85">
        <f t="shared" si="3"/>
        <v>0</v>
      </c>
      <c r="B63" s="90" t="s">
        <v>135</v>
      </c>
      <c r="C63" s="91" t="s">
        <v>136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108">
        <v>80</v>
      </c>
      <c r="S63" s="88">
        <v>506</v>
      </c>
      <c r="T63" s="88">
        <v>0</v>
      </c>
      <c r="U63" s="88">
        <v>0</v>
      </c>
      <c r="V63" s="88">
        <v>170</v>
      </c>
      <c r="W63" s="88">
        <v>232</v>
      </c>
      <c r="X63" s="88">
        <v>280</v>
      </c>
      <c r="Y63" s="88">
        <v>0</v>
      </c>
      <c r="Z63" s="88">
        <v>0</v>
      </c>
      <c r="AA63" s="88">
        <v>28</v>
      </c>
      <c r="AB63" s="88">
        <v>0</v>
      </c>
      <c r="AC63" s="88">
        <v>29</v>
      </c>
      <c r="AD63" s="88">
        <v>27</v>
      </c>
      <c r="AE63" s="88">
        <v>8</v>
      </c>
      <c r="AF63" s="88">
        <v>32</v>
      </c>
      <c r="AG63" s="88">
        <v>151</v>
      </c>
      <c r="AH63" s="108">
        <v>8558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  <c r="AN63" s="88">
        <v>503</v>
      </c>
      <c r="AO63" s="88">
        <v>36</v>
      </c>
      <c r="AP63" s="88">
        <v>1052</v>
      </c>
      <c r="AQ63" s="88">
        <v>297</v>
      </c>
      <c r="AR63" s="88">
        <v>11802</v>
      </c>
      <c r="AS63" s="88">
        <v>535</v>
      </c>
      <c r="AT63" s="88">
        <v>953</v>
      </c>
      <c r="AU63" s="88">
        <v>0</v>
      </c>
      <c r="AV63" s="88">
        <v>4224</v>
      </c>
      <c r="AW63" s="88">
        <v>8986</v>
      </c>
      <c r="AX63" s="88">
        <v>2259</v>
      </c>
      <c r="AY63" s="88">
        <v>8</v>
      </c>
      <c r="AZ63" s="88">
        <v>11680</v>
      </c>
      <c r="BA63" s="88">
        <v>9701</v>
      </c>
      <c r="BB63" s="88">
        <v>685</v>
      </c>
      <c r="BC63" s="88">
        <v>788</v>
      </c>
      <c r="BD63" s="88">
        <v>0</v>
      </c>
      <c r="BE63" s="88">
        <v>818</v>
      </c>
      <c r="BF63" s="88">
        <v>39</v>
      </c>
      <c r="BG63" s="88">
        <v>415427</v>
      </c>
      <c r="BH63" s="88">
        <v>156516</v>
      </c>
      <c r="BI63" s="88">
        <v>5828</v>
      </c>
      <c r="BJ63" s="88">
        <v>3706</v>
      </c>
      <c r="BK63" s="88">
        <v>3024</v>
      </c>
      <c r="BL63" s="89">
        <v>648968</v>
      </c>
      <c r="BM63" s="88">
        <v>690029</v>
      </c>
      <c r="BN63" s="88">
        <v>20030</v>
      </c>
      <c r="BO63" s="88">
        <v>822759</v>
      </c>
      <c r="BP63" s="88">
        <v>0</v>
      </c>
      <c r="BQ63" s="88">
        <v>0</v>
      </c>
      <c r="BR63" s="88">
        <v>1109</v>
      </c>
      <c r="BS63" s="89">
        <v>1533927</v>
      </c>
      <c r="BT63" s="89">
        <v>2182895</v>
      </c>
      <c r="BU63" s="88">
        <v>9959</v>
      </c>
      <c r="BV63" s="88">
        <v>0</v>
      </c>
      <c r="BW63" s="88">
        <v>0</v>
      </c>
      <c r="BX63" s="88">
        <v>0</v>
      </c>
      <c r="BY63" s="89">
        <v>0</v>
      </c>
      <c r="BZ63" s="89">
        <v>2172936</v>
      </c>
      <c r="CA63" s="88">
        <v>2182895</v>
      </c>
      <c r="CB63" s="88">
        <v>0</v>
      </c>
      <c r="CD63" s="85">
        <f t="shared" si="4"/>
        <v>0</v>
      </c>
      <c r="CE63" s="85">
        <f t="shared" si="5"/>
        <v>0</v>
      </c>
      <c r="CF63" s="85">
        <f t="shared" si="6"/>
        <v>0</v>
      </c>
      <c r="CG63" s="85">
        <f t="shared" si="7"/>
        <v>0</v>
      </c>
      <c r="CH63" s="85">
        <f t="shared" si="8"/>
        <v>0</v>
      </c>
      <c r="CI63" s="85">
        <f t="shared" si="9"/>
        <v>0</v>
      </c>
    </row>
    <row r="64" spans="1:87" x14ac:dyDescent="0.2">
      <c r="A64" s="85">
        <f t="shared" si="3"/>
        <v>0</v>
      </c>
      <c r="B64" s="90" t="s">
        <v>137</v>
      </c>
      <c r="C64" s="91" t="s">
        <v>138</v>
      </c>
      <c r="D64" s="88">
        <v>2</v>
      </c>
      <c r="E64" s="88">
        <v>2</v>
      </c>
      <c r="F64" s="88">
        <v>3</v>
      </c>
      <c r="G64" s="88">
        <v>5</v>
      </c>
      <c r="H64" s="88">
        <v>1</v>
      </c>
      <c r="I64" s="88">
        <v>24</v>
      </c>
      <c r="J64" s="88">
        <v>155</v>
      </c>
      <c r="K64" s="88">
        <v>0</v>
      </c>
      <c r="L64" s="88">
        <v>1</v>
      </c>
      <c r="M64" s="88">
        <v>45</v>
      </c>
      <c r="N64" s="88">
        <v>99</v>
      </c>
      <c r="O64" s="88">
        <v>2</v>
      </c>
      <c r="P64" s="88">
        <v>225</v>
      </c>
      <c r="Q64" s="88">
        <v>3</v>
      </c>
      <c r="R64" s="108">
        <v>31</v>
      </c>
      <c r="S64" s="88">
        <v>4615</v>
      </c>
      <c r="T64" s="88">
        <v>548</v>
      </c>
      <c r="U64" s="88">
        <v>0</v>
      </c>
      <c r="V64" s="88">
        <v>29359</v>
      </c>
      <c r="W64" s="88">
        <v>503</v>
      </c>
      <c r="X64" s="88">
        <v>715</v>
      </c>
      <c r="Y64" s="88">
        <v>194</v>
      </c>
      <c r="Z64" s="88">
        <v>0</v>
      </c>
      <c r="AA64" s="88">
        <v>47</v>
      </c>
      <c r="AB64" s="88">
        <v>0</v>
      </c>
      <c r="AC64" s="88">
        <v>12</v>
      </c>
      <c r="AD64" s="88">
        <v>132</v>
      </c>
      <c r="AE64" s="88">
        <v>40</v>
      </c>
      <c r="AF64" s="88">
        <v>120</v>
      </c>
      <c r="AG64" s="88">
        <v>388</v>
      </c>
      <c r="AH64" s="108">
        <v>122068</v>
      </c>
      <c r="AI64" s="88">
        <v>44</v>
      </c>
      <c r="AJ64" s="88">
        <v>0</v>
      </c>
      <c r="AK64" s="88">
        <v>126</v>
      </c>
      <c r="AL64" s="88">
        <v>2</v>
      </c>
      <c r="AM64" s="88">
        <v>24</v>
      </c>
      <c r="AN64" s="88">
        <v>537</v>
      </c>
      <c r="AO64" s="88">
        <v>95</v>
      </c>
      <c r="AP64" s="88">
        <v>10010</v>
      </c>
      <c r="AQ64" s="88">
        <v>3611</v>
      </c>
      <c r="AR64" s="88">
        <v>8551</v>
      </c>
      <c r="AS64" s="88">
        <v>542</v>
      </c>
      <c r="AT64" s="88">
        <v>1287</v>
      </c>
      <c r="AU64" s="88">
        <v>45</v>
      </c>
      <c r="AV64" s="88">
        <v>1433</v>
      </c>
      <c r="AW64" s="88">
        <v>825</v>
      </c>
      <c r="AX64" s="88">
        <v>1097</v>
      </c>
      <c r="AY64" s="88">
        <v>122</v>
      </c>
      <c r="AZ64" s="88">
        <v>1942</v>
      </c>
      <c r="BA64" s="88">
        <v>4110</v>
      </c>
      <c r="BB64" s="88">
        <v>26</v>
      </c>
      <c r="BC64" s="88">
        <v>549</v>
      </c>
      <c r="BD64" s="88">
        <v>1992</v>
      </c>
      <c r="BE64" s="88">
        <v>612</v>
      </c>
      <c r="BF64" s="88">
        <v>113</v>
      </c>
      <c r="BG64" s="88">
        <v>33568</v>
      </c>
      <c r="BH64" s="88">
        <v>15399</v>
      </c>
      <c r="BI64" s="88">
        <v>24516</v>
      </c>
      <c r="BJ64" s="88">
        <v>314</v>
      </c>
      <c r="BK64" s="88">
        <v>363</v>
      </c>
      <c r="BL64" s="89">
        <v>271194</v>
      </c>
      <c r="BM64" s="88">
        <v>788883</v>
      </c>
      <c r="BN64" s="88">
        <v>1790</v>
      </c>
      <c r="BO64" s="88">
        <v>237594</v>
      </c>
      <c r="BP64" s="88">
        <v>0</v>
      </c>
      <c r="BQ64" s="88">
        <v>0</v>
      </c>
      <c r="BR64" s="88">
        <v>2456</v>
      </c>
      <c r="BS64" s="89">
        <v>1030723</v>
      </c>
      <c r="BT64" s="89">
        <v>1301917</v>
      </c>
      <c r="BU64" s="88">
        <v>11971</v>
      </c>
      <c r="BV64" s="88">
        <v>0</v>
      </c>
      <c r="BW64" s="88">
        <v>0</v>
      </c>
      <c r="BX64" s="88">
        <v>0</v>
      </c>
      <c r="BY64" s="89">
        <v>0</v>
      </c>
      <c r="BZ64" s="89">
        <v>1289946</v>
      </c>
      <c r="CA64" s="88">
        <v>1301917</v>
      </c>
      <c r="CB64" s="88">
        <v>0</v>
      </c>
      <c r="CD64" s="85">
        <f t="shared" si="4"/>
        <v>0</v>
      </c>
      <c r="CE64" s="85">
        <f t="shared" si="5"/>
        <v>0</v>
      </c>
      <c r="CF64" s="85">
        <f t="shared" si="6"/>
        <v>0</v>
      </c>
      <c r="CG64" s="85">
        <f t="shared" si="7"/>
        <v>0</v>
      </c>
      <c r="CH64" s="85">
        <f t="shared" si="8"/>
        <v>0</v>
      </c>
      <c r="CI64" s="85">
        <f t="shared" si="9"/>
        <v>0</v>
      </c>
    </row>
    <row r="65" spans="1:87" x14ac:dyDescent="0.2">
      <c r="A65" s="85">
        <f t="shared" si="3"/>
        <v>0</v>
      </c>
      <c r="B65" s="90" t="s">
        <v>139</v>
      </c>
      <c r="C65" s="91" t="s">
        <v>140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368</v>
      </c>
      <c r="J65" s="88">
        <v>267</v>
      </c>
      <c r="K65" s="88">
        <v>72</v>
      </c>
      <c r="L65" s="88">
        <v>0</v>
      </c>
      <c r="M65" s="88">
        <v>6</v>
      </c>
      <c r="N65" s="88">
        <v>0</v>
      </c>
      <c r="O65" s="88">
        <v>0</v>
      </c>
      <c r="P65" s="88">
        <v>0</v>
      </c>
      <c r="Q65" s="88">
        <v>34</v>
      </c>
      <c r="R65" s="108">
        <v>0</v>
      </c>
      <c r="S65" s="88">
        <v>6765</v>
      </c>
      <c r="T65" s="88">
        <v>0</v>
      </c>
      <c r="U65" s="88">
        <v>0</v>
      </c>
      <c r="V65" s="88">
        <v>336</v>
      </c>
      <c r="W65" s="88">
        <v>273</v>
      </c>
      <c r="X65" s="88">
        <v>14</v>
      </c>
      <c r="Y65" s="88">
        <v>84</v>
      </c>
      <c r="Z65" s="88">
        <v>0</v>
      </c>
      <c r="AA65" s="88">
        <v>12</v>
      </c>
      <c r="AB65" s="88">
        <v>0</v>
      </c>
      <c r="AC65" s="88">
        <v>59</v>
      </c>
      <c r="AD65" s="88">
        <v>0</v>
      </c>
      <c r="AE65" s="88">
        <v>26</v>
      </c>
      <c r="AF65" s="88">
        <v>117</v>
      </c>
      <c r="AG65" s="88">
        <v>101</v>
      </c>
      <c r="AH65" s="108">
        <v>3277</v>
      </c>
      <c r="AI65" s="88">
        <v>0</v>
      </c>
      <c r="AJ65" s="88">
        <v>0</v>
      </c>
      <c r="AK65" s="88">
        <v>14</v>
      </c>
      <c r="AL65" s="88">
        <v>12</v>
      </c>
      <c r="AM65" s="88">
        <v>8</v>
      </c>
      <c r="AN65" s="88">
        <v>655</v>
      </c>
      <c r="AO65" s="88">
        <v>0</v>
      </c>
      <c r="AP65" s="88">
        <v>2947</v>
      </c>
      <c r="AQ65" s="88">
        <v>606</v>
      </c>
      <c r="AR65" s="88">
        <v>1622</v>
      </c>
      <c r="AS65" s="88">
        <v>187</v>
      </c>
      <c r="AT65" s="88">
        <v>146</v>
      </c>
      <c r="AU65" s="88">
        <v>0</v>
      </c>
      <c r="AV65" s="88">
        <v>177</v>
      </c>
      <c r="AW65" s="88">
        <v>1008</v>
      </c>
      <c r="AX65" s="88">
        <v>100</v>
      </c>
      <c r="AY65" s="88">
        <v>6</v>
      </c>
      <c r="AZ65" s="88">
        <v>854</v>
      </c>
      <c r="BA65" s="88">
        <v>499</v>
      </c>
      <c r="BB65" s="88">
        <v>23</v>
      </c>
      <c r="BC65" s="88">
        <v>812</v>
      </c>
      <c r="BD65" s="88">
        <v>864</v>
      </c>
      <c r="BE65" s="88">
        <v>148</v>
      </c>
      <c r="BF65" s="88">
        <v>713</v>
      </c>
      <c r="BG65" s="88">
        <v>811</v>
      </c>
      <c r="BH65" s="88">
        <v>3169</v>
      </c>
      <c r="BI65" s="88">
        <v>622</v>
      </c>
      <c r="BJ65" s="88">
        <v>265</v>
      </c>
      <c r="BK65" s="88">
        <v>124</v>
      </c>
      <c r="BL65" s="89">
        <v>28203</v>
      </c>
      <c r="BM65" s="88">
        <v>147394</v>
      </c>
      <c r="BN65" s="88">
        <v>13648</v>
      </c>
      <c r="BO65" s="88">
        <v>60401</v>
      </c>
      <c r="BP65" s="88">
        <v>0</v>
      </c>
      <c r="BQ65" s="88">
        <v>0</v>
      </c>
      <c r="BR65" s="88">
        <v>3334</v>
      </c>
      <c r="BS65" s="89">
        <v>224777</v>
      </c>
      <c r="BT65" s="89">
        <v>252980</v>
      </c>
      <c r="BU65" s="88">
        <v>80704</v>
      </c>
      <c r="BV65" s="88">
        <v>0</v>
      </c>
      <c r="BW65" s="88">
        <v>0</v>
      </c>
      <c r="BX65" s="88">
        <v>0</v>
      </c>
      <c r="BY65" s="89">
        <v>0</v>
      </c>
      <c r="BZ65" s="89">
        <v>172276</v>
      </c>
      <c r="CA65" s="88">
        <v>252980</v>
      </c>
      <c r="CB65" s="88">
        <v>0</v>
      </c>
      <c r="CD65" s="85">
        <f t="shared" si="4"/>
        <v>0</v>
      </c>
      <c r="CE65" s="85">
        <f t="shared" si="5"/>
        <v>0</v>
      </c>
      <c r="CF65" s="85">
        <f t="shared" si="6"/>
        <v>0</v>
      </c>
      <c r="CG65" s="85">
        <f t="shared" si="7"/>
        <v>0</v>
      </c>
      <c r="CH65" s="85">
        <f t="shared" si="8"/>
        <v>0</v>
      </c>
      <c r="CI65" s="85">
        <f t="shared" si="9"/>
        <v>0</v>
      </c>
    </row>
    <row r="66" spans="1:87" x14ac:dyDescent="0.2">
      <c r="A66" s="85">
        <f t="shared" si="3"/>
        <v>0</v>
      </c>
      <c r="B66" s="90" t="s">
        <v>141</v>
      </c>
      <c r="C66" s="91" t="s">
        <v>142</v>
      </c>
      <c r="D66" s="88">
        <v>0</v>
      </c>
      <c r="E66" s="88">
        <v>0</v>
      </c>
      <c r="F66" s="88">
        <v>23</v>
      </c>
      <c r="G66" s="88">
        <v>59</v>
      </c>
      <c r="H66" s="88">
        <v>0</v>
      </c>
      <c r="I66" s="88">
        <v>418</v>
      </c>
      <c r="J66" s="88">
        <v>663</v>
      </c>
      <c r="K66" s="88">
        <v>0</v>
      </c>
      <c r="L66" s="88">
        <v>0</v>
      </c>
      <c r="M66" s="88">
        <v>0</v>
      </c>
      <c r="N66" s="88">
        <v>0</v>
      </c>
      <c r="O66" s="88">
        <v>1936</v>
      </c>
      <c r="P66" s="88">
        <v>56</v>
      </c>
      <c r="Q66" s="88">
        <v>2</v>
      </c>
      <c r="R66" s="108">
        <v>11</v>
      </c>
      <c r="S66" s="88">
        <v>92</v>
      </c>
      <c r="T66" s="88">
        <v>194</v>
      </c>
      <c r="U66" s="88">
        <v>0</v>
      </c>
      <c r="V66" s="88">
        <v>301</v>
      </c>
      <c r="W66" s="88">
        <v>296</v>
      </c>
      <c r="X66" s="88">
        <v>168</v>
      </c>
      <c r="Y66" s="88">
        <v>144</v>
      </c>
      <c r="Z66" s="88">
        <v>0</v>
      </c>
      <c r="AA66" s="88">
        <v>9</v>
      </c>
      <c r="AB66" s="88">
        <v>0</v>
      </c>
      <c r="AC66" s="88">
        <v>33</v>
      </c>
      <c r="AD66" s="88">
        <v>130</v>
      </c>
      <c r="AE66" s="88">
        <v>62</v>
      </c>
      <c r="AF66" s="88">
        <v>118</v>
      </c>
      <c r="AG66" s="88">
        <v>87</v>
      </c>
      <c r="AH66" s="108">
        <v>87</v>
      </c>
      <c r="AI66" s="88">
        <v>52</v>
      </c>
      <c r="AJ66" s="88">
        <v>0</v>
      </c>
      <c r="AK66" s="88">
        <v>0</v>
      </c>
      <c r="AL66" s="88">
        <v>14</v>
      </c>
      <c r="AM66" s="88">
        <v>64</v>
      </c>
      <c r="AN66" s="88">
        <v>0</v>
      </c>
      <c r="AO66" s="88">
        <v>0</v>
      </c>
      <c r="AP66" s="88">
        <v>3838</v>
      </c>
      <c r="AQ66" s="88">
        <v>2099</v>
      </c>
      <c r="AR66" s="88">
        <v>1953</v>
      </c>
      <c r="AS66" s="88">
        <v>1381</v>
      </c>
      <c r="AT66" s="88">
        <v>149</v>
      </c>
      <c r="AU66" s="88">
        <v>24</v>
      </c>
      <c r="AV66" s="88">
        <v>921</v>
      </c>
      <c r="AW66" s="88">
        <v>362</v>
      </c>
      <c r="AX66" s="88">
        <v>159</v>
      </c>
      <c r="AY66" s="88">
        <v>2500</v>
      </c>
      <c r="AZ66" s="88">
        <v>334</v>
      </c>
      <c r="BA66" s="88">
        <v>338</v>
      </c>
      <c r="BB66" s="88">
        <v>39</v>
      </c>
      <c r="BC66" s="88">
        <v>340</v>
      </c>
      <c r="BD66" s="88">
        <v>27</v>
      </c>
      <c r="BE66" s="88">
        <v>102</v>
      </c>
      <c r="BF66" s="88">
        <v>4</v>
      </c>
      <c r="BG66" s="88">
        <v>1492</v>
      </c>
      <c r="BH66" s="88">
        <v>446</v>
      </c>
      <c r="BI66" s="88">
        <v>1734</v>
      </c>
      <c r="BJ66" s="88">
        <v>149</v>
      </c>
      <c r="BK66" s="88">
        <v>4597</v>
      </c>
      <c r="BL66" s="89">
        <v>28007</v>
      </c>
      <c r="BM66" s="88">
        <v>340505</v>
      </c>
      <c r="BN66" s="88">
        <v>21791</v>
      </c>
      <c r="BO66" s="88">
        <v>0</v>
      </c>
      <c r="BP66" s="88">
        <v>0</v>
      </c>
      <c r="BQ66" s="88">
        <v>0</v>
      </c>
      <c r="BR66" s="88">
        <v>124</v>
      </c>
      <c r="BS66" s="89">
        <v>362420</v>
      </c>
      <c r="BT66" s="89">
        <v>390427</v>
      </c>
      <c r="BU66" s="88">
        <v>2377</v>
      </c>
      <c r="BV66" s="88">
        <v>0</v>
      </c>
      <c r="BW66" s="88">
        <v>0</v>
      </c>
      <c r="BX66" s="88">
        <v>0</v>
      </c>
      <c r="BY66" s="89">
        <v>0</v>
      </c>
      <c r="BZ66" s="89">
        <v>388050</v>
      </c>
      <c r="CA66" s="88">
        <v>390427</v>
      </c>
      <c r="CB66" s="88">
        <v>0</v>
      </c>
      <c r="CD66" s="85">
        <f t="shared" si="4"/>
        <v>0</v>
      </c>
      <c r="CE66" s="85">
        <f t="shared" si="5"/>
        <v>0</v>
      </c>
      <c r="CF66" s="85">
        <f t="shared" si="6"/>
        <v>0</v>
      </c>
      <c r="CG66" s="85">
        <f t="shared" si="7"/>
        <v>0</v>
      </c>
      <c r="CH66" s="85">
        <f t="shared" si="8"/>
        <v>0</v>
      </c>
      <c r="CI66" s="85">
        <f t="shared" si="9"/>
        <v>0</v>
      </c>
    </row>
    <row r="67" spans="1:87" x14ac:dyDescent="0.2">
      <c r="A67" s="85">
        <f t="shared" si="3"/>
        <v>0</v>
      </c>
      <c r="B67" s="92" t="s">
        <v>143</v>
      </c>
      <c r="C67" s="93" t="s">
        <v>144</v>
      </c>
      <c r="D67" s="94">
        <v>41867</v>
      </c>
      <c r="E67" s="94">
        <v>32500</v>
      </c>
      <c r="F67" s="94">
        <v>70825</v>
      </c>
      <c r="G67" s="94">
        <v>79111</v>
      </c>
      <c r="H67" s="94">
        <v>4798</v>
      </c>
      <c r="I67" s="94">
        <v>1371138</v>
      </c>
      <c r="J67" s="94">
        <v>990948</v>
      </c>
      <c r="K67" s="94">
        <v>73646</v>
      </c>
      <c r="L67" s="94">
        <v>5352</v>
      </c>
      <c r="M67" s="94">
        <v>87366</v>
      </c>
      <c r="N67" s="94">
        <v>265700</v>
      </c>
      <c r="O67" s="94">
        <v>48856</v>
      </c>
      <c r="P67" s="94">
        <v>35542</v>
      </c>
      <c r="Q67" s="94">
        <v>519941</v>
      </c>
      <c r="R67" s="109">
        <v>73553</v>
      </c>
      <c r="S67" s="94">
        <v>834129</v>
      </c>
      <c r="T67" s="94">
        <v>410367</v>
      </c>
      <c r="U67" s="94">
        <v>0</v>
      </c>
      <c r="V67" s="94">
        <v>3937237</v>
      </c>
      <c r="W67" s="94">
        <v>441593</v>
      </c>
      <c r="X67" s="94">
        <v>2067623</v>
      </c>
      <c r="Y67" s="94">
        <v>28224</v>
      </c>
      <c r="Z67" s="94">
        <v>0</v>
      </c>
      <c r="AA67" s="94">
        <v>57778</v>
      </c>
      <c r="AB67" s="94">
        <v>0</v>
      </c>
      <c r="AC67" s="94">
        <v>184781</v>
      </c>
      <c r="AD67" s="94">
        <v>53317</v>
      </c>
      <c r="AE67" s="94">
        <v>33043</v>
      </c>
      <c r="AF67" s="94">
        <v>322605</v>
      </c>
      <c r="AG67" s="94">
        <v>887726</v>
      </c>
      <c r="AH67" s="109">
        <v>9410077</v>
      </c>
      <c r="AI67" s="94">
        <v>180376</v>
      </c>
      <c r="AJ67" s="94">
        <v>0</v>
      </c>
      <c r="AK67" s="94">
        <v>44341</v>
      </c>
      <c r="AL67" s="94">
        <v>14516</v>
      </c>
      <c r="AM67" s="94">
        <v>28786</v>
      </c>
      <c r="AN67" s="94">
        <v>1004607</v>
      </c>
      <c r="AO67" s="94">
        <v>40269</v>
      </c>
      <c r="AP67" s="94">
        <v>3953910</v>
      </c>
      <c r="AQ67" s="94">
        <v>691515</v>
      </c>
      <c r="AR67" s="94">
        <v>2925424</v>
      </c>
      <c r="AS67" s="94">
        <v>809358</v>
      </c>
      <c r="AT67" s="94">
        <v>565476</v>
      </c>
      <c r="AU67" s="94">
        <v>28639</v>
      </c>
      <c r="AV67" s="94">
        <v>1221273</v>
      </c>
      <c r="AW67" s="94">
        <v>180239</v>
      </c>
      <c r="AX67" s="94">
        <v>120442</v>
      </c>
      <c r="AY67" s="94">
        <v>2268749</v>
      </c>
      <c r="AZ67" s="94">
        <v>335346</v>
      </c>
      <c r="BA67" s="94">
        <v>191061</v>
      </c>
      <c r="BB67" s="94">
        <v>15787</v>
      </c>
      <c r="BC67" s="94">
        <v>106722</v>
      </c>
      <c r="BD67" s="94">
        <v>455298</v>
      </c>
      <c r="BE67" s="94">
        <v>53152</v>
      </c>
      <c r="BF67" s="94">
        <v>26602</v>
      </c>
      <c r="BG67" s="94">
        <v>1977240</v>
      </c>
      <c r="BH67" s="94">
        <v>521677</v>
      </c>
      <c r="BI67" s="94">
        <v>576878</v>
      </c>
      <c r="BJ67" s="94">
        <v>65381</v>
      </c>
      <c r="BK67" s="94">
        <v>68256</v>
      </c>
      <c r="BL67" s="89">
        <v>40840963</v>
      </c>
      <c r="BM67" s="94">
        <v>32653794</v>
      </c>
      <c r="BN67" s="94">
        <v>390149</v>
      </c>
      <c r="BO67" s="94">
        <v>6343536</v>
      </c>
      <c r="BP67" s="94">
        <v>14336744</v>
      </c>
      <c r="BQ67" s="94">
        <v>1189608</v>
      </c>
      <c r="BR67" s="94">
        <v>30207119</v>
      </c>
      <c r="BS67" s="89">
        <v>85120950</v>
      </c>
      <c r="BT67" s="89">
        <v>125961913</v>
      </c>
      <c r="BU67" s="94">
        <v>23904095</v>
      </c>
      <c r="BV67" s="94">
        <v>0</v>
      </c>
      <c r="BW67" s="94">
        <v>0</v>
      </c>
      <c r="BX67" s="94">
        <v>0</v>
      </c>
      <c r="BY67" s="89">
        <v>0</v>
      </c>
      <c r="BZ67" s="89">
        <v>102057818</v>
      </c>
      <c r="CA67" s="88">
        <v>125961913</v>
      </c>
      <c r="CB67" s="88">
        <v>0</v>
      </c>
      <c r="CD67" s="85">
        <f t="shared" si="4"/>
        <v>0</v>
      </c>
      <c r="CE67" s="85">
        <f t="shared" si="5"/>
        <v>0</v>
      </c>
      <c r="CF67" s="85">
        <f t="shared" si="6"/>
        <v>0</v>
      </c>
      <c r="CG67" s="85">
        <f t="shared" si="7"/>
        <v>0</v>
      </c>
      <c r="CH67" s="85">
        <f t="shared" si="8"/>
        <v>0</v>
      </c>
      <c r="CI67" s="85">
        <f t="shared" si="9"/>
        <v>0</v>
      </c>
    </row>
    <row r="68" spans="1:87" x14ac:dyDescent="0.2">
      <c r="A68" s="85">
        <f t="shared" si="3"/>
        <v>0</v>
      </c>
      <c r="B68" s="90">
        <v>200</v>
      </c>
      <c r="C68" s="91" t="s">
        <v>145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108">
        <v>0</v>
      </c>
      <c r="S68" s="88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0</v>
      </c>
      <c r="AC68" s="88">
        <v>0</v>
      </c>
      <c r="AD68" s="88">
        <v>0</v>
      </c>
      <c r="AE68" s="88">
        <v>0</v>
      </c>
      <c r="AF68" s="88">
        <v>0</v>
      </c>
      <c r="AG68" s="88">
        <v>0</v>
      </c>
      <c r="AH68" s="108">
        <v>0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  <c r="AN68" s="88">
        <v>0</v>
      </c>
      <c r="AO68" s="88">
        <v>0</v>
      </c>
      <c r="AP68" s="88">
        <v>0</v>
      </c>
      <c r="AQ68" s="88">
        <v>0</v>
      </c>
      <c r="AR68" s="88">
        <v>0</v>
      </c>
      <c r="AS68" s="88">
        <v>0</v>
      </c>
      <c r="AT68" s="88">
        <v>0</v>
      </c>
      <c r="AU68" s="88">
        <v>0</v>
      </c>
      <c r="AV68" s="88">
        <v>0</v>
      </c>
      <c r="AW68" s="88">
        <v>0</v>
      </c>
      <c r="AX68" s="88">
        <v>0</v>
      </c>
      <c r="AY68" s="88">
        <v>0</v>
      </c>
      <c r="AZ68" s="88">
        <v>0</v>
      </c>
      <c r="BA68" s="88">
        <v>0</v>
      </c>
      <c r="BB68" s="88">
        <v>0</v>
      </c>
      <c r="BC68" s="88">
        <v>0</v>
      </c>
      <c r="BD68" s="88">
        <v>0</v>
      </c>
      <c r="BE68" s="88">
        <v>0</v>
      </c>
      <c r="BF68" s="88">
        <v>0</v>
      </c>
      <c r="BG68" s="88">
        <v>0</v>
      </c>
      <c r="BH68" s="88">
        <v>0</v>
      </c>
      <c r="BI68" s="88">
        <v>0</v>
      </c>
      <c r="BJ68" s="88">
        <v>0</v>
      </c>
      <c r="BK68" s="88">
        <v>0</v>
      </c>
      <c r="BL68" s="89">
        <v>0</v>
      </c>
      <c r="BM68" s="88">
        <v>0</v>
      </c>
      <c r="BN68" s="88">
        <v>0</v>
      </c>
      <c r="BO68" s="88">
        <v>0</v>
      </c>
      <c r="BP68" s="88">
        <v>0</v>
      </c>
      <c r="BQ68" s="88">
        <v>0</v>
      </c>
      <c r="BR68" s="88">
        <v>0</v>
      </c>
      <c r="BS68" s="89">
        <v>0</v>
      </c>
      <c r="BT68" s="89">
        <v>0</v>
      </c>
      <c r="BU68" s="88">
        <v>0</v>
      </c>
      <c r="BV68" s="88">
        <v>0</v>
      </c>
      <c r="BW68" s="88">
        <v>0</v>
      </c>
      <c r="BX68" s="88">
        <v>0</v>
      </c>
      <c r="BY68" s="89">
        <v>0</v>
      </c>
      <c r="BZ68" s="95">
        <v>0</v>
      </c>
      <c r="CA68" s="88">
        <v>0</v>
      </c>
      <c r="CB68" s="88">
        <v>0</v>
      </c>
      <c r="CD68" s="85">
        <f t="shared" si="4"/>
        <v>0</v>
      </c>
      <c r="CE68" s="85">
        <f t="shared" si="5"/>
        <v>0</v>
      </c>
      <c r="CF68" s="85">
        <f t="shared" si="6"/>
        <v>0</v>
      </c>
      <c r="CG68" s="85">
        <f t="shared" si="7"/>
        <v>0</v>
      </c>
      <c r="CH68" s="85">
        <f t="shared" si="8"/>
        <v>0</v>
      </c>
      <c r="CI68" s="85">
        <f t="shared" si="9"/>
        <v>0</v>
      </c>
    </row>
    <row r="69" spans="1:87" x14ac:dyDescent="0.2">
      <c r="A69" s="85">
        <f t="shared" si="3"/>
        <v>0</v>
      </c>
      <c r="B69" s="90" t="s">
        <v>146</v>
      </c>
      <c r="C69" s="91" t="s">
        <v>193</v>
      </c>
      <c r="D69" s="88">
        <v>44709</v>
      </c>
      <c r="E69" s="88">
        <v>33582</v>
      </c>
      <c r="F69" s="88">
        <v>108102</v>
      </c>
      <c r="G69" s="88">
        <v>104772</v>
      </c>
      <c r="H69" s="88">
        <v>8627</v>
      </c>
      <c r="I69" s="88">
        <v>976373</v>
      </c>
      <c r="J69" s="88">
        <v>1175070</v>
      </c>
      <c r="K69" s="88">
        <v>108674</v>
      </c>
      <c r="L69" s="88">
        <v>6340</v>
      </c>
      <c r="M69" s="88">
        <v>65381</v>
      </c>
      <c r="N69" s="88">
        <v>124139</v>
      </c>
      <c r="O69" s="88">
        <v>60542</v>
      </c>
      <c r="P69" s="88">
        <v>72391</v>
      </c>
      <c r="Q69" s="88">
        <v>810582</v>
      </c>
      <c r="R69" s="108">
        <v>54970</v>
      </c>
      <c r="S69" s="88">
        <v>1245773</v>
      </c>
      <c r="T69" s="88">
        <v>504895</v>
      </c>
      <c r="U69" s="88">
        <v>0</v>
      </c>
      <c r="V69" s="88">
        <v>1084511</v>
      </c>
      <c r="W69" s="88">
        <v>90400</v>
      </c>
      <c r="X69" s="88">
        <v>229129</v>
      </c>
      <c r="Y69" s="88">
        <v>5370</v>
      </c>
      <c r="Z69" s="88">
        <v>0</v>
      </c>
      <c r="AA69" s="88">
        <v>14981</v>
      </c>
      <c r="AB69" s="88">
        <v>0</v>
      </c>
      <c r="AC69" s="88">
        <v>107931</v>
      </c>
      <c r="AD69" s="88">
        <v>18762</v>
      </c>
      <c r="AE69" s="88">
        <v>13108</v>
      </c>
      <c r="AF69" s="88">
        <v>160645</v>
      </c>
      <c r="AG69" s="88">
        <v>267144</v>
      </c>
      <c r="AH69" s="108">
        <v>2511672</v>
      </c>
      <c r="AI69" s="88">
        <v>54538</v>
      </c>
      <c r="AJ69" s="88">
        <v>0</v>
      </c>
      <c r="AK69" s="88">
        <v>19271</v>
      </c>
      <c r="AL69" s="88">
        <v>4564</v>
      </c>
      <c r="AM69" s="88">
        <v>8698</v>
      </c>
      <c r="AN69" s="88">
        <v>88773</v>
      </c>
      <c r="AO69" s="88">
        <v>6411</v>
      </c>
      <c r="AP69" s="88">
        <v>2146625</v>
      </c>
      <c r="AQ69" s="88">
        <v>406938</v>
      </c>
      <c r="AR69" s="88">
        <v>1922484</v>
      </c>
      <c r="AS69" s="88">
        <v>234584</v>
      </c>
      <c r="AT69" s="88">
        <v>164316</v>
      </c>
      <c r="AU69" s="88">
        <v>19827</v>
      </c>
      <c r="AV69" s="88">
        <v>250530</v>
      </c>
      <c r="AW69" s="88">
        <v>121146</v>
      </c>
      <c r="AX69" s="88">
        <v>26107</v>
      </c>
      <c r="AY69" s="88">
        <v>551296</v>
      </c>
      <c r="AZ69" s="88">
        <v>205350</v>
      </c>
      <c r="BA69" s="88">
        <v>267769</v>
      </c>
      <c r="BB69" s="88">
        <v>12184</v>
      </c>
      <c r="BC69" s="88">
        <v>54908</v>
      </c>
      <c r="BD69" s="88">
        <v>368065</v>
      </c>
      <c r="BE69" s="88">
        <v>51247</v>
      </c>
      <c r="BF69" s="88">
        <v>20659</v>
      </c>
      <c r="BG69" s="88">
        <v>3280107</v>
      </c>
      <c r="BH69" s="88">
        <v>1123388</v>
      </c>
      <c r="BI69" s="88">
        <v>402364</v>
      </c>
      <c r="BJ69" s="88">
        <v>39583</v>
      </c>
      <c r="BK69" s="88">
        <v>171699</v>
      </c>
      <c r="BL69" s="89">
        <v>22032006</v>
      </c>
      <c r="BM69" s="96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</row>
    <row r="70" spans="1:87" x14ac:dyDescent="0.2">
      <c r="A70" s="85">
        <f t="shared" si="3"/>
        <v>0</v>
      </c>
      <c r="B70" s="90" t="s">
        <v>147</v>
      </c>
      <c r="C70" s="91" t="s">
        <v>148</v>
      </c>
      <c r="D70" s="88">
        <v>134170</v>
      </c>
      <c r="E70" s="88">
        <v>102379</v>
      </c>
      <c r="F70" s="88">
        <v>400081</v>
      </c>
      <c r="G70" s="88">
        <v>579903</v>
      </c>
      <c r="H70" s="88">
        <v>32417</v>
      </c>
      <c r="I70" s="88">
        <v>1254077</v>
      </c>
      <c r="J70" s="88">
        <v>1668031</v>
      </c>
      <c r="K70" s="88">
        <v>87837</v>
      </c>
      <c r="L70" s="88">
        <v>13098</v>
      </c>
      <c r="M70" s="88">
        <v>135757</v>
      </c>
      <c r="N70" s="88">
        <v>266208</v>
      </c>
      <c r="O70" s="88">
        <v>78302</v>
      </c>
      <c r="P70" s="88">
        <v>136155</v>
      </c>
      <c r="Q70" s="88">
        <v>3150635</v>
      </c>
      <c r="R70" s="108">
        <v>386799</v>
      </c>
      <c r="S70" s="88">
        <v>3566583</v>
      </c>
      <c r="T70" s="88">
        <v>1375197</v>
      </c>
      <c r="U70" s="88">
        <v>0</v>
      </c>
      <c r="V70" s="88">
        <v>1969363</v>
      </c>
      <c r="W70" s="88">
        <v>99131</v>
      </c>
      <c r="X70" s="88">
        <v>273230</v>
      </c>
      <c r="Y70" s="88">
        <v>12921</v>
      </c>
      <c r="Z70" s="88">
        <v>0</v>
      </c>
      <c r="AA70" s="88">
        <v>23402</v>
      </c>
      <c r="AB70" s="88">
        <v>0</v>
      </c>
      <c r="AC70" s="88">
        <v>175722</v>
      </c>
      <c r="AD70" s="88">
        <v>30414</v>
      </c>
      <c r="AE70" s="88">
        <v>16019</v>
      </c>
      <c r="AF70" s="88">
        <v>204820</v>
      </c>
      <c r="AG70" s="88">
        <v>413430</v>
      </c>
      <c r="AH70" s="108">
        <v>3751190</v>
      </c>
      <c r="AI70" s="88">
        <v>82088</v>
      </c>
      <c r="AJ70" s="88">
        <v>0</v>
      </c>
      <c r="AK70" s="88">
        <v>31285</v>
      </c>
      <c r="AL70" s="88">
        <v>6051</v>
      </c>
      <c r="AM70" s="88">
        <v>14367</v>
      </c>
      <c r="AN70" s="88">
        <v>119592</v>
      </c>
      <c r="AO70" s="88">
        <v>3077</v>
      </c>
      <c r="AP70" s="88">
        <v>2731468</v>
      </c>
      <c r="AQ70" s="88">
        <v>933379</v>
      </c>
      <c r="AR70" s="88">
        <v>4770749</v>
      </c>
      <c r="AS70" s="88">
        <v>455918</v>
      </c>
      <c r="AT70" s="88">
        <v>194762</v>
      </c>
      <c r="AU70" s="88">
        <v>11898</v>
      </c>
      <c r="AV70" s="88">
        <v>385452</v>
      </c>
      <c r="AW70" s="88">
        <v>163825</v>
      </c>
      <c r="AX70" s="88">
        <v>42993</v>
      </c>
      <c r="AY70" s="88">
        <v>588454</v>
      </c>
      <c r="AZ70" s="88">
        <v>531034</v>
      </c>
      <c r="BA70" s="88">
        <v>539216</v>
      </c>
      <c r="BB70" s="88">
        <v>40979</v>
      </c>
      <c r="BC70" s="88">
        <v>99291</v>
      </c>
      <c r="BD70" s="88">
        <v>1460033</v>
      </c>
      <c r="BE70" s="88">
        <v>59638</v>
      </c>
      <c r="BF70" s="88">
        <v>22476</v>
      </c>
      <c r="BG70" s="88">
        <v>0</v>
      </c>
      <c r="BH70" s="88">
        <v>400738</v>
      </c>
      <c r="BI70" s="88">
        <v>244634</v>
      </c>
      <c r="BJ70" s="88">
        <v>56580</v>
      </c>
      <c r="BK70" s="88">
        <v>133279</v>
      </c>
      <c r="BL70" s="89">
        <v>34460527</v>
      </c>
      <c r="BM70" s="98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</row>
    <row r="71" spans="1:87" x14ac:dyDescent="0.2">
      <c r="A71" s="85">
        <f t="shared" si="3"/>
        <v>0</v>
      </c>
      <c r="B71" s="90" t="s">
        <v>149</v>
      </c>
      <c r="C71" s="91" t="s">
        <v>150</v>
      </c>
      <c r="D71" s="88">
        <v>2325</v>
      </c>
      <c r="E71" s="88">
        <v>220</v>
      </c>
      <c r="F71" s="88">
        <v>2210</v>
      </c>
      <c r="G71" s="88">
        <v>942</v>
      </c>
      <c r="H71" s="88">
        <v>295</v>
      </c>
      <c r="I71" s="88">
        <v>94269</v>
      </c>
      <c r="J71" s="88">
        <v>25219</v>
      </c>
      <c r="K71" s="88">
        <v>7259</v>
      </c>
      <c r="L71" s="88">
        <v>233</v>
      </c>
      <c r="M71" s="88">
        <v>3686</v>
      </c>
      <c r="N71" s="88">
        <v>6920</v>
      </c>
      <c r="O71" s="88">
        <v>4526</v>
      </c>
      <c r="P71" s="88">
        <v>2899</v>
      </c>
      <c r="Q71" s="88">
        <v>45984</v>
      </c>
      <c r="R71" s="108">
        <v>19038</v>
      </c>
      <c r="S71" s="88">
        <v>309753</v>
      </c>
      <c r="T71" s="88">
        <v>70979</v>
      </c>
      <c r="U71" s="88">
        <v>0</v>
      </c>
      <c r="V71" s="88">
        <v>111464</v>
      </c>
      <c r="W71" s="88">
        <v>6926</v>
      </c>
      <c r="X71" s="88">
        <v>23810</v>
      </c>
      <c r="Y71" s="88">
        <v>1350</v>
      </c>
      <c r="Z71" s="88">
        <v>0</v>
      </c>
      <c r="AA71" s="88">
        <v>3355</v>
      </c>
      <c r="AB71" s="88">
        <v>0</v>
      </c>
      <c r="AC71" s="88">
        <v>5021</v>
      </c>
      <c r="AD71" s="88">
        <v>1977</v>
      </c>
      <c r="AE71" s="88">
        <v>3008</v>
      </c>
      <c r="AF71" s="88">
        <v>7104</v>
      </c>
      <c r="AG71" s="88">
        <v>82976</v>
      </c>
      <c r="AH71" s="108">
        <v>465361</v>
      </c>
      <c r="AI71" s="88">
        <v>5611</v>
      </c>
      <c r="AJ71" s="88">
        <v>0</v>
      </c>
      <c r="AK71" s="88">
        <v>4694</v>
      </c>
      <c r="AL71" s="88">
        <v>389</v>
      </c>
      <c r="AM71" s="88">
        <v>956</v>
      </c>
      <c r="AN71" s="88">
        <v>37699</v>
      </c>
      <c r="AO71" s="88">
        <v>1845</v>
      </c>
      <c r="AP71" s="88">
        <v>291880</v>
      </c>
      <c r="AQ71" s="88">
        <v>105857</v>
      </c>
      <c r="AR71" s="88">
        <v>464991</v>
      </c>
      <c r="AS71" s="88">
        <v>118394</v>
      </c>
      <c r="AT71" s="88">
        <v>69898</v>
      </c>
      <c r="AU71" s="88">
        <v>6246</v>
      </c>
      <c r="AV71" s="88">
        <v>146153</v>
      </c>
      <c r="AW71" s="88">
        <v>51436</v>
      </c>
      <c r="AX71" s="88">
        <v>7301</v>
      </c>
      <c r="AY71" s="88">
        <v>141277</v>
      </c>
      <c r="AZ71" s="88">
        <v>189857</v>
      </c>
      <c r="BA71" s="88">
        <v>52104</v>
      </c>
      <c r="BB71" s="88">
        <v>1813</v>
      </c>
      <c r="BC71" s="88">
        <v>6920</v>
      </c>
      <c r="BD71" s="88">
        <v>119648</v>
      </c>
      <c r="BE71" s="88">
        <v>8749</v>
      </c>
      <c r="BF71" s="88">
        <v>1575</v>
      </c>
      <c r="BG71" s="88">
        <v>247448</v>
      </c>
      <c r="BH71" s="88">
        <v>106875</v>
      </c>
      <c r="BI71" s="88">
        <v>57831</v>
      </c>
      <c r="BJ71" s="88">
        <v>8517</v>
      </c>
      <c r="BK71" s="88">
        <v>9073</v>
      </c>
      <c r="BL71" s="89">
        <v>3574146</v>
      </c>
      <c r="BM71" s="98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</row>
    <row r="72" spans="1:87" x14ac:dyDescent="0.2">
      <c r="A72" s="85">
        <f t="shared" ref="A72:A74" si="10">-CB72</f>
        <v>0</v>
      </c>
      <c r="B72" s="90">
        <v>204</v>
      </c>
      <c r="C72" s="91" t="s">
        <v>151</v>
      </c>
      <c r="D72" s="88">
        <v>1355</v>
      </c>
      <c r="E72" s="88">
        <v>1688</v>
      </c>
      <c r="F72" s="88">
        <v>3425</v>
      </c>
      <c r="G72" s="88">
        <v>12596</v>
      </c>
      <c r="H72" s="88">
        <v>452</v>
      </c>
      <c r="I72" s="88">
        <v>24676</v>
      </c>
      <c r="J72" s="88">
        <v>23864</v>
      </c>
      <c r="K72" s="88">
        <v>2078</v>
      </c>
      <c r="L72" s="88">
        <v>56</v>
      </c>
      <c r="M72" s="88">
        <v>1030</v>
      </c>
      <c r="N72" s="88">
        <v>1673</v>
      </c>
      <c r="O72" s="88">
        <v>3609</v>
      </c>
      <c r="P72" s="88">
        <v>9379</v>
      </c>
      <c r="Q72" s="88">
        <v>47302</v>
      </c>
      <c r="R72" s="108">
        <v>16860</v>
      </c>
      <c r="S72" s="88">
        <v>174296</v>
      </c>
      <c r="T72" s="88">
        <v>67782</v>
      </c>
      <c r="U72" s="88">
        <v>0</v>
      </c>
      <c r="V72" s="88">
        <v>71251</v>
      </c>
      <c r="W72" s="88">
        <v>5954</v>
      </c>
      <c r="X72" s="88">
        <v>4868</v>
      </c>
      <c r="Y72" s="88">
        <v>2291</v>
      </c>
      <c r="Z72" s="88">
        <v>0</v>
      </c>
      <c r="AA72" s="88">
        <v>764</v>
      </c>
      <c r="AB72" s="88">
        <v>0</v>
      </c>
      <c r="AC72" s="88">
        <v>8663</v>
      </c>
      <c r="AD72" s="88">
        <v>577</v>
      </c>
      <c r="AE72" s="88">
        <v>572</v>
      </c>
      <c r="AF72" s="88">
        <v>7337</v>
      </c>
      <c r="AG72" s="88">
        <v>29505</v>
      </c>
      <c r="AH72" s="108">
        <v>335753</v>
      </c>
      <c r="AI72" s="88">
        <v>3946</v>
      </c>
      <c r="AJ72" s="88">
        <v>0</v>
      </c>
      <c r="AK72" s="88">
        <v>1968</v>
      </c>
      <c r="AL72" s="88">
        <v>928</v>
      </c>
      <c r="AM72" s="88">
        <v>1913</v>
      </c>
      <c r="AN72" s="88">
        <v>-196830</v>
      </c>
      <c r="AO72" s="88">
        <v>825</v>
      </c>
      <c r="AP72" s="88">
        <v>126877</v>
      </c>
      <c r="AQ72" s="88">
        <v>19437</v>
      </c>
      <c r="AR72" s="88">
        <v>50672</v>
      </c>
      <c r="AS72" s="88">
        <v>21782</v>
      </c>
      <c r="AT72" s="88">
        <v>12612</v>
      </c>
      <c r="AU72" s="88">
        <v>1464</v>
      </c>
      <c r="AV72" s="88">
        <v>27616</v>
      </c>
      <c r="AW72" s="88">
        <v>7453</v>
      </c>
      <c r="AX72" s="88">
        <v>6612</v>
      </c>
      <c r="AY72" s="88">
        <v>97477</v>
      </c>
      <c r="AZ72" s="88">
        <v>15366</v>
      </c>
      <c r="BA72" s="88">
        <v>7564</v>
      </c>
      <c r="BB72" s="88">
        <v>819</v>
      </c>
      <c r="BC72" s="88">
        <v>3085</v>
      </c>
      <c r="BD72" s="88">
        <v>35796</v>
      </c>
      <c r="BE72" s="88">
        <v>5797</v>
      </c>
      <c r="BF72" s="88">
        <v>886</v>
      </c>
      <c r="BG72" s="88">
        <v>0</v>
      </c>
      <c r="BH72" s="88">
        <v>20258</v>
      </c>
      <c r="BI72" s="88">
        <v>8239</v>
      </c>
      <c r="BJ72" s="88">
        <v>2215</v>
      </c>
      <c r="BK72" s="88">
        <v>5743</v>
      </c>
      <c r="BL72" s="89">
        <v>1150176</v>
      </c>
      <c r="BM72" s="98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</row>
    <row r="73" spans="1:87" x14ac:dyDescent="0.2">
      <c r="A73" s="85">
        <f t="shared" si="10"/>
        <v>0</v>
      </c>
      <c r="B73" s="92" t="s">
        <v>152</v>
      </c>
      <c r="C73" s="93" t="s">
        <v>153</v>
      </c>
      <c r="D73" s="94">
        <v>182559</v>
      </c>
      <c r="E73" s="94">
        <v>137869</v>
      </c>
      <c r="F73" s="94">
        <v>513818</v>
      </c>
      <c r="G73" s="94">
        <v>698213</v>
      </c>
      <c r="H73" s="94">
        <v>41791</v>
      </c>
      <c r="I73" s="94">
        <v>2349395</v>
      </c>
      <c r="J73" s="94">
        <v>2892184</v>
      </c>
      <c r="K73" s="94">
        <v>205848</v>
      </c>
      <c r="L73" s="94">
        <v>19727</v>
      </c>
      <c r="M73" s="94">
        <v>205854</v>
      </c>
      <c r="N73" s="94">
        <v>398940</v>
      </c>
      <c r="O73" s="94">
        <v>146979</v>
      </c>
      <c r="P73" s="94">
        <v>220824</v>
      </c>
      <c r="Q73" s="94">
        <v>4054503</v>
      </c>
      <c r="R73" s="109">
        <v>477667</v>
      </c>
      <c r="S73" s="94">
        <v>5296405</v>
      </c>
      <c r="T73" s="94">
        <v>2018853</v>
      </c>
      <c r="U73" s="94">
        <v>0</v>
      </c>
      <c r="V73" s="94">
        <v>3236589</v>
      </c>
      <c r="W73" s="94">
        <v>202411</v>
      </c>
      <c r="X73" s="94">
        <v>531037</v>
      </c>
      <c r="Y73" s="94">
        <v>21932</v>
      </c>
      <c r="Z73" s="94">
        <v>0</v>
      </c>
      <c r="AA73" s="94">
        <v>42502</v>
      </c>
      <c r="AB73" s="94">
        <v>0</v>
      </c>
      <c r="AC73" s="94">
        <v>297337</v>
      </c>
      <c r="AD73" s="94">
        <v>51730</v>
      </c>
      <c r="AE73" s="94">
        <v>32707</v>
      </c>
      <c r="AF73" s="94">
        <v>379906</v>
      </c>
      <c r="AG73" s="94">
        <v>793055</v>
      </c>
      <c r="AH73" s="109">
        <v>7063976</v>
      </c>
      <c r="AI73" s="94">
        <v>146183</v>
      </c>
      <c r="AJ73" s="94">
        <v>0</v>
      </c>
      <c r="AK73" s="94">
        <v>57218</v>
      </c>
      <c r="AL73" s="94">
        <v>11932</v>
      </c>
      <c r="AM73" s="94">
        <v>25934</v>
      </c>
      <c r="AN73" s="94">
        <v>49234</v>
      </c>
      <c r="AO73" s="94">
        <v>12158</v>
      </c>
      <c r="AP73" s="94">
        <v>5296850</v>
      </c>
      <c r="AQ73" s="94">
        <v>1465611</v>
      </c>
      <c r="AR73" s="94">
        <v>7208896</v>
      </c>
      <c r="AS73" s="94">
        <v>830678</v>
      </c>
      <c r="AT73" s="94">
        <v>441588</v>
      </c>
      <c r="AU73" s="94">
        <v>39435</v>
      </c>
      <c r="AV73" s="94">
        <v>809751</v>
      </c>
      <c r="AW73" s="94">
        <v>343860</v>
      </c>
      <c r="AX73" s="94">
        <v>83013</v>
      </c>
      <c r="AY73" s="94">
        <v>1378504</v>
      </c>
      <c r="AZ73" s="94">
        <v>941607</v>
      </c>
      <c r="BA73" s="94">
        <v>866653</v>
      </c>
      <c r="BB73" s="94">
        <v>55795</v>
      </c>
      <c r="BC73" s="94">
        <v>164204</v>
      </c>
      <c r="BD73" s="94">
        <v>1983542</v>
      </c>
      <c r="BE73" s="94">
        <v>125431</v>
      </c>
      <c r="BF73" s="94">
        <v>45596</v>
      </c>
      <c r="BG73" s="94">
        <v>3527555</v>
      </c>
      <c r="BH73" s="94">
        <v>1651259</v>
      </c>
      <c r="BI73" s="94">
        <v>713068</v>
      </c>
      <c r="BJ73" s="94">
        <v>106895</v>
      </c>
      <c r="BK73" s="94">
        <v>319794</v>
      </c>
      <c r="BL73" s="89">
        <v>61216855</v>
      </c>
      <c r="BM73" s="98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</row>
    <row r="74" spans="1:87" x14ac:dyDescent="0.2">
      <c r="A74" s="85">
        <f t="shared" si="10"/>
        <v>0</v>
      </c>
      <c r="B74" s="92" t="s">
        <v>154</v>
      </c>
      <c r="C74" s="93" t="s">
        <v>155</v>
      </c>
      <c r="D74" s="94">
        <v>224426</v>
      </c>
      <c r="E74" s="94">
        <v>170369</v>
      </c>
      <c r="F74" s="94">
        <v>584643</v>
      </c>
      <c r="G74" s="94">
        <v>777324</v>
      </c>
      <c r="H74" s="94">
        <v>46589</v>
      </c>
      <c r="I74" s="94">
        <v>3720533</v>
      </c>
      <c r="J74" s="94">
        <v>3883132</v>
      </c>
      <c r="K74" s="94">
        <v>279494</v>
      </c>
      <c r="L74" s="94">
        <v>25079</v>
      </c>
      <c r="M74" s="94">
        <v>293220</v>
      </c>
      <c r="N74" s="94">
        <v>664640</v>
      </c>
      <c r="O74" s="94">
        <v>195835</v>
      </c>
      <c r="P74" s="94">
        <v>256366</v>
      </c>
      <c r="Q74" s="94">
        <v>4574444</v>
      </c>
      <c r="R74" s="109">
        <v>551220</v>
      </c>
      <c r="S74" s="94">
        <v>6130534</v>
      </c>
      <c r="T74" s="94">
        <v>2429220</v>
      </c>
      <c r="U74" s="94">
        <v>0</v>
      </c>
      <c r="V74" s="94">
        <v>7173826</v>
      </c>
      <c r="W74" s="94">
        <v>644004</v>
      </c>
      <c r="X74" s="94">
        <v>2598660</v>
      </c>
      <c r="Y74" s="94">
        <v>50156</v>
      </c>
      <c r="Z74" s="94">
        <v>0</v>
      </c>
      <c r="AA74" s="94">
        <v>100280</v>
      </c>
      <c r="AB74" s="94">
        <v>0</v>
      </c>
      <c r="AC74" s="94">
        <v>482118</v>
      </c>
      <c r="AD74" s="94">
        <v>105047</v>
      </c>
      <c r="AE74" s="94">
        <v>65750</v>
      </c>
      <c r="AF74" s="94">
        <v>702511</v>
      </c>
      <c r="AG74" s="94">
        <v>1680781</v>
      </c>
      <c r="AH74" s="109">
        <v>16474053</v>
      </c>
      <c r="AI74" s="94">
        <v>326559</v>
      </c>
      <c r="AJ74" s="94">
        <v>0</v>
      </c>
      <c r="AK74" s="94">
        <v>101559</v>
      </c>
      <c r="AL74" s="94">
        <v>26448</v>
      </c>
      <c r="AM74" s="94">
        <v>54720</v>
      </c>
      <c r="AN74" s="94">
        <v>1053841</v>
      </c>
      <c r="AO74" s="94">
        <v>52427</v>
      </c>
      <c r="AP74" s="94">
        <v>9250760</v>
      </c>
      <c r="AQ74" s="94">
        <v>2157126</v>
      </c>
      <c r="AR74" s="94">
        <v>10134320</v>
      </c>
      <c r="AS74" s="94">
        <v>1640036</v>
      </c>
      <c r="AT74" s="94">
        <v>1007064</v>
      </c>
      <c r="AU74" s="94">
        <v>68074</v>
      </c>
      <c r="AV74" s="94">
        <v>2031024</v>
      </c>
      <c r="AW74" s="94">
        <v>524099</v>
      </c>
      <c r="AX74" s="94">
        <v>203455</v>
      </c>
      <c r="AY74" s="94">
        <v>3647253</v>
      </c>
      <c r="AZ74" s="94">
        <v>1276953</v>
      </c>
      <c r="BA74" s="94">
        <v>1057714</v>
      </c>
      <c r="BB74" s="94">
        <v>71582</v>
      </c>
      <c r="BC74" s="94">
        <v>270926</v>
      </c>
      <c r="BD74" s="94">
        <v>2438840</v>
      </c>
      <c r="BE74" s="94">
        <v>178583</v>
      </c>
      <c r="BF74" s="94">
        <v>72198</v>
      </c>
      <c r="BG74" s="94">
        <v>5504795</v>
      </c>
      <c r="BH74" s="94">
        <v>2172936</v>
      </c>
      <c r="BI74" s="94">
        <v>1289946</v>
      </c>
      <c r="BJ74" s="94">
        <v>172276</v>
      </c>
      <c r="BK74" s="94">
        <v>388050</v>
      </c>
      <c r="BL74" s="89">
        <v>102057818</v>
      </c>
      <c r="BM74" s="98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</row>
    <row r="75" spans="1:87" x14ac:dyDescent="0.2">
      <c r="C75" s="100"/>
      <c r="D75" s="101">
        <f>D73/D74*100</f>
        <v>81.344853091887742</v>
      </c>
      <c r="E75" s="101">
        <f t="shared" ref="E75:BK75" si="11">E73/E74*100</f>
        <v>80.923759604153332</v>
      </c>
      <c r="F75" s="101">
        <f t="shared" si="11"/>
        <v>87.885769606409383</v>
      </c>
      <c r="G75" s="101">
        <f t="shared" si="11"/>
        <v>89.822647956321944</v>
      </c>
      <c r="H75" s="101">
        <f t="shared" si="11"/>
        <v>89.701431668419588</v>
      </c>
      <c r="I75" s="101">
        <f t="shared" si="11"/>
        <v>63.146731933300956</v>
      </c>
      <c r="J75" s="101">
        <f t="shared" si="11"/>
        <v>74.480702690508593</v>
      </c>
      <c r="K75" s="101">
        <f t="shared" si="11"/>
        <v>73.650239361131185</v>
      </c>
      <c r="L75" s="101">
        <f t="shared" si="11"/>
        <v>78.659436181665939</v>
      </c>
      <c r="M75" s="101">
        <f t="shared" si="11"/>
        <v>70.204624514016771</v>
      </c>
      <c r="N75" s="101">
        <f t="shared" si="11"/>
        <v>60.023471352912864</v>
      </c>
      <c r="O75" s="101">
        <f t="shared" si="11"/>
        <v>75.05246763857329</v>
      </c>
      <c r="P75" s="101">
        <f t="shared" si="11"/>
        <v>86.136227112799673</v>
      </c>
      <c r="Q75" s="101">
        <f t="shared" si="11"/>
        <v>88.633788062549243</v>
      </c>
      <c r="R75" s="101">
        <f t="shared" si="11"/>
        <v>86.656325967853121</v>
      </c>
      <c r="S75" s="101">
        <f t="shared" si="11"/>
        <v>86.393860632695294</v>
      </c>
      <c r="T75" s="101">
        <f t="shared" si="11"/>
        <v>83.107046706350189</v>
      </c>
      <c r="U75" s="101" t="e">
        <f t="shared" si="11"/>
        <v>#DIV/0!</v>
      </c>
      <c r="V75" s="101">
        <f t="shared" si="11"/>
        <v>45.1166365060987</v>
      </c>
      <c r="W75" s="101">
        <f t="shared" si="11"/>
        <v>31.430084285190773</v>
      </c>
      <c r="X75" s="101">
        <f t="shared" si="11"/>
        <v>20.4350319010567</v>
      </c>
      <c r="Y75" s="101">
        <f t="shared" si="11"/>
        <v>43.727569981657226</v>
      </c>
      <c r="Z75" s="101" t="e">
        <f t="shared" si="11"/>
        <v>#DIV/0!</v>
      </c>
      <c r="AA75" s="101">
        <f t="shared" si="11"/>
        <v>42.383326685281212</v>
      </c>
      <c r="AB75" s="101" t="e">
        <f t="shared" si="11"/>
        <v>#DIV/0!</v>
      </c>
      <c r="AC75" s="101">
        <f t="shared" si="11"/>
        <v>61.673075885986414</v>
      </c>
      <c r="AD75" s="101">
        <f t="shared" si="11"/>
        <v>49.244623835045267</v>
      </c>
      <c r="AE75" s="101">
        <f t="shared" si="11"/>
        <v>49.744486692015208</v>
      </c>
      <c r="AF75" s="101">
        <f t="shared" si="11"/>
        <v>54.078299129835692</v>
      </c>
      <c r="AG75" s="101">
        <f t="shared" si="11"/>
        <v>47.183719949237883</v>
      </c>
      <c r="AH75" s="101">
        <f t="shared" si="11"/>
        <v>42.879405571901465</v>
      </c>
      <c r="AI75" s="101">
        <f t="shared" si="11"/>
        <v>44.764652023064741</v>
      </c>
      <c r="AJ75" s="101" t="e">
        <f t="shared" si="11"/>
        <v>#DIV/0!</v>
      </c>
      <c r="AK75" s="101">
        <f t="shared" si="11"/>
        <v>56.339664628442577</v>
      </c>
      <c r="AL75" s="101">
        <f t="shared" si="11"/>
        <v>45.114942528735632</v>
      </c>
      <c r="AM75" s="101">
        <f t="shared" si="11"/>
        <v>47.394005847953217</v>
      </c>
      <c r="AN75" s="101">
        <f t="shared" si="11"/>
        <v>4.6718622638519474</v>
      </c>
      <c r="AO75" s="101">
        <f t="shared" si="11"/>
        <v>23.190340854903006</v>
      </c>
      <c r="AP75" s="101">
        <f t="shared" si="11"/>
        <v>57.258538757896652</v>
      </c>
      <c r="AQ75" s="101">
        <f t="shared" si="11"/>
        <v>67.942762731523331</v>
      </c>
      <c r="AR75" s="101">
        <f t="shared" si="11"/>
        <v>71.133494896549536</v>
      </c>
      <c r="AS75" s="101">
        <f t="shared" si="11"/>
        <v>50.649985732020518</v>
      </c>
      <c r="AT75" s="101">
        <f t="shared" si="11"/>
        <v>43.849050308619908</v>
      </c>
      <c r="AU75" s="101">
        <f t="shared" si="11"/>
        <v>57.929606016981516</v>
      </c>
      <c r="AV75" s="101">
        <f t="shared" si="11"/>
        <v>39.869100512844753</v>
      </c>
      <c r="AW75" s="101">
        <f t="shared" si="11"/>
        <v>65.609741670943848</v>
      </c>
      <c r="AX75" s="101">
        <f t="shared" si="11"/>
        <v>40.801651470841215</v>
      </c>
      <c r="AY75" s="101">
        <f t="shared" si="11"/>
        <v>37.795678007530597</v>
      </c>
      <c r="AZ75" s="101">
        <f t="shared" si="11"/>
        <v>73.738579258594484</v>
      </c>
      <c r="BA75" s="101">
        <f t="shared" si="11"/>
        <v>81.936421376667028</v>
      </c>
      <c r="BB75" s="101">
        <f t="shared" si="11"/>
        <v>77.94557290939062</v>
      </c>
      <c r="BC75" s="101">
        <f t="shared" si="11"/>
        <v>60.608431822711736</v>
      </c>
      <c r="BD75" s="101">
        <f t="shared" si="11"/>
        <v>81.331370651621256</v>
      </c>
      <c r="BE75" s="101">
        <f t="shared" si="11"/>
        <v>70.236808654799162</v>
      </c>
      <c r="BF75" s="101">
        <f t="shared" si="11"/>
        <v>63.154103991800326</v>
      </c>
      <c r="BG75" s="101">
        <f t="shared" si="11"/>
        <v>64.081496222838453</v>
      </c>
      <c r="BH75" s="101">
        <f t="shared" si="11"/>
        <v>75.992067874985736</v>
      </c>
      <c r="BI75" s="101">
        <f t="shared" si="11"/>
        <v>55.27890314788371</v>
      </c>
      <c r="BJ75" s="101">
        <f t="shared" si="11"/>
        <v>62.048689312498553</v>
      </c>
      <c r="BK75" s="101">
        <f t="shared" si="11"/>
        <v>82.41051410900657</v>
      </c>
      <c r="BL75" s="101"/>
      <c r="BO75" s="85"/>
    </row>
    <row r="76" spans="1:87" x14ac:dyDescent="0.2">
      <c r="C76" s="73" t="s">
        <v>156</v>
      </c>
      <c r="D76" s="82">
        <f>SUM(D7:D66)-D67</f>
        <v>0</v>
      </c>
      <c r="E76" s="82">
        <f t="shared" ref="E76:BP76" si="12">SUM(E7:E66)-E67</f>
        <v>0</v>
      </c>
      <c r="F76" s="82">
        <f t="shared" si="12"/>
        <v>0</v>
      </c>
      <c r="G76" s="82">
        <f t="shared" si="12"/>
        <v>0</v>
      </c>
      <c r="H76" s="82">
        <f t="shared" si="12"/>
        <v>0</v>
      </c>
      <c r="I76" s="82">
        <f t="shared" si="12"/>
        <v>0</v>
      </c>
      <c r="J76" s="82">
        <f t="shared" si="12"/>
        <v>0</v>
      </c>
      <c r="K76" s="82">
        <f t="shared" si="12"/>
        <v>0</v>
      </c>
      <c r="L76" s="82">
        <f t="shared" si="12"/>
        <v>0</v>
      </c>
      <c r="M76" s="82">
        <f t="shared" si="12"/>
        <v>0</v>
      </c>
      <c r="N76" s="82">
        <f t="shared" si="12"/>
        <v>0</v>
      </c>
      <c r="O76" s="82">
        <f t="shared" si="12"/>
        <v>0</v>
      </c>
      <c r="P76" s="82">
        <f t="shared" si="12"/>
        <v>0</v>
      </c>
      <c r="Q76" s="82">
        <f t="shared" si="12"/>
        <v>0</v>
      </c>
      <c r="R76" s="112">
        <f t="shared" si="12"/>
        <v>0</v>
      </c>
      <c r="S76" s="82">
        <f t="shared" si="12"/>
        <v>0</v>
      </c>
      <c r="T76" s="82">
        <f t="shared" si="12"/>
        <v>0</v>
      </c>
      <c r="U76" s="82">
        <f t="shared" si="12"/>
        <v>0</v>
      </c>
      <c r="V76" s="82">
        <f t="shared" si="12"/>
        <v>0</v>
      </c>
      <c r="W76" s="82">
        <f t="shared" si="12"/>
        <v>0</v>
      </c>
      <c r="X76" s="82">
        <f t="shared" si="12"/>
        <v>0</v>
      </c>
      <c r="Y76" s="82">
        <f t="shared" si="12"/>
        <v>0</v>
      </c>
      <c r="Z76" s="82">
        <f t="shared" si="12"/>
        <v>0</v>
      </c>
      <c r="AA76" s="82">
        <f t="shared" si="12"/>
        <v>0</v>
      </c>
      <c r="AB76" s="82">
        <f t="shared" si="12"/>
        <v>0</v>
      </c>
      <c r="AC76" s="82">
        <f t="shared" si="12"/>
        <v>0</v>
      </c>
      <c r="AD76" s="82">
        <f t="shared" si="12"/>
        <v>0</v>
      </c>
      <c r="AE76" s="82">
        <f t="shared" si="12"/>
        <v>0</v>
      </c>
      <c r="AF76" s="82">
        <f t="shared" si="12"/>
        <v>0</v>
      </c>
      <c r="AG76" s="82">
        <f t="shared" si="12"/>
        <v>0</v>
      </c>
      <c r="AH76" s="112">
        <f t="shared" si="12"/>
        <v>0</v>
      </c>
      <c r="AI76" s="82">
        <f t="shared" si="12"/>
        <v>0</v>
      </c>
      <c r="AJ76" s="82">
        <f t="shared" si="12"/>
        <v>0</v>
      </c>
      <c r="AK76" s="82">
        <f t="shared" si="12"/>
        <v>0</v>
      </c>
      <c r="AL76" s="82">
        <f t="shared" si="12"/>
        <v>0</v>
      </c>
      <c r="AM76" s="82">
        <f t="shared" si="12"/>
        <v>0</v>
      </c>
      <c r="AN76" s="82">
        <f t="shared" si="12"/>
        <v>0</v>
      </c>
      <c r="AO76" s="82">
        <f t="shared" si="12"/>
        <v>0</v>
      </c>
      <c r="AP76" s="82">
        <f t="shared" si="12"/>
        <v>0</v>
      </c>
      <c r="AQ76" s="82">
        <f t="shared" si="12"/>
        <v>0</v>
      </c>
      <c r="AR76" s="82">
        <f t="shared" si="12"/>
        <v>0</v>
      </c>
      <c r="AS76" s="82">
        <f t="shared" si="12"/>
        <v>0</v>
      </c>
      <c r="AT76" s="82">
        <f t="shared" si="12"/>
        <v>0</v>
      </c>
      <c r="AU76" s="82">
        <f t="shared" si="12"/>
        <v>0</v>
      </c>
      <c r="AV76" s="82">
        <f t="shared" si="12"/>
        <v>0</v>
      </c>
      <c r="AW76" s="82">
        <f t="shared" si="12"/>
        <v>0</v>
      </c>
      <c r="AX76" s="82">
        <f t="shared" si="12"/>
        <v>0</v>
      </c>
      <c r="AY76" s="82">
        <f t="shared" si="12"/>
        <v>0</v>
      </c>
      <c r="AZ76" s="82">
        <f t="shared" si="12"/>
        <v>0</v>
      </c>
      <c r="BA76" s="82">
        <f t="shared" si="12"/>
        <v>0</v>
      </c>
      <c r="BB76" s="82">
        <f t="shared" si="12"/>
        <v>0</v>
      </c>
      <c r="BC76" s="82">
        <f t="shared" si="12"/>
        <v>0</v>
      </c>
      <c r="BD76" s="82">
        <f t="shared" si="12"/>
        <v>0</v>
      </c>
      <c r="BE76" s="82">
        <f t="shared" si="12"/>
        <v>0</v>
      </c>
      <c r="BF76" s="82">
        <f t="shared" si="12"/>
        <v>0</v>
      </c>
      <c r="BG76" s="82">
        <f t="shared" si="12"/>
        <v>0</v>
      </c>
      <c r="BH76" s="82">
        <f t="shared" si="12"/>
        <v>0</v>
      </c>
      <c r="BI76" s="82">
        <f t="shared" si="12"/>
        <v>0</v>
      </c>
      <c r="BJ76" s="82">
        <f t="shared" si="12"/>
        <v>0</v>
      </c>
      <c r="BK76" s="82">
        <f t="shared" si="12"/>
        <v>0</v>
      </c>
      <c r="BL76" s="82">
        <f t="shared" si="12"/>
        <v>0</v>
      </c>
      <c r="BM76" s="82">
        <f t="shared" si="12"/>
        <v>0</v>
      </c>
      <c r="BN76" s="82">
        <f t="shared" si="12"/>
        <v>0</v>
      </c>
      <c r="BO76" s="82">
        <f t="shared" si="12"/>
        <v>0</v>
      </c>
      <c r="BP76" s="82">
        <f t="shared" si="12"/>
        <v>0</v>
      </c>
      <c r="BQ76" s="82">
        <f t="shared" ref="BQ76:CB76" si="13">SUM(BQ7:BQ66)-BQ67</f>
        <v>0</v>
      </c>
      <c r="BR76" s="82">
        <f t="shared" si="13"/>
        <v>0</v>
      </c>
      <c r="BS76" s="82">
        <f t="shared" si="13"/>
        <v>0</v>
      </c>
      <c r="BT76" s="82">
        <f t="shared" si="13"/>
        <v>0</v>
      </c>
      <c r="BU76" s="82">
        <f t="shared" si="13"/>
        <v>0</v>
      </c>
      <c r="BV76" s="82">
        <f t="shared" si="13"/>
        <v>0</v>
      </c>
      <c r="BW76" s="82">
        <f t="shared" si="13"/>
        <v>0</v>
      </c>
      <c r="BX76" s="82">
        <f t="shared" si="13"/>
        <v>0</v>
      </c>
      <c r="BY76" s="82">
        <f t="shared" si="13"/>
        <v>0</v>
      </c>
      <c r="BZ76" s="82">
        <f t="shared" si="13"/>
        <v>0</v>
      </c>
      <c r="CA76" s="82">
        <f t="shared" si="13"/>
        <v>0</v>
      </c>
      <c r="CB76" s="82">
        <f t="shared" si="13"/>
        <v>0</v>
      </c>
    </row>
    <row r="77" spans="1:87" x14ac:dyDescent="0.2">
      <c r="C77" s="73" t="s">
        <v>157</v>
      </c>
      <c r="D77" s="78">
        <f>SUM(D69:D72)-D73</f>
        <v>0</v>
      </c>
      <c r="E77" s="78">
        <f t="shared" ref="E77:BP77" si="14">SUM(E69:E72)-E73</f>
        <v>0</v>
      </c>
      <c r="F77" s="78">
        <f t="shared" si="14"/>
        <v>0</v>
      </c>
      <c r="G77" s="78">
        <f t="shared" si="14"/>
        <v>0</v>
      </c>
      <c r="H77" s="78">
        <f t="shared" si="14"/>
        <v>0</v>
      </c>
      <c r="I77" s="78">
        <f t="shared" si="14"/>
        <v>0</v>
      </c>
      <c r="J77" s="78">
        <f t="shared" si="14"/>
        <v>0</v>
      </c>
      <c r="K77" s="78">
        <f t="shared" si="14"/>
        <v>0</v>
      </c>
      <c r="L77" s="78">
        <f t="shared" si="14"/>
        <v>0</v>
      </c>
      <c r="M77" s="78">
        <f t="shared" si="14"/>
        <v>0</v>
      </c>
      <c r="N77" s="78">
        <f t="shared" si="14"/>
        <v>0</v>
      </c>
      <c r="O77" s="78">
        <f t="shared" si="14"/>
        <v>0</v>
      </c>
      <c r="P77" s="78">
        <f t="shared" si="14"/>
        <v>0</v>
      </c>
      <c r="Q77" s="78">
        <f t="shared" si="14"/>
        <v>0</v>
      </c>
      <c r="R77" s="114">
        <f t="shared" si="14"/>
        <v>0</v>
      </c>
      <c r="S77" s="78">
        <f t="shared" si="14"/>
        <v>0</v>
      </c>
      <c r="T77" s="78">
        <f t="shared" si="14"/>
        <v>0</v>
      </c>
      <c r="U77" s="78">
        <f t="shared" si="14"/>
        <v>0</v>
      </c>
      <c r="V77" s="78">
        <f t="shared" si="14"/>
        <v>0</v>
      </c>
      <c r="W77" s="78">
        <f t="shared" si="14"/>
        <v>0</v>
      </c>
      <c r="X77" s="78">
        <f t="shared" si="14"/>
        <v>0</v>
      </c>
      <c r="Y77" s="78">
        <f t="shared" si="14"/>
        <v>0</v>
      </c>
      <c r="Z77" s="78">
        <f t="shared" si="14"/>
        <v>0</v>
      </c>
      <c r="AA77" s="78">
        <f t="shared" si="14"/>
        <v>0</v>
      </c>
      <c r="AB77" s="78">
        <f t="shared" si="14"/>
        <v>0</v>
      </c>
      <c r="AC77" s="78">
        <f t="shared" si="14"/>
        <v>0</v>
      </c>
      <c r="AD77" s="78">
        <f t="shared" si="14"/>
        <v>0</v>
      </c>
      <c r="AE77" s="78">
        <f t="shared" si="14"/>
        <v>0</v>
      </c>
      <c r="AF77" s="78">
        <f t="shared" si="14"/>
        <v>0</v>
      </c>
      <c r="AG77" s="78">
        <f t="shared" si="14"/>
        <v>0</v>
      </c>
      <c r="AH77" s="114">
        <f t="shared" si="14"/>
        <v>0</v>
      </c>
      <c r="AI77" s="78">
        <f t="shared" si="14"/>
        <v>0</v>
      </c>
      <c r="AJ77" s="78">
        <f t="shared" si="14"/>
        <v>0</v>
      </c>
      <c r="AK77" s="78">
        <f t="shared" si="14"/>
        <v>0</v>
      </c>
      <c r="AL77" s="78">
        <f t="shared" si="14"/>
        <v>0</v>
      </c>
      <c r="AM77" s="78">
        <f t="shared" si="14"/>
        <v>0</v>
      </c>
      <c r="AN77" s="78">
        <f t="shared" si="14"/>
        <v>0</v>
      </c>
      <c r="AO77" s="78">
        <f t="shared" si="14"/>
        <v>0</v>
      </c>
      <c r="AP77" s="78">
        <f t="shared" si="14"/>
        <v>0</v>
      </c>
      <c r="AQ77" s="78">
        <f t="shared" si="14"/>
        <v>0</v>
      </c>
      <c r="AR77" s="78">
        <f t="shared" si="14"/>
        <v>0</v>
      </c>
      <c r="AS77" s="78">
        <f t="shared" si="14"/>
        <v>0</v>
      </c>
      <c r="AT77" s="78">
        <f t="shared" si="14"/>
        <v>0</v>
      </c>
      <c r="AU77" s="78">
        <f t="shared" si="14"/>
        <v>0</v>
      </c>
      <c r="AV77" s="78">
        <f t="shared" si="14"/>
        <v>0</v>
      </c>
      <c r="AW77" s="78">
        <f t="shared" si="14"/>
        <v>0</v>
      </c>
      <c r="AX77" s="78">
        <f t="shared" si="14"/>
        <v>0</v>
      </c>
      <c r="AY77" s="78">
        <f t="shared" si="14"/>
        <v>0</v>
      </c>
      <c r="AZ77" s="78">
        <f t="shared" si="14"/>
        <v>0</v>
      </c>
      <c r="BA77" s="78">
        <f t="shared" si="14"/>
        <v>0</v>
      </c>
      <c r="BB77" s="78">
        <f t="shared" si="14"/>
        <v>0</v>
      </c>
      <c r="BC77" s="78">
        <f t="shared" si="14"/>
        <v>0</v>
      </c>
      <c r="BD77" s="78">
        <f t="shared" si="14"/>
        <v>0</v>
      </c>
      <c r="BE77" s="78">
        <f t="shared" si="14"/>
        <v>0</v>
      </c>
      <c r="BF77" s="78">
        <f t="shared" si="14"/>
        <v>0</v>
      </c>
      <c r="BG77" s="78">
        <f t="shared" si="14"/>
        <v>0</v>
      </c>
      <c r="BH77" s="78">
        <f t="shared" si="14"/>
        <v>0</v>
      </c>
      <c r="BI77" s="78">
        <f t="shared" si="14"/>
        <v>0</v>
      </c>
      <c r="BJ77" s="78">
        <f t="shared" si="14"/>
        <v>0</v>
      </c>
      <c r="BK77" s="78">
        <f t="shared" si="14"/>
        <v>0</v>
      </c>
      <c r="BL77" s="78">
        <f t="shared" si="14"/>
        <v>0</v>
      </c>
      <c r="BM77" s="78">
        <f t="shared" si="14"/>
        <v>0</v>
      </c>
      <c r="BN77" s="78">
        <f t="shared" si="14"/>
        <v>0</v>
      </c>
      <c r="BO77" s="78">
        <f t="shared" si="14"/>
        <v>0</v>
      </c>
      <c r="BP77" s="78">
        <f t="shared" si="14"/>
        <v>0</v>
      </c>
      <c r="BQ77" s="78">
        <f t="shared" ref="BQ77:CB77" si="15">SUM(BQ69:BQ72)-BQ73</f>
        <v>0</v>
      </c>
      <c r="BR77" s="78">
        <f t="shared" si="15"/>
        <v>0</v>
      </c>
      <c r="BS77" s="78">
        <f t="shared" si="15"/>
        <v>0</v>
      </c>
      <c r="BT77" s="78">
        <f t="shared" si="15"/>
        <v>0</v>
      </c>
      <c r="BU77" s="78">
        <f t="shared" si="15"/>
        <v>0</v>
      </c>
      <c r="BV77" s="78">
        <f t="shared" si="15"/>
        <v>0</v>
      </c>
      <c r="BW77" s="78">
        <f t="shared" si="15"/>
        <v>0</v>
      </c>
      <c r="BX77" s="78">
        <f t="shared" si="15"/>
        <v>0</v>
      </c>
      <c r="BY77" s="78">
        <f t="shared" si="15"/>
        <v>0</v>
      </c>
      <c r="BZ77" s="78">
        <f t="shared" si="15"/>
        <v>0</v>
      </c>
      <c r="CA77" s="78">
        <f t="shared" si="15"/>
        <v>0</v>
      </c>
      <c r="CB77" s="78">
        <f t="shared" si="15"/>
        <v>0</v>
      </c>
    </row>
    <row r="78" spans="1:87" x14ac:dyDescent="0.2">
      <c r="C78" s="73" t="s">
        <v>158</v>
      </c>
      <c r="D78" s="78">
        <f>+D74-D73-D68-D67</f>
        <v>0</v>
      </c>
      <c r="E78" s="78">
        <f t="shared" ref="E78:BL78" si="16">+E74-E73-E68-E67</f>
        <v>0</v>
      </c>
      <c r="F78" s="78">
        <f t="shared" si="16"/>
        <v>0</v>
      </c>
      <c r="G78" s="78">
        <f t="shared" si="16"/>
        <v>0</v>
      </c>
      <c r="H78" s="78">
        <f t="shared" si="16"/>
        <v>0</v>
      </c>
      <c r="I78" s="78">
        <f t="shared" si="16"/>
        <v>0</v>
      </c>
      <c r="J78" s="78">
        <f t="shared" si="16"/>
        <v>0</v>
      </c>
      <c r="K78" s="78">
        <f t="shared" si="16"/>
        <v>0</v>
      </c>
      <c r="L78" s="78">
        <f t="shared" si="16"/>
        <v>0</v>
      </c>
      <c r="M78" s="78">
        <f t="shared" si="16"/>
        <v>0</v>
      </c>
      <c r="N78" s="78">
        <f t="shared" si="16"/>
        <v>0</v>
      </c>
      <c r="O78" s="78">
        <f t="shared" si="16"/>
        <v>0</v>
      </c>
      <c r="P78" s="78">
        <f t="shared" si="16"/>
        <v>0</v>
      </c>
      <c r="Q78" s="78">
        <f t="shared" si="16"/>
        <v>0</v>
      </c>
      <c r="R78" s="114">
        <f t="shared" si="16"/>
        <v>0</v>
      </c>
      <c r="S78" s="78">
        <f t="shared" si="16"/>
        <v>0</v>
      </c>
      <c r="T78" s="78">
        <f t="shared" si="16"/>
        <v>0</v>
      </c>
      <c r="U78" s="78">
        <f t="shared" si="16"/>
        <v>0</v>
      </c>
      <c r="V78" s="78">
        <f t="shared" si="16"/>
        <v>0</v>
      </c>
      <c r="W78" s="78">
        <f t="shared" si="16"/>
        <v>0</v>
      </c>
      <c r="X78" s="78">
        <f t="shared" si="16"/>
        <v>0</v>
      </c>
      <c r="Y78" s="78">
        <f t="shared" si="16"/>
        <v>0</v>
      </c>
      <c r="Z78" s="78">
        <f t="shared" si="16"/>
        <v>0</v>
      </c>
      <c r="AA78" s="78">
        <f t="shared" si="16"/>
        <v>0</v>
      </c>
      <c r="AB78" s="78">
        <f t="shared" si="16"/>
        <v>0</v>
      </c>
      <c r="AC78" s="78">
        <f t="shared" si="16"/>
        <v>0</v>
      </c>
      <c r="AD78" s="78">
        <f t="shared" si="16"/>
        <v>0</v>
      </c>
      <c r="AE78" s="78">
        <f t="shared" si="16"/>
        <v>0</v>
      </c>
      <c r="AF78" s="78">
        <f t="shared" si="16"/>
        <v>0</v>
      </c>
      <c r="AG78" s="78">
        <f t="shared" si="16"/>
        <v>0</v>
      </c>
      <c r="AH78" s="114">
        <f t="shared" si="16"/>
        <v>0</v>
      </c>
      <c r="AI78" s="78">
        <f t="shared" si="16"/>
        <v>0</v>
      </c>
      <c r="AJ78" s="78">
        <f t="shared" si="16"/>
        <v>0</v>
      </c>
      <c r="AK78" s="78">
        <f t="shared" si="16"/>
        <v>0</v>
      </c>
      <c r="AL78" s="78">
        <f t="shared" si="16"/>
        <v>0</v>
      </c>
      <c r="AM78" s="78">
        <f t="shared" si="16"/>
        <v>0</v>
      </c>
      <c r="AN78" s="78">
        <f t="shared" si="16"/>
        <v>0</v>
      </c>
      <c r="AO78" s="78">
        <f t="shared" si="16"/>
        <v>0</v>
      </c>
      <c r="AP78" s="78">
        <f t="shared" si="16"/>
        <v>0</v>
      </c>
      <c r="AQ78" s="78">
        <f t="shared" si="16"/>
        <v>0</v>
      </c>
      <c r="AR78" s="78">
        <f t="shared" si="16"/>
        <v>0</v>
      </c>
      <c r="AS78" s="78">
        <f t="shared" si="16"/>
        <v>0</v>
      </c>
      <c r="AT78" s="78">
        <f t="shared" si="16"/>
        <v>0</v>
      </c>
      <c r="AU78" s="78">
        <f t="shared" si="16"/>
        <v>0</v>
      </c>
      <c r="AV78" s="78">
        <f t="shared" si="16"/>
        <v>0</v>
      </c>
      <c r="AW78" s="78">
        <f t="shared" si="16"/>
        <v>0</v>
      </c>
      <c r="AX78" s="78">
        <f t="shared" si="16"/>
        <v>0</v>
      </c>
      <c r="AY78" s="78">
        <f t="shared" si="16"/>
        <v>0</v>
      </c>
      <c r="AZ78" s="78">
        <f t="shared" si="16"/>
        <v>0</v>
      </c>
      <c r="BA78" s="78">
        <f t="shared" si="16"/>
        <v>0</v>
      </c>
      <c r="BB78" s="78">
        <f t="shared" si="16"/>
        <v>0</v>
      </c>
      <c r="BC78" s="78">
        <f t="shared" si="16"/>
        <v>0</v>
      </c>
      <c r="BD78" s="78">
        <f t="shared" si="16"/>
        <v>0</v>
      </c>
      <c r="BE78" s="78">
        <f t="shared" si="16"/>
        <v>0</v>
      </c>
      <c r="BF78" s="78">
        <f t="shared" si="16"/>
        <v>0</v>
      </c>
      <c r="BG78" s="78">
        <f t="shared" si="16"/>
        <v>0</v>
      </c>
      <c r="BH78" s="78">
        <f t="shared" si="16"/>
        <v>0</v>
      </c>
      <c r="BI78" s="78">
        <f t="shared" si="16"/>
        <v>0</v>
      </c>
      <c r="BJ78" s="78">
        <f t="shared" si="16"/>
        <v>0</v>
      </c>
      <c r="BK78" s="78">
        <f t="shared" si="16"/>
        <v>0</v>
      </c>
      <c r="BL78" s="78">
        <f t="shared" si="16"/>
        <v>0</v>
      </c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</row>
    <row r="79" spans="1:87" x14ac:dyDescent="0.2">
      <c r="M79" s="85"/>
      <c r="N79" s="85"/>
      <c r="O79" s="85"/>
      <c r="P79" s="85"/>
      <c r="Q79" s="85"/>
      <c r="R79" s="10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10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</row>
    <row r="80" spans="1:87" x14ac:dyDescent="0.2">
      <c r="D80" s="85"/>
      <c r="E80" s="85"/>
      <c r="F80" s="85"/>
      <c r="G80" s="85"/>
      <c r="H80" s="85"/>
      <c r="I80" s="81">
        <f>I73/BL73*100</f>
        <v>3.8378237496846253</v>
      </c>
      <c r="J80" s="85"/>
      <c r="K80" s="85"/>
      <c r="L80" s="85"/>
      <c r="M80" s="85"/>
      <c r="N80" s="85"/>
      <c r="O80" s="85"/>
      <c r="P80" s="85"/>
      <c r="Q80" s="85"/>
      <c r="R80" s="105"/>
      <c r="S80" s="81">
        <f>S73/BL73*100</f>
        <v>8.6518737364080529</v>
      </c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10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73" t="s">
        <v>159</v>
      </c>
      <c r="BN80" s="85">
        <f>+BL73</f>
        <v>61216855</v>
      </c>
    </row>
    <row r="81" spans="65:66" x14ac:dyDescent="0.2">
      <c r="BM81" s="73" t="s">
        <v>160</v>
      </c>
      <c r="BN81" s="85">
        <f>+BS67-BU67</f>
        <v>61216855</v>
      </c>
    </row>
    <row r="82" spans="65:66" x14ac:dyDescent="0.2">
      <c r="BN82" s="85">
        <f>+BN80-BN81</f>
        <v>0</v>
      </c>
    </row>
  </sheetData>
  <mergeCells count="79">
    <mergeCell ref="BJ4:BJ6"/>
    <mergeCell ref="BK4:BK6"/>
    <mergeCell ref="BL4:BL6"/>
    <mergeCell ref="BZ4:BZ6"/>
    <mergeCell ref="CA4:CA6"/>
    <mergeCell ref="BW5:BW6"/>
    <mergeCell ref="BX5:BX6"/>
    <mergeCell ref="BY5:BY6"/>
    <mergeCell ref="BQ5:BQ6"/>
    <mergeCell ref="BR5:BR6"/>
    <mergeCell ref="BS5:BS6"/>
    <mergeCell ref="BT5:BT6"/>
    <mergeCell ref="BU5:BU6"/>
    <mergeCell ref="BV5:BV6"/>
    <mergeCell ref="CB4:CB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I82"/>
  <sheetViews>
    <sheetView showGridLines="0" zoomScale="80" zoomScaleNormal="80" workbookViewId="0">
      <pane xSplit="3" ySplit="6" topLeftCell="BR37" activePane="bottomRight" state="frozen"/>
      <selection activeCell="BR24" sqref="BR24"/>
      <selection pane="topRight" activeCell="BR24" sqref="BR24"/>
      <selection pane="bottomLeft" activeCell="BR24" sqref="BR24"/>
      <selection pane="bottomRight" activeCell="B2" sqref="B2"/>
    </sheetView>
  </sheetViews>
  <sheetFormatPr defaultColWidth="13.6640625" defaultRowHeight="14.4" x14ac:dyDescent="0.3"/>
  <cols>
    <col min="1" max="1" width="7.109375" style="1" customWidth="1"/>
    <col min="2" max="2" width="6.88671875" style="1" customWidth="1"/>
    <col min="3" max="3" width="26.6640625" style="1" customWidth="1"/>
    <col min="4" max="4" width="13" style="1" customWidth="1"/>
    <col min="5" max="8" width="14" style="1" bestFit="1" customWidth="1"/>
    <col min="9" max="9" width="14.6640625" style="1" bestFit="1" customWidth="1"/>
    <col min="10" max="20" width="14" style="1" bestFit="1" customWidth="1"/>
    <col min="21" max="21" width="16.44140625" style="1" bestFit="1" customWidth="1"/>
    <col min="22" max="33" width="14" style="1" bestFit="1" customWidth="1"/>
    <col min="34" max="34" width="15.88671875" style="1" bestFit="1" customWidth="1"/>
    <col min="35" max="41" width="14" style="1" bestFit="1" customWidth="1"/>
    <col min="42" max="42" width="15.88671875" style="1" bestFit="1" customWidth="1"/>
    <col min="43" max="43" width="16.44140625" style="1" bestFit="1" customWidth="1"/>
    <col min="44" max="44" width="18.33203125" style="1" bestFit="1" customWidth="1"/>
    <col min="45" max="45" width="16.44140625" style="1" bestFit="1" customWidth="1"/>
    <col min="46" max="51" width="14" style="1" bestFit="1" customWidth="1"/>
    <col min="52" max="53" width="16.44140625" style="1" bestFit="1" customWidth="1"/>
    <col min="54" max="54" width="14" style="1" bestFit="1" customWidth="1"/>
    <col min="55" max="55" width="16.44140625" style="1" bestFit="1" customWidth="1"/>
    <col min="56" max="58" width="14" style="1" bestFit="1" customWidth="1"/>
    <col min="59" max="59" width="24" style="1" bestFit="1" customWidth="1"/>
    <col min="60" max="60" width="15.88671875" style="1" bestFit="1" customWidth="1"/>
    <col min="61" max="63" width="14" style="1" bestFit="1" customWidth="1"/>
    <col min="64" max="64" width="14.88671875" style="1" bestFit="1" customWidth="1"/>
    <col min="65" max="65" width="18.88671875" style="1" bestFit="1" customWidth="1"/>
    <col min="66" max="66" width="13.88671875" style="1" bestFit="1" customWidth="1"/>
    <col min="67" max="67" width="16.88671875" style="1" bestFit="1" customWidth="1"/>
    <col min="68" max="68" width="16.33203125" style="1" bestFit="1" customWidth="1"/>
    <col min="69" max="69" width="13.88671875" style="1" bestFit="1" customWidth="1"/>
    <col min="70" max="71" width="18.5546875" style="1" customWidth="1"/>
    <col min="72" max="72" width="20.5546875" style="1" customWidth="1"/>
    <col min="73" max="73" width="18.109375" style="1" customWidth="1"/>
    <col min="74" max="74" width="18" style="1" customWidth="1"/>
    <col min="75" max="76" width="17.6640625" style="1" customWidth="1"/>
    <col min="77" max="77" width="14.5546875" style="1" bestFit="1" customWidth="1"/>
    <col min="78" max="78" width="15" style="1" customWidth="1"/>
    <col min="79" max="79" width="17.109375" style="1" customWidth="1"/>
    <col min="80" max="80" width="13.88671875" style="1" customWidth="1"/>
    <col min="81" max="81" width="13.6640625" style="1"/>
    <col min="82" max="87" width="8.44140625" style="1" bestFit="1" customWidth="1"/>
    <col min="88" max="16384" width="13.6640625" style="1"/>
  </cols>
  <sheetData>
    <row r="1" spans="1:87" ht="25.8" x14ac:dyDescent="0.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6"/>
      <c r="BO1" s="5"/>
      <c r="BP1" s="5"/>
      <c r="BQ1" s="5"/>
      <c r="BR1" s="5"/>
      <c r="BS1" s="7"/>
      <c r="BT1" s="3"/>
      <c r="BU1" s="3"/>
      <c r="BV1" s="3"/>
      <c r="BW1" s="3"/>
      <c r="BX1" s="3"/>
      <c r="BY1" s="3"/>
    </row>
    <row r="2" spans="1:87" ht="25.8" x14ac:dyDescent="0.5">
      <c r="B2" s="2" t="s">
        <v>161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5"/>
      <c r="BM2" s="5"/>
      <c r="BN2" s="5"/>
      <c r="BO2" s="5"/>
      <c r="BP2" s="5"/>
      <c r="BQ2" s="5"/>
      <c r="BR2" s="5"/>
      <c r="BS2" s="5"/>
      <c r="BT2" s="3"/>
      <c r="BU2" s="3"/>
      <c r="BV2" s="10"/>
      <c r="BW2" s="10"/>
      <c r="BX2" s="10"/>
    </row>
    <row r="3" spans="1:87" ht="25.8" x14ac:dyDescent="0.5">
      <c r="B3" s="2"/>
      <c r="C3" s="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7" ht="15.6" x14ac:dyDescent="0.3">
      <c r="B4" s="128" t="s">
        <v>2</v>
      </c>
      <c r="C4" s="128" t="s">
        <v>3</v>
      </c>
      <c r="D4" s="128">
        <v>1</v>
      </c>
      <c r="E4" s="128">
        <f>+D4+1</f>
        <v>2</v>
      </c>
      <c r="F4" s="128">
        <f t="shared" ref="F4:BK4" si="0">+E4+1</f>
        <v>3</v>
      </c>
      <c r="G4" s="128">
        <f t="shared" si="0"/>
        <v>4</v>
      </c>
      <c r="H4" s="128">
        <f t="shared" si="0"/>
        <v>5</v>
      </c>
      <c r="I4" s="128">
        <f t="shared" si="0"/>
        <v>6</v>
      </c>
      <c r="J4" s="128">
        <f t="shared" si="0"/>
        <v>7</v>
      </c>
      <c r="K4" s="128">
        <f t="shared" si="0"/>
        <v>8</v>
      </c>
      <c r="L4" s="128">
        <f t="shared" si="0"/>
        <v>9</v>
      </c>
      <c r="M4" s="128">
        <f t="shared" si="0"/>
        <v>10</v>
      </c>
      <c r="N4" s="128">
        <f t="shared" si="0"/>
        <v>11</v>
      </c>
      <c r="O4" s="128">
        <f t="shared" si="0"/>
        <v>12</v>
      </c>
      <c r="P4" s="128">
        <f t="shared" si="0"/>
        <v>13</v>
      </c>
      <c r="Q4" s="128">
        <f t="shared" si="0"/>
        <v>14</v>
      </c>
      <c r="R4" s="128">
        <f t="shared" si="0"/>
        <v>15</v>
      </c>
      <c r="S4" s="128">
        <f t="shared" si="0"/>
        <v>16</v>
      </c>
      <c r="T4" s="128">
        <f t="shared" si="0"/>
        <v>17</v>
      </c>
      <c r="U4" s="128">
        <f t="shared" si="0"/>
        <v>18</v>
      </c>
      <c r="V4" s="128">
        <f t="shared" si="0"/>
        <v>19</v>
      </c>
      <c r="W4" s="128">
        <f t="shared" si="0"/>
        <v>20</v>
      </c>
      <c r="X4" s="128">
        <f t="shared" si="0"/>
        <v>21</v>
      </c>
      <c r="Y4" s="128">
        <f t="shared" si="0"/>
        <v>22</v>
      </c>
      <c r="Z4" s="128">
        <f t="shared" si="0"/>
        <v>23</v>
      </c>
      <c r="AA4" s="128">
        <f t="shared" si="0"/>
        <v>24</v>
      </c>
      <c r="AB4" s="128">
        <f t="shared" si="0"/>
        <v>25</v>
      </c>
      <c r="AC4" s="128">
        <f t="shared" si="0"/>
        <v>26</v>
      </c>
      <c r="AD4" s="128">
        <f t="shared" si="0"/>
        <v>27</v>
      </c>
      <c r="AE4" s="128">
        <f t="shared" si="0"/>
        <v>28</v>
      </c>
      <c r="AF4" s="128">
        <f t="shared" si="0"/>
        <v>29</v>
      </c>
      <c r="AG4" s="128">
        <f t="shared" si="0"/>
        <v>30</v>
      </c>
      <c r="AH4" s="128">
        <f t="shared" si="0"/>
        <v>31</v>
      </c>
      <c r="AI4" s="128">
        <f t="shared" si="0"/>
        <v>32</v>
      </c>
      <c r="AJ4" s="128">
        <f t="shared" si="0"/>
        <v>33</v>
      </c>
      <c r="AK4" s="128">
        <f t="shared" si="0"/>
        <v>34</v>
      </c>
      <c r="AL4" s="128">
        <f t="shared" si="0"/>
        <v>35</v>
      </c>
      <c r="AM4" s="128">
        <f t="shared" si="0"/>
        <v>36</v>
      </c>
      <c r="AN4" s="128">
        <f t="shared" si="0"/>
        <v>37</v>
      </c>
      <c r="AO4" s="128">
        <f t="shared" si="0"/>
        <v>38</v>
      </c>
      <c r="AP4" s="128">
        <f t="shared" si="0"/>
        <v>39</v>
      </c>
      <c r="AQ4" s="128">
        <f t="shared" si="0"/>
        <v>40</v>
      </c>
      <c r="AR4" s="128">
        <f t="shared" si="0"/>
        <v>41</v>
      </c>
      <c r="AS4" s="128">
        <f t="shared" si="0"/>
        <v>42</v>
      </c>
      <c r="AT4" s="128">
        <f t="shared" si="0"/>
        <v>43</v>
      </c>
      <c r="AU4" s="128">
        <f t="shared" si="0"/>
        <v>44</v>
      </c>
      <c r="AV4" s="128">
        <f t="shared" si="0"/>
        <v>45</v>
      </c>
      <c r="AW4" s="128">
        <f t="shared" si="0"/>
        <v>46</v>
      </c>
      <c r="AX4" s="128">
        <f t="shared" si="0"/>
        <v>47</v>
      </c>
      <c r="AY4" s="128">
        <f t="shared" si="0"/>
        <v>48</v>
      </c>
      <c r="AZ4" s="128">
        <f t="shared" si="0"/>
        <v>49</v>
      </c>
      <c r="BA4" s="128">
        <f t="shared" si="0"/>
        <v>50</v>
      </c>
      <c r="BB4" s="128">
        <f t="shared" si="0"/>
        <v>51</v>
      </c>
      <c r="BC4" s="128">
        <f t="shared" si="0"/>
        <v>52</v>
      </c>
      <c r="BD4" s="128">
        <f t="shared" si="0"/>
        <v>53</v>
      </c>
      <c r="BE4" s="128">
        <f t="shared" si="0"/>
        <v>54</v>
      </c>
      <c r="BF4" s="128">
        <f t="shared" si="0"/>
        <v>55</v>
      </c>
      <c r="BG4" s="128">
        <f t="shared" si="0"/>
        <v>56</v>
      </c>
      <c r="BH4" s="128">
        <f>+BG4+1</f>
        <v>57</v>
      </c>
      <c r="BI4" s="128">
        <f t="shared" si="0"/>
        <v>58</v>
      </c>
      <c r="BJ4" s="128">
        <f t="shared" si="0"/>
        <v>59</v>
      </c>
      <c r="BK4" s="128">
        <f t="shared" si="0"/>
        <v>60</v>
      </c>
      <c r="BL4" s="128">
        <v>180</v>
      </c>
      <c r="BM4" s="12">
        <v>3011</v>
      </c>
      <c r="BN4" s="12">
        <v>3012</v>
      </c>
      <c r="BO4" s="12">
        <v>3020</v>
      </c>
      <c r="BP4" s="12">
        <v>3030</v>
      </c>
      <c r="BQ4" s="12">
        <v>3040</v>
      </c>
      <c r="BR4" s="12">
        <v>3050</v>
      </c>
      <c r="BS4" s="12">
        <v>3090</v>
      </c>
      <c r="BT4" s="12">
        <v>3100</v>
      </c>
      <c r="BU4" s="12">
        <v>4090</v>
      </c>
      <c r="BV4" s="12">
        <v>5010</v>
      </c>
      <c r="BW4" s="12">
        <v>5020</v>
      </c>
      <c r="BX4" s="12">
        <v>5030</v>
      </c>
      <c r="BY4" s="12">
        <v>5090</v>
      </c>
      <c r="BZ4" s="129">
        <v>600</v>
      </c>
      <c r="CA4" s="129">
        <v>700</v>
      </c>
      <c r="CB4" s="129">
        <v>800</v>
      </c>
    </row>
    <row r="5" spans="1:87" ht="15" customHeight="1" x14ac:dyDescent="0.3"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31" t="s">
        <v>4</v>
      </c>
      <c r="BN5" s="131" t="s">
        <v>5</v>
      </c>
      <c r="BO5" s="133" t="s">
        <v>6</v>
      </c>
      <c r="BP5" s="131" t="s">
        <v>7</v>
      </c>
      <c r="BQ5" s="135" t="s">
        <v>8</v>
      </c>
      <c r="BR5" s="133" t="s">
        <v>9</v>
      </c>
      <c r="BS5" s="133" t="s">
        <v>10</v>
      </c>
      <c r="BT5" s="133" t="s">
        <v>11</v>
      </c>
      <c r="BU5" s="137" t="s">
        <v>12</v>
      </c>
      <c r="BV5" s="133" t="s">
        <v>13</v>
      </c>
      <c r="BW5" s="133" t="s">
        <v>14</v>
      </c>
      <c r="BX5" s="133" t="s">
        <v>15</v>
      </c>
      <c r="BY5" s="133" t="s">
        <v>16</v>
      </c>
      <c r="BZ5" s="130"/>
      <c r="CA5" s="130"/>
      <c r="CB5" s="130"/>
    </row>
    <row r="6" spans="1:87" ht="33" customHeight="1" x14ac:dyDescent="0.3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32"/>
      <c r="BN6" s="132"/>
      <c r="BO6" s="134"/>
      <c r="BP6" s="132"/>
      <c r="BQ6" s="136"/>
      <c r="BR6" s="134"/>
      <c r="BS6" s="134"/>
      <c r="BT6" s="134"/>
      <c r="BU6" s="138"/>
      <c r="BV6" s="134"/>
      <c r="BW6" s="134"/>
      <c r="BX6" s="134"/>
      <c r="BY6" s="134"/>
      <c r="BZ6" s="130"/>
      <c r="CA6" s="130"/>
      <c r="CB6" s="130"/>
      <c r="CD6" s="13" t="s">
        <v>17</v>
      </c>
      <c r="CE6" s="13" t="s">
        <v>18</v>
      </c>
      <c r="CF6" s="13" t="s">
        <v>19</v>
      </c>
      <c r="CG6" s="13" t="s">
        <v>20</v>
      </c>
      <c r="CH6" s="13" t="s">
        <v>21</v>
      </c>
      <c r="CI6" s="13" t="s">
        <v>22</v>
      </c>
    </row>
    <row r="7" spans="1:87" ht="15.6" x14ac:dyDescent="0.3">
      <c r="A7" s="14"/>
      <c r="B7" s="15" t="s">
        <v>23</v>
      </c>
      <c r="C7" s="16" t="s">
        <v>24</v>
      </c>
      <c r="D7" s="17">
        <v>16492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319</v>
      </c>
      <c r="N7" s="17">
        <v>695</v>
      </c>
      <c r="O7" s="17">
        <v>5269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193516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8">
        <v>216291</v>
      </c>
      <c r="BM7" s="17">
        <v>0</v>
      </c>
      <c r="BN7" s="17">
        <v>0</v>
      </c>
      <c r="BO7" s="17">
        <v>0</v>
      </c>
      <c r="BP7" s="17">
        <v>0</v>
      </c>
      <c r="BQ7" s="17">
        <v>8997</v>
      </c>
      <c r="BR7" s="17">
        <v>0</v>
      </c>
      <c r="BS7" s="18">
        <v>8997</v>
      </c>
      <c r="BT7" s="18">
        <v>225288</v>
      </c>
      <c r="BU7" s="17">
        <v>862</v>
      </c>
      <c r="BV7" s="17">
        <v>0</v>
      </c>
      <c r="BW7" s="17">
        <v>0</v>
      </c>
      <c r="BX7" s="17">
        <v>0</v>
      </c>
      <c r="BY7" s="18">
        <v>0</v>
      </c>
      <c r="BZ7" s="18">
        <v>224426</v>
      </c>
      <c r="CA7" s="17">
        <v>225288</v>
      </c>
      <c r="CB7" s="17">
        <v>0</v>
      </c>
      <c r="CD7" s="14">
        <f>SUM(D7:BK7)-BL7</f>
        <v>0</v>
      </c>
      <c r="CE7" s="14">
        <f>SUM(BM7:BR7)-BS7</f>
        <v>0</v>
      </c>
      <c r="CF7" s="14">
        <f>+BT7-BS7-BL7</f>
        <v>0</v>
      </c>
      <c r="CG7" s="14">
        <f>SUM(BV7:BX7)-BY7</f>
        <v>0</v>
      </c>
      <c r="CH7" s="14">
        <f>+CA7-BZ7-BY7-BU7</f>
        <v>0</v>
      </c>
      <c r="CI7" s="14">
        <f>+BT7-CA7</f>
        <v>0</v>
      </c>
    </row>
    <row r="8" spans="1:87" ht="15.6" x14ac:dyDescent="0.3">
      <c r="A8" s="14"/>
      <c r="B8" s="15" t="s">
        <v>25</v>
      </c>
      <c r="C8" s="16" t="s">
        <v>26</v>
      </c>
      <c r="D8" s="17">
        <v>0</v>
      </c>
      <c r="E8" s="17">
        <v>15595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5347</v>
      </c>
      <c r="N8" s="17">
        <v>8261</v>
      </c>
      <c r="O8" s="17">
        <v>4938</v>
      </c>
      <c r="P8" s="17">
        <v>0</v>
      </c>
      <c r="Q8" s="17">
        <v>2956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13159</v>
      </c>
      <c r="X8" s="17">
        <v>70974</v>
      </c>
      <c r="Y8" s="17">
        <v>2439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2910</v>
      </c>
      <c r="AY8" s="17">
        <v>74440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1127</v>
      </c>
      <c r="BI8" s="17">
        <v>6283</v>
      </c>
      <c r="BJ8" s="17">
        <v>0</v>
      </c>
      <c r="BK8" s="17">
        <v>0</v>
      </c>
      <c r="BL8" s="18">
        <v>208429</v>
      </c>
      <c r="BM8" s="17">
        <v>210015</v>
      </c>
      <c r="BN8" s="17">
        <v>0</v>
      </c>
      <c r="BO8" s="17">
        <v>0</v>
      </c>
      <c r="BP8" s="17">
        <v>0</v>
      </c>
      <c r="BQ8" s="17">
        <v>662</v>
      </c>
      <c r="BR8" s="17">
        <v>0</v>
      </c>
      <c r="BS8" s="18">
        <v>210677</v>
      </c>
      <c r="BT8" s="18">
        <v>419106</v>
      </c>
      <c r="BU8" s="17">
        <v>248737</v>
      </c>
      <c r="BV8" s="17">
        <v>0</v>
      </c>
      <c r="BW8" s="17">
        <v>0</v>
      </c>
      <c r="BX8" s="17">
        <v>0</v>
      </c>
      <c r="BY8" s="18">
        <v>0</v>
      </c>
      <c r="BZ8" s="18">
        <v>170369</v>
      </c>
      <c r="CA8" s="17">
        <v>419106</v>
      </c>
      <c r="CB8" s="17">
        <v>0</v>
      </c>
      <c r="CD8" s="14">
        <f t="shared" ref="CD8:CD68" si="1">SUM(D8:BK8)-BL8</f>
        <v>0</v>
      </c>
      <c r="CE8" s="14">
        <f t="shared" ref="CE8:CE68" si="2">SUM(BM8:BR8)-BS8</f>
        <v>0</v>
      </c>
      <c r="CF8" s="14">
        <f t="shared" ref="CF8:CF68" si="3">+BT8-BS8-BL8</f>
        <v>0</v>
      </c>
      <c r="CG8" s="14">
        <f t="shared" ref="CG8:CG68" si="4">SUM(BV8:BX8)-BY8</f>
        <v>0</v>
      </c>
      <c r="CH8" s="14">
        <f t="shared" ref="CH8:CH68" si="5">+CA8-BZ8-BY8-BU8</f>
        <v>0</v>
      </c>
      <c r="CI8" s="14">
        <f t="shared" ref="CI8:CI68" si="6">+BT8-CA8</f>
        <v>0</v>
      </c>
    </row>
    <row r="9" spans="1:87" ht="15.6" x14ac:dyDescent="0.3">
      <c r="A9" s="14"/>
      <c r="B9" s="15" t="s">
        <v>27</v>
      </c>
      <c r="C9" s="16" t="s">
        <v>28</v>
      </c>
      <c r="D9" s="17">
        <v>0</v>
      </c>
      <c r="E9" s="17">
        <v>0</v>
      </c>
      <c r="F9" s="17">
        <v>41626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6603</v>
      </c>
      <c r="N9" s="17">
        <v>4823</v>
      </c>
      <c r="O9" s="17">
        <v>0</v>
      </c>
      <c r="P9" s="17">
        <v>0</v>
      </c>
      <c r="Q9" s="17">
        <v>33643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2125</v>
      </c>
      <c r="X9" s="17">
        <v>35213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132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3539</v>
      </c>
      <c r="AY9" s="17">
        <v>187946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2436</v>
      </c>
      <c r="BI9" s="17">
        <v>26814</v>
      </c>
      <c r="BJ9" s="17">
        <v>0</v>
      </c>
      <c r="BK9" s="17">
        <v>0</v>
      </c>
      <c r="BL9" s="18">
        <v>344900</v>
      </c>
      <c r="BM9" s="17">
        <v>1165794</v>
      </c>
      <c r="BN9" s="17">
        <v>0</v>
      </c>
      <c r="BO9" s="17">
        <v>0</v>
      </c>
      <c r="BP9" s="17">
        <v>43400</v>
      </c>
      <c r="BQ9" s="17">
        <v>1343</v>
      </c>
      <c r="BR9" s="17">
        <v>0</v>
      </c>
      <c r="BS9" s="18">
        <v>1210537</v>
      </c>
      <c r="BT9" s="18">
        <v>1555437</v>
      </c>
      <c r="BU9" s="17">
        <v>970794</v>
      </c>
      <c r="BV9" s="17">
        <v>0</v>
      </c>
      <c r="BW9" s="17">
        <v>0</v>
      </c>
      <c r="BX9" s="17">
        <v>0</v>
      </c>
      <c r="BY9" s="18">
        <v>0</v>
      </c>
      <c r="BZ9" s="18">
        <v>584643</v>
      </c>
      <c r="CA9" s="17">
        <v>1555437</v>
      </c>
      <c r="CB9" s="17">
        <v>0</v>
      </c>
      <c r="CD9" s="14">
        <f t="shared" si="1"/>
        <v>0</v>
      </c>
      <c r="CE9" s="14">
        <f t="shared" si="2"/>
        <v>0</v>
      </c>
      <c r="CF9" s="14">
        <f t="shared" si="3"/>
        <v>0</v>
      </c>
      <c r="CG9" s="14">
        <f t="shared" si="4"/>
        <v>0</v>
      </c>
      <c r="CH9" s="14">
        <f t="shared" si="5"/>
        <v>0</v>
      </c>
      <c r="CI9" s="14">
        <f t="shared" si="6"/>
        <v>0</v>
      </c>
    </row>
    <row r="10" spans="1:87" ht="15.6" x14ac:dyDescent="0.3">
      <c r="A10" s="14"/>
      <c r="B10" s="19" t="s">
        <v>29</v>
      </c>
      <c r="C10" s="20" t="s">
        <v>30</v>
      </c>
      <c r="D10" s="17">
        <v>0</v>
      </c>
      <c r="E10" s="17">
        <v>0</v>
      </c>
      <c r="F10" s="17">
        <v>0</v>
      </c>
      <c r="G10" s="17">
        <v>11309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262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647</v>
      </c>
      <c r="X10" s="17">
        <v>6013</v>
      </c>
      <c r="Y10" s="17">
        <v>570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114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1210</v>
      </c>
      <c r="AY10" s="17">
        <v>47770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2735</v>
      </c>
      <c r="BI10" s="17">
        <v>16503</v>
      </c>
      <c r="BJ10" s="17">
        <v>0</v>
      </c>
      <c r="BK10" s="17">
        <v>0</v>
      </c>
      <c r="BL10" s="18">
        <v>87133</v>
      </c>
      <c r="BM10" s="17">
        <v>746287</v>
      </c>
      <c r="BN10" s="17">
        <v>0</v>
      </c>
      <c r="BO10" s="17">
        <v>0</v>
      </c>
      <c r="BP10" s="17">
        <v>501249</v>
      </c>
      <c r="BQ10" s="17">
        <v>639</v>
      </c>
      <c r="BR10" s="17">
        <v>0</v>
      </c>
      <c r="BS10" s="18">
        <v>1248175</v>
      </c>
      <c r="BT10" s="18">
        <v>1335308</v>
      </c>
      <c r="BU10" s="17">
        <v>557984</v>
      </c>
      <c r="BV10" s="17">
        <v>0</v>
      </c>
      <c r="BW10" s="17">
        <v>0</v>
      </c>
      <c r="BX10" s="17">
        <v>0</v>
      </c>
      <c r="BY10" s="18">
        <v>0</v>
      </c>
      <c r="BZ10" s="18">
        <v>777324</v>
      </c>
      <c r="CA10" s="17">
        <v>1335308</v>
      </c>
      <c r="CB10" s="17">
        <v>0</v>
      </c>
      <c r="CD10" s="14">
        <f t="shared" si="1"/>
        <v>0</v>
      </c>
      <c r="CE10" s="14">
        <f t="shared" si="2"/>
        <v>0</v>
      </c>
      <c r="CF10" s="14">
        <f t="shared" si="3"/>
        <v>0</v>
      </c>
      <c r="CG10" s="14">
        <f t="shared" si="4"/>
        <v>0</v>
      </c>
      <c r="CH10" s="14">
        <f t="shared" si="5"/>
        <v>0</v>
      </c>
      <c r="CI10" s="14">
        <f t="shared" si="6"/>
        <v>0</v>
      </c>
    </row>
    <row r="11" spans="1:87" ht="15.6" x14ac:dyDescent="0.3">
      <c r="A11" s="14"/>
      <c r="B11" s="19" t="s">
        <v>31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994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887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4348</v>
      </c>
      <c r="AY11" s="17">
        <v>45937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68</v>
      </c>
      <c r="BH11" s="17">
        <v>1070</v>
      </c>
      <c r="BI11" s="17">
        <v>565</v>
      </c>
      <c r="BJ11" s="17">
        <v>0</v>
      </c>
      <c r="BK11" s="17">
        <v>0</v>
      </c>
      <c r="BL11" s="18">
        <v>53872</v>
      </c>
      <c r="BM11" s="17">
        <v>194168</v>
      </c>
      <c r="BN11" s="17">
        <v>0</v>
      </c>
      <c r="BO11" s="17">
        <v>0</v>
      </c>
      <c r="BP11" s="17">
        <v>0</v>
      </c>
      <c r="BQ11" s="17">
        <v>605</v>
      </c>
      <c r="BR11" s="17">
        <v>0</v>
      </c>
      <c r="BS11" s="18">
        <v>194773</v>
      </c>
      <c r="BT11" s="18">
        <v>248645</v>
      </c>
      <c r="BU11" s="17">
        <v>202056</v>
      </c>
      <c r="BV11" s="17">
        <v>0</v>
      </c>
      <c r="BW11" s="17">
        <v>0</v>
      </c>
      <c r="BX11" s="17">
        <v>0</v>
      </c>
      <c r="BY11" s="18">
        <v>0</v>
      </c>
      <c r="BZ11" s="18">
        <v>46589</v>
      </c>
      <c r="CA11" s="17">
        <v>248645</v>
      </c>
      <c r="CB11" s="17">
        <v>0</v>
      </c>
      <c r="CD11" s="14">
        <f t="shared" si="1"/>
        <v>0</v>
      </c>
      <c r="CE11" s="14">
        <f t="shared" si="2"/>
        <v>0</v>
      </c>
      <c r="CF11" s="14">
        <f t="shared" si="3"/>
        <v>0</v>
      </c>
      <c r="CG11" s="14">
        <f t="shared" si="4"/>
        <v>0</v>
      </c>
      <c r="CH11" s="14">
        <f t="shared" si="5"/>
        <v>0</v>
      </c>
      <c r="CI11" s="14">
        <f t="shared" si="6"/>
        <v>0</v>
      </c>
    </row>
    <row r="12" spans="1:87" ht="15.6" x14ac:dyDescent="0.3">
      <c r="A12" s="14"/>
      <c r="B12" s="19" t="s">
        <v>33</v>
      </c>
      <c r="C12" s="20" t="s">
        <v>34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155104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2560264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8">
        <v>2715368</v>
      </c>
      <c r="BM12" s="17">
        <v>0</v>
      </c>
      <c r="BN12" s="17">
        <v>0</v>
      </c>
      <c r="BO12" s="17">
        <v>0</v>
      </c>
      <c r="BP12" s="17">
        <v>918733</v>
      </c>
      <c r="BQ12" s="17">
        <v>6011</v>
      </c>
      <c r="BR12" s="17">
        <v>80421</v>
      </c>
      <c r="BS12" s="18">
        <v>1005165</v>
      </c>
      <c r="BT12" s="18">
        <v>3720533</v>
      </c>
      <c r="BU12" s="17">
        <v>0</v>
      </c>
      <c r="BV12" s="17">
        <v>0</v>
      </c>
      <c r="BW12" s="17">
        <v>0</v>
      </c>
      <c r="BX12" s="17">
        <v>0</v>
      </c>
      <c r="BY12" s="18">
        <v>0</v>
      </c>
      <c r="BZ12" s="18">
        <v>3720533</v>
      </c>
      <c r="CA12" s="17">
        <v>3720533</v>
      </c>
      <c r="CB12" s="17">
        <v>0</v>
      </c>
      <c r="CD12" s="14">
        <f t="shared" si="1"/>
        <v>0</v>
      </c>
      <c r="CE12" s="14">
        <f t="shared" si="2"/>
        <v>0</v>
      </c>
      <c r="CF12" s="14">
        <f t="shared" si="3"/>
        <v>0</v>
      </c>
      <c r="CG12" s="14">
        <f t="shared" si="4"/>
        <v>0</v>
      </c>
      <c r="CH12" s="14">
        <f t="shared" si="5"/>
        <v>0</v>
      </c>
      <c r="CI12" s="14">
        <f t="shared" si="6"/>
        <v>0</v>
      </c>
    </row>
    <row r="13" spans="1:87" ht="15.6" x14ac:dyDescent="0.3">
      <c r="A13" s="14"/>
      <c r="B13" s="19" t="s">
        <v>35</v>
      </c>
      <c r="C13" s="20" t="s">
        <v>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381305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549889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1410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8">
        <v>932604</v>
      </c>
      <c r="BM13" s="17">
        <v>6427</v>
      </c>
      <c r="BN13" s="17">
        <v>0</v>
      </c>
      <c r="BO13" s="17">
        <v>0</v>
      </c>
      <c r="BP13" s="17">
        <v>2182092</v>
      </c>
      <c r="BQ13" s="17">
        <v>24135</v>
      </c>
      <c r="BR13" s="17">
        <v>737874</v>
      </c>
      <c r="BS13" s="18">
        <v>2950528</v>
      </c>
      <c r="BT13" s="18">
        <v>3883132</v>
      </c>
      <c r="BU13" s="17">
        <v>0</v>
      </c>
      <c r="BV13" s="17">
        <v>0</v>
      </c>
      <c r="BW13" s="17">
        <v>0</v>
      </c>
      <c r="BX13" s="17">
        <v>0</v>
      </c>
      <c r="BY13" s="18">
        <v>0</v>
      </c>
      <c r="BZ13" s="18">
        <v>3883132</v>
      </c>
      <c r="CA13" s="17">
        <v>3883132</v>
      </c>
      <c r="CB13" s="17">
        <v>0</v>
      </c>
      <c r="CD13" s="14">
        <f t="shared" si="1"/>
        <v>0</v>
      </c>
      <c r="CE13" s="14">
        <f t="shared" si="2"/>
        <v>0</v>
      </c>
      <c r="CF13" s="14">
        <f t="shared" si="3"/>
        <v>0</v>
      </c>
      <c r="CG13" s="14">
        <f t="shared" si="4"/>
        <v>0</v>
      </c>
      <c r="CH13" s="14">
        <f t="shared" si="5"/>
        <v>0</v>
      </c>
      <c r="CI13" s="14">
        <f t="shared" si="6"/>
        <v>0</v>
      </c>
    </row>
    <row r="14" spans="1:87" ht="15.6" x14ac:dyDescent="0.3">
      <c r="A14" s="14"/>
      <c r="B14" s="19" t="s">
        <v>37</v>
      </c>
      <c r="C14" s="20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36365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123768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8">
        <v>160133</v>
      </c>
      <c r="BM14" s="17">
        <v>0</v>
      </c>
      <c r="BN14" s="17">
        <v>0</v>
      </c>
      <c r="BO14" s="17">
        <v>0</v>
      </c>
      <c r="BP14" s="17">
        <v>103943</v>
      </c>
      <c r="BQ14" s="17">
        <v>-3509</v>
      </c>
      <c r="BR14" s="17">
        <v>18927</v>
      </c>
      <c r="BS14" s="18">
        <v>119361</v>
      </c>
      <c r="BT14" s="18">
        <v>279494</v>
      </c>
      <c r="BU14" s="17">
        <v>0</v>
      </c>
      <c r="BV14" s="17">
        <v>0</v>
      </c>
      <c r="BW14" s="17">
        <v>0</v>
      </c>
      <c r="BX14" s="17">
        <v>0</v>
      </c>
      <c r="BY14" s="18">
        <v>0</v>
      </c>
      <c r="BZ14" s="18">
        <v>279494</v>
      </c>
      <c r="CA14" s="17">
        <v>279494</v>
      </c>
      <c r="CB14" s="17">
        <v>0</v>
      </c>
      <c r="CD14" s="14">
        <f t="shared" si="1"/>
        <v>0</v>
      </c>
      <c r="CE14" s="14">
        <f t="shared" si="2"/>
        <v>0</v>
      </c>
      <c r="CF14" s="14">
        <f t="shared" si="3"/>
        <v>0</v>
      </c>
      <c r="CG14" s="14">
        <f t="shared" si="4"/>
        <v>0</v>
      </c>
      <c r="CH14" s="14">
        <f t="shared" si="5"/>
        <v>0</v>
      </c>
      <c r="CI14" s="14">
        <f t="shared" si="6"/>
        <v>0</v>
      </c>
    </row>
    <row r="15" spans="1:87" ht="15.6" x14ac:dyDescent="0.3">
      <c r="A15" s="14"/>
      <c r="B15" s="19" t="s">
        <v>39</v>
      </c>
      <c r="C15" s="20" t="s">
        <v>40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431</v>
      </c>
      <c r="M15" s="17">
        <v>249</v>
      </c>
      <c r="N15" s="17">
        <v>0</v>
      </c>
      <c r="O15" s="17">
        <v>59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2225</v>
      </c>
      <c r="W15" s="17">
        <v>103</v>
      </c>
      <c r="X15" s="17">
        <v>2886</v>
      </c>
      <c r="Y15" s="17">
        <v>877</v>
      </c>
      <c r="Z15" s="17">
        <v>0</v>
      </c>
      <c r="AA15" s="17">
        <v>0</v>
      </c>
      <c r="AB15" s="17">
        <v>0</v>
      </c>
      <c r="AC15" s="17">
        <v>1113</v>
      </c>
      <c r="AD15" s="17">
        <v>0</v>
      </c>
      <c r="AE15" s="17">
        <v>39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188</v>
      </c>
      <c r="AY15" s="17">
        <v>785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8</v>
      </c>
      <c r="BI15" s="17">
        <v>71</v>
      </c>
      <c r="BJ15" s="17">
        <v>0</v>
      </c>
      <c r="BK15" s="17">
        <v>0</v>
      </c>
      <c r="BL15" s="18">
        <v>9034</v>
      </c>
      <c r="BM15" s="17">
        <v>33148</v>
      </c>
      <c r="BN15" s="17">
        <v>0</v>
      </c>
      <c r="BO15" s="17">
        <v>0</v>
      </c>
      <c r="BP15" s="17">
        <v>48400</v>
      </c>
      <c r="BQ15" s="17">
        <v>873</v>
      </c>
      <c r="BR15" s="17">
        <v>0</v>
      </c>
      <c r="BS15" s="18">
        <v>82421</v>
      </c>
      <c r="BT15" s="18">
        <v>91455</v>
      </c>
      <c r="BU15" s="17">
        <v>66376</v>
      </c>
      <c r="BV15" s="17">
        <v>0</v>
      </c>
      <c r="BW15" s="17">
        <v>0</v>
      </c>
      <c r="BX15" s="17">
        <v>0</v>
      </c>
      <c r="BY15" s="18">
        <v>0</v>
      </c>
      <c r="BZ15" s="18">
        <v>25079</v>
      </c>
      <c r="CA15" s="17">
        <v>91455</v>
      </c>
      <c r="CB15" s="17">
        <v>0</v>
      </c>
      <c r="CD15" s="14">
        <f t="shared" si="1"/>
        <v>0</v>
      </c>
      <c r="CE15" s="14">
        <f t="shared" si="2"/>
        <v>0</v>
      </c>
      <c r="CF15" s="14">
        <f t="shared" si="3"/>
        <v>0</v>
      </c>
      <c r="CG15" s="14">
        <f t="shared" si="4"/>
        <v>0</v>
      </c>
      <c r="CH15" s="14">
        <f t="shared" si="5"/>
        <v>0</v>
      </c>
      <c r="CI15" s="14">
        <f t="shared" si="6"/>
        <v>0</v>
      </c>
    </row>
    <row r="16" spans="1:87" ht="15.6" x14ac:dyDescent="0.3">
      <c r="A16" s="14"/>
      <c r="B16" s="19" t="s">
        <v>41</v>
      </c>
      <c r="C16" s="20" t="s">
        <v>42</v>
      </c>
      <c r="D16" s="17">
        <v>1731</v>
      </c>
      <c r="E16" s="17">
        <v>1648</v>
      </c>
      <c r="F16" s="17">
        <v>1972</v>
      </c>
      <c r="G16" s="17">
        <v>14806</v>
      </c>
      <c r="H16" s="17">
        <v>104</v>
      </c>
      <c r="I16" s="17">
        <v>22637</v>
      </c>
      <c r="J16" s="17">
        <v>12437</v>
      </c>
      <c r="K16" s="17">
        <v>1042</v>
      </c>
      <c r="L16" s="17">
        <v>288</v>
      </c>
      <c r="M16" s="17">
        <v>5123</v>
      </c>
      <c r="N16" s="17">
        <v>0</v>
      </c>
      <c r="O16" s="17">
        <v>10509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4376</v>
      </c>
      <c r="X16" s="17">
        <v>65099</v>
      </c>
      <c r="Y16" s="17">
        <v>1193</v>
      </c>
      <c r="Z16" s="17">
        <v>0</v>
      </c>
      <c r="AA16" s="17">
        <v>185</v>
      </c>
      <c r="AB16" s="17">
        <v>0</v>
      </c>
      <c r="AC16" s="17">
        <v>0</v>
      </c>
      <c r="AD16" s="17">
        <v>0</v>
      </c>
      <c r="AE16" s="17">
        <v>59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1235</v>
      </c>
      <c r="AY16" s="17">
        <v>64658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172</v>
      </c>
      <c r="BH16" s="17">
        <v>0</v>
      </c>
      <c r="BI16" s="17">
        <v>0</v>
      </c>
      <c r="BJ16" s="17">
        <v>0</v>
      </c>
      <c r="BK16" s="17">
        <v>0</v>
      </c>
      <c r="BL16" s="18">
        <v>209274</v>
      </c>
      <c r="BM16" s="17">
        <v>192919</v>
      </c>
      <c r="BN16" s="17">
        <v>0</v>
      </c>
      <c r="BO16" s="17">
        <v>0</v>
      </c>
      <c r="BP16" s="17">
        <v>192993</v>
      </c>
      <c r="BQ16" s="17">
        <v>4771</v>
      </c>
      <c r="BR16" s="17">
        <v>0</v>
      </c>
      <c r="BS16" s="18">
        <v>390683</v>
      </c>
      <c r="BT16" s="18">
        <v>599957</v>
      </c>
      <c r="BU16" s="17">
        <v>306737</v>
      </c>
      <c r="BV16" s="17">
        <v>0</v>
      </c>
      <c r="BW16" s="17">
        <v>0</v>
      </c>
      <c r="BX16" s="17">
        <v>0</v>
      </c>
      <c r="BY16" s="18">
        <v>0</v>
      </c>
      <c r="BZ16" s="18">
        <v>293220</v>
      </c>
      <c r="CA16" s="17">
        <v>599957</v>
      </c>
      <c r="CB16" s="17">
        <v>0</v>
      </c>
      <c r="CD16" s="14">
        <f t="shared" si="1"/>
        <v>0</v>
      </c>
      <c r="CE16" s="14">
        <f t="shared" si="2"/>
        <v>0</v>
      </c>
      <c r="CF16" s="14">
        <f t="shared" si="3"/>
        <v>0</v>
      </c>
      <c r="CG16" s="14">
        <f t="shared" si="4"/>
        <v>0</v>
      </c>
      <c r="CH16" s="14">
        <f t="shared" si="5"/>
        <v>0</v>
      </c>
      <c r="CI16" s="14">
        <f t="shared" si="6"/>
        <v>0</v>
      </c>
    </row>
    <row r="17" spans="1:87" ht="15.6" x14ac:dyDescent="0.3">
      <c r="A17" s="14"/>
      <c r="B17" s="19" t="s">
        <v>43</v>
      </c>
      <c r="C17" s="20" t="s">
        <v>44</v>
      </c>
      <c r="D17" s="17">
        <v>0</v>
      </c>
      <c r="E17" s="17">
        <v>145</v>
      </c>
      <c r="F17" s="17">
        <v>2549</v>
      </c>
      <c r="G17" s="17">
        <v>4768</v>
      </c>
      <c r="H17" s="17">
        <v>23</v>
      </c>
      <c r="I17" s="17">
        <v>0</v>
      </c>
      <c r="J17" s="17">
        <v>1822</v>
      </c>
      <c r="K17" s="17">
        <v>0</v>
      </c>
      <c r="L17" s="17">
        <v>173</v>
      </c>
      <c r="M17" s="17">
        <v>4162</v>
      </c>
      <c r="N17" s="17">
        <v>9453</v>
      </c>
      <c r="O17" s="17">
        <v>0</v>
      </c>
      <c r="P17" s="17">
        <v>0</v>
      </c>
      <c r="Q17" s="17">
        <v>11594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155</v>
      </c>
      <c r="X17" s="17">
        <v>51244</v>
      </c>
      <c r="Y17" s="17">
        <v>0</v>
      </c>
      <c r="Z17" s="17">
        <v>0</v>
      </c>
      <c r="AA17" s="17">
        <v>19</v>
      </c>
      <c r="AB17" s="17">
        <v>0</v>
      </c>
      <c r="AC17" s="17">
        <v>0</v>
      </c>
      <c r="AD17" s="17">
        <v>0</v>
      </c>
      <c r="AE17" s="17">
        <v>210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4192</v>
      </c>
      <c r="AY17" s="17">
        <v>161327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8">
        <v>251836</v>
      </c>
      <c r="BM17" s="17">
        <v>916693</v>
      </c>
      <c r="BN17" s="17">
        <v>0</v>
      </c>
      <c r="BO17" s="17">
        <v>0</v>
      </c>
      <c r="BP17" s="17">
        <v>186906</v>
      </c>
      <c r="BQ17" s="17">
        <v>-3760</v>
      </c>
      <c r="BR17" s="17">
        <v>0</v>
      </c>
      <c r="BS17" s="18">
        <v>1099839</v>
      </c>
      <c r="BT17" s="18">
        <v>1351675</v>
      </c>
      <c r="BU17" s="17">
        <v>687035</v>
      </c>
      <c r="BV17" s="17">
        <v>0</v>
      </c>
      <c r="BW17" s="17">
        <v>0</v>
      </c>
      <c r="BX17" s="17">
        <v>0</v>
      </c>
      <c r="BY17" s="18">
        <v>0</v>
      </c>
      <c r="BZ17" s="18">
        <v>664640</v>
      </c>
      <c r="CA17" s="17">
        <v>1351675</v>
      </c>
      <c r="CB17" s="17">
        <v>0</v>
      </c>
      <c r="CD17" s="14">
        <f t="shared" si="1"/>
        <v>0</v>
      </c>
      <c r="CE17" s="14">
        <f t="shared" si="2"/>
        <v>0</v>
      </c>
      <c r="CF17" s="14">
        <f t="shared" si="3"/>
        <v>0</v>
      </c>
      <c r="CG17" s="14">
        <f t="shared" si="4"/>
        <v>0</v>
      </c>
      <c r="CH17" s="14">
        <f t="shared" si="5"/>
        <v>0</v>
      </c>
      <c r="CI17" s="14">
        <f t="shared" si="6"/>
        <v>0</v>
      </c>
    </row>
    <row r="18" spans="1:87" ht="15.6" x14ac:dyDescent="0.3">
      <c r="A18" s="14"/>
      <c r="B18" s="19" t="s">
        <v>45</v>
      </c>
      <c r="C18" s="20" t="s">
        <v>46</v>
      </c>
      <c r="D18" s="17">
        <v>2961</v>
      </c>
      <c r="E18" s="17">
        <v>1155</v>
      </c>
      <c r="F18" s="17">
        <v>2031</v>
      </c>
      <c r="G18" s="17">
        <v>3937</v>
      </c>
      <c r="H18" s="17">
        <v>229</v>
      </c>
      <c r="I18" s="17">
        <v>160565</v>
      </c>
      <c r="J18" s="17">
        <v>11780</v>
      </c>
      <c r="K18" s="17">
        <v>2653</v>
      </c>
      <c r="L18" s="17">
        <v>88</v>
      </c>
      <c r="M18" s="17">
        <v>1364</v>
      </c>
      <c r="N18" s="17">
        <v>88</v>
      </c>
      <c r="O18" s="17">
        <v>0</v>
      </c>
      <c r="P18" s="17">
        <v>3879</v>
      </c>
      <c r="Q18" s="17">
        <v>5105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8">
        <v>195835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8">
        <v>0</v>
      </c>
      <c r="BT18" s="18">
        <v>195835</v>
      </c>
      <c r="BU18" s="17">
        <v>0</v>
      </c>
      <c r="BV18" s="17">
        <v>0</v>
      </c>
      <c r="BW18" s="17">
        <v>0</v>
      </c>
      <c r="BX18" s="17">
        <v>0</v>
      </c>
      <c r="BY18" s="18">
        <v>0</v>
      </c>
      <c r="BZ18" s="18">
        <v>195835</v>
      </c>
      <c r="CA18" s="17">
        <v>195835</v>
      </c>
      <c r="CB18" s="17">
        <v>0</v>
      </c>
      <c r="CD18" s="14">
        <f t="shared" si="1"/>
        <v>0</v>
      </c>
      <c r="CE18" s="14">
        <f t="shared" si="2"/>
        <v>0</v>
      </c>
      <c r="CF18" s="14">
        <f t="shared" si="3"/>
        <v>0</v>
      </c>
      <c r="CG18" s="14">
        <f t="shared" si="4"/>
        <v>0</v>
      </c>
      <c r="CH18" s="14">
        <f t="shared" si="5"/>
        <v>0</v>
      </c>
      <c r="CI18" s="14">
        <f t="shared" si="6"/>
        <v>0</v>
      </c>
    </row>
    <row r="19" spans="1:87" ht="15.6" x14ac:dyDescent="0.3">
      <c r="A19" s="14"/>
      <c r="B19" s="19" t="s">
        <v>47</v>
      </c>
      <c r="C19" s="20" t="s">
        <v>48</v>
      </c>
      <c r="D19" s="17">
        <v>49</v>
      </c>
      <c r="E19" s="17">
        <v>30</v>
      </c>
      <c r="F19" s="17">
        <v>0</v>
      </c>
      <c r="G19" s="17">
        <v>5</v>
      </c>
      <c r="H19" s="17">
        <v>1</v>
      </c>
      <c r="I19" s="17">
        <v>155</v>
      </c>
      <c r="J19" s="17">
        <v>10631</v>
      </c>
      <c r="K19" s="17">
        <v>15</v>
      </c>
      <c r="L19" s="17">
        <v>6</v>
      </c>
      <c r="M19" s="17">
        <v>288</v>
      </c>
      <c r="N19" s="17">
        <v>0</v>
      </c>
      <c r="O19" s="17">
        <v>0</v>
      </c>
      <c r="P19" s="17">
        <v>397</v>
      </c>
      <c r="Q19" s="17">
        <v>3896</v>
      </c>
      <c r="R19" s="17">
        <v>0</v>
      </c>
      <c r="S19" s="17">
        <v>16177</v>
      </c>
      <c r="T19" s="17">
        <v>1859</v>
      </c>
      <c r="U19" s="17">
        <v>0</v>
      </c>
      <c r="V19" s="17">
        <v>168</v>
      </c>
      <c r="W19" s="17">
        <v>7748</v>
      </c>
      <c r="X19" s="17">
        <v>15521</v>
      </c>
      <c r="Y19" s="17">
        <v>0</v>
      </c>
      <c r="Z19" s="17">
        <v>0</v>
      </c>
      <c r="AA19" s="17">
        <v>69</v>
      </c>
      <c r="AB19" s="17">
        <v>0</v>
      </c>
      <c r="AC19" s="17">
        <v>106968</v>
      </c>
      <c r="AD19" s="17">
        <v>41</v>
      </c>
      <c r="AE19" s="17">
        <v>577</v>
      </c>
      <c r="AF19" s="17">
        <v>19</v>
      </c>
      <c r="AG19" s="17">
        <v>239</v>
      </c>
      <c r="AH19" s="17">
        <v>0</v>
      </c>
      <c r="AI19" s="17">
        <v>0</v>
      </c>
      <c r="AJ19" s="17">
        <v>0</v>
      </c>
      <c r="AK19" s="17">
        <v>688</v>
      </c>
      <c r="AL19" s="17">
        <v>154</v>
      </c>
      <c r="AM19" s="17">
        <v>57</v>
      </c>
      <c r="AN19" s="17">
        <v>0</v>
      </c>
      <c r="AO19" s="17">
        <v>0</v>
      </c>
      <c r="AP19" s="17">
        <v>25660</v>
      </c>
      <c r="AQ19" s="17">
        <v>59</v>
      </c>
      <c r="AR19" s="17">
        <v>12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2454</v>
      </c>
      <c r="AY19" s="17">
        <v>11964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142</v>
      </c>
      <c r="BI19" s="17">
        <v>1689</v>
      </c>
      <c r="BJ19" s="17">
        <v>0</v>
      </c>
      <c r="BK19" s="17">
        <v>0</v>
      </c>
      <c r="BL19" s="18">
        <v>207738</v>
      </c>
      <c r="BM19" s="17">
        <v>48054</v>
      </c>
      <c r="BN19" s="17">
        <v>0</v>
      </c>
      <c r="BO19" s="17">
        <v>0</v>
      </c>
      <c r="BP19" s="17">
        <v>0</v>
      </c>
      <c r="BQ19" s="17">
        <v>574</v>
      </c>
      <c r="BR19" s="17">
        <v>0</v>
      </c>
      <c r="BS19" s="18">
        <v>48628</v>
      </c>
      <c r="BT19" s="18">
        <v>256366</v>
      </c>
      <c r="BU19" s="17">
        <v>0</v>
      </c>
      <c r="BV19" s="17">
        <v>0</v>
      </c>
      <c r="BW19" s="17">
        <v>0</v>
      </c>
      <c r="BX19" s="17">
        <v>0</v>
      </c>
      <c r="BY19" s="18">
        <v>0</v>
      </c>
      <c r="BZ19" s="18">
        <v>256366</v>
      </c>
      <c r="CA19" s="17">
        <v>256366</v>
      </c>
      <c r="CB19" s="17">
        <v>0</v>
      </c>
      <c r="CD19" s="14">
        <f t="shared" si="1"/>
        <v>0</v>
      </c>
      <c r="CE19" s="14">
        <f t="shared" si="2"/>
        <v>0</v>
      </c>
      <c r="CF19" s="14">
        <f t="shared" si="3"/>
        <v>0</v>
      </c>
      <c r="CG19" s="14">
        <f t="shared" si="4"/>
        <v>0</v>
      </c>
      <c r="CH19" s="14">
        <f t="shared" si="5"/>
        <v>0</v>
      </c>
      <c r="CI19" s="14">
        <f t="shared" si="6"/>
        <v>0</v>
      </c>
    </row>
    <row r="20" spans="1:87" ht="15.6" x14ac:dyDescent="0.3">
      <c r="A20" s="14"/>
      <c r="B20" s="19" t="s">
        <v>49</v>
      </c>
      <c r="C20" s="20" t="s">
        <v>50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49</v>
      </c>
      <c r="O20" s="17">
        <v>0</v>
      </c>
      <c r="P20" s="17">
        <v>0</v>
      </c>
      <c r="Q20" s="17">
        <v>132405</v>
      </c>
      <c r="R20" s="17">
        <v>0</v>
      </c>
      <c r="S20" s="17">
        <v>0</v>
      </c>
      <c r="T20" s="17">
        <v>0</v>
      </c>
      <c r="U20" s="17">
        <v>0</v>
      </c>
      <c r="V20" s="17">
        <v>266</v>
      </c>
      <c r="W20" s="17">
        <v>147760</v>
      </c>
      <c r="X20" s="17">
        <v>742256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194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212</v>
      </c>
      <c r="AN20" s="17">
        <v>0</v>
      </c>
      <c r="AO20" s="17">
        <v>0</v>
      </c>
      <c r="AP20" s="17">
        <v>0</v>
      </c>
      <c r="AQ20" s="17">
        <v>0</v>
      </c>
      <c r="AR20" s="17">
        <v>4078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4956</v>
      </c>
      <c r="AY20" s="17">
        <v>769106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1775</v>
      </c>
      <c r="BI20" s="17">
        <v>5050</v>
      </c>
      <c r="BJ20" s="17">
        <v>0</v>
      </c>
      <c r="BK20" s="17">
        <v>0</v>
      </c>
      <c r="BL20" s="18">
        <v>1808107</v>
      </c>
      <c r="BM20" s="17">
        <v>2184001</v>
      </c>
      <c r="BN20" s="17">
        <v>0</v>
      </c>
      <c r="BO20" s="17">
        <v>0</v>
      </c>
      <c r="BP20" s="17">
        <v>3120</v>
      </c>
      <c r="BQ20" s="17">
        <v>771</v>
      </c>
      <c r="BR20" s="17">
        <v>578445</v>
      </c>
      <c r="BS20" s="18">
        <v>2766337</v>
      </c>
      <c r="BT20" s="18">
        <v>4574444</v>
      </c>
      <c r="BU20" s="17">
        <v>0</v>
      </c>
      <c r="BV20" s="17">
        <v>0</v>
      </c>
      <c r="BW20" s="17">
        <v>0</v>
      </c>
      <c r="BX20" s="17">
        <v>0</v>
      </c>
      <c r="BY20" s="18">
        <v>0</v>
      </c>
      <c r="BZ20" s="18">
        <v>4574444</v>
      </c>
      <c r="CA20" s="17">
        <v>4574444</v>
      </c>
      <c r="CB20" s="17">
        <v>0</v>
      </c>
      <c r="CD20" s="14">
        <f t="shared" si="1"/>
        <v>0</v>
      </c>
      <c r="CE20" s="14">
        <f t="shared" si="2"/>
        <v>0</v>
      </c>
      <c r="CF20" s="14">
        <f t="shared" si="3"/>
        <v>0</v>
      </c>
      <c r="CG20" s="14">
        <f t="shared" si="4"/>
        <v>0</v>
      </c>
      <c r="CH20" s="14">
        <f t="shared" si="5"/>
        <v>0</v>
      </c>
      <c r="CI20" s="14">
        <f t="shared" si="6"/>
        <v>0</v>
      </c>
    </row>
    <row r="21" spans="1:87" ht="15.6" x14ac:dyDescent="0.3">
      <c r="A21" s="14"/>
      <c r="B21" s="19" t="s">
        <v>51</v>
      </c>
      <c r="C21" s="20" t="s">
        <v>52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60870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137933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81808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8">
        <v>280611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1981635</v>
      </c>
      <c r="BS21" s="18">
        <v>1981635</v>
      </c>
      <c r="BT21" s="18">
        <v>2262246</v>
      </c>
      <c r="BU21" s="17">
        <v>1711026</v>
      </c>
      <c r="BV21" s="17">
        <v>0</v>
      </c>
      <c r="BW21" s="17">
        <v>0</v>
      </c>
      <c r="BX21" s="17">
        <v>0</v>
      </c>
      <c r="BY21" s="18">
        <v>0</v>
      </c>
      <c r="BZ21" s="18">
        <v>551220</v>
      </c>
      <c r="CA21" s="17">
        <v>2262246</v>
      </c>
      <c r="CB21" s="17">
        <v>0</v>
      </c>
      <c r="CD21" s="14">
        <f t="shared" si="1"/>
        <v>0</v>
      </c>
      <c r="CE21" s="14">
        <f t="shared" si="2"/>
        <v>0</v>
      </c>
      <c r="CF21" s="14">
        <f t="shared" si="3"/>
        <v>0</v>
      </c>
      <c r="CG21" s="14">
        <f t="shared" si="4"/>
        <v>0</v>
      </c>
      <c r="CH21" s="14">
        <f t="shared" si="5"/>
        <v>0</v>
      </c>
      <c r="CI21" s="14">
        <f t="shared" si="6"/>
        <v>0</v>
      </c>
    </row>
    <row r="22" spans="1:87" ht="15.6" x14ac:dyDescent="0.3">
      <c r="A22" s="14"/>
      <c r="B22" s="19" t="s">
        <v>53</v>
      </c>
      <c r="C22" s="20" t="s">
        <v>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250556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5730061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8">
        <v>5980617</v>
      </c>
      <c r="BM22" s="17">
        <v>0</v>
      </c>
      <c r="BN22" s="17">
        <v>0</v>
      </c>
      <c r="BO22" s="17">
        <v>0</v>
      </c>
      <c r="BP22" s="17">
        <v>0</v>
      </c>
      <c r="BQ22" s="17">
        <v>133417</v>
      </c>
      <c r="BR22" s="17">
        <v>16500</v>
      </c>
      <c r="BS22" s="18">
        <v>149917</v>
      </c>
      <c r="BT22" s="18">
        <v>6130534</v>
      </c>
      <c r="BU22" s="17">
        <v>0</v>
      </c>
      <c r="BV22" s="17">
        <v>0</v>
      </c>
      <c r="BW22" s="17">
        <v>0</v>
      </c>
      <c r="BX22" s="17">
        <v>0</v>
      </c>
      <c r="BY22" s="18">
        <v>0</v>
      </c>
      <c r="BZ22" s="18">
        <v>6130534</v>
      </c>
      <c r="CA22" s="17">
        <v>6130534</v>
      </c>
      <c r="CB22" s="17">
        <v>0</v>
      </c>
      <c r="CD22" s="14">
        <f t="shared" si="1"/>
        <v>0</v>
      </c>
      <c r="CE22" s="14">
        <f t="shared" si="2"/>
        <v>0</v>
      </c>
      <c r="CF22" s="14">
        <f t="shared" si="3"/>
        <v>0</v>
      </c>
      <c r="CG22" s="14">
        <f t="shared" si="4"/>
        <v>0</v>
      </c>
      <c r="CH22" s="14">
        <f t="shared" si="5"/>
        <v>0</v>
      </c>
      <c r="CI22" s="14">
        <f t="shared" si="6"/>
        <v>0</v>
      </c>
    </row>
    <row r="23" spans="1:87" ht="15.6" x14ac:dyDescent="0.3">
      <c r="A23" s="14"/>
      <c r="B23" s="19" t="s">
        <v>55</v>
      </c>
      <c r="C23" s="20" t="s">
        <v>56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103043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538020</v>
      </c>
      <c r="AH23" s="17">
        <v>10670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624873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8">
        <v>1276606</v>
      </c>
      <c r="BM23" s="17">
        <v>0</v>
      </c>
      <c r="BN23" s="17">
        <v>0</v>
      </c>
      <c r="BO23" s="17">
        <v>0</v>
      </c>
      <c r="BP23" s="17">
        <v>0</v>
      </c>
      <c r="BQ23" s="17">
        <v>1305</v>
      </c>
      <c r="BR23" s="17">
        <v>1165853</v>
      </c>
      <c r="BS23" s="18">
        <v>1167158</v>
      </c>
      <c r="BT23" s="18">
        <v>2443764</v>
      </c>
      <c r="BU23" s="17">
        <v>14544</v>
      </c>
      <c r="BV23" s="17">
        <v>0</v>
      </c>
      <c r="BW23" s="17">
        <v>0</v>
      </c>
      <c r="BX23" s="17">
        <v>0</v>
      </c>
      <c r="BY23" s="18">
        <v>0</v>
      </c>
      <c r="BZ23" s="18">
        <v>2429220</v>
      </c>
      <c r="CA23" s="17">
        <v>2443764</v>
      </c>
      <c r="CB23" s="17">
        <v>0</v>
      </c>
      <c r="CD23" s="14">
        <f t="shared" si="1"/>
        <v>0</v>
      </c>
      <c r="CE23" s="14">
        <f t="shared" si="2"/>
        <v>0</v>
      </c>
      <c r="CF23" s="14">
        <f t="shared" si="3"/>
        <v>0</v>
      </c>
      <c r="CG23" s="14">
        <f t="shared" si="4"/>
        <v>0</v>
      </c>
      <c r="CH23" s="14">
        <f t="shared" si="5"/>
        <v>0</v>
      </c>
      <c r="CI23" s="14">
        <f t="shared" si="6"/>
        <v>0</v>
      </c>
    </row>
    <row r="24" spans="1:87" ht="15.6" x14ac:dyDescent="0.3">
      <c r="A24" s="14"/>
      <c r="B24" s="19" t="s">
        <v>57</v>
      </c>
      <c r="C24" s="20" t="s">
        <v>58</v>
      </c>
      <c r="D24" s="17">
        <v>924</v>
      </c>
      <c r="E24" s="17">
        <v>884</v>
      </c>
      <c r="F24" s="17">
        <v>2836</v>
      </c>
      <c r="G24" s="17">
        <v>1783</v>
      </c>
      <c r="H24" s="17">
        <v>426</v>
      </c>
      <c r="I24" s="17">
        <v>166863</v>
      </c>
      <c r="J24" s="17">
        <v>37499</v>
      </c>
      <c r="K24" s="17">
        <v>2916</v>
      </c>
      <c r="L24" s="17">
        <v>14</v>
      </c>
      <c r="M24" s="17">
        <v>4063</v>
      </c>
      <c r="N24" s="17">
        <v>4225</v>
      </c>
      <c r="O24" s="17">
        <v>8874</v>
      </c>
      <c r="P24" s="17">
        <v>4482</v>
      </c>
      <c r="Q24" s="17">
        <v>116561</v>
      </c>
      <c r="R24" s="17">
        <v>1179</v>
      </c>
      <c r="S24" s="17">
        <v>183927</v>
      </c>
      <c r="T24" s="17">
        <v>69285</v>
      </c>
      <c r="U24" s="17">
        <v>0</v>
      </c>
      <c r="V24" s="17">
        <v>48038</v>
      </c>
      <c r="W24" s="17">
        <v>8422</v>
      </c>
      <c r="X24" s="17">
        <v>10179</v>
      </c>
      <c r="Y24" s="17">
        <v>1365</v>
      </c>
      <c r="Z24" s="17">
        <v>0</v>
      </c>
      <c r="AA24" s="17">
        <v>632</v>
      </c>
      <c r="AB24" s="17">
        <v>0</v>
      </c>
      <c r="AC24" s="17">
        <v>2501</v>
      </c>
      <c r="AD24" s="17">
        <v>1253</v>
      </c>
      <c r="AE24" s="17">
        <v>1324</v>
      </c>
      <c r="AF24" s="17">
        <v>8753</v>
      </c>
      <c r="AG24" s="17">
        <v>47693</v>
      </c>
      <c r="AH24" s="17">
        <v>478583</v>
      </c>
      <c r="AI24" s="17">
        <v>5105</v>
      </c>
      <c r="AJ24" s="17">
        <v>0</v>
      </c>
      <c r="AK24" s="17">
        <v>992</v>
      </c>
      <c r="AL24" s="17">
        <v>529</v>
      </c>
      <c r="AM24" s="17">
        <v>976</v>
      </c>
      <c r="AN24" s="17">
        <v>425662</v>
      </c>
      <c r="AO24" s="17">
        <v>2381</v>
      </c>
      <c r="AP24" s="17">
        <v>132358</v>
      </c>
      <c r="AQ24" s="17">
        <v>46689</v>
      </c>
      <c r="AR24" s="17">
        <v>133672</v>
      </c>
      <c r="AS24" s="17">
        <v>325752</v>
      </c>
      <c r="AT24" s="17">
        <v>284399</v>
      </c>
      <c r="AU24" s="17">
        <v>15296</v>
      </c>
      <c r="AV24" s="17">
        <v>487546</v>
      </c>
      <c r="AW24" s="17">
        <v>11368</v>
      </c>
      <c r="AX24" s="17">
        <v>2794</v>
      </c>
      <c r="AY24" s="17">
        <v>24511</v>
      </c>
      <c r="AZ24" s="17">
        <v>6745</v>
      </c>
      <c r="BA24" s="17">
        <v>4402</v>
      </c>
      <c r="BB24" s="17">
        <v>876</v>
      </c>
      <c r="BC24" s="17">
        <v>3873</v>
      </c>
      <c r="BD24" s="17">
        <v>502</v>
      </c>
      <c r="BE24" s="17">
        <v>4064</v>
      </c>
      <c r="BF24" s="17">
        <v>1929</v>
      </c>
      <c r="BG24" s="17">
        <v>125367</v>
      </c>
      <c r="BH24" s="17">
        <v>38991</v>
      </c>
      <c r="BI24" s="17">
        <v>15740</v>
      </c>
      <c r="BJ24" s="17">
        <v>2116</v>
      </c>
      <c r="BK24" s="17">
        <v>1820</v>
      </c>
      <c r="BL24" s="18">
        <v>3321939</v>
      </c>
      <c r="BM24" s="17">
        <v>1399437</v>
      </c>
      <c r="BN24" s="17">
        <v>35998</v>
      </c>
      <c r="BO24" s="17">
        <v>0</v>
      </c>
      <c r="BP24" s="17">
        <v>0</v>
      </c>
      <c r="BQ24" s="17">
        <v>8117</v>
      </c>
      <c r="BR24" s="17">
        <v>626</v>
      </c>
      <c r="BS24" s="18">
        <v>1444178</v>
      </c>
      <c r="BT24" s="18">
        <v>4766117</v>
      </c>
      <c r="BU24" s="17">
        <v>4766117</v>
      </c>
      <c r="BV24" s="17">
        <v>0</v>
      </c>
      <c r="BW24" s="17">
        <v>0</v>
      </c>
      <c r="BX24" s="17">
        <v>0</v>
      </c>
      <c r="BY24" s="18">
        <v>0</v>
      </c>
      <c r="BZ24" s="18">
        <v>0</v>
      </c>
      <c r="CA24" s="17">
        <v>4766117</v>
      </c>
      <c r="CB24" s="17">
        <v>0</v>
      </c>
      <c r="CD24" s="14">
        <f t="shared" si="1"/>
        <v>0</v>
      </c>
      <c r="CE24" s="14">
        <f t="shared" si="2"/>
        <v>0</v>
      </c>
      <c r="CF24" s="14">
        <f t="shared" si="3"/>
        <v>0</v>
      </c>
      <c r="CG24" s="14">
        <f t="shared" si="4"/>
        <v>0</v>
      </c>
      <c r="CH24" s="14">
        <f t="shared" si="5"/>
        <v>0</v>
      </c>
      <c r="CI24" s="14">
        <f t="shared" si="6"/>
        <v>0</v>
      </c>
    </row>
    <row r="25" spans="1:87" ht="15.6" x14ac:dyDescent="0.3">
      <c r="A25" s="14"/>
      <c r="B25" s="19" t="s">
        <v>59</v>
      </c>
      <c r="C25" s="20" t="s">
        <v>60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352259</v>
      </c>
      <c r="W25" s="17">
        <v>29647</v>
      </c>
      <c r="X25" s="17">
        <v>23559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163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124</v>
      </c>
      <c r="AS25" s="17">
        <v>0</v>
      </c>
      <c r="AT25" s="17">
        <v>324</v>
      </c>
      <c r="AU25" s="17">
        <v>0</v>
      </c>
      <c r="AV25" s="17">
        <v>0</v>
      </c>
      <c r="AW25" s="17">
        <v>0</v>
      </c>
      <c r="AX25" s="17">
        <v>671</v>
      </c>
      <c r="AY25" s="17">
        <v>45330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350</v>
      </c>
      <c r="BH25" s="17">
        <v>0</v>
      </c>
      <c r="BI25" s="17">
        <v>1332</v>
      </c>
      <c r="BJ25" s="17">
        <v>107</v>
      </c>
      <c r="BK25" s="17">
        <v>134</v>
      </c>
      <c r="BL25" s="18">
        <v>454000</v>
      </c>
      <c r="BM25" s="17">
        <v>364818</v>
      </c>
      <c r="BN25" s="17">
        <v>0</v>
      </c>
      <c r="BO25" s="17">
        <v>0</v>
      </c>
      <c r="BP25" s="17">
        <v>0</v>
      </c>
      <c r="BQ25" s="17">
        <v>23937</v>
      </c>
      <c r="BR25" s="17">
        <v>6376670</v>
      </c>
      <c r="BS25" s="18">
        <v>6765425</v>
      </c>
      <c r="BT25" s="18">
        <v>7219425</v>
      </c>
      <c r="BU25" s="17">
        <v>45599</v>
      </c>
      <c r="BV25" s="17">
        <v>0</v>
      </c>
      <c r="BW25" s="17">
        <v>0</v>
      </c>
      <c r="BX25" s="17">
        <v>0</v>
      </c>
      <c r="BY25" s="18">
        <v>0</v>
      </c>
      <c r="BZ25" s="18">
        <v>7173826</v>
      </c>
      <c r="CA25" s="17">
        <v>7219425</v>
      </c>
      <c r="CB25" s="17">
        <v>0</v>
      </c>
      <c r="CD25" s="14">
        <f t="shared" si="1"/>
        <v>0</v>
      </c>
      <c r="CE25" s="14">
        <f t="shared" si="2"/>
        <v>0</v>
      </c>
      <c r="CF25" s="14">
        <f t="shared" si="3"/>
        <v>0</v>
      </c>
      <c r="CG25" s="14">
        <f t="shared" si="4"/>
        <v>0</v>
      </c>
      <c r="CH25" s="14">
        <f t="shared" si="5"/>
        <v>0</v>
      </c>
      <c r="CI25" s="14">
        <f t="shared" si="6"/>
        <v>0</v>
      </c>
    </row>
    <row r="26" spans="1:87" ht="15.6" x14ac:dyDescent="0.3">
      <c r="A26" s="14"/>
      <c r="B26" s="19" t="s">
        <v>61</v>
      </c>
      <c r="C26" s="20" t="s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34635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482</v>
      </c>
      <c r="AS26" s="17">
        <v>0</v>
      </c>
      <c r="AT26" s="17">
        <v>23842</v>
      </c>
      <c r="AU26" s="17">
        <v>23</v>
      </c>
      <c r="AV26" s="17">
        <v>0</v>
      </c>
      <c r="AW26" s="17">
        <v>0</v>
      </c>
      <c r="AX26" s="17">
        <v>1749</v>
      </c>
      <c r="AY26" s="17">
        <v>44218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453</v>
      </c>
      <c r="BH26" s="17">
        <v>0</v>
      </c>
      <c r="BI26" s="17">
        <v>2120</v>
      </c>
      <c r="BJ26" s="17">
        <v>0</v>
      </c>
      <c r="BK26" s="17">
        <v>0</v>
      </c>
      <c r="BL26" s="18">
        <v>107522</v>
      </c>
      <c r="BM26" s="17">
        <v>178355</v>
      </c>
      <c r="BN26" s="17">
        <v>0</v>
      </c>
      <c r="BO26" s="17">
        <v>0</v>
      </c>
      <c r="BP26" s="17">
        <v>0</v>
      </c>
      <c r="BQ26" s="17">
        <v>5332</v>
      </c>
      <c r="BR26" s="17">
        <v>356081</v>
      </c>
      <c r="BS26" s="18">
        <v>539768</v>
      </c>
      <c r="BT26" s="18">
        <v>647290</v>
      </c>
      <c r="BU26" s="17">
        <v>3286</v>
      </c>
      <c r="BV26" s="17">
        <v>0</v>
      </c>
      <c r="BW26" s="17">
        <v>0</v>
      </c>
      <c r="BX26" s="17">
        <v>0</v>
      </c>
      <c r="BY26" s="18">
        <v>0</v>
      </c>
      <c r="BZ26" s="18">
        <v>644004</v>
      </c>
      <c r="CA26" s="17">
        <v>647290</v>
      </c>
      <c r="CB26" s="17">
        <v>0</v>
      </c>
      <c r="CD26" s="14">
        <f t="shared" si="1"/>
        <v>0</v>
      </c>
      <c r="CE26" s="14">
        <f t="shared" si="2"/>
        <v>0</v>
      </c>
      <c r="CF26" s="14">
        <f t="shared" si="3"/>
        <v>0</v>
      </c>
      <c r="CG26" s="14">
        <f t="shared" si="4"/>
        <v>0</v>
      </c>
      <c r="CH26" s="14">
        <f t="shared" si="5"/>
        <v>0</v>
      </c>
      <c r="CI26" s="14">
        <f t="shared" si="6"/>
        <v>0</v>
      </c>
    </row>
    <row r="27" spans="1:87" ht="15.6" x14ac:dyDescent="0.3">
      <c r="A27" s="14"/>
      <c r="B27" s="19" t="s">
        <v>63</v>
      </c>
      <c r="C27" s="20" t="s">
        <v>64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30849</v>
      </c>
      <c r="N27" s="17">
        <v>163488</v>
      </c>
      <c r="O27" s="17">
        <v>2163</v>
      </c>
      <c r="P27" s="17">
        <v>0</v>
      </c>
      <c r="Q27" s="17">
        <v>72278</v>
      </c>
      <c r="R27" s="17">
        <v>0</v>
      </c>
      <c r="S27" s="17">
        <v>0</v>
      </c>
      <c r="T27" s="17">
        <v>0</v>
      </c>
      <c r="U27" s="17">
        <v>0</v>
      </c>
      <c r="V27" s="17">
        <v>15493</v>
      </c>
      <c r="W27" s="17">
        <v>85713</v>
      </c>
      <c r="X27" s="17">
        <v>48803</v>
      </c>
      <c r="Y27" s="17">
        <v>1470</v>
      </c>
      <c r="Z27" s="17">
        <v>0</v>
      </c>
      <c r="AA27" s="17">
        <v>0</v>
      </c>
      <c r="AB27" s="17">
        <v>0</v>
      </c>
      <c r="AC27" s="17">
        <v>0</v>
      </c>
      <c r="AD27" s="17">
        <v>31</v>
      </c>
      <c r="AE27" s="17">
        <v>728</v>
      </c>
      <c r="AF27" s="17">
        <v>102</v>
      </c>
      <c r="AG27" s="17">
        <v>0</v>
      </c>
      <c r="AH27" s="17">
        <v>1381</v>
      </c>
      <c r="AI27" s="17">
        <v>62</v>
      </c>
      <c r="AJ27" s="17">
        <v>0</v>
      </c>
      <c r="AK27" s="17">
        <v>0</v>
      </c>
      <c r="AL27" s="17">
        <v>0</v>
      </c>
      <c r="AM27" s="17">
        <v>0</v>
      </c>
      <c r="AN27" s="17">
        <v>593</v>
      </c>
      <c r="AO27" s="17">
        <v>0</v>
      </c>
      <c r="AP27" s="17">
        <v>0</v>
      </c>
      <c r="AQ27" s="17">
        <v>17542</v>
      </c>
      <c r="AR27" s="17">
        <v>72981</v>
      </c>
      <c r="AS27" s="17">
        <v>0</v>
      </c>
      <c r="AT27" s="17">
        <v>43120</v>
      </c>
      <c r="AU27" s="17">
        <v>40</v>
      </c>
      <c r="AV27" s="17">
        <v>39819</v>
      </c>
      <c r="AW27" s="17">
        <v>1113</v>
      </c>
      <c r="AX27" s="17">
        <v>29233</v>
      </c>
      <c r="AY27" s="17">
        <v>253651</v>
      </c>
      <c r="AZ27" s="17">
        <v>10864</v>
      </c>
      <c r="BA27" s="17">
        <v>751</v>
      </c>
      <c r="BB27" s="17">
        <v>21</v>
      </c>
      <c r="BC27" s="17">
        <v>1076</v>
      </c>
      <c r="BD27" s="17">
        <v>648</v>
      </c>
      <c r="BE27" s="17">
        <v>0</v>
      </c>
      <c r="BF27" s="17">
        <v>136</v>
      </c>
      <c r="BG27" s="17">
        <v>24888</v>
      </c>
      <c r="BH27" s="17">
        <v>1345</v>
      </c>
      <c r="BI27" s="17">
        <v>76567</v>
      </c>
      <c r="BJ27" s="17">
        <v>4111</v>
      </c>
      <c r="BK27" s="17">
        <v>2078</v>
      </c>
      <c r="BL27" s="18">
        <v>1003138</v>
      </c>
      <c r="BM27" s="17">
        <v>5018177</v>
      </c>
      <c r="BN27" s="17">
        <v>25631</v>
      </c>
      <c r="BO27" s="17">
        <v>40870</v>
      </c>
      <c r="BP27" s="17">
        <v>0</v>
      </c>
      <c r="BQ27" s="17">
        <v>20318</v>
      </c>
      <c r="BR27" s="17">
        <v>575137</v>
      </c>
      <c r="BS27" s="18">
        <v>5680133</v>
      </c>
      <c r="BT27" s="18">
        <v>6683271</v>
      </c>
      <c r="BU27" s="17">
        <v>4084611</v>
      </c>
      <c r="BV27" s="17">
        <v>0</v>
      </c>
      <c r="BW27" s="17">
        <v>0</v>
      </c>
      <c r="BX27" s="17">
        <v>0</v>
      </c>
      <c r="BY27" s="18">
        <v>0</v>
      </c>
      <c r="BZ27" s="18">
        <v>2598660</v>
      </c>
      <c r="CA27" s="17">
        <v>6683271</v>
      </c>
      <c r="CB27" s="17">
        <v>0</v>
      </c>
      <c r="CD27" s="14">
        <f t="shared" si="1"/>
        <v>0</v>
      </c>
      <c r="CE27" s="14">
        <f t="shared" si="2"/>
        <v>0</v>
      </c>
      <c r="CF27" s="14">
        <f t="shared" si="3"/>
        <v>0</v>
      </c>
      <c r="CG27" s="14">
        <f t="shared" si="4"/>
        <v>0</v>
      </c>
      <c r="CH27" s="14">
        <f t="shared" si="5"/>
        <v>0</v>
      </c>
      <c r="CI27" s="14">
        <f t="shared" si="6"/>
        <v>0</v>
      </c>
    </row>
    <row r="28" spans="1:87" ht="15.6" x14ac:dyDescent="0.3">
      <c r="A28" s="14"/>
      <c r="B28" s="19" t="s">
        <v>65</v>
      </c>
      <c r="C28" s="20" t="s">
        <v>66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2646</v>
      </c>
      <c r="X28" s="17">
        <v>1432</v>
      </c>
      <c r="Y28" s="17">
        <v>2588</v>
      </c>
      <c r="Z28" s="17">
        <v>0</v>
      </c>
      <c r="AA28" s="17">
        <v>0</v>
      </c>
      <c r="AB28" s="17">
        <v>0</v>
      </c>
      <c r="AC28" s="17">
        <v>0</v>
      </c>
      <c r="AD28" s="17">
        <v>2</v>
      </c>
      <c r="AE28" s="17">
        <v>249</v>
      </c>
      <c r="AF28" s="17">
        <v>0</v>
      </c>
      <c r="AG28" s="17">
        <v>0</v>
      </c>
      <c r="AH28" s="17">
        <v>1317</v>
      </c>
      <c r="AI28" s="17">
        <v>6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2292</v>
      </c>
      <c r="AR28" s="17">
        <v>4059</v>
      </c>
      <c r="AS28" s="17">
        <v>0</v>
      </c>
      <c r="AT28" s="17">
        <v>9920</v>
      </c>
      <c r="AU28" s="17">
        <v>22</v>
      </c>
      <c r="AV28" s="17">
        <v>6873</v>
      </c>
      <c r="AW28" s="17">
        <v>1040</v>
      </c>
      <c r="AX28" s="17">
        <v>4107</v>
      </c>
      <c r="AY28" s="17">
        <v>34570</v>
      </c>
      <c r="AZ28" s="17">
        <v>805</v>
      </c>
      <c r="BA28" s="17">
        <v>716</v>
      </c>
      <c r="BB28" s="17">
        <v>106</v>
      </c>
      <c r="BC28" s="17">
        <v>532</v>
      </c>
      <c r="BD28" s="17">
        <v>397</v>
      </c>
      <c r="BE28" s="17">
        <v>0</v>
      </c>
      <c r="BF28" s="17">
        <v>187</v>
      </c>
      <c r="BG28" s="17">
        <v>9429</v>
      </c>
      <c r="BH28" s="17">
        <v>985</v>
      </c>
      <c r="BI28" s="17">
        <v>1562</v>
      </c>
      <c r="BJ28" s="17">
        <v>1088</v>
      </c>
      <c r="BK28" s="17">
        <v>101</v>
      </c>
      <c r="BL28" s="18">
        <v>87031</v>
      </c>
      <c r="BM28" s="17">
        <v>173969</v>
      </c>
      <c r="BN28" s="17">
        <v>25016</v>
      </c>
      <c r="BO28" s="17">
        <v>0</v>
      </c>
      <c r="BP28" s="17">
        <v>0</v>
      </c>
      <c r="BQ28" s="17">
        <v>1249</v>
      </c>
      <c r="BR28" s="17">
        <v>0</v>
      </c>
      <c r="BS28" s="18">
        <v>200234</v>
      </c>
      <c r="BT28" s="18">
        <v>287265</v>
      </c>
      <c r="BU28" s="17">
        <v>237109</v>
      </c>
      <c r="BV28" s="17">
        <v>0</v>
      </c>
      <c r="BW28" s="17">
        <v>0</v>
      </c>
      <c r="BX28" s="17">
        <v>0</v>
      </c>
      <c r="BY28" s="18">
        <v>0</v>
      </c>
      <c r="BZ28" s="18">
        <v>50156</v>
      </c>
      <c r="CA28" s="17">
        <v>287265</v>
      </c>
      <c r="CB28" s="17">
        <v>0</v>
      </c>
      <c r="CD28" s="14">
        <f t="shared" si="1"/>
        <v>0</v>
      </c>
      <c r="CE28" s="14">
        <f t="shared" si="2"/>
        <v>0</v>
      </c>
      <c r="CF28" s="14">
        <f t="shared" si="3"/>
        <v>0</v>
      </c>
      <c r="CG28" s="14">
        <f t="shared" si="4"/>
        <v>0</v>
      </c>
      <c r="CH28" s="14">
        <f t="shared" si="5"/>
        <v>0</v>
      </c>
      <c r="CI28" s="14">
        <f t="shared" si="6"/>
        <v>0</v>
      </c>
    </row>
    <row r="29" spans="1:87" ht="15.6" x14ac:dyDescent="0.3">
      <c r="A29" s="14"/>
      <c r="B29" s="19" t="s">
        <v>67</v>
      </c>
      <c r="C29" s="20" t="s">
        <v>68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833</v>
      </c>
      <c r="AU29" s="17">
        <v>0</v>
      </c>
      <c r="AV29" s="17">
        <v>0</v>
      </c>
      <c r="AW29" s="17">
        <v>0</v>
      </c>
      <c r="AX29" s="17">
        <v>911</v>
      </c>
      <c r="AY29" s="17">
        <v>30728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8">
        <v>32472</v>
      </c>
      <c r="BM29" s="17">
        <v>904841</v>
      </c>
      <c r="BN29" s="17">
        <v>0</v>
      </c>
      <c r="BO29" s="17">
        <v>0</v>
      </c>
      <c r="BP29" s="17">
        <v>0</v>
      </c>
      <c r="BQ29" s="17">
        <v>859</v>
      </c>
      <c r="BR29" s="17">
        <v>0</v>
      </c>
      <c r="BS29" s="18">
        <v>905700</v>
      </c>
      <c r="BT29" s="18">
        <v>938172</v>
      </c>
      <c r="BU29" s="17">
        <v>938172</v>
      </c>
      <c r="BV29" s="17">
        <v>0</v>
      </c>
      <c r="BW29" s="17">
        <v>0</v>
      </c>
      <c r="BX29" s="17">
        <v>0</v>
      </c>
      <c r="BY29" s="18">
        <v>0</v>
      </c>
      <c r="BZ29" s="18">
        <v>0</v>
      </c>
      <c r="CA29" s="17">
        <v>938172</v>
      </c>
      <c r="CB29" s="17">
        <v>0</v>
      </c>
      <c r="CD29" s="14">
        <f t="shared" si="1"/>
        <v>0</v>
      </c>
      <c r="CE29" s="14">
        <f t="shared" si="2"/>
        <v>0</v>
      </c>
      <c r="CF29" s="14">
        <f t="shared" si="3"/>
        <v>0</v>
      </c>
      <c r="CG29" s="14">
        <f t="shared" si="4"/>
        <v>0</v>
      </c>
      <c r="CH29" s="14">
        <f t="shared" si="5"/>
        <v>0</v>
      </c>
      <c r="CI29" s="14">
        <f t="shared" si="6"/>
        <v>0</v>
      </c>
    </row>
    <row r="30" spans="1:87" ht="15.6" x14ac:dyDescent="0.3">
      <c r="A30" s="14"/>
      <c r="B30" s="19" t="s">
        <v>69</v>
      </c>
      <c r="C30" s="20" t="s">
        <v>70</v>
      </c>
      <c r="D30" s="17">
        <v>24</v>
      </c>
      <c r="E30" s="17">
        <v>19</v>
      </c>
      <c r="F30" s="17">
        <v>28</v>
      </c>
      <c r="G30" s="17">
        <v>49</v>
      </c>
      <c r="H30" s="17">
        <v>5</v>
      </c>
      <c r="I30" s="17">
        <v>546</v>
      </c>
      <c r="J30" s="17">
        <v>243</v>
      </c>
      <c r="K30" s="17">
        <v>51</v>
      </c>
      <c r="L30" s="17">
        <v>4</v>
      </c>
      <c r="M30" s="17">
        <v>2</v>
      </c>
      <c r="N30" s="17">
        <v>0</v>
      </c>
      <c r="O30" s="17">
        <v>0</v>
      </c>
      <c r="P30" s="17">
        <v>124</v>
      </c>
      <c r="Q30" s="17">
        <v>167</v>
      </c>
      <c r="R30" s="17">
        <v>145</v>
      </c>
      <c r="S30" s="17">
        <v>1233</v>
      </c>
      <c r="T30" s="17">
        <v>229</v>
      </c>
      <c r="U30" s="17">
        <v>0</v>
      </c>
      <c r="V30" s="17">
        <v>1071</v>
      </c>
      <c r="W30" s="17">
        <v>198</v>
      </c>
      <c r="X30" s="17">
        <v>280</v>
      </c>
      <c r="Y30" s="17">
        <v>276</v>
      </c>
      <c r="Z30" s="17">
        <v>0</v>
      </c>
      <c r="AA30" s="17">
        <v>28481</v>
      </c>
      <c r="AB30" s="17">
        <v>0</v>
      </c>
      <c r="AC30" s="17">
        <v>443</v>
      </c>
      <c r="AD30" s="17">
        <v>1331</v>
      </c>
      <c r="AE30" s="17">
        <v>186</v>
      </c>
      <c r="AF30" s="17">
        <v>4867</v>
      </c>
      <c r="AG30" s="17">
        <v>317</v>
      </c>
      <c r="AH30" s="17">
        <v>916</v>
      </c>
      <c r="AI30" s="17">
        <v>109</v>
      </c>
      <c r="AJ30" s="17">
        <v>0</v>
      </c>
      <c r="AK30" s="17">
        <v>110</v>
      </c>
      <c r="AL30" s="17">
        <v>1316</v>
      </c>
      <c r="AM30" s="17">
        <v>1022</v>
      </c>
      <c r="AN30" s="17">
        <v>821</v>
      </c>
      <c r="AO30" s="17">
        <v>565</v>
      </c>
      <c r="AP30" s="17">
        <v>3316</v>
      </c>
      <c r="AQ30" s="17">
        <v>1635</v>
      </c>
      <c r="AR30" s="17">
        <v>4359</v>
      </c>
      <c r="AS30" s="17">
        <v>1154</v>
      </c>
      <c r="AT30" s="17">
        <v>1522</v>
      </c>
      <c r="AU30" s="17">
        <v>50</v>
      </c>
      <c r="AV30" s="17">
        <v>2456</v>
      </c>
      <c r="AW30" s="17">
        <v>759</v>
      </c>
      <c r="AX30" s="17">
        <v>3947</v>
      </c>
      <c r="AY30" s="17">
        <v>237</v>
      </c>
      <c r="AZ30" s="17">
        <v>6288</v>
      </c>
      <c r="BA30" s="17">
        <v>1268</v>
      </c>
      <c r="BB30" s="17">
        <v>297</v>
      </c>
      <c r="BC30" s="17">
        <v>1160</v>
      </c>
      <c r="BD30" s="17">
        <v>1059</v>
      </c>
      <c r="BE30" s="17">
        <v>300</v>
      </c>
      <c r="BF30" s="17">
        <v>337</v>
      </c>
      <c r="BG30" s="17">
        <v>55048</v>
      </c>
      <c r="BH30" s="17">
        <v>18099</v>
      </c>
      <c r="BI30" s="17">
        <v>11417</v>
      </c>
      <c r="BJ30" s="17">
        <v>2640</v>
      </c>
      <c r="BK30" s="17">
        <v>1542</v>
      </c>
      <c r="BL30" s="18">
        <v>164068</v>
      </c>
      <c r="BM30" s="17">
        <v>831652</v>
      </c>
      <c r="BN30" s="17">
        <v>11113</v>
      </c>
      <c r="BO30" s="17">
        <v>0</v>
      </c>
      <c r="BP30" s="17">
        <v>0</v>
      </c>
      <c r="BQ30" s="17">
        <v>505</v>
      </c>
      <c r="BR30" s="17">
        <v>0</v>
      </c>
      <c r="BS30" s="18">
        <v>843270</v>
      </c>
      <c r="BT30" s="18">
        <v>1007338</v>
      </c>
      <c r="BU30" s="17">
        <v>907058</v>
      </c>
      <c r="BV30" s="17">
        <v>0</v>
      </c>
      <c r="BW30" s="17">
        <v>0</v>
      </c>
      <c r="BX30" s="17">
        <v>0</v>
      </c>
      <c r="BY30" s="18">
        <v>0</v>
      </c>
      <c r="BZ30" s="18">
        <v>100280</v>
      </c>
      <c r="CA30" s="17">
        <v>1007338</v>
      </c>
      <c r="CB30" s="17">
        <v>0</v>
      </c>
      <c r="CD30" s="14">
        <f t="shared" si="1"/>
        <v>0</v>
      </c>
      <c r="CE30" s="14">
        <f t="shared" si="2"/>
        <v>0</v>
      </c>
      <c r="CF30" s="14">
        <f t="shared" si="3"/>
        <v>0</v>
      </c>
      <c r="CG30" s="14">
        <f t="shared" si="4"/>
        <v>0</v>
      </c>
      <c r="CH30" s="14">
        <f t="shared" si="5"/>
        <v>0</v>
      </c>
      <c r="CI30" s="14">
        <f t="shared" si="6"/>
        <v>0</v>
      </c>
    </row>
    <row r="31" spans="1:87" ht="15.6" x14ac:dyDescent="0.3">
      <c r="A31" s="14"/>
      <c r="B31" s="19" t="s">
        <v>71</v>
      </c>
      <c r="C31" s="20" t="s">
        <v>72</v>
      </c>
      <c r="D31" s="17">
        <v>733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128</v>
      </c>
      <c r="S31" s="17">
        <v>4989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1270</v>
      </c>
      <c r="AB31" s="17">
        <v>0</v>
      </c>
      <c r="AC31" s="17">
        <v>203</v>
      </c>
      <c r="AD31" s="17">
        <v>0</v>
      </c>
      <c r="AE31" s="17">
        <v>0</v>
      </c>
      <c r="AF31" s="17">
        <v>76</v>
      </c>
      <c r="AG31" s="17">
        <v>92</v>
      </c>
      <c r="AH31" s="17">
        <v>2323</v>
      </c>
      <c r="AI31" s="17">
        <v>138</v>
      </c>
      <c r="AJ31" s="17">
        <v>0</v>
      </c>
      <c r="AK31" s="17">
        <v>154</v>
      </c>
      <c r="AL31" s="17">
        <v>500</v>
      </c>
      <c r="AM31" s="17">
        <v>322</v>
      </c>
      <c r="AN31" s="17">
        <v>128</v>
      </c>
      <c r="AO31" s="17">
        <v>55</v>
      </c>
      <c r="AP31" s="17">
        <v>1029</v>
      </c>
      <c r="AQ31" s="17">
        <v>15</v>
      </c>
      <c r="AR31" s="17">
        <v>211</v>
      </c>
      <c r="AS31" s="17">
        <v>293</v>
      </c>
      <c r="AT31" s="17">
        <v>570</v>
      </c>
      <c r="AU31" s="17">
        <v>32</v>
      </c>
      <c r="AV31" s="17">
        <v>518</v>
      </c>
      <c r="AW31" s="17">
        <v>0</v>
      </c>
      <c r="AX31" s="17">
        <v>18</v>
      </c>
      <c r="AY31" s="17">
        <v>0</v>
      </c>
      <c r="AZ31" s="17">
        <v>284</v>
      </c>
      <c r="BA31" s="17">
        <v>0</v>
      </c>
      <c r="BB31" s="17">
        <v>0</v>
      </c>
      <c r="BC31" s="17">
        <v>0</v>
      </c>
      <c r="BD31" s="17">
        <v>2363</v>
      </c>
      <c r="BE31" s="17">
        <v>0</v>
      </c>
      <c r="BF31" s="17">
        <v>0</v>
      </c>
      <c r="BG31" s="17">
        <v>12414</v>
      </c>
      <c r="BH31" s="17">
        <v>5456</v>
      </c>
      <c r="BI31" s="17">
        <v>4647</v>
      </c>
      <c r="BJ31" s="17">
        <v>1445</v>
      </c>
      <c r="BK31" s="17">
        <v>387</v>
      </c>
      <c r="BL31" s="18">
        <v>40805</v>
      </c>
      <c r="BM31" s="17">
        <v>341506</v>
      </c>
      <c r="BN31" s="17">
        <v>2747</v>
      </c>
      <c r="BO31" s="17">
        <v>0</v>
      </c>
      <c r="BP31" s="17">
        <v>0</v>
      </c>
      <c r="BQ31" s="17">
        <v>1264</v>
      </c>
      <c r="BR31" s="17">
        <v>0</v>
      </c>
      <c r="BS31" s="18">
        <v>345517</v>
      </c>
      <c r="BT31" s="18">
        <v>386322</v>
      </c>
      <c r="BU31" s="17">
        <v>386322</v>
      </c>
      <c r="BV31" s="17">
        <v>0</v>
      </c>
      <c r="BW31" s="17">
        <v>0</v>
      </c>
      <c r="BX31" s="17">
        <v>0</v>
      </c>
      <c r="BY31" s="18">
        <v>0</v>
      </c>
      <c r="BZ31" s="18">
        <v>0</v>
      </c>
      <c r="CA31" s="17">
        <v>386322</v>
      </c>
      <c r="CB31" s="17">
        <v>0</v>
      </c>
      <c r="CD31" s="14">
        <f t="shared" si="1"/>
        <v>0</v>
      </c>
      <c r="CE31" s="14">
        <f t="shared" si="2"/>
        <v>0</v>
      </c>
      <c r="CF31" s="14">
        <f t="shared" si="3"/>
        <v>0</v>
      </c>
      <c r="CG31" s="14">
        <f t="shared" si="4"/>
        <v>0</v>
      </c>
      <c r="CH31" s="14">
        <f t="shared" si="5"/>
        <v>0</v>
      </c>
      <c r="CI31" s="14">
        <f t="shared" si="6"/>
        <v>0</v>
      </c>
    </row>
    <row r="32" spans="1:87" ht="15.6" x14ac:dyDescent="0.3">
      <c r="A32" s="14"/>
      <c r="B32" s="19" t="s">
        <v>73</v>
      </c>
      <c r="C32" s="20" t="s">
        <v>74</v>
      </c>
      <c r="D32" s="17">
        <v>4</v>
      </c>
      <c r="E32" s="17">
        <v>2</v>
      </c>
      <c r="F32" s="17">
        <v>14</v>
      </c>
      <c r="G32" s="17">
        <v>29</v>
      </c>
      <c r="H32" s="17">
        <v>2</v>
      </c>
      <c r="I32" s="17">
        <v>0</v>
      </c>
      <c r="J32" s="17">
        <v>14884</v>
      </c>
      <c r="K32" s="17">
        <v>42</v>
      </c>
      <c r="L32" s="17">
        <v>2</v>
      </c>
      <c r="M32" s="17">
        <v>5</v>
      </c>
      <c r="N32" s="17">
        <v>18</v>
      </c>
      <c r="O32" s="17">
        <v>0</v>
      </c>
      <c r="P32" s="17">
        <v>0</v>
      </c>
      <c r="Q32" s="17">
        <v>222</v>
      </c>
      <c r="R32" s="17">
        <v>0</v>
      </c>
      <c r="S32" s="17">
        <v>1504</v>
      </c>
      <c r="T32" s="17">
        <v>243</v>
      </c>
      <c r="U32" s="17">
        <v>0</v>
      </c>
      <c r="V32" s="17">
        <v>45</v>
      </c>
      <c r="W32" s="17">
        <v>0</v>
      </c>
      <c r="X32" s="17">
        <v>153</v>
      </c>
      <c r="Y32" s="17">
        <v>29</v>
      </c>
      <c r="Z32" s="17">
        <v>0</v>
      </c>
      <c r="AA32" s="17">
        <v>36</v>
      </c>
      <c r="AB32" s="17">
        <v>0</v>
      </c>
      <c r="AC32" s="17">
        <v>15996</v>
      </c>
      <c r="AD32" s="17">
        <v>115</v>
      </c>
      <c r="AE32" s="17">
        <v>18</v>
      </c>
      <c r="AF32" s="17">
        <v>1112</v>
      </c>
      <c r="AG32" s="17">
        <v>324</v>
      </c>
      <c r="AH32" s="17">
        <v>539</v>
      </c>
      <c r="AI32" s="17">
        <v>42</v>
      </c>
      <c r="AJ32" s="17">
        <v>0</v>
      </c>
      <c r="AK32" s="17">
        <v>23304</v>
      </c>
      <c r="AL32" s="17">
        <v>2735</v>
      </c>
      <c r="AM32" s="17">
        <v>1274</v>
      </c>
      <c r="AN32" s="17">
        <v>0</v>
      </c>
      <c r="AO32" s="17">
        <v>0</v>
      </c>
      <c r="AP32" s="17">
        <v>442423</v>
      </c>
      <c r="AQ32" s="17">
        <v>74</v>
      </c>
      <c r="AR32" s="17">
        <v>3144</v>
      </c>
      <c r="AS32" s="17">
        <v>0</v>
      </c>
      <c r="AT32" s="17">
        <v>875</v>
      </c>
      <c r="AU32" s="17">
        <v>347</v>
      </c>
      <c r="AV32" s="17">
        <v>0</v>
      </c>
      <c r="AW32" s="17">
        <v>986</v>
      </c>
      <c r="AX32" s="17">
        <v>11</v>
      </c>
      <c r="AY32" s="17">
        <v>350</v>
      </c>
      <c r="AZ32" s="17">
        <v>22</v>
      </c>
      <c r="BA32" s="17">
        <v>0</v>
      </c>
      <c r="BB32" s="17">
        <v>0</v>
      </c>
      <c r="BC32" s="17">
        <v>0</v>
      </c>
      <c r="BD32" s="17">
        <v>0</v>
      </c>
      <c r="BE32" s="17">
        <v>30</v>
      </c>
      <c r="BF32" s="17">
        <v>0</v>
      </c>
      <c r="BG32" s="17">
        <v>1575</v>
      </c>
      <c r="BH32" s="17">
        <v>2873</v>
      </c>
      <c r="BI32" s="17">
        <v>413</v>
      </c>
      <c r="BJ32" s="17">
        <v>215</v>
      </c>
      <c r="BK32" s="17">
        <v>0</v>
      </c>
      <c r="BL32" s="18">
        <v>516031</v>
      </c>
      <c r="BM32" s="17">
        <v>40016</v>
      </c>
      <c r="BN32" s="17">
        <v>602</v>
      </c>
      <c r="BO32" s="17">
        <v>0</v>
      </c>
      <c r="BP32" s="17">
        <v>0</v>
      </c>
      <c r="BQ32" s="17">
        <v>536</v>
      </c>
      <c r="BR32" s="17">
        <v>10161</v>
      </c>
      <c r="BS32" s="18">
        <v>51315</v>
      </c>
      <c r="BT32" s="18">
        <v>567346</v>
      </c>
      <c r="BU32" s="17">
        <v>85228</v>
      </c>
      <c r="BV32" s="17">
        <v>0</v>
      </c>
      <c r="BW32" s="17">
        <v>0</v>
      </c>
      <c r="BX32" s="17">
        <v>0</v>
      </c>
      <c r="BY32" s="18">
        <v>0</v>
      </c>
      <c r="BZ32" s="18">
        <v>482118</v>
      </c>
      <c r="CA32" s="17">
        <v>567346</v>
      </c>
      <c r="CB32" s="17">
        <v>0</v>
      </c>
      <c r="CD32" s="14">
        <f t="shared" si="1"/>
        <v>0</v>
      </c>
      <c r="CE32" s="14">
        <f t="shared" si="2"/>
        <v>0</v>
      </c>
      <c r="CF32" s="14">
        <f t="shared" si="3"/>
        <v>0</v>
      </c>
      <c r="CG32" s="14">
        <f t="shared" si="4"/>
        <v>0</v>
      </c>
      <c r="CH32" s="14">
        <f t="shared" si="5"/>
        <v>0</v>
      </c>
      <c r="CI32" s="14">
        <f t="shared" si="6"/>
        <v>0</v>
      </c>
    </row>
    <row r="33" spans="1:87" ht="15.6" x14ac:dyDescent="0.3">
      <c r="A33" s="14"/>
      <c r="B33" s="19" t="s">
        <v>75</v>
      </c>
      <c r="C33" s="20" t="s">
        <v>76</v>
      </c>
      <c r="D33" s="17">
        <v>0</v>
      </c>
      <c r="E33" s="17">
        <v>0</v>
      </c>
      <c r="F33" s="17">
        <v>3</v>
      </c>
      <c r="G33" s="17">
        <v>37</v>
      </c>
      <c r="H33" s="17">
        <v>1</v>
      </c>
      <c r="I33" s="17">
        <v>1018</v>
      </c>
      <c r="J33" s="17">
        <v>207</v>
      </c>
      <c r="K33" s="17">
        <v>3</v>
      </c>
      <c r="L33" s="17">
        <v>2</v>
      </c>
      <c r="M33" s="17">
        <v>184</v>
      </c>
      <c r="N33" s="17">
        <v>26</v>
      </c>
      <c r="O33" s="17">
        <v>92</v>
      </c>
      <c r="P33" s="17">
        <v>47</v>
      </c>
      <c r="Q33" s="17">
        <v>7</v>
      </c>
      <c r="R33" s="17">
        <v>450</v>
      </c>
      <c r="S33" s="17">
        <v>606</v>
      </c>
      <c r="T33" s="17">
        <v>964</v>
      </c>
      <c r="U33" s="17">
        <v>0</v>
      </c>
      <c r="V33" s="17">
        <v>271</v>
      </c>
      <c r="W33" s="17">
        <v>3727</v>
      </c>
      <c r="X33" s="17">
        <v>104</v>
      </c>
      <c r="Y33" s="17">
        <v>584</v>
      </c>
      <c r="Z33" s="17">
        <v>0</v>
      </c>
      <c r="AA33" s="17">
        <v>863</v>
      </c>
      <c r="AB33" s="17">
        <v>0</v>
      </c>
      <c r="AC33" s="17">
        <v>100</v>
      </c>
      <c r="AD33" s="17">
        <v>19046</v>
      </c>
      <c r="AE33" s="17">
        <v>27</v>
      </c>
      <c r="AF33" s="17">
        <v>32</v>
      </c>
      <c r="AG33" s="17">
        <v>133</v>
      </c>
      <c r="AH33" s="17">
        <v>250</v>
      </c>
      <c r="AI33" s="17">
        <v>18</v>
      </c>
      <c r="AJ33" s="17">
        <v>0</v>
      </c>
      <c r="AK33" s="17">
        <v>28</v>
      </c>
      <c r="AL33" s="17">
        <v>47</v>
      </c>
      <c r="AM33" s="17">
        <v>72</v>
      </c>
      <c r="AN33" s="17">
        <v>678</v>
      </c>
      <c r="AO33" s="17">
        <v>268</v>
      </c>
      <c r="AP33" s="17">
        <v>1724</v>
      </c>
      <c r="AQ33" s="17">
        <v>8113</v>
      </c>
      <c r="AR33" s="17">
        <v>95385</v>
      </c>
      <c r="AS33" s="17">
        <v>445</v>
      </c>
      <c r="AT33" s="17">
        <v>34</v>
      </c>
      <c r="AU33" s="17">
        <v>17</v>
      </c>
      <c r="AV33" s="17">
        <v>1417</v>
      </c>
      <c r="AW33" s="17">
        <v>1033</v>
      </c>
      <c r="AX33" s="17">
        <v>706</v>
      </c>
      <c r="AY33" s="17">
        <v>2442</v>
      </c>
      <c r="AZ33" s="17">
        <v>11643</v>
      </c>
      <c r="BA33" s="17">
        <v>2563</v>
      </c>
      <c r="BB33" s="17">
        <v>624</v>
      </c>
      <c r="BC33" s="17">
        <v>3399</v>
      </c>
      <c r="BD33" s="17">
        <v>1226</v>
      </c>
      <c r="BE33" s="17">
        <v>1912</v>
      </c>
      <c r="BF33" s="17">
        <v>698</v>
      </c>
      <c r="BG33" s="17">
        <v>62054</v>
      </c>
      <c r="BH33" s="17">
        <v>24170</v>
      </c>
      <c r="BI33" s="17">
        <v>5200</v>
      </c>
      <c r="BJ33" s="17">
        <v>591</v>
      </c>
      <c r="BK33" s="17">
        <v>233</v>
      </c>
      <c r="BL33" s="18">
        <v>255524</v>
      </c>
      <c r="BM33" s="17">
        <v>28875</v>
      </c>
      <c r="BN33" s="17">
        <v>1190</v>
      </c>
      <c r="BO33" s="17">
        <v>0</v>
      </c>
      <c r="BP33" s="17">
        <v>0</v>
      </c>
      <c r="BQ33" s="17">
        <v>1051</v>
      </c>
      <c r="BR33" s="17">
        <v>0</v>
      </c>
      <c r="BS33" s="18">
        <v>31116</v>
      </c>
      <c r="BT33" s="18">
        <v>286640</v>
      </c>
      <c r="BU33" s="17">
        <v>181593</v>
      </c>
      <c r="BV33" s="17">
        <v>0</v>
      </c>
      <c r="BW33" s="17">
        <v>0</v>
      </c>
      <c r="BX33" s="17">
        <v>0</v>
      </c>
      <c r="BY33" s="18">
        <v>0</v>
      </c>
      <c r="BZ33" s="18">
        <v>105047</v>
      </c>
      <c r="CA33" s="17">
        <v>286640</v>
      </c>
      <c r="CB33" s="17">
        <v>0</v>
      </c>
      <c r="CD33" s="14">
        <f t="shared" si="1"/>
        <v>0</v>
      </c>
      <c r="CE33" s="14">
        <f t="shared" si="2"/>
        <v>0</v>
      </c>
      <c r="CF33" s="14">
        <f t="shared" si="3"/>
        <v>0</v>
      </c>
      <c r="CG33" s="14">
        <f t="shared" si="4"/>
        <v>0</v>
      </c>
      <c r="CH33" s="14">
        <f t="shared" si="5"/>
        <v>0</v>
      </c>
      <c r="CI33" s="14">
        <f t="shared" si="6"/>
        <v>0</v>
      </c>
    </row>
    <row r="34" spans="1:87" ht="15.6" x14ac:dyDescent="0.3">
      <c r="A34" s="14"/>
      <c r="B34" s="19" t="s">
        <v>77</v>
      </c>
      <c r="C34" s="20" t="s">
        <v>78</v>
      </c>
      <c r="D34" s="17">
        <v>4930</v>
      </c>
      <c r="E34" s="17">
        <v>3287</v>
      </c>
      <c r="F34" s="17">
        <v>4484</v>
      </c>
      <c r="G34" s="17">
        <v>14860</v>
      </c>
      <c r="H34" s="17">
        <v>1593</v>
      </c>
      <c r="I34" s="17">
        <v>295028</v>
      </c>
      <c r="J34" s="17">
        <v>298123</v>
      </c>
      <c r="K34" s="17">
        <v>7974</v>
      </c>
      <c r="L34" s="17">
        <v>2474</v>
      </c>
      <c r="M34" s="17">
        <v>4739</v>
      </c>
      <c r="N34" s="17">
        <v>10026</v>
      </c>
      <c r="O34" s="17">
        <v>2167</v>
      </c>
      <c r="P34" s="17">
        <v>1026</v>
      </c>
      <c r="Q34" s="17">
        <v>10090</v>
      </c>
      <c r="R34" s="17">
        <v>451</v>
      </c>
      <c r="S34" s="17">
        <v>864</v>
      </c>
      <c r="T34" s="17">
        <v>2708</v>
      </c>
      <c r="U34" s="17">
        <v>0</v>
      </c>
      <c r="V34" s="17">
        <v>10613</v>
      </c>
      <c r="W34" s="17">
        <v>2053</v>
      </c>
      <c r="X34" s="17">
        <v>970</v>
      </c>
      <c r="Y34" s="17">
        <v>392</v>
      </c>
      <c r="Z34" s="17">
        <v>0</v>
      </c>
      <c r="AA34" s="17">
        <v>8338</v>
      </c>
      <c r="AB34" s="17">
        <v>0</v>
      </c>
      <c r="AC34" s="17">
        <v>9623</v>
      </c>
      <c r="AD34" s="17">
        <v>4857</v>
      </c>
      <c r="AE34" s="17">
        <v>18741</v>
      </c>
      <c r="AF34" s="17">
        <v>65290</v>
      </c>
      <c r="AG34" s="17">
        <v>1897</v>
      </c>
      <c r="AH34" s="17">
        <v>88765</v>
      </c>
      <c r="AI34" s="17">
        <v>6360</v>
      </c>
      <c r="AJ34" s="17">
        <v>0</v>
      </c>
      <c r="AK34" s="17">
        <v>611</v>
      </c>
      <c r="AL34" s="17">
        <v>771</v>
      </c>
      <c r="AM34" s="17">
        <v>5154</v>
      </c>
      <c r="AN34" s="17">
        <v>6883</v>
      </c>
      <c r="AO34" s="17">
        <v>20214</v>
      </c>
      <c r="AP34" s="17">
        <v>54323</v>
      </c>
      <c r="AQ34" s="17">
        <v>16557</v>
      </c>
      <c r="AR34" s="17">
        <v>32811</v>
      </c>
      <c r="AS34" s="17">
        <v>1067</v>
      </c>
      <c r="AT34" s="17">
        <v>2393</v>
      </c>
      <c r="AU34" s="17">
        <v>159</v>
      </c>
      <c r="AV34" s="17">
        <v>782</v>
      </c>
      <c r="AW34" s="17">
        <v>290</v>
      </c>
      <c r="AX34" s="17">
        <v>446</v>
      </c>
      <c r="AY34" s="17">
        <v>373</v>
      </c>
      <c r="AZ34" s="17">
        <v>234</v>
      </c>
      <c r="BA34" s="17">
        <v>76</v>
      </c>
      <c r="BB34" s="17">
        <v>31</v>
      </c>
      <c r="BC34" s="17">
        <v>63</v>
      </c>
      <c r="BD34" s="17">
        <v>0</v>
      </c>
      <c r="BE34" s="17">
        <v>180</v>
      </c>
      <c r="BF34" s="17">
        <v>43</v>
      </c>
      <c r="BG34" s="17">
        <v>20923</v>
      </c>
      <c r="BH34" s="17">
        <v>5659</v>
      </c>
      <c r="BI34" s="17">
        <v>167348</v>
      </c>
      <c r="BJ34" s="17">
        <v>207</v>
      </c>
      <c r="BK34" s="17">
        <v>4633</v>
      </c>
      <c r="BL34" s="18">
        <v>1224954</v>
      </c>
      <c r="BM34" s="17">
        <v>1230690</v>
      </c>
      <c r="BN34" s="17">
        <v>12715</v>
      </c>
      <c r="BO34" s="17">
        <v>0</v>
      </c>
      <c r="BP34" s="17">
        <v>0</v>
      </c>
      <c r="BQ34" s="17">
        <v>-856</v>
      </c>
      <c r="BR34" s="17">
        <v>29565</v>
      </c>
      <c r="BS34" s="18">
        <v>1272114</v>
      </c>
      <c r="BT34" s="18">
        <v>2497068</v>
      </c>
      <c r="BU34" s="17">
        <v>2431318</v>
      </c>
      <c r="BV34" s="17">
        <v>0</v>
      </c>
      <c r="BW34" s="17">
        <v>0</v>
      </c>
      <c r="BX34" s="17">
        <v>0</v>
      </c>
      <c r="BY34" s="18">
        <v>0</v>
      </c>
      <c r="BZ34" s="18">
        <v>65750</v>
      </c>
      <c r="CA34" s="17">
        <v>2497068</v>
      </c>
      <c r="CB34" s="17">
        <v>0</v>
      </c>
      <c r="CD34" s="14">
        <f t="shared" si="1"/>
        <v>0</v>
      </c>
      <c r="CE34" s="14">
        <f t="shared" si="2"/>
        <v>0</v>
      </c>
      <c r="CF34" s="14">
        <f t="shared" si="3"/>
        <v>0</v>
      </c>
      <c r="CG34" s="14">
        <f t="shared" si="4"/>
        <v>0</v>
      </c>
      <c r="CH34" s="14">
        <f t="shared" si="5"/>
        <v>0</v>
      </c>
      <c r="CI34" s="14">
        <f t="shared" si="6"/>
        <v>0</v>
      </c>
    </row>
    <row r="35" spans="1:87" ht="15.6" x14ac:dyDescent="0.3">
      <c r="A35" s="14"/>
      <c r="B35" s="19" t="s">
        <v>79</v>
      </c>
      <c r="C35" s="20" t="s">
        <v>80</v>
      </c>
      <c r="D35" s="17">
        <v>1333</v>
      </c>
      <c r="E35" s="17">
        <v>951</v>
      </c>
      <c r="F35" s="17">
        <v>147</v>
      </c>
      <c r="G35" s="17">
        <v>435</v>
      </c>
      <c r="H35" s="17">
        <v>3</v>
      </c>
      <c r="I35" s="17">
        <v>68</v>
      </c>
      <c r="J35" s="17">
        <v>900</v>
      </c>
      <c r="K35" s="17">
        <v>638</v>
      </c>
      <c r="L35" s="17">
        <v>64</v>
      </c>
      <c r="M35" s="17">
        <v>8</v>
      </c>
      <c r="N35" s="17">
        <v>763</v>
      </c>
      <c r="O35" s="17">
        <v>881</v>
      </c>
      <c r="P35" s="17">
        <v>813</v>
      </c>
      <c r="Q35" s="17">
        <v>248</v>
      </c>
      <c r="R35" s="17">
        <v>0</v>
      </c>
      <c r="S35" s="17">
        <v>2966</v>
      </c>
      <c r="T35" s="17">
        <v>311</v>
      </c>
      <c r="U35" s="17">
        <v>0</v>
      </c>
      <c r="V35" s="17">
        <v>4636</v>
      </c>
      <c r="W35" s="17">
        <v>5056</v>
      </c>
      <c r="X35" s="17">
        <v>2737</v>
      </c>
      <c r="Y35" s="17">
        <v>2070</v>
      </c>
      <c r="Z35" s="17">
        <v>0</v>
      </c>
      <c r="AA35" s="17">
        <v>41</v>
      </c>
      <c r="AB35" s="17">
        <v>0</v>
      </c>
      <c r="AC35" s="17">
        <v>264</v>
      </c>
      <c r="AD35" s="17">
        <v>3941</v>
      </c>
      <c r="AE35" s="17">
        <v>217</v>
      </c>
      <c r="AF35" s="17">
        <v>34022</v>
      </c>
      <c r="AG35" s="17">
        <v>44</v>
      </c>
      <c r="AH35" s="17">
        <v>19</v>
      </c>
      <c r="AI35" s="17">
        <v>102</v>
      </c>
      <c r="AJ35" s="17">
        <v>0</v>
      </c>
      <c r="AK35" s="17">
        <v>325</v>
      </c>
      <c r="AL35" s="17">
        <v>478</v>
      </c>
      <c r="AM35" s="17">
        <v>173</v>
      </c>
      <c r="AN35" s="17">
        <v>4845</v>
      </c>
      <c r="AO35" s="17">
        <v>844</v>
      </c>
      <c r="AP35" s="17">
        <v>1821</v>
      </c>
      <c r="AQ35" s="17">
        <v>74044</v>
      </c>
      <c r="AR35" s="17">
        <v>166075</v>
      </c>
      <c r="AS35" s="17">
        <v>56190</v>
      </c>
      <c r="AT35" s="17">
        <v>887</v>
      </c>
      <c r="AU35" s="17">
        <v>226</v>
      </c>
      <c r="AV35" s="17">
        <v>70323</v>
      </c>
      <c r="AW35" s="17">
        <v>747</v>
      </c>
      <c r="AX35" s="17">
        <v>42</v>
      </c>
      <c r="AY35" s="17">
        <v>1227</v>
      </c>
      <c r="AZ35" s="17">
        <v>91</v>
      </c>
      <c r="BA35" s="17">
        <v>94</v>
      </c>
      <c r="BB35" s="17">
        <v>40</v>
      </c>
      <c r="BC35" s="17">
        <v>136</v>
      </c>
      <c r="BD35" s="17">
        <v>206</v>
      </c>
      <c r="BE35" s="17">
        <v>234</v>
      </c>
      <c r="BF35" s="17">
        <v>34</v>
      </c>
      <c r="BG35" s="17">
        <v>141</v>
      </c>
      <c r="BH35" s="17">
        <v>609</v>
      </c>
      <c r="BI35" s="17">
        <v>739</v>
      </c>
      <c r="BJ35" s="17">
        <v>2203</v>
      </c>
      <c r="BK35" s="17">
        <v>1132</v>
      </c>
      <c r="BL35" s="18">
        <v>447584</v>
      </c>
      <c r="BM35" s="17">
        <v>51528</v>
      </c>
      <c r="BN35" s="17">
        <v>1385</v>
      </c>
      <c r="BO35" s="17">
        <v>0</v>
      </c>
      <c r="BP35" s="17">
        <v>18711</v>
      </c>
      <c r="BQ35" s="17">
        <v>9473</v>
      </c>
      <c r="BR35" s="17">
        <v>286930</v>
      </c>
      <c r="BS35" s="18">
        <v>368027</v>
      </c>
      <c r="BT35" s="18">
        <v>815611</v>
      </c>
      <c r="BU35" s="17">
        <v>113100</v>
      </c>
      <c r="BV35" s="17">
        <v>0</v>
      </c>
      <c r="BW35" s="17">
        <v>0</v>
      </c>
      <c r="BX35" s="17">
        <v>0</v>
      </c>
      <c r="BY35" s="18">
        <v>0</v>
      </c>
      <c r="BZ35" s="18">
        <v>702511</v>
      </c>
      <c r="CA35" s="17">
        <v>815611</v>
      </c>
      <c r="CB35" s="17">
        <v>0</v>
      </c>
      <c r="CD35" s="14">
        <f t="shared" si="1"/>
        <v>0</v>
      </c>
      <c r="CE35" s="14">
        <f t="shared" si="2"/>
        <v>0</v>
      </c>
      <c r="CF35" s="14">
        <f t="shared" si="3"/>
        <v>0</v>
      </c>
      <c r="CG35" s="14">
        <f t="shared" si="4"/>
        <v>0</v>
      </c>
      <c r="CH35" s="14">
        <f t="shared" si="5"/>
        <v>0</v>
      </c>
      <c r="CI35" s="14">
        <f t="shared" si="6"/>
        <v>0</v>
      </c>
    </row>
    <row r="36" spans="1:87" ht="15.6" x14ac:dyDescent="0.3">
      <c r="A36" s="14"/>
      <c r="B36" s="19" t="s">
        <v>81</v>
      </c>
      <c r="C36" s="20" t="s">
        <v>82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69</v>
      </c>
      <c r="J36" s="17">
        <v>938</v>
      </c>
      <c r="K36" s="17">
        <v>14</v>
      </c>
      <c r="L36" s="17">
        <v>2</v>
      </c>
      <c r="M36" s="17">
        <v>5</v>
      </c>
      <c r="N36" s="17">
        <v>12</v>
      </c>
      <c r="O36" s="17">
        <v>0</v>
      </c>
      <c r="P36" s="17">
        <v>97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51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52</v>
      </c>
      <c r="AF36" s="17">
        <v>10566</v>
      </c>
      <c r="AG36" s="17">
        <v>105700</v>
      </c>
      <c r="AH36" s="17">
        <v>2074</v>
      </c>
      <c r="AI36" s="17">
        <v>204</v>
      </c>
      <c r="AJ36" s="17">
        <v>0</v>
      </c>
      <c r="AK36" s="17">
        <v>521</v>
      </c>
      <c r="AL36" s="17">
        <v>58</v>
      </c>
      <c r="AM36" s="17">
        <v>674</v>
      </c>
      <c r="AN36" s="17">
        <v>0</v>
      </c>
      <c r="AO36" s="17">
        <v>305</v>
      </c>
      <c r="AP36" s="17">
        <v>1305011</v>
      </c>
      <c r="AQ36" s="17">
        <v>211</v>
      </c>
      <c r="AR36" s="17">
        <v>1054</v>
      </c>
      <c r="AS36" s="17">
        <v>0</v>
      </c>
      <c r="AT36" s="17">
        <v>209</v>
      </c>
      <c r="AU36" s="17">
        <v>0</v>
      </c>
      <c r="AV36" s="17">
        <v>0</v>
      </c>
      <c r="AW36" s="17">
        <v>0</v>
      </c>
      <c r="AX36" s="17">
        <v>49</v>
      </c>
      <c r="AY36" s="17">
        <v>1793</v>
      </c>
      <c r="AZ36" s="17">
        <v>0</v>
      </c>
      <c r="BA36" s="17">
        <v>0</v>
      </c>
      <c r="BB36" s="17">
        <v>14</v>
      </c>
      <c r="BC36" s="17">
        <v>0</v>
      </c>
      <c r="BD36" s="17">
        <v>5145</v>
      </c>
      <c r="BE36" s="17">
        <v>0</v>
      </c>
      <c r="BF36" s="17">
        <v>0</v>
      </c>
      <c r="BG36" s="17">
        <v>905</v>
      </c>
      <c r="BH36" s="17">
        <v>5290</v>
      </c>
      <c r="BI36" s="17">
        <v>1843</v>
      </c>
      <c r="BJ36" s="17">
        <v>0</v>
      </c>
      <c r="BK36" s="17">
        <v>0</v>
      </c>
      <c r="BL36" s="18">
        <v>1442866</v>
      </c>
      <c r="BM36" s="17">
        <v>48659</v>
      </c>
      <c r="BN36" s="17">
        <v>212</v>
      </c>
      <c r="BO36" s="17">
        <v>0</v>
      </c>
      <c r="BP36" s="17">
        <v>47591</v>
      </c>
      <c r="BQ36" s="17">
        <v>84</v>
      </c>
      <c r="BR36" s="17">
        <v>186516</v>
      </c>
      <c r="BS36" s="18">
        <v>283062</v>
      </c>
      <c r="BT36" s="18">
        <v>1725928</v>
      </c>
      <c r="BU36" s="17">
        <v>45147</v>
      </c>
      <c r="BV36" s="17">
        <v>0</v>
      </c>
      <c r="BW36" s="17">
        <v>0</v>
      </c>
      <c r="BX36" s="17">
        <v>0</v>
      </c>
      <c r="BY36" s="18">
        <v>0</v>
      </c>
      <c r="BZ36" s="18">
        <v>1680781</v>
      </c>
      <c r="CA36" s="17">
        <v>1725928</v>
      </c>
      <c r="CB36" s="17">
        <v>0</v>
      </c>
      <c r="CD36" s="14">
        <f t="shared" si="1"/>
        <v>0</v>
      </c>
      <c r="CE36" s="14">
        <f t="shared" si="2"/>
        <v>0</v>
      </c>
      <c r="CF36" s="14">
        <f t="shared" si="3"/>
        <v>0</v>
      </c>
      <c r="CG36" s="14">
        <f t="shared" si="4"/>
        <v>0</v>
      </c>
      <c r="CH36" s="14">
        <f t="shared" si="5"/>
        <v>0</v>
      </c>
      <c r="CI36" s="14">
        <f t="shared" si="6"/>
        <v>0</v>
      </c>
    </row>
    <row r="37" spans="1:87" ht="15.6" x14ac:dyDescent="0.3">
      <c r="A37" s="14"/>
      <c r="B37" s="19" t="s">
        <v>83</v>
      </c>
      <c r="C37" s="20" t="s">
        <v>84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1187658</v>
      </c>
      <c r="AI37" s="17">
        <v>9187</v>
      </c>
      <c r="AJ37" s="17">
        <v>0</v>
      </c>
      <c r="AK37" s="17">
        <v>886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8">
        <v>1197731</v>
      </c>
      <c r="BM37" s="17">
        <v>0</v>
      </c>
      <c r="BN37" s="17">
        <v>0</v>
      </c>
      <c r="BO37" s="17">
        <v>0</v>
      </c>
      <c r="BP37" s="17">
        <v>0</v>
      </c>
      <c r="BQ37" s="17">
        <v>788352</v>
      </c>
      <c r="BR37" s="17">
        <v>14487970</v>
      </c>
      <c r="BS37" s="18">
        <v>15276322</v>
      </c>
      <c r="BT37" s="18">
        <v>16474053</v>
      </c>
      <c r="BU37" s="17">
        <v>0</v>
      </c>
      <c r="BV37" s="17">
        <v>0</v>
      </c>
      <c r="BW37" s="17">
        <v>0</v>
      </c>
      <c r="BX37" s="17">
        <v>0</v>
      </c>
      <c r="BY37" s="18">
        <v>0</v>
      </c>
      <c r="BZ37" s="18">
        <v>16474053</v>
      </c>
      <c r="CA37" s="17">
        <v>16474053</v>
      </c>
      <c r="CB37" s="17">
        <v>0</v>
      </c>
      <c r="CD37" s="14">
        <f t="shared" si="1"/>
        <v>0</v>
      </c>
      <c r="CE37" s="14">
        <f t="shared" si="2"/>
        <v>0</v>
      </c>
      <c r="CF37" s="14">
        <f t="shared" si="3"/>
        <v>0</v>
      </c>
      <c r="CG37" s="14">
        <f t="shared" si="4"/>
        <v>0</v>
      </c>
      <c r="CH37" s="14">
        <f t="shared" si="5"/>
        <v>0</v>
      </c>
      <c r="CI37" s="14">
        <f t="shared" si="6"/>
        <v>0</v>
      </c>
    </row>
    <row r="38" spans="1:87" ht="15.6" x14ac:dyDescent="0.3">
      <c r="A38" s="14"/>
      <c r="B38" s="19" t="s">
        <v>85</v>
      </c>
      <c r="C38" s="20" t="s">
        <v>86</v>
      </c>
      <c r="D38" s="17">
        <v>1438</v>
      </c>
      <c r="E38" s="17">
        <v>834</v>
      </c>
      <c r="F38" s="17">
        <v>191</v>
      </c>
      <c r="G38" s="17">
        <v>590</v>
      </c>
      <c r="H38" s="17">
        <v>6</v>
      </c>
      <c r="I38" s="17">
        <v>3612</v>
      </c>
      <c r="J38" s="17">
        <v>7978</v>
      </c>
      <c r="K38" s="17">
        <v>169</v>
      </c>
      <c r="L38" s="17">
        <v>5</v>
      </c>
      <c r="M38" s="17">
        <v>26</v>
      </c>
      <c r="N38" s="17">
        <v>52</v>
      </c>
      <c r="O38" s="17">
        <v>150</v>
      </c>
      <c r="P38" s="17">
        <v>1078</v>
      </c>
      <c r="Q38" s="17">
        <v>304</v>
      </c>
      <c r="R38" s="17">
        <v>208</v>
      </c>
      <c r="S38" s="17">
        <v>100</v>
      </c>
      <c r="T38" s="17">
        <v>2486</v>
      </c>
      <c r="U38" s="17">
        <v>0</v>
      </c>
      <c r="V38" s="17">
        <v>254</v>
      </c>
      <c r="W38" s="17">
        <v>989</v>
      </c>
      <c r="X38" s="17">
        <v>108</v>
      </c>
      <c r="Y38" s="17">
        <v>35</v>
      </c>
      <c r="Z38" s="17">
        <v>0</v>
      </c>
      <c r="AA38" s="17">
        <v>96</v>
      </c>
      <c r="AB38" s="17">
        <v>0</v>
      </c>
      <c r="AC38" s="17">
        <v>786</v>
      </c>
      <c r="AD38" s="17">
        <v>138</v>
      </c>
      <c r="AE38" s="17">
        <v>892</v>
      </c>
      <c r="AF38" s="17">
        <v>312</v>
      </c>
      <c r="AG38" s="17">
        <v>1367</v>
      </c>
      <c r="AH38" s="17">
        <v>2826</v>
      </c>
      <c r="AI38" s="17">
        <v>102909</v>
      </c>
      <c r="AJ38" s="17">
        <v>0</v>
      </c>
      <c r="AK38" s="17">
        <v>2714</v>
      </c>
      <c r="AL38" s="17">
        <v>1241</v>
      </c>
      <c r="AM38" s="17">
        <v>3037</v>
      </c>
      <c r="AN38" s="17">
        <v>47695</v>
      </c>
      <c r="AO38" s="17">
        <v>185</v>
      </c>
      <c r="AP38" s="17">
        <v>438131</v>
      </c>
      <c r="AQ38" s="17">
        <v>72984</v>
      </c>
      <c r="AR38" s="17">
        <v>73413</v>
      </c>
      <c r="AS38" s="17">
        <v>579</v>
      </c>
      <c r="AT38" s="17">
        <v>1315</v>
      </c>
      <c r="AU38" s="17">
        <v>291</v>
      </c>
      <c r="AV38" s="17">
        <v>2383</v>
      </c>
      <c r="AW38" s="17">
        <v>186</v>
      </c>
      <c r="AX38" s="17">
        <v>723</v>
      </c>
      <c r="AY38" s="17">
        <v>156</v>
      </c>
      <c r="AZ38" s="17">
        <v>5390</v>
      </c>
      <c r="BA38" s="17">
        <v>1457</v>
      </c>
      <c r="BB38" s="17">
        <v>291</v>
      </c>
      <c r="BC38" s="17">
        <v>343</v>
      </c>
      <c r="BD38" s="17">
        <v>3378</v>
      </c>
      <c r="BE38" s="17">
        <v>1384</v>
      </c>
      <c r="BF38" s="17">
        <v>205</v>
      </c>
      <c r="BG38" s="17">
        <v>27794</v>
      </c>
      <c r="BH38" s="17">
        <v>2529</v>
      </c>
      <c r="BI38" s="17">
        <v>18202</v>
      </c>
      <c r="BJ38" s="17">
        <v>3900</v>
      </c>
      <c r="BK38" s="17">
        <v>6050</v>
      </c>
      <c r="BL38" s="18">
        <v>845895</v>
      </c>
      <c r="BM38" s="17">
        <v>44299</v>
      </c>
      <c r="BN38" s="17">
        <v>1130</v>
      </c>
      <c r="BO38" s="17">
        <v>0</v>
      </c>
      <c r="BP38" s="17">
        <v>147886</v>
      </c>
      <c r="BQ38" s="17">
        <v>1914</v>
      </c>
      <c r="BR38" s="17">
        <v>0</v>
      </c>
      <c r="BS38" s="18">
        <v>195229</v>
      </c>
      <c r="BT38" s="18">
        <v>1041124</v>
      </c>
      <c r="BU38" s="17">
        <v>714565</v>
      </c>
      <c r="BV38" s="17">
        <v>0</v>
      </c>
      <c r="BW38" s="17">
        <v>0</v>
      </c>
      <c r="BX38" s="17">
        <v>0</v>
      </c>
      <c r="BY38" s="18">
        <v>0</v>
      </c>
      <c r="BZ38" s="18">
        <v>326559</v>
      </c>
      <c r="CA38" s="17">
        <v>1041124</v>
      </c>
      <c r="CB38" s="17">
        <v>0</v>
      </c>
      <c r="CD38" s="14">
        <f t="shared" si="1"/>
        <v>0</v>
      </c>
      <c r="CE38" s="14">
        <f t="shared" si="2"/>
        <v>0</v>
      </c>
      <c r="CF38" s="14">
        <f t="shared" si="3"/>
        <v>0</v>
      </c>
      <c r="CG38" s="14">
        <f t="shared" si="4"/>
        <v>0</v>
      </c>
      <c r="CH38" s="14">
        <f t="shared" si="5"/>
        <v>0</v>
      </c>
      <c r="CI38" s="14">
        <f t="shared" si="6"/>
        <v>0</v>
      </c>
    </row>
    <row r="39" spans="1:87" ht="15.6" x14ac:dyDescent="0.3">
      <c r="A39" s="14"/>
      <c r="B39" s="19" t="s">
        <v>87</v>
      </c>
      <c r="C39" s="20" t="s">
        <v>88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3182</v>
      </c>
      <c r="J39" s="17">
        <v>0</v>
      </c>
      <c r="K39" s="17">
        <v>1238</v>
      </c>
      <c r="L39" s="17">
        <v>0</v>
      </c>
      <c r="M39" s="17">
        <v>0</v>
      </c>
      <c r="N39" s="17">
        <v>0</v>
      </c>
      <c r="O39" s="17">
        <v>0</v>
      </c>
      <c r="P39" s="17">
        <v>542</v>
      </c>
      <c r="Q39" s="17">
        <v>414</v>
      </c>
      <c r="R39" s="17">
        <v>3444</v>
      </c>
      <c r="S39" s="17">
        <v>25803</v>
      </c>
      <c r="T39" s="17">
        <v>25998</v>
      </c>
      <c r="U39" s="17">
        <v>0</v>
      </c>
      <c r="V39" s="17">
        <v>22610</v>
      </c>
      <c r="W39" s="17">
        <v>0</v>
      </c>
      <c r="X39" s="17">
        <v>1613</v>
      </c>
      <c r="Y39" s="17">
        <v>117</v>
      </c>
      <c r="Z39" s="17">
        <v>0</v>
      </c>
      <c r="AA39" s="17">
        <v>435</v>
      </c>
      <c r="AB39" s="17">
        <v>0</v>
      </c>
      <c r="AC39" s="17">
        <v>360</v>
      </c>
      <c r="AD39" s="17">
        <v>108</v>
      </c>
      <c r="AE39" s="17">
        <v>0</v>
      </c>
      <c r="AF39" s="17">
        <v>288</v>
      </c>
      <c r="AG39" s="17">
        <v>480</v>
      </c>
      <c r="AH39" s="17">
        <v>17573</v>
      </c>
      <c r="AI39" s="17">
        <v>2518</v>
      </c>
      <c r="AJ39" s="17">
        <v>0</v>
      </c>
      <c r="AK39" s="17">
        <v>74</v>
      </c>
      <c r="AL39" s="17">
        <v>0</v>
      </c>
      <c r="AM39" s="17">
        <v>48</v>
      </c>
      <c r="AN39" s="17">
        <v>3868</v>
      </c>
      <c r="AO39" s="17">
        <v>1048</v>
      </c>
      <c r="AP39" s="17">
        <v>7961</v>
      </c>
      <c r="AQ39" s="17">
        <v>0</v>
      </c>
      <c r="AR39" s="17">
        <v>0</v>
      </c>
      <c r="AS39" s="17">
        <v>65</v>
      </c>
      <c r="AT39" s="17">
        <v>0</v>
      </c>
      <c r="AU39" s="17">
        <v>54</v>
      </c>
      <c r="AV39" s="17">
        <v>0</v>
      </c>
      <c r="AW39" s="17">
        <v>0</v>
      </c>
      <c r="AX39" s="17">
        <v>0</v>
      </c>
      <c r="AY39" s="17">
        <v>0</v>
      </c>
      <c r="AZ39" s="17">
        <v>2090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2588</v>
      </c>
      <c r="BI39" s="17">
        <v>0</v>
      </c>
      <c r="BJ39" s="17">
        <v>0</v>
      </c>
      <c r="BK39" s="17">
        <v>0</v>
      </c>
      <c r="BL39" s="18">
        <v>124519</v>
      </c>
      <c r="BM39" s="17">
        <v>0</v>
      </c>
      <c r="BN39" s="17">
        <v>69</v>
      </c>
      <c r="BO39" s="17">
        <v>0</v>
      </c>
      <c r="BP39" s="17">
        <v>83017</v>
      </c>
      <c r="BQ39" s="17">
        <v>-2849</v>
      </c>
      <c r="BR39" s="17">
        <v>0</v>
      </c>
      <c r="BS39" s="18">
        <v>80237</v>
      </c>
      <c r="BT39" s="18">
        <v>204756</v>
      </c>
      <c r="BU39" s="17">
        <v>204756</v>
      </c>
      <c r="BV39" s="17">
        <v>0</v>
      </c>
      <c r="BW39" s="17">
        <v>0</v>
      </c>
      <c r="BX39" s="17">
        <v>0</v>
      </c>
      <c r="BY39" s="18">
        <v>0</v>
      </c>
      <c r="BZ39" s="18">
        <v>0</v>
      </c>
      <c r="CA39" s="17">
        <v>204756</v>
      </c>
      <c r="CB39" s="17">
        <v>0</v>
      </c>
      <c r="CD39" s="14">
        <f t="shared" si="1"/>
        <v>0</v>
      </c>
      <c r="CE39" s="14">
        <f t="shared" si="2"/>
        <v>0</v>
      </c>
      <c r="CF39" s="14">
        <f t="shared" si="3"/>
        <v>0</v>
      </c>
      <c r="CG39" s="14">
        <f t="shared" si="4"/>
        <v>0</v>
      </c>
      <c r="CH39" s="14">
        <f t="shared" si="5"/>
        <v>0</v>
      </c>
      <c r="CI39" s="14">
        <f t="shared" si="6"/>
        <v>0</v>
      </c>
    </row>
    <row r="40" spans="1:87" ht="15.6" x14ac:dyDescent="0.3">
      <c r="A40" s="14"/>
      <c r="B40" s="19" t="s">
        <v>89</v>
      </c>
      <c r="C40" s="20" t="s">
        <v>90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583</v>
      </c>
      <c r="R40" s="17">
        <v>1518</v>
      </c>
      <c r="S40" s="17">
        <v>821</v>
      </c>
      <c r="T40" s="17">
        <v>1084</v>
      </c>
      <c r="U40" s="17">
        <v>0</v>
      </c>
      <c r="V40" s="17">
        <v>0</v>
      </c>
      <c r="W40" s="17">
        <v>0</v>
      </c>
      <c r="X40" s="17">
        <v>0</v>
      </c>
      <c r="Y40" s="17">
        <v>97</v>
      </c>
      <c r="Z40" s="17">
        <v>0</v>
      </c>
      <c r="AA40" s="17">
        <v>0</v>
      </c>
      <c r="AB40" s="17">
        <v>0</v>
      </c>
      <c r="AC40" s="17">
        <v>79</v>
      </c>
      <c r="AD40" s="17">
        <v>42</v>
      </c>
      <c r="AE40" s="17">
        <v>0</v>
      </c>
      <c r="AF40" s="17">
        <v>300</v>
      </c>
      <c r="AG40" s="17">
        <v>0</v>
      </c>
      <c r="AH40" s="17">
        <v>0</v>
      </c>
      <c r="AI40" s="17">
        <v>2035</v>
      </c>
      <c r="AJ40" s="17">
        <v>0</v>
      </c>
      <c r="AK40" s="17">
        <v>92</v>
      </c>
      <c r="AL40" s="17">
        <v>0</v>
      </c>
      <c r="AM40" s="17">
        <v>0</v>
      </c>
      <c r="AN40" s="17">
        <v>1239</v>
      </c>
      <c r="AO40" s="17">
        <v>0</v>
      </c>
      <c r="AP40" s="17">
        <v>14714</v>
      </c>
      <c r="AQ40" s="17">
        <v>0</v>
      </c>
      <c r="AR40" s="17">
        <v>0</v>
      </c>
      <c r="AS40" s="17">
        <v>65319</v>
      </c>
      <c r="AT40" s="17">
        <v>6488</v>
      </c>
      <c r="AU40" s="17">
        <v>1074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8">
        <v>95485</v>
      </c>
      <c r="BM40" s="17">
        <v>1395721</v>
      </c>
      <c r="BN40" s="17">
        <v>556</v>
      </c>
      <c r="BO40" s="17">
        <v>0</v>
      </c>
      <c r="BP40" s="17">
        <v>558392</v>
      </c>
      <c r="BQ40" s="17">
        <v>18663</v>
      </c>
      <c r="BR40" s="17">
        <v>46045</v>
      </c>
      <c r="BS40" s="18">
        <v>2019377</v>
      </c>
      <c r="BT40" s="18">
        <v>2114862</v>
      </c>
      <c r="BU40" s="17">
        <v>2013303</v>
      </c>
      <c r="BV40" s="17">
        <v>0</v>
      </c>
      <c r="BW40" s="17">
        <v>0</v>
      </c>
      <c r="BX40" s="17">
        <v>0</v>
      </c>
      <c r="BY40" s="18">
        <v>0</v>
      </c>
      <c r="BZ40" s="18">
        <v>101559</v>
      </c>
      <c r="CA40" s="17">
        <v>2114862</v>
      </c>
      <c r="CB40" s="17">
        <v>0</v>
      </c>
      <c r="CD40" s="14">
        <f t="shared" si="1"/>
        <v>0</v>
      </c>
      <c r="CE40" s="14">
        <f t="shared" si="2"/>
        <v>0</v>
      </c>
      <c r="CF40" s="14">
        <f t="shared" si="3"/>
        <v>0</v>
      </c>
      <c r="CG40" s="14">
        <f t="shared" si="4"/>
        <v>0</v>
      </c>
      <c r="CH40" s="14">
        <f t="shared" si="5"/>
        <v>0</v>
      </c>
      <c r="CI40" s="14">
        <f t="shared" si="6"/>
        <v>0</v>
      </c>
    </row>
    <row r="41" spans="1:87" ht="15.6" x14ac:dyDescent="0.3">
      <c r="A41" s="14"/>
      <c r="B41" s="19" t="s">
        <v>91</v>
      </c>
      <c r="C41" s="20" t="s">
        <v>92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69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209</v>
      </c>
      <c r="T41" s="17">
        <v>89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59</v>
      </c>
      <c r="AD41" s="17">
        <v>0</v>
      </c>
      <c r="AE41" s="17">
        <v>0</v>
      </c>
      <c r="AF41" s="17">
        <v>0</v>
      </c>
      <c r="AG41" s="17">
        <v>0</v>
      </c>
      <c r="AH41" s="17">
        <v>468</v>
      </c>
      <c r="AI41" s="17">
        <v>0</v>
      </c>
      <c r="AJ41" s="17">
        <v>0</v>
      </c>
      <c r="AK41" s="17">
        <v>0</v>
      </c>
      <c r="AL41" s="17">
        <v>1834</v>
      </c>
      <c r="AM41" s="17">
        <v>0</v>
      </c>
      <c r="AN41" s="17">
        <v>349</v>
      </c>
      <c r="AO41" s="17">
        <v>55</v>
      </c>
      <c r="AP41" s="17">
        <v>350</v>
      </c>
      <c r="AQ41" s="17">
        <v>312</v>
      </c>
      <c r="AR41" s="17">
        <v>1556</v>
      </c>
      <c r="AS41" s="17">
        <v>0</v>
      </c>
      <c r="AT41" s="17">
        <v>217</v>
      </c>
      <c r="AU41" s="17">
        <v>0</v>
      </c>
      <c r="AV41" s="17">
        <v>624</v>
      </c>
      <c r="AW41" s="17">
        <v>0</v>
      </c>
      <c r="AX41" s="17">
        <v>857</v>
      </c>
      <c r="AY41" s="17">
        <v>3581</v>
      </c>
      <c r="AZ41" s="17">
        <v>1272</v>
      </c>
      <c r="BA41" s="17">
        <v>2261</v>
      </c>
      <c r="BB41" s="17">
        <v>515</v>
      </c>
      <c r="BC41" s="17">
        <v>227</v>
      </c>
      <c r="BD41" s="17">
        <v>373</v>
      </c>
      <c r="BE41" s="17">
        <v>137</v>
      </c>
      <c r="BF41" s="17">
        <v>0</v>
      </c>
      <c r="BG41" s="17">
        <v>11275</v>
      </c>
      <c r="BH41" s="17">
        <v>1858</v>
      </c>
      <c r="BI41" s="17">
        <v>1351</v>
      </c>
      <c r="BJ41" s="17">
        <v>0</v>
      </c>
      <c r="BK41" s="17">
        <v>0</v>
      </c>
      <c r="BL41" s="18">
        <v>29898</v>
      </c>
      <c r="BM41" s="17">
        <v>35078</v>
      </c>
      <c r="BN41" s="17">
        <v>223</v>
      </c>
      <c r="BO41" s="17">
        <v>0</v>
      </c>
      <c r="BP41" s="17">
        <v>62415</v>
      </c>
      <c r="BQ41" s="17">
        <v>800</v>
      </c>
      <c r="BR41" s="17">
        <v>0</v>
      </c>
      <c r="BS41" s="18">
        <v>98516</v>
      </c>
      <c r="BT41" s="18">
        <v>128414</v>
      </c>
      <c r="BU41" s="17">
        <v>101966</v>
      </c>
      <c r="BV41" s="17">
        <v>0</v>
      </c>
      <c r="BW41" s="17">
        <v>0</v>
      </c>
      <c r="BX41" s="17">
        <v>0</v>
      </c>
      <c r="BY41" s="18">
        <v>0</v>
      </c>
      <c r="BZ41" s="18">
        <v>26448</v>
      </c>
      <c r="CA41" s="17">
        <v>128414</v>
      </c>
      <c r="CB41" s="17">
        <v>0</v>
      </c>
      <c r="CD41" s="14">
        <f t="shared" si="1"/>
        <v>0</v>
      </c>
      <c r="CE41" s="14">
        <f t="shared" si="2"/>
        <v>0</v>
      </c>
      <c r="CF41" s="14">
        <f t="shared" si="3"/>
        <v>0</v>
      </c>
      <c r="CG41" s="14">
        <f t="shared" si="4"/>
        <v>0</v>
      </c>
      <c r="CH41" s="14">
        <f t="shared" si="5"/>
        <v>0</v>
      </c>
      <c r="CI41" s="14">
        <f t="shared" si="6"/>
        <v>0</v>
      </c>
    </row>
    <row r="42" spans="1:87" ht="15.6" x14ac:dyDescent="0.3">
      <c r="A42" s="14"/>
      <c r="B42" s="19" t="s">
        <v>93</v>
      </c>
      <c r="C42" s="20" t="s">
        <v>94</v>
      </c>
      <c r="D42" s="17">
        <v>43</v>
      </c>
      <c r="E42" s="17">
        <v>156</v>
      </c>
      <c r="F42" s="17">
        <v>6</v>
      </c>
      <c r="G42" s="17">
        <v>24</v>
      </c>
      <c r="H42" s="17">
        <v>0</v>
      </c>
      <c r="I42" s="17">
        <v>5697</v>
      </c>
      <c r="J42" s="17">
        <v>69</v>
      </c>
      <c r="K42" s="17">
        <v>235</v>
      </c>
      <c r="L42" s="17">
        <v>3</v>
      </c>
      <c r="M42" s="17">
        <v>46</v>
      </c>
      <c r="N42" s="17">
        <v>54</v>
      </c>
      <c r="O42" s="17">
        <v>70</v>
      </c>
      <c r="P42" s="17">
        <v>673</v>
      </c>
      <c r="Q42" s="17">
        <v>5364</v>
      </c>
      <c r="R42" s="17">
        <v>191</v>
      </c>
      <c r="S42" s="17">
        <v>22897</v>
      </c>
      <c r="T42" s="17">
        <v>4999</v>
      </c>
      <c r="U42" s="17">
        <v>0</v>
      </c>
      <c r="V42" s="17">
        <v>840</v>
      </c>
      <c r="W42" s="17">
        <v>2315</v>
      </c>
      <c r="X42" s="17">
        <v>2288</v>
      </c>
      <c r="Y42" s="17">
        <v>123</v>
      </c>
      <c r="Z42" s="17">
        <v>0</v>
      </c>
      <c r="AA42" s="17">
        <v>538</v>
      </c>
      <c r="AB42" s="17">
        <v>0</v>
      </c>
      <c r="AC42" s="17">
        <v>2489</v>
      </c>
      <c r="AD42" s="17">
        <v>638</v>
      </c>
      <c r="AE42" s="17">
        <v>82</v>
      </c>
      <c r="AF42" s="17">
        <v>554</v>
      </c>
      <c r="AG42" s="17">
        <v>2088</v>
      </c>
      <c r="AH42" s="17">
        <v>2356</v>
      </c>
      <c r="AI42" s="17">
        <v>338</v>
      </c>
      <c r="AJ42" s="17">
        <v>0</v>
      </c>
      <c r="AK42" s="17">
        <v>636</v>
      </c>
      <c r="AL42" s="17">
        <v>11</v>
      </c>
      <c r="AM42" s="17">
        <v>3099</v>
      </c>
      <c r="AN42" s="17">
        <v>14751</v>
      </c>
      <c r="AO42" s="17">
        <v>421</v>
      </c>
      <c r="AP42" s="17">
        <v>16141</v>
      </c>
      <c r="AQ42" s="17">
        <v>14304</v>
      </c>
      <c r="AR42" s="17">
        <v>52462</v>
      </c>
      <c r="AS42" s="17">
        <v>4285</v>
      </c>
      <c r="AT42" s="17">
        <v>4638</v>
      </c>
      <c r="AU42" s="17">
        <v>452</v>
      </c>
      <c r="AV42" s="17">
        <v>2414</v>
      </c>
      <c r="AW42" s="17">
        <v>386</v>
      </c>
      <c r="AX42" s="17">
        <v>1090</v>
      </c>
      <c r="AY42" s="17">
        <v>9073</v>
      </c>
      <c r="AZ42" s="17">
        <v>9572</v>
      </c>
      <c r="BA42" s="17">
        <v>4004</v>
      </c>
      <c r="BB42" s="17">
        <v>56</v>
      </c>
      <c r="BC42" s="17">
        <v>804</v>
      </c>
      <c r="BD42" s="17">
        <v>1874</v>
      </c>
      <c r="BE42" s="17">
        <v>577</v>
      </c>
      <c r="BF42" s="17">
        <v>86</v>
      </c>
      <c r="BG42" s="17">
        <v>20493</v>
      </c>
      <c r="BH42" s="17">
        <v>9557</v>
      </c>
      <c r="BI42" s="17">
        <v>19025</v>
      </c>
      <c r="BJ42" s="17">
        <v>3738</v>
      </c>
      <c r="BK42" s="17">
        <v>2846</v>
      </c>
      <c r="BL42" s="18">
        <v>251971</v>
      </c>
      <c r="BM42" s="17">
        <v>34884</v>
      </c>
      <c r="BN42" s="17">
        <v>12303</v>
      </c>
      <c r="BO42" s="17">
        <v>0</v>
      </c>
      <c r="BP42" s="17">
        <v>72502</v>
      </c>
      <c r="BQ42" s="17">
        <v>708</v>
      </c>
      <c r="BR42" s="17">
        <v>0</v>
      </c>
      <c r="BS42" s="18">
        <v>120397</v>
      </c>
      <c r="BT42" s="18">
        <v>372368</v>
      </c>
      <c r="BU42" s="17">
        <v>317648</v>
      </c>
      <c r="BV42" s="17">
        <v>0</v>
      </c>
      <c r="BW42" s="17">
        <v>0</v>
      </c>
      <c r="BX42" s="17">
        <v>0</v>
      </c>
      <c r="BY42" s="18">
        <v>0</v>
      </c>
      <c r="BZ42" s="18">
        <v>54720</v>
      </c>
      <c r="CA42" s="17">
        <v>372368</v>
      </c>
      <c r="CB42" s="17">
        <v>0</v>
      </c>
      <c r="CD42" s="14">
        <f t="shared" si="1"/>
        <v>0</v>
      </c>
      <c r="CE42" s="14">
        <f t="shared" si="2"/>
        <v>0</v>
      </c>
      <c r="CF42" s="14">
        <f t="shared" si="3"/>
        <v>0</v>
      </c>
      <c r="CG42" s="14">
        <f t="shared" si="4"/>
        <v>0</v>
      </c>
      <c r="CH42" s="14">
        <f t="shared" si="5"/>
        <v>0</v>
      </c>
      <c r="CI42" s="14">
        <f t="shared" si="6"/>
        <v>0</v>
      </c>
    </row>
    <row r="43" spans="1:87" ht="15.6" x14ac:dyDescent="0.3">
      <c r="A43" s="14"/>
      <c r="B43" s="19" t="s">
        <v>95</v>
      </c>
      <c r="C43" s="20" t="s">
        <v>96</v>
      </c>
      <c r="D43" s="17">
        <v>4</v>
      </c>
      <c r="E43" s="17">
        <v>4</v>
      </c>
      <c r="F43" s="17">
        <v>57</v>
      </c>
      <c r="G43" s="17">
        <v>63</v>
      </c>
      <c r="H43" s="17">
        <v>5</v>
      </c>
      <c r="I43" s="17">
        <v>1090</v>
      </c>
      <c r="J43" s="17">
        <v>434</v>
      </c>
      <c r="K43" s="17">
        <v>5</v>
      </c>
      <c r="L43" s="17">
        <v>6</v>
      </c>
      <c r="M43" s="17">
        <v>706</v>
      </c>
      <c r="N43" s="17">
        <v>340</v>
      </c>
      <c r="O43" s="17">
        <v>45</v>
      </c>
      <c r="P43" s="17">
        <v>375</v>
      </c>
      <c r="Q43" s="17">
        <v>852</v>
      </c>
      <c r="R43" s="17">
        <v>214</v>
      </c>
      <c r="S43" s="17">
        <v>3089</v>
      </c>
      <c r="T43" s="17">
        <v>2112</v>
      </c>
      <c r="U43" s="17">
        <v>0</v>
      </c>
      <c r="V43" s="17">
        <v>5485</v>
      </c>
      <c r="W43" s="17">
        <v>1533</v>
      </c>
      <c r="X43" s="17">
        <v>2503</v>
      </c>
      <c r="Y43" s="17">
        <v>1800</v>
      </c>
      <c r="Z43" s="17">
        <v>0</v>
      </c>
      <c r="AA43" s="17">
        <v>3156</v>
      </c>
      <c r="AB43" s="17">
        <v>0</v>
      </c>
      <c r="AC43" s="17">
        <v>1985</v>
      </c>
      <c r="AD43" s="17">
        <v>1773</v>
      </c>
      <c r="AE43" s="17">
        <v>494</v>
      </c>
      <c r="AF43" s="17">
        <v>5147</v>
      </c>
      <c r="AG43" s="17">
        <v>20172</v>
      </c>
      <c r="AH43" s="17">
        <v>19696</v>
      </c>
      <c r="AI43" s="17">
        <v>1101</v>
      </c>
      <c r="AJ43" s="17">
        <v>0</v>
      </c>
      <c r="AK43" s="17">
        <v>982</v>
      </c>
      <c r="AL43" s="17">
        <v>510</v>
      </c>
      <c r="AM43" s="17">
        <v>2293</v>
      </c>
      <c r="AN43" s="17">
        <v>166357</v>
      </c>
      <c r="AO43" s="17">
        <v>819</v>
      </c>
      <c r="AP43" s="17">
        <v>3579</v>
      </c>
      <c r="AQ43" s="17">
        <v>2607</v>
      </c>
      <c r="AR43" s="17">
        <v>8608</v>
      </c>
      <c r="AS43" s="17">
        <v>2300</v>
      </c>
      <c r="AT43" s="17">
        <v>1336</v>
      </c>
      <c r="AU43" s="17">
        <v>19</v>
      </c>
      <c r="AV43" s="17">
        <v>2144</v>
      </c>
      <c r="AW43" s="17">
        <v>5385</v>
      </c>
      <c r="AX43" s="17">
        <v>18458</v>
      </c>
      <c r="AY43" s="17">
        <v>5946</v>
      </c>
      <c r="AZ43" s="17">
        <v>6666</v>
      </c>
      <c r="BA43" s="17">
        <v>5342</v>
      </c>
      <c r="BB43" s="17">
        <v>950</v>
      </c>
      <c r="BC43" s="17">
        <v>2307</v>
      </c>
      <c r="BD43" s="17">
        <v>1224</v>
      </c>
      <c r="BE43" s="17">
        <v>402</v>
      </c>
      <c r="BF43" s="17">
        <v>567</v>
      </c>
      <c r="BG43" s="17">
        <v>87698</v>
      </c>
      <c r="BH43" s="17">
        <v>8598</v>
      </c>
      <c r="BI43" s="17">
        <v>9822</v>
      </c>
      <c r="BJ43" s="17">
        <v>6859</v>
      </c>
      <c r="BK43" s="17">
        <v>1361</v>
      </c>
      <c r="BL43" s="18">
        <v>427385</v>
      </c>
      <c r="BM43" s="17">
        <v>617726</v>
      </c>
      <c r="BN43" s="17">
        <v>8730</v>
      </c>
      <c r="BO43" s="17">
        <v>0</v>
      </c>
      <c r="BP43" s="17">
        <v>0</v>
      </c>
      <c r="BQ43" s="17">
        <v>0</v>
      </c>
      <c r="BR43" s="17">
        <v>0</v>
      </c>
      <c r="BS43" s="18">
        <v>626456</v>
      </c>
      <c r="BT43" s="18">
        <v>1053841</v>
      </c>
      <c r="BU43" s="17">
        <v>0</v>
      </c>
      <c r="BV43" s="17">
        <v>0</v>
      </c>
      <c r="BW43" s="17">
        <v>0</v>
      </c>
      <c r="BX43" s="17">
        <v>0</v>
      </c>
      <c r="BY43" s="18">
        <v>0</v>
      </c>
      <c r="BZ43" s="18">
        <v>1053841</v>
      </c>
      <c r="CA43" s="17">
        <v>1053841</v>
      </c>
      <c r="CB43" s="17">
        <v>0</v>
      </c>
      <c r="CD43" s="14">
        <f t="shared" si="1"/>
        <v>0</v>
      </c>
      <c r="CE43" s="14">
        <f t="shared" si="2"/>
        <v>0</v>
      </c>
      <c r="CF43" s="14">
        <f t="shared" si="3"/>
        <v>0</v>
      </c>
      <c r="CG43" s="14">
        <f t="shared" si="4"/>
        <v>0</v>
      </c>
      <c r="CH43" s="14">
        <f t="shared" si="5"/>
        <v>0</v>
      </c>
      <c r="CI43" s="14">
        <f t="shared" si="6"/>
        <v>0</v>
      </c>
    </row>
    <row r="44" spans="1:87" ht="15.6" x14ac:dyDescent="0.3">
      <c r="A44" s="14"/>
      <c r="B44" s="19" t="s">
        <v>97</v>
      </c>
      <c r="C44" s="20" t="s">
        <v>98</v>
      </c>
      <c r="D44" s="17">
        <v>58</v>
      </c>
      <c r="E44" s="17">
        <v>56</v>
      </c>
      <c r="F44" s="17">
        <v>71</v>
      </c>
      <c r="G44" s="17">
        <v>1</v>
      </c>
      <c r="H44" s="17">
        <v>1</v>
      </c>
      <c r="I44" s="17">
        <v>321</v>
      </c>
      <c r="J44" s="17">
        <v>137</v>
      </c>
      <c r="K44" s="17">
        <v>3</v>
      </c>
      <c r="L44" s="17">
        <v>3</v>
      </c>
      <c r="M44" s="17">
        <v>46</v>
      </c>
      <c r="N44" s="17">
        <v>27</v>
      </c>
      <c r="O44" s="17">
        <v>3</v>
      </c>
      <c r="P44" s="17">
        <v>3</v>
      </c>
      <c r="Q44" s="17">
        <v>9</v>
      </c>
      <c r="R44" s="17">
        <v>3</v>
      </c>
      <c r="S44" s="17">
        <v>185</v>
      </c>
      <c r="T44" s="17">
        <v>55</v>
      </c>
      <c r="U44" s="17">
        <v>0</v>
      </c>
      <c r="V44" s="17">
        <v>322</v>
      </c>
      <c r="W44" s="17">
        <v>11</v>
      </c>
      <c r="X44" s="17">
        <v>62</v>
      </c>
      <c r="Y44" s="17">
        <v>116</v>
      </c>
      <c r="Z44" s="17">
        <v>0</v>
      </c>
      <c r="AA44" s="17">
        <v>9</v>
      </c>
      <c r="AB44" s="17">
        <v>0</v>
      </c>
      <c r="AC44" s="17">
        <v>11</v>
      </c>
      <c r="AD44" s="17">
        <v>9</v>
      </c>
      <c r="AE44" s="17">
        <v>30</v>
      </c>
      <c r="AF44" s="17">
        <v>15</v>
      </c>
      <c r="AG44" s="17">
        <v>120</v>
      </c>
      <c r="AH44" s="17">
        <v>229</v>
      </c>
      <c r="AI44" s="17">
        <v>6</v>
      </c>
      <c r="AJ44" s="17">
        <v>0</v>
      </c>
      <c r="AK44" s="17">
        <v>13</v>
      </c>
      <c r="AL44" s="17">
        <v>4</v>
      </c>
      <c r="AM44" s="17">
        <v>5</v>
      </c>
      <c r="AN44" s="17">
        <v>23</v>
      </c>
      <c r="AO44" s="17">
        <v>959</v>
      </c>
      <c r="AP44" s="17">
        <v>155</v>
      </c>
      <c r="AQ44" s="17">
        <v>40</v>
      </c>
      <c r="AR44" s="17">
        <v>284</v>
      </c>
      <c r="AS44" s="17">
        <v>96</v>
      </c>
      <c r="AT44" s="17">
        <v>267</v>
      </c>
      <c r="AU44" s="17">
        <v>12</v>
      </c>
      <c r="AV44" s="17">
        <v>35</v>
      </c>
      <c r="AW44" s="17">
        <v>276</v>
      </c>
      <c r="AX44" s="17">
        <v>778</v>
      </c>
      <c r="AY44" s="17">
        <v>189</v>
      </c>
      <c r="AZ44" s="17">
        <v>177</v>
      </c>
      <c r="BA44" s="17">
        <v>89</v>
      </c>
      <c r="BB44" s="17">
        <v>6</v>
      </c>
      <c r="BC44" s="17">
        <v>55</v>
      </c>
      <c r="BD44" s="17">
        <v>272</v>
      </c>
      <c r="BE44" s="17">
        <v>20</v>
      </c>
      <c r="BF44" s="17">
        <v>13</v>
      </c>
      <c r="BG44" s="17">
        <v>1086</v>
      </c>
      <c r="BH44" s="17">
        <v>271</v>
      </c>
      <c r="BI44" s="17">
        <v>451</v>
      </c>
      <c r="BJ44" s="17">
        <v>42</v>
      </c>
      <c r="BK44" s="17">
        <v>98</v>
      </c>
      <c r="BL44" s="18">
        <v>7638</v>
      </c>
      <c r="BM44" s="17">
        <v>23356</v>
      </c>
      <c r="BN44" s="17">
        <v>401</v>
      </c>
      <c r="BO44" s="17">
        <v>20546</v>
      </c>
      <c r="BP44" s="17">
        <v>0</v>
      </c>
      <c r="BQ44" s="17">
        <v>486</v>
      </c>
      <c r="BR44" s="17">
        <v>0</v>
      </c>
      <c r="BS44" s="18">
        <v>44789</v>
      </c>
      <c r="BT44" s="18">
        <v>52427</v>
      </c>
      <c r="BU44" s="17">
        <v>0</v>
      </c>
      <c r="BV44" s="17">
        <v>0</v>
      </c>
      <c r="BW44" s="17">
        <v>0</v>
      </c>
      <c r="BX44" s="17">
        <v>0</v>
      </c>
      <c r="BY44" s="18">
        <v>0</v>
      </c>
      <c r="BZ44" s="18">
        <v>52427</v>
      </c>
      <c r="CA44" s="17">
        <v>52427</v>
      </c>
      <c r="CB44" s="17">
        <v>0</v>
      </c>
      <c r="CD44" s="14">
        <f t="shared" si="1"/>
        <v>0</v>
      </c>
      <c r="CE44" s="14">
        <f t="shared" si="2"/>
        <v>0</v>
      </c>
      <c r="CF44" s="14">
        <f t="shared" si="3"/>
        <v>0</v>
      </c>
      <c r="CG44" s="14">
        <f t="shared" si="4"/>
        <v>0</v>
      </c>
      <c r="CH44" s="14">
        <f t="shared" si="5"/>
        <v>0</v>
      </c>
      <c r="CI44" s="14">
        <f t="shared" si="6"/>
        <v>0</v>
      </c>
    </row>
    <row r="45" spans="1:87" ht="15.6" x14ac:dyDescent="0.3">
      <c r="A45" s="14"/>
      <c r="B45" s="19" t="s">
        <v>99</v>
      </c>
      <c r="C45" s="20" t="s">
        <v>100</v>
      </c>
      <c r="D45" s="17">
        <v>1296</v>
      </c>
      <c r="E45" s="17">
        <v>466</v>
      </c>
      <c r="F45" s="17">
        <v>173</v>
      </c>
      <c r="G45" s="17">
        <v>276</v>
      </c>
      <c r="H45" s="17">
        <v>1</v>
      </c>
      <c r="I45" s="17">
        <v>195617</v>
      </c>
      <c r="J45" s="17">
        <v>8192</v>
      </c>
      <c r="K45" s="17">
        <v>6050</v>
      </c>
      <c r="L45" s="17">
        <v>930</v>
      </c>
      <c r="M45" s="17">
        <v>2725</v>
      </c>
      <c r="N45" s="17">
        <v>10168</v>
      </c>
      <c r="O45" s="17">
        <v>0</v>
      </c>
      <c r="P45" s="17">
        <v>6984</v>
      </c>
      <c r="Q45" s="17">
        <v>2559</v>
      </c>
      <c r="R45" s="17">
        <v>437</v>
      </c>
      <c r="S45" s="17">
        <v>43929</v>
      </c>
      <c r="T45" s="17">
        <v>23999</v>
      </c>
      <c r="U45" s="17">
        <v>0</v>
      </c>
      <c r="V45" s="17">
        <v>1003</v>
      </c>
      <c r="W45" s="17">
        <v>1368</v>
      </c>
      <c r="X45" s="17">
        <v>393</v>
      </c>
      <c r="Y45" s="17">
        <v>97</v>
      </c>
      <c r="Z45" s="17">
        <v>0</v>
      </c>
      <c r="AA45" s="17">
        <v>832</v>
      </c>
      <c r="AB45" s="17">
        <v>0</v>
      </c>
      <c r="AC45" s="17">
        <v>942</v>
      </c>
      <c r="AD45" s="17">
        <v>362</v>
      </c>
      <c r="AE45" s="17">
        <v>616</v>
      </c>
      <c r="AF45" s="17">
        <v>7506</v>
      </c>
      <c r="AG45" s="17">
        <v>13319</v>
      </c>
      <c r="AH45" s="17">
        <v>2088</v>
      </c>
      <c r="AI45" s="17">
        <v>5720</v>
      </c>
      <c r="AJ45" s="17">
        <v>0</v>
      </c>
      <c r="AK45" s="17">
        <v>602</v>
      </c>
      <c r="AL45" s="17">
        <v>12</v>
      </c>
      <c r="AM45" s="17">
        <v>38</v>
      </c>
      <c r="AN45" s="17">
        <v>15434</v>
      </c>
      <c r="AO45" s="17">
        <v>896</v>
      </c>
      <c r="AP45" s="17">
        <v>16114</v>
      </c>
      <c r="AQ45" s="17">
        <v>25973</v>
      </c>
      <c r="AR45" s="17">
        <v>290332</v>
      </c>
      <c r="AS45" s="17">
        <v>6698</v>
      </c>
      <c r="AT45" s="17">
        <v>5916</v>
      </c>
      <c r="AU45" s="17">
        <v>76</v>
      </c>
      <c r="AV45" s="17">
        <v>1084</v>
      </c>
      <c r="AW45" s="17">
        <v>41255</v>
      </c>
      <c r="AX45" s="17">
        <v>1783</v>
      </c>
      <c r="AY45" s="17">
        <v>22366</v>
      </c>
      <c r="AZ45" s="17">
        <v>21604</v>
      </c>
      <c r="BA45" s="17">
        <v>22754</v>
      </c>
      <c r="BB45" s="17">
        <v>834</v>
      </c>
      <c r="BC45" s="17">
        <v>1613</v>
      </c>
      <c r="BD45" s="17">
        <v>249242</v>
      </c>
      <c r="BE45" s="17">
        <v>4145</v>
      </c>
      <c r="BF45" s="17">
        <v>1056</v>
      </c>
      <c r="BG45" s="17">
        <v>103991</v>
      </c>
      <c r="BH45" s="17">
        <v>19840</v>
      </c>
      <c r="BI45" s="17">
        <v>6174</v>
      </c>
      <c r="BJ45" s="17">
        <v>1615</v>
      </c>
      <c r="BK45" s="17">
        <v>3015</v>
      </c>
      <c r="BL45" s="18">
        <v>1202510</v>
      </c>
      <c r="BM45" s="17">
        <v>0</v>
      </c>
      <c r="BN45" s="17">
        <v>0</v>
      </c>
      <c r="BO45" s="17">
        <v>0</v>
      </c>
      <c r="BP45" s="17">
        <v>8052327</v>
      </c>
      <c r="BQ45" s="17">
        <v>0</v>
      </c>
      <c r="BR45" s="17">
        <v>0</v>
      </c>
      <c r="BS45" s="18">
        <v>8052327</v>
      </c>
      <c r="BT45" s="18">
        <v>9254837</v>
      </c>
      <c r="BU45" s="17">
        <v>4077</v>
      </c>
      <c r="BV45" s="17">
        <v>0</v>
      </c>
      <c r="BW45" s="17">
        <v>0</v>
      </c>
      <c r="BX45" s="17">
        <v>0</v>
      </c>
      <c r="BY45" s="18">
        <v>0</v>
      </c>
      <c r="BZ45" s="18">
        <v>9250760</v>
      </c>
      <c r="CA45" s="17">
        <v>9254837</v>
      </c>
      <c r="CB45" s="17">
        <v>0</v>
      </c>
      <c r="CD45" s="14">
        <f t="shared" si="1"/>
        <v>0</v>
      </c>
      <c r="CE45" s="14">
        <f t="shared" si="2"/>
        <v>0</v>
      </c>
      <c r="CF45" s="14">
        <f t="shared" si="3"/>
        <v>0</v>
      </c>
      <c r="CG45" s="14">
        <f t="shared" si="4"/>
        <v>0</v>
      </c>
      <c r="CH45" s="14">
        <f t="shared" si="5"/>
        <v>0</v>
      </c>
      <c r="CI45" s="14">
        <f t="shared" si="6"/>
        <v>0</v>
      </c>
    </row>
    <row r="46" spans="1:87" ht="15.6" x14ac:dyDescent="0.3">
      <c r="A46" s="14"/>
      <c r="B46" s="19" t="s">
        <v>101</v>
      </c>
      <c r="C46" s="20" t="s">
        <v>102</v>
      </c>
      <c r="D46" s="17">
        <v>650</v>
      </c>
      <c r="E46" s="17">
        <v>653</v>
      </c>
      <c r="F46" s="17">
        <v>135</v>
      </c>
      <c r="G46" s="17">
        <v>2422</v>
      </c>
      <c r="H46" s="17">
        <v>183</v>
      </c>
      <c r="I46" s="17">
        <v>3516</v>
      </c>
      <c r="J46" s="17">
        <v>1628</v>
      </c>
      <c r="K46" s="17">
        <v>180</v>
      </c>
      <c r="L46" s="17">
        <v>16</v>
      </c>
      <c r="M46" s="17">
        <v>154</v>
      </c>
      <c r="N46" s="17">
        <v>84</v>
      </c>
      <c r="O46" s="17">
        <v>145</v>
      </c>
      <c r="P46" s="17">
        <v>777</v>
      </c>
      <c r="Q46" s="17">
        <v>223</v>
      </c>
      <c r="R46" s="17">
        <v>651</v>
      </c>
      <c r="S46" s="17">
        <v>6925</v>
      </c>
      <c r="T46" s="17">
        <v>2615</v>
      </c>
      <c r="U46" s="17">
        <v>0</v>
      </c>
      <c r="V46" s="17">
        <v>1275</v>
      </c>
      <c r="W46" s="17">
        <v>341</v>
      </c>
      <c r="X46" s="17">
        <v>179</v>
      </c>
      <c r="Y46" s="17">
        <v>418</v>
      </c>
      <c r="Z46" s="17">
        <v>0</v>
      </c>
      <c r="AA46" s="17">
        <v>12</v>
      </c>
      <c r="AB46" s="17">
        <v>0</v>
      </c>
      <c r="AC46" s="17">
        <v>54</v>
      </c>
      <c r="AD46" s="17">
        <v>52</v>
      </c>
      <c r="AE46" s="17">
        <v>21</v>
      </c>
      <c r="AF46" s="17">
        <v>153</v>
      </c>
      <c r="AG46" s="17">
        <v>441</v>
      </c>
      <c r="AH46" s="17">
        <v>84854</v>
      </c>
      <c r="AI46" s="17">
        <v>777</v>
      </c>
      <c r="AJ46" s="17">
        <v>0</v>
      </c>
      <c r="AK46" s="17">
        <v>130</v>
      </c>
      <c r="AL46" s="17">
        <v>38</v>
      </c>
      <c r="AM46" s="17">
        <v>45</v>
      </c>
      <c r="AN46" s="17">
        <v>1569</v>
      </c>
      <c r="AO46" s="17">
        <v>97</v>
      </c>
      <c r="AP46" s="17">
        <v>6657</v>
      </c>
      <c r="AQ46" s="17">
        <v>16081</v>
      </c>
      <c r="AR46" s="17">
        <v>69172</v>
      </c>
      <c r="AS46" s="17">
        <v>157294</v>
      </c>
      <c r="AT46" s="17">
        <v>3500</v>
      </c>
      <c r="AU46" s="17">
        <v>428</v>
      </c>
      <c r="AV46" s="17">
        <v>2069</v>
      </c>
      <c r="AW46" s="17">
        <v>8967</v>
      </c>
      <c r="AX46" s="17">
        <v>367</v>
      </c>
      <c r="AY46" s="17">
        <v>343</v>
      </c>
      <c r="AZ46" s="17">
        <v>827</v>
      </c>
      <c r="BA46" s="17">
        <v>867</v>
      </c>
      <c r="BB46" s="17">
        <v>92</v>
      </c>
      <c r="BC46" s="17">
        <v>282</v>
      </c>
      <c r="BD46" s="17">
        <v>392</v>
      </c>
      <c r="BE46" s="17">
        <v>1397</v>
      </c>
      <c r="BF46" s="17">
        <v>70</v>
      </c>
      <c r="BG46" s="17">
        <v>102984</v>
      </c>
      <c r="BH46" s="17">
        <v>10442</v>
      </c>
      <c r="BI46" s="17">
        <v>1427</v>
      </c>
      <c r="BJ46" s="17">
        <v>403</v>
      </c>
      <c r="BK46" s="17">
        <v>329</v>
      </c>
      <c r="BL46" s="18">
        <v>495803</v>
      </c>
      <c r="BM46" s="17">
        <v>623039</v>
      </c>
      <c r="BN46" s="17">
        <v>5316</v>
      </c>
      <c r="BO46" s="17">
        <v>0</v>
      </c>
      <c r="BP46" s="17">
        <v>826816</v>
      </c>
      <c r="BQ46" s="17">
        <v>15909</v>
      </c>
      <c r="BR46" s="17">
        <v>190243</v>
      </c>
      <c r="BS46" s="18">
        <v>1661323</v>
      </c>
      <c r="BT46" s="18">
        <v>2157126</v>
      </c>
      <c r="BU46" s="17">
        <v>0</v>
      </c>
      <c r="BV46" s="17">
        <v>0</v>
      </c>
      <c r="BW46" s="17">
        <v>0</v>
      </c>
      <c r="BX46" s="17">
        <v>0</v>
      </c>
      <c r="BY46" s="18">
        <v>0</v>
      </c>
      <c r="BZ46" s="18">
        <v>2157126</v>
      </c>
      <c r="CA46" s="17">
        <v>2157126</v>
      </c>
      <c r="CB46" s="17">
        <v>0</v>
      </c>
      <c r="CD46" s="14">
        <f t="shared" si="1"/>
        <v>0</v>
      </c>
      <c r="CE46" s="14">
        <f t="shared" si="2"/>
        <v>0</v>
      </c>
      <c r="CF46" s="14">
        <f t="shared" si="3"/>
        <v>0</v>
      </c>
      <c r="CG46" s="14">
        <f t="shared" si="4"/>
        <v>0</v>
      </c>
      <c r="CH46" s="14">
        <f t="shared" si="5"/>
        <v>0</v>
      </c>
      <c r="CI46" s="14">
        <f t="shared" si="6"/>
        <v>0</v>
      </c>
    </row>
    <row r="47" spans="1:87" ht="15.6" x14ac:dyDescent="0.3">
      <c r="A47" s="14"/>
      <c r="B47" s="19" t="s">
        <v>103</v>
      </c>
      <c r="C47" s="20" t="s">
        <v>104</v>
      </c>
      <c r="D47" s="17">
        <v>2588</v>
      </c>
      <c r="E47" s="17">
        <v>3269</v>
      </c>
      <c r="F47" s="17">
        <v>10966</v>
      </c>
      <c r="G47" s="17">
        <v>8151</v>
      </c>
      <c r="H47" s="17">
        <v>523</v>
      </c>
      <c r="I47" s="17">
        <v>125548</v>
      </c>
      <c r="J47" s="17">
        <v>131284</v>
      </c>
      <c r="K47" s="17">
        <v>7391</v>
      </c>
      <c r="L47" s="17">
        <v>533</v>
      </c>
      <c r="M47" s="17">
        <v>11900</v>
      </c>
      <c r="N47" s="17">
        <v>40540</v>
      </c>
      <c r="O47" s="17">
        <v>5282</v>
      </c>
      <c r="P47" s="17">
        <v>1994</v>
      </c>
      <c r="Q47" s="17">
        <v>79312</v>
      </c>
      <c r="R47" s="17">
        <v>2377</v>
      </c>
      <c r="S47" s="17">
        <v>99442</v>
      </c>
      <c r="T47" s="17">
        <v>39732</v>
      </c>
      <c r="U47" s="17">
        <v>0</v>
      </c>
      <c r="V47" s="17">
        <v>564995</v>
      </c>
      <c r="W47" s="17">
        <v>56028</v>
      </c>
      <c r="X47" s="17">
        <v>190745</v>
      </c>
      <c r="Y47" s="17">
        <v>2581</v>
      </c>
      <c r="Z47" s="17">
        <v>0</v>
      </c>
      <c r="AA47" s="17">
        <v>6740</v>
      </c>
      <c r="AB47" s="17">
        <v>0</v>
      </c>
      <c r="AC47" s="17">
        <v>25772</v>
      </c>
      <c r="AD47" s="17">
        <v>5685</v>
      </c>
      <c r="AE47" s="17">
        <v>4246</v>
      </c>
      <c r="AF47" s="17">
        <v>37958</v>
      </c>
      <c r="AG47" s="17">
        <v>101087</v>
      </c>
      <c r="AH47" s="17">
        <v>775884</v>
      </c>
      <c r="AI47" s="17">
        <v>26204</v>
      </c>
      <c r="AJ47" s="17">
        <v>0</v>
      </c>
      <c r="AK47" s="17">
        <v>6681</v>
      </c>
      <c r="AL47" s="17">
        <v>1891</v>
      </c>
      <c r="AM47" s="17">
        <v>2941</v>
      </c>
      <c r="AN47" s="17">
        <v>128125</v>
      </c>
      <c r="AO47" s="17">
        <v>4510</v>
      </c>
      <c r="AP47" s="17">
        <v>478674</v>
      </c>
      <c r="AQ47" s="17">
        <v>50895</v>
      </c>
      <c r="AR47" s="17">
        <v>137826</v>
      </c>
      <c r="AS47" s="17">
        <v>90857</v>
      </c>
      <c r="AT47" s="17">
        <v>89689</v>
      </c>
      <c r="AU47" s="17">
        <v>4288</v>
      </c>
      <c r="AV47" s="17">
        <v>146808</v>
      </c>
      <c r="AW47" s="17">
        <v>5118</v>
      </c>
      <c r="AX47" s="17">
        <v>9045</v>
      </c>
      <c r="AY47" s="17">
        <v>300209</v>
      </c>
      <c r="AZ47" s="17">
        <v>18112</v>
      </c>
      <c r="BA47" s="17">
        <v>4165</v>
      </c>
      <c r="BB47" s="17">
        <v>621</v>
      </c>
      <c r="BC47" s="17">
        <v>2661</v>
      </c>
      <c r="BD47" s="17">
        <v>3023</v>
      </c>
      <c r="BE47" s="17">
        <v>2331</v>
      </c>
      <c r="BF47" s="17">
        <v>962</v>
      </c>
      <c r="BG47" s="17">
        <v>83126</v>
      </c>
      <c r="BH47" s="17">
        <v>29808</v>
      </c>
      <c r="BI47" s="17">
        <v>70401</v>
      </c>
      <c r="BJ47" s="17">
        <v>4510</v>
      </c>
      <c r="BK47" s="17">
        <v>4272</v>
      </c>
      <c r="BL47" s="18">
        <v>4050306</v>
      </c>
      <c r="BM47" s="17">
        <v>3225501</v>
      </c>
      <c r="BN47" s="17">
        <v>24453</v>
      </c>
      <c r="BO47" s="17">
        <v>8979</v>
      </c>
      <c r="BP47" s="17">
        <v>107870</v>
      </c>
      <c r="BQ47" s="17">
        <v>101062</v>
      </c>
      <c r="BR47" s="17">
        <v>2616149</v>
      </c>
      <c r="BS47" s="18">
        <v>6084014</v>
      </c>
      <c r="BT47" s="18">
        <v>10134320</v>
      </c>
      <c r="BU47" s="17">
        <v>0</v>
      </c>
      <c r="BV47" s="17">
        <v>0</v>
      </c>
      <c r="BW47" s="17">
        <v>0</v>
      </c>
      <c r="BX47" s="17">
        <v>0</v>
      </c>
      <c r="BY47" s="18">
        <v>0</v>
      </c>
      <c r="BZ47" s="18">
        <v>10134320</v>
      </c>
      <c r="CA47" s="17">
        <v>10134320</v>
      </c>
      <c r="CB47" s="17">
        <v>0</v>
      </c>
      <c r="CD47" s="14">
        <f t="shared" si="1"/>
        <v>0</v>
      </c>
      <c r="CE47" s="14">
        <f t="shared" si="2"/>
        <v>0</v>
      </c>
      <c r="CF47" s="14">
        <f t="shared" si="3"/>
        <v>0</v>
      </c>
      <c r="CG47" s="14">
        <f t="shared" si="4"/>
        <v>0</v>
      </c>
      <c r="CH47" s="14">
        <f t="shared" si="5"/>
        <v>0</v>
      </c>
      <c r="CI47" s="14">
        <f t="shared" si="6"/>
        <v>0</v>
      </c>
    </row>
    <row r="48" spans="1:87" ht="15.6" x14ac:dyDescent="0.3">
      <c r="A48" s="14"/>
      <c r="B48" s="19" t="s">
        <v>105</v>
      </c>
      <c r="C48" s="20" t="s">
        <v>106</v>
      </c>
      <c r="D48" s="17">
        <v>1793</v>
      </c>
      <c r="E48" s="17">
        <v>1024</v>
      </c>
      <c r="F48" s="17">
        <v>1947</v>
      </c>
      <c r="G48" s="17">
        <v>12245</v>
      </c>
      <c r="H48" s="17">
        <v>599</v>
      </c>
      <c r="I48" s="17">
        <v>52396</v>
      </c>
      <c r="J48" s="17">
        <v>28679</v>
      </c>
      <c r="K48" s="17">
        <v>3334</v>
      </c>
      <c r="L48" s="17">
        <v>136</v>
      </c>
      <c r="M48" s="17">
        <v>3964</v>
      </c>
      <c r="N48" s="17">
        <v>3333</v>
      </c>
      <c r="O48" s="17">
        <v>2439</v>
      </c>
      <c r="P48" s="17">
        <v>3079</v>
      </c>
      <c r="Q48" s="17">
        <v>19376</v>
      </c>
      <c r="R48" s="17">
        <v>155</v>
      </c>
      <c r="S48" s="17">
        <v>42805</v>
      </c>
      <c r="T48" s="17">
        <v>28245</v>
      </c>
      <c r="U48" s="17">
        <v>0</v>
      </c>
      <c r="V48" s="17">
        <v>31280</v>
      </c>
      <c r="W48" s="17">
        <v>5882</v>
      </c>
      <c r="X48" s="17">
        <v>15271</v>
      </c>
      <c r="Y48" s="17">
        <v>2004</v>
      </c>
      <c r="Z48" s="17">
        <v>0</v>
      </c>
      <c r="AA48" s="17">
        <v>2787</v>
      </c>
      <c r="AB48" s="17">
        <v>0</v>
      </c>
      <c r="AC48" s="17">
        <v>4128</v>
      </c>
      <c r="AD48" s="17">
        <v>2254</v>
      </c>
      <c r="AE48" s="17">
        <v>628</v>
      </c>
      <c r="AF48" s="17">
        <v>7960</v>
      </c>
      <c r="AG48" s="17">
        <v>22835</v>
      </c>
      <c r="AH48" s="17">
        <v>91558</v>
      </c>
      <c r="AI48" s="17">
        <v>2610</v>
      </c>
      <c r="AJ48" s="17">
        <v>0</v>
      </c>
      <c r="AK48" s="17">
        <v>1226</v>
      </c>
      <c r="AL48" s="17">
        <v>663</v>
      </c>
      <c r="AM48" s="17">
        <v>1492</v>
      </c>
      <c r="AN48" s="17">
        <v>23006</v>
      </c>
      <c r="AO48" s="17">
        <v>1151</v>
      </c>
      <c r="AP48" s="17">
        <v>43852</v>
      </c>
      <c r="AQ48" s="17">
        <v>55078</v>
      </c>
      <c r="AR48" s="17">
        <v>520620</v>
      </c>
      <c r="AS48" s="17">
        <v>27209</v>
      </c>
      <c r="AT48" s="17">
        <v>8503</v>
      </c>
      <c r="AU48" s="17">
        <v>263</v>
      </c>
      <c r="AV48" s="17">
        <v>14984</v>
      </c>
      <c r="AW48" s="17">
        <v>9593</v>
      </c>
      <c r="AX48" s="17">
        <v>2024</v>
      </c>
      <c r="AY48" s="17">
        <v>26252</v>
      </c>
      <c r="AZ48" s="17">
        <v>1415</v>
      </c>
      <c r="BA48" s="17">
        <v>1156</v>
      </c>
      <c r="BB48" s="17">
        <v>387</v>
      </c>
      <c r="BC48" s="17">
        <v>428</v>
      </c>
      <c r="BD48" s="17">
        <v>1462</v>
      </c>
      <c r="BE48" s="17">
        <v>1058</v>
      </c>
      <c r="BF48" s="17">
        <v>1959</v>
      </c>
      <c r="BG48" s="17">
        <v>9322</v>
      </c>
      <c r="BH48" s="17">
        <v>24396</v>
      </c>
      <c r="BI48" s="17">
        <v>4419</v>
      </c>
      <c r="BJ48" s="17">
        <v>1642</v>
      </c>
      <c r="BK48" s="17">
        <v>2799</v>
      </c>
      <c r="BL48" s="18">
        <v>1181105</v>
      </c>
      <c r="BM48" s="17">
        <v>302999</v>
      </c>
      <c r="BN48" s="17">
        <v>4961</v>
      </c>
      <c r="BO48" s="17">
        <v>478</v>
      </c>
      <c r="BP48" s="17">
        <v>21706</v>
      </c>
      <c r="BQ48" s="17">
        <v>5385</v>
      </c>
      <c r="BR48" s="17">
        <v>137991</v>
      </c>
      <c r="BS48" s="18">
        <v>473520</v>
      </c>
      <c r="BT48" s="18">
        <v>1654625</v>
      </c>
      <c r="BU48" s="17">
        <v>14589</v>
      </c>
      <c r="BV48" s="17">
        <v>0</v>
      </c>
      <c r="BW48" s="17">
        <v>0</v>
      </c>
      <c r="BX48" s="17">
        <v>0</v>
      </c>
      <c r="BY48" s="18">
        <v>0</v>
      </c>
      <c r="BZ48" s="18">
        <v>1640036</v>
      </c>
      <c r="CA48" s="17">
        <v>1654625</v>
      </c>
      <c r="CB48" s="17">
        <v>0</v>
      </c>
      <c r="CD48" s="14">
        <f t="shared" si="1"/>
        <v>0</v>
      </c>
      <c r="CE48" s="14">
        <f t="shared" si="2"/>
        <v>0</v>
      </c>
      <c r="CF48" s="14">
        <f t="shared" si="3"/>
        <v>0</v>
      </c>
      <c r="CG48" s="14">
        <f t="shared" si="4"/>
        <v>0</v>
      </c>
      <c r="CH48" s="14">
        <f t="shared" si="5"/>
        <v>0</v>
      </c>
      <c r="CI48" s="14">
        <f t="shared" si="6"/>
        <v>0</v>
      </c>
    </row>
    <row r="49" spans="1:87" ht="15.6" x14ac:dyDescent="0.3">
      <c r="A49" s="14"/>
      <c r="B49" s="19" t="s">
        <v>107</v>
      </c>
      <c r="C49" s="20" t="s">
        <v>108</v>
      </c>
      <c r="D49" s="17">
        <v>816</v>
      </c>
      <c r="E49" s="17">
        <v>416</v>
      </c>
      <c r="F49" s="17">
        <v>277</v>
      </c>
      <c r="G49" s="17">
        <v>947</v>
      </c>
      <c r="H49" s="17">
        <v>34</v>
      </c>
      <c r="I49" s="17">
        <v>19972</v>
      </c>
      <c r="J49" s="17">
        <v>19460</v>
      </c>
      <c r="K49" s="17">
        <v>766</v>
      </c>
      <c r="L49" s="17">
        <v>77</v>
      </c>
      <c r="M49" s="17">
        <v>2729</v>
      </c>
      <c r="N49" s="17">
        <v>4594</v>
      </c>
      <c r="O49" s="17">
        <v>998</v>
      </c>
      <c r="P49" s="17">
        <v>2778</v>
      </c>
      <c r="Q49" s="17">
        <v>6242</v>
      </c>
      <c r="R49" s="17">
        <v>10</v>
      </c>
      <c r="S49" s="17">
        <v>52836</v>
      </c>
      <c r="T49" s="17">
        <v>65183</v>
      </c>
      <c r="U49" s="17">
        <v>0</v>
      </c>
      <c r="V49" s="17">
        <v>79727</v>
      </c>
      <c r="W49" s="17">
        <v>2109</v>
      </c>
      <c r="X49" s="17">
        <v>3150</v>
      </c>
      <c r="Y49" s="17">
        <v>1330</v>
      </c>
      <c r="Z49" s="17">
        <v>0</v>
      </c>
      <c r="AA49" s="17">
        <v>1446</v>
      </c>
      <c r="AB49" s="17">
        <v>0</v>
      </c>
      <c r="AC49" s="17">
        <v>3898</v>
      </c>
      <c r="AD49" s="17">
        <v>1119</v>
      </c>
      <c r="AE49" s="17">
        <v>400</v>
      </c>
      <c r="AF49" s="17">
        <v>4002</v>
      </c>
      <c r="AG49" s="17">
        <v>11799</v>
      </c>
      <c r="AH49" s="17">
        <v>299527</v>
      </c>
      <c r="AI49" s="17">
        <v>1542</v>
      </c>
      <c r="AJ49" s="17">
        <v>0</v>
      </c>
      <c r="AK49" s="17">
        <v>591</v>
      </c>
      <c r="AL49" s="17">
        <v>745</v>
      </c>
      <c r="AM49" s="17">
        <v>695</v>
      </c>
      <c r="AN49" s="17">
        <v>9002</v>
      </c>
      <c r="AO49" s="17">
        <v>896</v>
      </c>
      <c r="AP49" s="17">
        <v>15324</v>
      </c>
      <c r="AQ49" s="17">
        <v>114345</v>
      </c>
      <c r="AR49" s="17">
        <v>396411</v>
      </c>
      <c r="AS49" s="17">
        <v>6609</v>
      </c>
      <c r="AT49" s="17">
        <v>16990</v>
      </c>
      <c r="AU49" s="17">
        <v>96</v>
      </c>
      <c r="AV49" s="17">
        <v>397</v>
      </c>
      <c r="AW49" s="17">
        <v>18437</v>
      </c>
      <c r="AX49" s="17">
        <v>310</v>
      </c>
      <c r="AY49" s="17">
        <v>812</v>
      </c>
      <c r="AZ49" s="17">
        <v>7980</v>
      </c>
      <c r="BA49" s="17">
        <v>1427</v>
      </c>
      <c r="BB49" s="17">
        <v>192</v>
      </c>
      <c r="BC49" s="17">
        <v>667</v>
      </c>
      <c r="BD49" s="17">
        <v>1037</v>
      </c>
      <c r="BE49" s="17">
        <v>1026</v>
      </c>
      <c r="BF49" s="17">
        <v>1107</v>
      </c>
      <c r="BG49" s="17">
        <v>17662</v>
      </c>
      <c r="BH49" s="17">
        <v>10171</v>
      </c>
      <c r="BI49" s="17">
        <v>1449</v>
      </c>
      <c r="BJ49" s="17">
        <v>1285</v>
      </c>
      <c r="BK49" s="17">
        <v>1353</v>
      </c>
      <c r="BL49" s="18">
        <v>1215200</v>
      </c>
      <c r="BM49" s="17">
        <v>65251</v>
      </c>
      <c r="BN49" s="17">
        <v>2051</v>
      </c>
      <c r="BO49" s="17">
        <v>24</v>
      </c>
      <c r="BP49" s="17">
        <v>1101</v>
      </c>
      <c r="BQ49" s="17">
        <v>275</v>
      </c>
      <c r="BR49" s="17">
        <v>13770</v>
      </c>
      <c r="BS49" s="18">
        <v>82472</v>
      </c>
      <c r="BT49" s="18">
        <v>1297672</v>
      </c>
      <c r="BU49" s="17">
        <v>290608</v>
      </c>
      <c r="BV49" s="17">
        <v>0</v>
      </c>
      <c r="BW49" s="17">
        <v>0</v>
      </c>
      <c r="BX49" s="17">
        <v>0</v>
      </c>
      <c r="BY49" s="18">
        <v>0</v>
      </c>
      <c r="BZ49" s="18">
        <v>1007064</v>
      </c>
      <c r="CA49" s="17">
        <v>1297672</v>
      </c>
      <c r="CB49" s="17">
        <v>0</v>
      </c>
      <c r="CD49" s="14">
        <f t="shared" si="1"/>
        <v>0</v>
      </c>
      <c r="CE49" s="14">
        <f t="shared" si="2"/>
        <v>0</v>
      </c>
      <c r="CF49" s="14">
        <f t="shared" si="3"/>
        <v>0</v>
      </c>
      <c r="CG49" s="14">
        <f t="shared" si="4"/>
        <v>0</v>
      </c>
      <c r="CH49" s="14">
        <f t="shared" si="5"/>
        <v>0</v>
      </c>
      <c r="CI49" s="14">
        <f t="shared" si="6"/>
        <v>0</v>
      </c>
    </row>
    <row r="50" spans="1:87" ht="15.6" x14ac:dyDescent="0.3">
      <c r="A50" s="14"/>
      <c r="B50" s="19" t="s">
        <v>109</v>
      </c>
      <c r="C50" s="20" t="s">
        <v>110</v>
      </c>
      <c r="D50" s="17">
        <v>14</v>
      </c>
      <c r="E50" s="17">
        <v>18</v>
      </c>
      <c r="F50" s="17">
        <v>29</v>
      </c>
      <c r="G50" s="17">
        <v>46</v>
      </c>
      <c r="H50" s="17">
        <v>3</v>
      </c>
      <c r="I50" s="17">
        <v>799</v>
      </c>
      <c r="J50" s="17">
        <v>1432</v>
      </c>
      <c r="K50" s="17">
        <v>60</v>
      </c>
      <c r="L50" s="17">
        <v>7</v>
      </c>
      <c r="M50" s="17">
        <v>27</v>
      </c>
      <c r="N50" s="17">
        <v>79</v>
      </c>
      <c r="O50" s="17">
        <v>77</v>
      </c>
      <c r="P50" s="17">
        <v>732</v>
      </c>
      <c r="Q50" s="17">
        <v>220</v>
      </c>
      <c r="R50" s="17">
        <v>19</v>
      </c>
      <c r="S50" s="17">
        <v>1461</v>
      </c>
      <c r="T50" s="17">
        <v>1363</v>
      </c>
      <c r="U50" s="17">
        <v>0</v>
      </c>
      <c r="V50" s="17">
        <v>4248</v>
      </c>
      <c r="W50" s="17">
        <v>315</v>
      </c>
      <c r="X50" s="17">
        <v>892</v>
      </c>
      <c r="Y50" s="17">
        <v>40</v>
      </c>
      <c r="Z50" s="17">
        <v>0</v>
      </c>
      <c r="AA50" s="17">
        <v>32</v>
      </c>
      <c r="AB50" s="17">
        <v>0</v>
      </c>
      <c r="AC50" s="17">
        <v>533</v>
      </c>
      <c r="AD50" s="17">
        <v>113</v>
      </c>
      <c r="AE50" s="17">
        <v>26</v>
      </c>
      <c r="AF50" s="17">
        <v>43</v>
      </c>
      <c r="AG50" s="17">
        <v>836</v>
      </c>
      <c r="AH50" s="17">
        <v>8970</v>
      </c>
      <c r="AI50" s="17">
        <v>117</v>
      </c>
      <c r="AJ50" s="17">
        <v>0</v>
      </c>
      <c r="AK50" s="17">
        <v>40</v>
      </c>
      <c r="AL50" s="17">
        <v>6</v>
      </c>
      <c r="AM50" s="17">
        <v>13</v>
      </c>
      <c r="AN50" s="17">
        <v>238</v>
      </c>
      <c r="AO50" s="17">
        <v>69</v>
      </c>
      <c r="AP50" s="17">
        <v>1305</v>
      </c>
      <c r="AQ50" s="17">
        <v>113</v>
      </c>
      <c r="AR50" s="17">
        <v>2033</v>
      </c>
      <c r="AS50" s="17">
        <v>129</v>
      </c>
      <c r="AT50" s="17">
        <v>978</v>
      </c>
      <c r="AU50" s="17">
        <v>1421</v>
      </c>
      <c r="AV50" s="17">
        <v>191</v>
      </c>
      <c r="AW50" s="17">
        <v>2153</v>
      </c>
      <c r="AX50" s="17">
        <v>12</v>
      </c>
      <c r="AY50" s="17">
        <v>405</v>
      </c>
      <c r="AZ50" s="17">
        <v>276</v>
      </c>
      <c r="BA50" s="17">
        <v>38</v>
      </c>
      <c r="BB50" s="17">
        <v>11</v>
      </c>
      <c r="BC50" s="17">
        <v>126</v>
      </c>
      <c r="BD50" s="17">
        <v>4</v>
      </c>
      <c r="BE50" s="17">
        <v>15</v>
      </c>
      <c r="BF50" s="17">
        <v>41</v>
      </c>
      <c r="BG50" s="17">
        <v>782</v>
      </c>
      <c r="BH50" s="17">
        <v>1471</v>
      </c>
      <c r="BI50" s="17">
        <v>2015</v>
      </c>
      <c r="BJ50" s="17">
        <v>102</v>
      </c>
      <c r="BK50" s="17">
        <v>196</v>
      </c>
      <c r="BL50" s="18">
        <v>36734</v>
      </c>
      <c r="BM50" s="17">
        <v>26815</v>
      </c>
      <c r="BN50" s="17">
        <v>694</v>
      </c>
      <c r="BO50" s="17">
        <v>12</v>
      </c>
      <c r="BP50" s="17">
        <v>531</v>
      </c>
      <c r="BQ50" s="17">
        <v>131</v>
      </c>
      <c r="BR50" s="17">
        <v>3157</v>
      </c>
      <c r="BS50" s="18">
        <v>31340</v>
      </c>
      <c r="BT50" s="18">
        <v>68074</v>
      </c>
      <c r="BU50" s="17">
        <v>0</v>
      </c>
      <c r="BV50" s="17">
        <v>0</v>
      </c>
      <c r="BW50" s="17">
        <v>0</v>
      </c>
      <c r="BX50" s="17">
        <v>0</v>
      </c>
      <c r="BY50" s="18">
        <v>0</v>
      </c>
      <c r="BZ50" s="18">
        <v>68074</v>
      </c>
      <c r="CA50" s="17">
        <v>68074</v>
      </c>
      <c r="CB50" s="17">
        <v>0</v>
      </c>
      <c r="CD50" s="14">
        <f t="shared" si="1"/>
        <v>0</v>
      </c>
      <c r="CE50" s="14">
        <f t="shared" si="2"/>
        <v>0</v>
      </c>
      <c r="CF50" s="14">
        <f t="shared" si="3"/>
        <v>0</v>
      </c>
      <c r="CG50" s="14">
        <f t="shared" si="4"/>
        <v>0</v>
      </c>
      <c r="CH50" s="14">
        <f t="shared" si="5"/>
        <v>0</v>
      </c>
      <c r="CI50" s="14">
        <f t="shared" si="6"/>
        <v>0</v>
      </c>
    </row>
    <row r="51" spans="1:87" ht="15.6" x14ac:dyDescent="0.3">
      <c r="A51" s="14"/>
      <c r="B51" s="19" t="s">
        <v>111</v>
      </c>
      <c r="C51" s="20" t="s">
        <v>112</v>
      </c>
      <c r="D51" s="17">
        <v>313</v>
      </c>
      <c r="E51" s="17">
        <v>340</v>
      </c>
      <c r="F51" s="17">
        <v>898</v>
      </c>
      <c r="G51" s="17">
        <v>1404</v>
      </c>
      <c r="H51" s="17">
        <v>43</v>
      </c>
      <c r="I51" s="17">
        <v>14640</v>
      </c>
      <c r="J51" s="17">
        <v>12273</v>
      </c>
      <c r="K51" s="17">
        <v>732</v>
      </c>
      <c r="L51" s="17">
        <v>48</v>
      </c>
      <c r="M51" s="17">
        <v>984</v>
      </c>
      <c r="N51" s="17">
        <v>3340</v>
      </c>
      <c r="O51" s="17">
        <v>456</v>
      </c>
      <c r="P51" s="17">
        <v>538</v>
      </c>
      <c r="Q51" s="17">
        <v>6462</v>
      </c>
      <c r="R51" s="17">
        <v>295</v>
      </c>
      <c r="S51" s="17">
        <v>9323</v>
      </c>
      <c r="T51" s="17">
        <v>3228</v>
      </c>
      <c r="U51" s="17">
        <v>0</v>
      </c>
      <c r="V51" s="17">
        <v>46849</v>
      </c>
      <c r="W51" s="17">
        <v>6125</v>
      </c>
      <c r="X51" s="17">
        <v>16492</v>
      </c>
      <c r="Y51" s="17">
        <v>1226</v>
      </c>
      <c r="Z51" s="17">
        <v>0</v>
      </c>
      <c r="AA51" s="17">
        <v>638</v>
      </c>
      <c r="AB51" s="17">
        <v>0</v>
      </c>
      <c r="AC51" s="17">
        <v>2307</v>
      </c>
      <c r="AD51" s="17">
        <v>942</v>
      </c>
      <c r="AE51" s="17">
        <v>377</v>
      </c>
      <c r="AF51" s="17">
        <v>3360</v>
      </c>
      <c r="AG51" s="17">
        <v>9322</v>
      </c>
      <c r="AH51" s="17">
        <v>88613</v>
      </c>
      <c r="AI51" s="17">
        <v>2058</v>
      </c>
      <c r="AJ51" s="17">
        <v>0</v>
      </c>
      <c r="AK51" s="17">
        <v>534</v>
      </c>
      <c r="AL51" s="17">
        <v>175</v>
      </c>
      <c r="AM51" s="17">
        <v>295</v>
      </c>
      <c r="AN51" s="17">
        <v>11262</v>
      </c>
      <c r="AO51" s="17">
        <v>942</v>
      </c>
      <c r="AP51" s="17">
        <v>40292</v>
      </c>
      <c r="AQ51" s="17">
        <v>11603</v>
      </c>
      <c r="AR51" s="17">
        <v>84050</v>
      </c>
      <c r="AS51" s="17">
        <v>9035</v>
      </c>
      <c r="AT51" s="17">
        <v>11806</v>
      </c>
      <c r="AU51" s="17">
        <v>331</v>
      </c>
      <c r="AV51" s="17">
        <v>130409</v>
      </c>
      <c r="AW51" s="17">
        <v>5805</v>
      </c>
      <c r="AX51" s="17">
        <v>2082</v>
      </c>
      <c r="AY51" s="17">
        <v>37900</v>
      </c>
      <c r="AZ51" s="17">
        <v>1561</v>
      </c>
      <c r="BA51" s="17">
        <v>1491</v>
      </c>
      <c r="BB51" s="17">
        <v>157</v>
      </c>
      <c r="BC51" s="17">
        <v>786</v>
      </c>
      <c r="BD51" s="17">
        <v>884</v>
      </c>
      <c r="BE51" s="17">
        <v>1599</v>
      </c>
      <c r="BF51" s="17">
        <v>113</v>
      </c>
      <c r="BG51" s="17">
        <v>103882</v>
      </c>
      <c r="BH51" s="17">
        <v>16181</v>
      </c>
      <c r="BI51" s="17">
        <v>8628</v>
      </c>
      <c r="BJ51" s="17">
        <v>2427</v>
      </c>
      <c r="BK51" s="17">
        <v>1376</v>
      </c>
      <c r="BL51" s="18">
        <v>719232</v>
      </c>
      <c r="BM51" s="17">
        <v>1096103</v>
      </c>
      <c r="BN51" s="17">
        <v>30602</v>
      </c>
      <c r="BO51" s="17">
        <v>735</v>
      </c>
      <c r="BP51" s="17">
        <v>33350</v>
      </c>
      <c r="BQ51" s="17">
        <v>8270</v>
      </c>
      <c r="BR51" s="17">
        <v>213721</v>
      </c>
      <c r="BS51" s="18">
        <v>1382781</v>
      </c>
      <c r="BT51" s="18">
        <v>2102013</v>
      </c>
      <c r="BU51" s="17">
        <v>70989</v>
      </c>
      <c r="BV51" s="17">
        <v>0</v>
      </c>
      <c r="BW51" s="17">
        <v>0</v>
      </c>
      <c r="BX51" s="17">
        <v>0</v>
      </c>
      <c r="BY51" s="18">
        <v>0</v>
      </c>
      <c r="BZ51" s="18">
        <v>2031024</v>
      </c>
      <c r="CA51" s="17">
        <v>2102013</v>
      </c>
      <c r="CB51" s="17">
        <v>0</v>
      </c>
      <c r="CD51" s="14">
        <f t="shared" si="1"/>
        <v>0</v>
      </c>
      <c r="CE51" s="14">
        <f t="shared" si="2"/>
        <v>0</v>
      </c>
      <c r="CF51" s="14">
        <f t="shared" si="3"/>
        <v>0</v>
      </c>
      <c r="CG51" s="14">
        <f t="shared" si="4"/>
        <v>0</v>
      </c>
      <c r="CH51" s="14">
        <f t="shared" si="5"/>
        <v>0</v>
      </c>
      <c r="CI51" s="14">
        <f t="shared" si="6"/>
        <v>0</v>
      </c>
    </row>
    <row r="52" spans="1:87" ht="15.6" x14ac:dyDescent="0.3">
      <c r="A52" s="14"/>
      <c r="B52" s="19" t="s">
        <v>113</v>
      </c>
      <c r="C52" s="20" t="s">
        <v>114</v>
      </c>
      <c r="D52" s="17">
        <v>103</v>
      </c>
      <c r="E52" s="17">
        <v>114</v>
      </c>
      <c r="F52" s="17">
        <v>217</v>
      </c>
      <c r="G52" s="17">
        <v>342</v>
      </c>
      <c r="H52" s="17">
        <v>11</v>
      </c>
      <c r="I52" s="17">
        <v>3693</v>
      </c>
      <c r="J52" s="17">
        <v>3112</v>
      </c>
      <c r="K52" s="17">
        <v>145</v>
      </c>
      <c r="L52" s="17">
        <v>16</v>
      </c>
      <c r="M52" s="17">
        <v>219</v>
      </c>
      <c r="N52" s="17">
        <v>722</v>
      </c>
      <c r="O52" s="17">
        <v>133</v>
      </c>
      <c r="P52" s="17">
        <v>185</v>
      </c>
      <c r="Q52" s="17">
        <v>1280</v>
      </c>
      <c r="R52" s="17">
        <v>61</v>
      </c>
      <c r="S52" s="17">
        <v>3258</v>
      </c>
      <c r="T52" s="17">
        <v>745</v>
      </c>
      <c r="U52" s="17">
        <v>0</v>
      </c>
      <c r="V52" s="17">
        <v>10066</v>
      </c>
      <c r="W52" s="17">
        <v>1903</v>
      </c>
      <c r="X52" s="17">
        <v>4431</v>
      </c>
      <c r="Y52" s="17">
        <v>751</v>
      </c>
      <c r="Z52" s="17">
        <v>0</v>
      </c>
      <c r="AA52" s="17">
        <v>201</v>
      </c>
      <c r="AB52" s="17">
        <v>0</v>
      </c>
      <c r="AC52" s="17">
        <v>1576</v>
      </c>
      <c r="AD52" s="17">
        <v>1213</v>
      </c>
      <c r="AE52" s="17">
        <v>435</v>
      </c>
      <c r="AF52" s="17">
        <v>793</v>
      </c>
      <c r="AG52" s="17">
        <v>2396</v>
      </c>
      <c r="AH52" s="17">
        <v>16546</v>
      </c>
      <c r="AI52" s="17">
        <v>5480</v>
      </c>
      <c r="AJ52" s="17">
        <v>0</v>
      </c>
      <c r="AK52" s="17">
        <v>496</v>
      </c>
      <c r="AL52" s="17">
        <v>216</v>
      </c>
      <c r="AM52" s="17">
        <v>632</v>
      </c>
      <c r="AN52" s="17">
        <v>2059</v>
      </c>
      <c r="AO52" s="17">
        <v>95</v>
      </c>
      <c r="AP52" s="17">
        <v>39032</v>
      </c>
      <c r="AQ52" s="17">
        <v>1229</v>
      </c>
      <c r="AR52" s="17">
        <v>4141</v>
      </c>
      <c r="AS52" s="17">
        <v>13149</v>
      </c>
      <c r="AT52" s="17">
        <v>7673</v>
      </c>
      <c r="AU52" s="17">
        <v>246</v>
      </c>
      <c r="AV52" s="17">
        <v>93302</v>
      </c>
      <c r="AW52" s="17">
        <v>11915</v>
      </c>
      <c r="AX52" s="17">
        <v>280</v>
      </c>
      <c r="AY52" s="17">
        <v>51841</v>
      </c>
      <c r="AZ52" s="17">
        <v>11037</v>
      </c>
      <c r="BA52" s="17">
        <v>479</v>
      </c>
      <c r="BB52" s="17">
        <v>104</v>
      </c>
      <c r="BC52" s="17">
        <v>611</v>
      </c>
      <c r="BD52" s="17">
        <v>144</v>
      </c>
      <c r="BE52" s="17">
        <v>110</v>
      </c>
      <c r="BF52" s="17">
        <v>302</v>
      </c>
      <c r="BG52" s="17">
        <v>3426</v>
      </c>
      <c r="BH52" s="17">
        <v>1048</v>
      </c>
      <c r="BI52" s="17">
        <v>1956</v>
      </c>
      <c r="BJ52" s="17">
        <v>894</v>
      </c>
      <c r="BK52" s="17">
        <v>441</v>
      </c>
      <c r="BL52" s="18">
        <v>307005</v>
      </c>
      <c r="BM52" s="17">
        <v>177922</v>
      </c>
      <c r="BN52" s="17">
        <v>1318</v>
      </c>
      <c r="BO52" s="17">
        <v>160</v>
      </c>
      <c r="BP52" s="17">
        <v>7257</v>
      </c>
      <c r="BQ52" s="17">
        <v>1799</v>
      </c>
      <c r="BR52" s="17">
        <v>43185</v>
      </c>
      <c r="BS52" s="18">
        <v>231641</v>
      </c>
      <c r="BT52" s="18">
        <v>538646</v>
      </c>
      <c r="BU52" s="17">
        <v>14547</v>
      </c>
      <c r="BV52" s="17">
        <v>0</v>
      </c>
      <c r="BW52" s="17">
        <v>0</v>
      </c>
      <c r="BX52" s="17">
        <v>0</v>
      </c>
      <c r="BY52" s="18">
        <v>0</v>
      </c>
      <c r="BZ52" s="18">
        <v>524099</v>
      </c>
      <c r="CA52" s="17">
        <v>538646</v>
      </c>
      <c r="CB52" s="17">
        <v>0</v>
      </c>
      <c r="CD52" s="14">
        <f t="shared" si="1"/>
        <v>0</v>
      </c>
      <c r="CE52" s="14">
        <f t="shared" si="2"/>
        <v>0</v>
      </c>
      <c r="CF52" s="14">
        <f t="shared" si="3"/>
        <v>0</v>
      </c>
      <c r="CG52" s="14">
        <f t="shared" si="4"/>
        <v>0</v>
      </c>
      <c r="CH52" s="14">
        <f t="shared" si="5"/>
        <v>0</v>
      </c>
      <c r="CI52" s="14">
        <f t="shared" si="6"/>
        <v>0</v>
      </c>
    </row>
    <row r="53" spans="1:87" ht="15.6" x14ac:dyDescent="0.3">
      <c r="A53" s="14"/>
      <c r="B53" s="19" t="s">
        <v>115</v>
      </c>
      <c r="C53" s="20" t="s">
        <v>116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1389</v>
      </c>
      <c r="J53" s="17">
        <v>0</v>
      </c>
      <c r="K53" s="17">
        <v>83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20</v>
      </c>
      <c r="R53" s="17">
        <v>30</v>
      </c>
      <c r="S53" s="17">
        <v>2710</v>
      </c>
      <c r="T53" s="17">
        <v>723</v>
      </c>
      <c r="U53" s="17">
        <v>0</v>
      </c>
      <c r="V53" s="17">
        <v>2155</v>
      </c>
      <c r="W53" s="17">
        <v>265</v>
      </c>
      <c r="X53" s="17">
        <v>378</v>
      </c>
      <c r="Y53" s="17">
        <v>467</v>
      </c>
      <c r="Z53" s="17">
        <v>0</v>
      </c>
      <c r="AA53" s="17">
        <v>11</v>
      </c>
      <c r="AB53" s="17">
        <v>0</v>
      </c>
      <c r="AC53" s="17">
        <v>238</v>
      </c>
      <c r="AD53" s="17">
        <v>197</v>
      </c>
      <c r="AE53" s="17">
        <v>63</v>
      </c>
      <c r="AF53" s="17">
        <v>160</v>
      </c>
      <c r="AG53" s="17">
        <v>705</v>
      </c>
      <c r="AH53" s="17">
        <v>5826</v>
      </c>
      <c r="AI53" s="17">
        <v>139</v>
      </c>
      <c r="AJ53" s="17">
        <v>0</v>
      </c>
      <c r="AK53" s="17">
        <v>17</v>
      </c>
      <c r="AL53" s="17">
        <v>24</v>
      </c>
      <c r="AM53" s="17">
        <v>19</v>
      </c>
      <c r="AN53" s="17">
        <v>536</v>
      </c>
      <c r="AO53" s="17">
        <v>534</v>
      </c>
      <c r="AP53" s="17">
        <v>1209</v>
      </c>
      <c r="AQ53" s="17">
        <v>2941</v>
      </c>
      <c r="AR53" s="17">
        <v>10573</v>
      </c>
      <c r="AS53" s="17">
        <v>887</v>
      </c>
      <c r="AT53" s="17">
        <v>1719</v>
      </c>
      <c r="AU53" s="17">
        <v>0</v>
      </c>
      <c r="AV53" s="17">
        <v>4514</v>
      </c>
      <c r="AW53" s="17">
        <v>388</v>
      </c>
      <c r="AX53" s="17">
        <v>428</v>
      </c>
      <c r="AY53" s="17">
        <v>174</v>
      </c>
      <c r="AZ53" s="17">
        <v>2405</v>
      </c>
      <c r="BA53" s="17">
        <v>177</v>
      </c>
      <c r="BB53" s="17">
        <v>131</v>
      </c>
      <c r="BC53" s="17">
        <v>946</v>
      </c>
      <c r="BD53" s="17">
        <v>1650</v>
      </c>
      <c r="BE53" s="17">
        <v>1408</v>
      </c>
      <c r="BF53" s="17">
        <v>479</v>
      </c>
      <c r="BG53" s="17">
        <v>25212</v>
      </c>
      <c r="BH53" s="17">
        <v>4514</v>
      </c>
      <c r="BI53" s="17">
        <v>2140</v>
      </c>
      <c r="BJ53" s="17">
        <v>477</v>
      </c>
      <c r="BK53" s="17">
        <v>848</v>
      </c>
      <c r="BL53" s="18">
        <v>79909</v>
      </c>
      <c r="BM53" s="17">
        <v>140635</v>
      </c>
      <c r="BN53" s="17">
        <v>1378</v>
      </c>
      <c r="BO53" s="17">
        <v>0</v>
      </c>
      <c r="BP53" s="17">
        <v>0</v>
      </c>
      <c r="BQ53" s="17">
        <v>0</v>
      </c>
      <c r="BR53" s="17">
        <v>16156</v>
      </c>
      <c r="BS53" s="18">
        <v>158169</v>
      </c>
      <c r="BT53" s="18">
        <v>238078</v>
      </c>
      <c r="BU53" s="17">
        <v>34623</v>
      </c>
      <c r="BV53" s="17">
        <v>0</v>
      </c>
      <c r="BW53" s="17">
        <v>0</v>
      </c>
      <c r="BX53" s="17">
        <v>0</v>
      </c>
      <c r="BY53" s="18">
        <v>0</v>
      </c>
      <c r="BZ53" s="18">
        <v>203455</v>
      </c>
      <c r="CA53" s="17">
        <v>238078</v>
      </c>
      <c r="CB53" s="17">
        <v>0</v>
      </c>
      <c r="CD53" s="14">
        <f t="shared" si="1"/>
        <v>0</v>
      </c>
      <c r="CE53" s="14">
        <f t="shared" si="2"/>
        <v>0</v>
      </c>
      <c r="CF53" s="14">
        <f t="shared" si="3"/>
        <v>0</v>
      </c>
      <c r="CG53" s="14">
        <f t="shared" si="4"/>
        <v>0</v>
      </c>
      <c r="CH53" s="14">
        <f t="shared" si="5"/>
        <v>0</v>
      </c>
      <c r="CI53" s="14">
        <f t="shared" si="6"/>
        <v>0</v>
      </c>
    </row>
    <row r="54" spans="1:87" ht="15.6" x14ac:dyDescent="0.3">
      <c r="A54" s="14"/>
      <c r="B54" s="19" t="s">
        <v>117</v>
      </c>
      <c r="C54" s="20" t="s">
        <v>118</v>
      </c>
      <c r="D54" s="17">
        <v>0</v>
      </c>
      <c r="E54" s="17">
        <v>26</v>
      </c>
      <c r="F54" s="17">
        <v>30</v>
      </c>
      <c r="G54" s="17">
        <v>47</v>
      </c>
      <c r="H54" s="17">
        <v>1</v>
      </c>
      <c r="I54" s="17">
        <v>4953</v>
      </c>
      <c r="J54" s="17">
        <v>299</v>
      </c>
      <c r="K54" s="17">
        <v>66</v>
      </c>
      <c r="L54" s="17">
        <v>5</v>
      </c>
      <c r="M54" s="17">
        <v>55</v>
      </c>
      <c r="N54" s="17">
        <v>101</v>
      </c>
      <c r="O54" s="17">
        <v>229</v>
      </c>
      <c r="P54" s="17">
        <v>563</v>
      </c>
      <c r="Q54" s="17">
        <v>1039</v>
      </c>
      <c r="R54" s="17">
        <v>347</v>
      </c>
      <c r="S54" s="17">
        <v>13316</v>
      </c>
      <c r="T54" s="17">
        <v>6049</v>
      </c>
      <c r="U54" s="17">
        <v>0</v>
      </c>
      <c r="V54" s="17">
        <v>31738</v>
      </c>
      <c r="W54" s="17">
        <v>1708</v>
      </c>
      <c r="X54" s="17">
        <v>1527</v>
      </c>
      <c r="Y54" s="17">
        <v>505</v>
      </c>
      <c r="Z54" s="17">
        <v>0</v>
      </c>
      <c r="AA54" s="17">
        <v>132</v>
      </c>
      <c r="AB54" s="17">
        <v>0</v>
      </c>
      <c r="AC54" s="17">
        <v>1286</v>
      </c>
      <c r="AD54" s="17">
        <v>1394</v>
      </c>
      <c r="AE54" s="17">
        <v>117</v>
      </c>
      <c r="AF54" s="17">
        <v>345</v>
      </c>
      <c r="AG54" s="17">
        <v>788</v>
      </c>
      <c r="AH54" s="17">
        <v>18757</v>
      </c>
      <c r="AI54" s="17">
        <v>965</v>
      </c>
      <c r="AJ54" s="17">
        <v>0</v>
      </c>
      <c r="AK54" s="17">
        <v>160</v>
      </c>
      <c r="AL54" s="17">
        <v>348</v>
      </c>
      <c r="AM54" s="17">
        <v>1526</v>
      </c>
      <c r="AN54" s="17">
        <v>2706</v>
      </c>
      <c r="AO54" s="17">
        <v>309</v>
      </c>
      <c r="AP54" s="17">
        <v>93106</v>
      </c>
      <c r="AQ54" s="17">
        <v>19706</v>
      </c>
      <c r="AR54" s="17">
        <v>146154</v>
      </c>
      <c r="AS54" s="17">
        <v>11283</v>
      </c>
      <c r="AT54" s="17">
        <v>7762</v>
      </c>
      <c r="AU54" s="17">
        <v>628</v>
      </c>
      <c r="AV54" s="17">
        <v>80443</v>
      </c>
      <c r="AW54" s="17">
        <v>7330</v>
      </c>
      <c r="AX54" s="17">
        <v>2283</v>
      </c>
      <c r="AY54" s="17">
        <v>1263</v>
      </c>
      <c r="AZ54" s="17">
        <v>6359</v>
      </c>
      <c r="BA54" s="17">
        <v>2681</v>
      </c>
      <c r="BB54" s="17">
        <v>460</v>
      </c>
      <c r="BC54" s="17">
        <v>1834</v>
      </c>
      <c r="BD54" s="17">
        <v>1338</v>
      </c>
      <c r="BE54" s="17">
        <v>2752</v>
      </c>
      <c r="BF54" s="17">
        <v>1431</v>
      </c>
      <c r="BG54" s="17">
        <v>467552</v>
      </c>
      <c r="BH54" s="17">
        <v>489</v>
      </c>
      <c r="BI54" s="17">
        <v>3173</v>
      </c>
      <c r="BJ54" s="17">
        <v>2415</v>
      </c>
      <c r="BK54" s="17">
        <v>2853</v>
      </c>
      <c r="BL54" s="18">
        <v>954732</v>
      </c>
      <c r="BM54" s="17">
        <v>2667303</v>
      </c>
      <c r="BN54" s="17">
        <v>30850</v>
      </c>
      <c r="BO54" s="17">
        <v>0</v>
      </c>
      <c r="BP54" s="17">
        <v>0</v>
      </c>
      <c r="BQ54" s="17">
        <v>0</v>
      </c>
      <c r="BR54" s="17">
        <v>21054</v>
      </c>
      <c r="BS54" s="18">
        <v>2719207</v>
      </c>
      <c r="BT54" s="18">
        <v>3673939</v>
      </c>
      <c r="BU54" s="17">
        <v>26686</v>
      </c>
      <c r="BV54" s="17">
        <v>0</v>
      </c>
      <c r="BW54" s="17">
        <v>0</v>
      </c>
      <c r="BX54" s="17">
        <v>0</v>
      </c>
      <c r="BY54" s="18">
        <v>0</v>
      </c>
      <c r="BZ54" s="18">
        <v>3647253</v>
      </c>
      <c r="CA54" s="17">
        <v>3673939</v>
      </c>
      <c r="CB54" s="17">
        <v>0</v>
      </c>
      <c r="CD54" s="14">
        <f t="shared" si="1"/>
        <v>0</v>
      </c>
      <c r="CE54" s="14">
        <f t="shared" si="2"/>
        <v>0</v>
      </c>
      <c r="CF54" s="14">
        <f t="shared" si="3"/>
        <v>0</v>
      </c>
      <c r="CG54" s="14">
        <f t="shared" si="4"/>
        <v>0</v>
      </c>
      <c r="CH54" s="14">
        <f t="shared" si="5"/>
        <v>0</v>
      </c>
      <c r="CI54" s="14">
        <f t="shared" si="6"/>
        <v>0</v>
      </c>
    </row>
    <row r="55" spans="1:87" ht="15.6" x14ac:dyDescent="0.3">
      <c r="A55" s="14"/>
      <c r="B55" s="19" t="s">
        <v>119</v>
      </c>
      <c r="C55" s="20" t="s">
        <v>120</v>
      </c>
      <c r="D55" s="17">
        <v>3</v>
      </c>
      <c r="E55" s="17">
        <v>3</v>
      </c>
      <c r="F55" s="17">
        <v>5</v>
      </c>
      <c r="G55" s="17">
        <v>123</v>
      </c>
      <c r="H55" s="17">
        <v>3</v>
      </c>
      <c r="I55" s="17">
        <v>1969</v>
      </c>
      <c r="J55" s="17">
        <v>20</v>
      </c>
      <c r="K55" s="17">
        <v>11</v>
      </c>
      <c r="L55" s="17">
        <v>3</v>
      </c>
      <c r="M55" s="17">
        <v>7</v>
      </c>
      <c r="N55" s="17">
        <v>7</v>
      </c>
      <c r="O55" s="17">
        <v>31</v>
      </c>
      <c r="P55" s="17">
        <v>352</v>
      </c>
      <c r="Q55" s="17">
        <v>1087</v>
      </c>
      <c r="R55" s="17">
        <v>7</v>
      </c>
      <c r="S55" s="17">
        <v>10284</v>
      </c>
      <c r="T55" s="17">
        <v>6527</v>
      </c>
      <c r="U55" s="17">
        <v>0</v>
      </c>
      <c r="V55" s="17">
        <v>12234</v>
      </c>
      <c r="W55" s="17">
        <v>1488</v>
      </c>
      <c r="X55" s="17">
        <v>558</v>
      </c>
      <c r="Y55" s="17">
        <v>644</v>
      </c>
      <c r="Z55" s="17">
        <v>0</v>
      </c>
      <c r="AA55" s="17">
        <v>44</v>
      </c>
      <c r="AB55" s="17">
        <v>0</v>
      </c>
      <c r="AC55" s="17">
        <v>132</v>
      </c>
      <c r="AD55" s="17">
        <v>1709</v>
      </c>
      <c r="AE55" s="17">
        <v>67</v>
      </c>
      <c r="AF55" s="17">
        <v>140</v>
      </c>
      <c r="AG55" s="17">
        <v>396</v>
      </c>
      <c r="AH55" s="17">
        <v>14434</v>
      </c>
      <c r="AI55" s="17">
        <v>1588</v>
      </c>
      <c r="AJ55" s="17">
        <v>0</v>
      </c>
      <c r="AK55" s="17">
        <v>15</v>
      </c>
      <c r="AL55" s="17">
        <v>36</v>
      </c>
      <c r="AM55" s="17">
        <v>252</v>
      </c>
      <c r="AN55" s="17">
        <v>18626</v>
      </c>
      <c r="AO55" s="17">
        <v>461</v>
      </c>
      <c r="AP55" s="17">
        <v>13226</v>
      </c>
      <c r="AQ55" s="17">
        <v>10855</v>
      </c>
      <c r="AR55" s="17">
        <v>51641</v>
      </c>
      <c r="AS55" s="17">
        <v>1090</v>
      </c>
      <c r="AT55" s="17">
        <v>3197</v>
      </c>
      <c r="AU55" s="17">
        <v>680</v>
      </c>
      <c r="AV55" s="17">
        <v>34018</v>
      </c>
      <c r="AW55" s="17">
        <v>15388</v>
      </c>
      <c r="AX55" s="17">
        <v>1857</v>
      </c>
      <c r="AY55" s="17">
        <v>333</v>
      </c>
      <c r="AZ55" s="17">
        <v>132648</v>
      </c>
      <c r="BA55" s="17">
        <v>10298</v>
      </c>
      <c r="BB55" s="17">
        <v>350</v>
      </c>
      <c r="BC55" s="17">
        <v>4203</v>
      </c>
      <c r="BD55" s="17">
        <v>3563</v>
      </c>
      <c r="BE55" s="17">
        <v>7452</v>
      </c>
      <c r="BF55" s="17">
        <v>2564</v>
      </c>
      <c r="BG55" s="17">
        <v>95038</v>
      </c>
      <c r="BH55" s="17">
        <v>18724</v>
      </c>
      <c r="BI55" s="17">
        <v>17200</v>
      </c>
      <c r="BJ55" s="17">
        <v>1903</v>
      </c>
      <c r="BK55" s="17">
        <v>5185</v>
      </c>
      <c r="BL55" s="18">
        <v>504679</v>
      </c>
      <c r="BM55" s="17">
        <v>1424169</v>
      </c>
      <c r="BN55" s="17">
        <v>2065</v>
      </c>
      <c r="BO55" s="17">
        <v>26338</v>
      </c>
      <c r="BP55" s="17">
        <v>901</v>
      </c>
      <c r="BQ55" s="17">
        <v>0</v>
      </c>
      <c r="BR55" s="17">
        <v>1777</v>
      </c>
      <c r="BS55" s="18">
        <v>1455250</v>
      </c>
      <c r="BT55" s="18">
        <v>1959929</v>
      </c>
      <c r="BU55" s="17">
        <v>682976</v>
      </c>
      <c r="BV55" s="17">
        <v>0</v>
      </c>
      <c r="BW55" s="17">
        <v>0</v>
      </c>
      <c r="BX55" s="17">
        <v>0</v>
      </c>
      <c r="BY55" s="18">
        <v>0</v>
      </c>
      <c r="BZ55" s="18">
        <v>1276953</v>
      </c>
      <c r="CA55" s="17">
        <v>1959929</v>
      </c>
      <c r="CB55" s="17">
        <v>0</v>
      </c>
      <c r="CD55" s="14">
        <f t="shared" si="1"/>
        <v>0</v>
      </c>
      <c r="CE55" s="14">
        <f t="shared" si="2"/>
        <v>0</v>
      </c>
      <c r="CF55" s="14">
        <f t="shared" si="3"/>
        <v>0</v>
      </c>
      <c r="CG55" s="14">
        <f t="shared" si="4"/>
        <v>0</v>
      </c>
      <c r="CH55" s="14">
        <f t="shared" si="5"/>
        <v>0</v>
      </c>
      <c r="CI55" s="14">
        <f t="shared" si="6"/>
        <v>0</v>
      </c>
    </row>
    <row r="56" spans="1:87" ht="15.6" x14ac:dyDescent="0.3">
      <c r="A56" s="14"/>
      <c r="B56" s="19" t="s">
        <v>121</v>
      </c>
      <c r="C56" s="20" t="s">
        <v>122</v>
      </c>
      <c r="D56" s="17">
        <v>2224</v>
      </c>
      <c r="E56" s="17">
        <v>1112</v>
      </c>
      <c r="F56" s="17">
        <v>46</v>
      </c>
      <c r="G56" s="17">
        <v>330</v>
      </c>
      <c r="H56" s="17">
        <v>3</v>
      </c>
      <c r="I56" s="17">
        <v>79498</v>
      </c>
      <c r="J56" s="17">
        <v>3250</v>
      </c>
      <c r="K56" s="17">
        <v>1274</v>
      </c>
      <c r="L56" s="17">
        <v>15</v>
      </c>
      <c r="M56" s="17">
        <v>9</v>
      </c>
      <c r="N56" s="17">
        <v>0</v>
      </c>
      <c r="O56" s="17">
        <v>147</v>
      </c>
      <c r="P56" s="17">
        <v>914</v>
      </c>
      <c r="Q56" s="17">
        <v>3676</v>
      </c>
      <c r="R56" s="17">
        <v>42</v>
      </c>
      <c r="S56" s="17">
        <v>9013</v>
      </c>
      <c r="T56" s="17">
        <v>5263</v>
      </c>
      <c r="U56" s="17">
        <v>0</v>
      </c>
      <c r="V56" s="17">
        <v>66336</v>
      </c>
      <c r="W56" s="17">
        <v>5527</v>
      </c>
      <c r="X56" s="17">
        <v>2859</v>
      </c>
      <c r="Y56" s="17">
        <v>615</v>
      </c>
      <c r="Z56" s="17">
        <v>0</v>
      </c>
      <c r="AA56" s="17">
        <v>346</v>
      </c>
      <c r="AB56" s="17">
        <v>0</v>
      </c>
      <c r="AC56" s="17">
        <v>442</v>
      </c>
      <c r="AD56" s="17">
        <v>1424</v>
      </c>
      <c r="AE56" s="17">
        <v>245</v>
      </c>
      <c r="AF56" s="17">
        <v>1831</v>
      </c>
      <c r="AG56" s="17">
        <v>1514</v>
      </c>
      <c r="AH56" s="17">
        <v>131054</v>
      </c>
      <c r="AI56" s="17">
        <v>2120</v>
      </c>
      <c r="AJ56" s="17">
        <v>0</v>
      </c>
      <c r="AK56" s="17">
        <v>601</v>
      </c>
      <c r="AL56" s="17">
        <v>38</v>
      </c>
      <c r="AM56" s="17">
        <v>2088</v>
      </c>
      <c r="AN56" s="17">
        <v>18757</v>
      </c>
      <c r="AO56" s="17">
        <v>132</v>
      </c>
      <c r="AP56" s="17">
        <v>35110</v>
      </c>
      <c r="AQ56" s="17">
        <v>6847</v>
      </c>
      <c r="AR56" s="17">
        <v>228095</v>
      </c>
      <c r="AS56" s="17">
        <v>9406</v>
      </c>
      <c r="AT56" s="17">
        <v>8688</v>
      </c>
      <c r="AU56" s="17">
        <v>1381</v>
      </c>
      <c r="AV56" s="17">
        <v>35532</v>
      </c>
      <c r="AW56" s="17">
        <v>973</v>
      </c>
      <c r="AX56" s="17">
        <v>1842</v>
      </c>
      <c r="AY56" s="17">
        <v>118</v>
      </c>
      <c r="AZ56" s="17">
        <v>12870</v>
      </c>
      <c r="BA56" s="17">
        <v>69670</v>
      </c>
      <c r="BB56" s="17">
        <v>605</v>
      </c>
      <c r="BC56" s="17">
        <v>37178</v>
      </c>
      <c r="BD56" s="17">
        <v>28281</v>
      </c>
      <c r="BE56" s="17">
        <v>1775</v>
      </c>
      <c r="BF56" s="17">
        <v>1613</v>
      </c>
      <c r="BG56" s="17">
        <v>2858</v>
      </c>
      <c r="BH56" s="17">
        <v>15753</v>
      </c>
      <c r="BI56" s="17">
        <v>5210</v>
      </c>
      <c r="BJ56" s="17">
        <v>5493</v>
      </c>
      <c r="BK56" s="17">
        <v>1445</v>
      </c>
      <c r="BL56" s="18">
        <v>853488</v>
      </c>
      <c r="BM56" s="17">
        <v>139190</v>
      </c>
      <c r="BN56" s="17">
        <v>418</v>
      </c>
      <c r="BO56" s="17">
        <v>65240</v>
      </c>
      <c r="BP56" s="17">
        <v>0</v>
      </c>
      <c r="BQ56" s="17">
        <v>0</v>
      </c>
      <c r="BR56" s="17">
        <v>963</v>
      </c>
      <c r="BS56" s="18">
        <v>205811</v>
      </c>
      <c r="BT56" s="18">
        <v>1059299</v>
      </c>
      <c r="BU56" s="17">
        <v>1585</v>
      </c>
      <c r="BV56" s="17">
        <v>0</v>
      </c>
      <c r="BW56" s="17">
        <v>0</v>
      </c>
      <c r="BX56" s="17">
        <v>0</v>
      </c>
      <c r="BY56" s="18">
        <v>0</v>
      </c>
      <c r="BZ56" s="18">
        <v>1057714</v>
      </c>
      <c r="CA56" s="17">
        <v>1059299</v>
      </c>
      <c r="CB56" s="17">
        <v>0</v>
      </c>
      <c r="CD56" s="14">
        <f t="shared" si="1"/>
        <v>0</v>
      </c>
      <c r="CE56" s="14">
        <f t="shared" si="2"/>
        <v>0</v>
      </c>
      <c r="CF56" s="14">
        <f t="shared" si="3"/>
        <v>0</v>
      </c>
      <c r="CG56" s="14">
        <f t="shared" si="4"/>
        <v>0</v>
      </c>
      <c r="CH56" s="14">
        <f t="shared" si="5"/>
        <v>0</v>
      </c>
      <c r="CI56" s="14">
        <f t="shared" si="6"/>
        <v>0</v>
      </c>
    </row>
    <row r="57" spans="1:87" ht="15.6" x14ac:dyDescent="0.3">
      <c r="A57" s="14"/>
      <c r="B57" s="19" t="s">
        <v>123</v>
      </c>
      <c r="C57" s="20" t="s">
        <v>124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740</v>
      </c>
      <c r="J57" s="17">
        <v>343</v>
      </c>
      <c r="K57" s="17">
        <v>33</v>
      </c>
      <c r="L57" s="17">
        <v>0</v>
      </c>
      <c r="M57" s="17">
        <v>72</v>
      </c>
      <c r="N57" s="17">
        <v>0</v>
      </c>
      <c r="O57" s="17">
        <v>8</v>
      </c>
      <c r="P57" s="17">
        <v>150</v>
      </c>
      <c r="Q57" s="17">
        <v>166</v>
      </c>
      <c r="R57" s="17">
        <v>74</v>
      </c>
      <c r="S57" s="17">
        <v>1839</v>
      </c>
      <c r="T57" s="17">
        <v>1604</v>
      </c>
      <c r="U57" s="17">
        <v>0</v>
      </c>
      <c r="V57" s="17">
        <v>2321</v>
      </c>
      <c r="W57" s="17">
        <v>119</v>
      </c>
      <c r="X57" s="17">
        <v>31</v>
      </c>
      <c r="Y57" s="17">
        <v>120</v>
      </c>
      <c r="Z57" s="17">
        <v>0</v>
      </c>
      <c r="AA57" s="17">
        <v>23</v>
      </c>
      <c r="AB57" s="17">
        <v>0</v>
      </c>
      <c r="AC57" s="17">
        <v>15</v>
      </c>
      <c r="AD57" s="17">
        <v>14</v>
      </c>
      <c r="AE57" s="17">
        <v>4</v>
      </c>
      <c r="AF57" s="17">
        <v>27</v>
      </c>
      <c r="AG57" s="17">
        <v>40</v>
      </c>
      <c r="AH57" s="17">
        <v>7627</v>
      </c>
      <c r="AI57" s="17">
        <v>44</v>
      </c>
      <c r="AJ57" s="17">
        <v>0</v>
      </c>
      <c r="AK57" s="17">
        <v>18</v>
      </c>
      <c r="AL57" s="17">
        <v>2</v>
      </c>
      <c r="AM57" s="17">
        <v>4</v>
      </c>
      <c r="AN57" s="17">
        <v>66</v>
      </c>
      <c r="AO57" s="17">
        <v>50</v>
      </c>
      <c r="AP57" s="17">
        <v>8216</v>
      </c>
      <c r="AQ57" s="17">
        <v>604</v>
      </c>
      <c r="AR57" s="17">
        <v>1907</v>
      </c>
      <c r="AS57" s="17">
        <v>115</v>
      </c>
      <c r="AT57" s="17">
        <v>3036</v>
      </c>
      <c r="AU57" s="17">
        <v>29</v>
      </c>
      <c r="AV57" s="17">
        <v>26822</v>
      </c>
      <c r="AW57" s="17">
        <v>195</v>
      </c>
      <c r="AX57" s="17">
        <v>156</v>
      </c>
      <c r="AY57" s="17">
        <v>0</v>
      </c>
      <c r="AZ57" s="17">
        <v>5739</v>
      </c>
      <c r="BA57" s="17">
        <v>6713</v>
      </c>
      <c r="BB57" s="17">
        <v>613</v>
      </c>
      <c r="BC57" s="17">
        <v>7761</v>
      </c>
      <c r="BD57" s="17">
        <v>1204</v>
      </c>
      <c r="BE57" s="17">
        <v>850</v>
      </c>
      <c r="BF57" s="17">
        <v>206</v>
      </c>
      <c r="BG57" s="17">
        <v>7072</v>
      </c>
      <c r="BH57" s="17">
        <v>2933</v>
      </c>
      <c r="BI57" s="17">
        <v>9216</v>
      </c>
      <c r="BJ57" s="17">
        <v>1101</v>
      </c>
      <c r="BK57" s="17">
        <v>309</v>
      </c>
      <c r="BL57" s="18">
        <v>100351</v>
      </c>
      <c r="BM57" s="17">
        <v>12226</v>
      </c>
      <c r="BN57" s="17">
        <v>125</v>
      </c>
      <c r="BO57" s="17">
        <v>0</v>
      </c>
      <c r="BP57" s="17">
        <v>0</v>
      </c>
      <c r="BQ57" s="17">
        <v>0</v>
      </c>
      <c r="BR57" s="17">
        <v>355</v>
      </c>
      <c r="BS57" s="18">
        <v>12706</v>
      </c>
      <c r="BT57" s="18">
        <v>113057</v>
      </c>
      <c r="BU57" s="17">
        <v>41475</v>
      </c>
      <c r="BV57" s="17">
        <v>0</v>
      </c>
      <c r="BW57" s="17">
        <v>0</v>
      </c>
      <c r="BX57" s="17">
        <v>0</v>
      </c>
      <c r="BY57" s="18">
        <v>0</v>
      </c>
      <c r="BZ57" s="18">
        <v>71582</v>
      </c>
      <c r="CA57" s="17">
        <v>113057</v>
      </c>
      <c r="CB57" s="17">
        <v>0</v>
      </c>
      <c r="CD57" s="14">
        <f t="shared" si="1"/>
        <v>0</v>
      </c>
      <c r="CE57" s="14">
        <f t="shared" si="2"/>
        <v>0</v>
      </c>
      <c r="CF57" s="14">
        <f t="shared" si="3"/>
        <v>0</v>
      </c>
      <c r="CG57" s="14">
        <f t="shared" si="4"/>
        <v>0</v>
      </c>
      <c r="CH57" s="14">
        <f t="shared" si="5"/>
        <v>0</v>
      </c>
      <c r="CI57" s="14">
        <f t="shared" si="6"/>
        <v>0</v>
      </c>
    </row>
    <row r="58" spans="1:87" ht="15.6" x14ac:dyDescent="0.3">
      <c r="A58" s="14"/>
      <c r="B58" s="19" t="s">
        <v>125</v>
      </c>
      <c r="C58" s="20" t="s">
        <v>126</v>
      </c>
      <c r="D58" s="17">
        <v>376</v>
      </c>
      <c r="E58" s="17">
        <v>255</v>
      </c>
      <c r="F58" s="17">
        <v>34</v>
      </c>
      <c r="G58" s="17">
        <v>0</v>
      </c>
      <c r="H58" s="17">
        <v>0</v>
      </c>
      <c r="I58" s="17">
        <v>278</v>
      </c>
      <c r="J58" s="17">
        <v>0</v>
      </c>
      <c r="K58" s="17">
        <v>11</v>
      </c>
      <c r="L58" s="17">
        <v>0</v>
      </c>
      <c r="M58" s="17">
        <v>42</v>
      </c>
      <c r="N58" s="17">
        <v>51</v>
      </c>
      <c r="O58" s="17">
        <v>0</v>
      </c>
      <c r="P58" s="17">
        <v>385</v>
      </c>
      <c r="Q58" s="17">
        <v>1496</v>
      </c>
      <c r="R58" s="17">
        <v>0</v>
      </c>
      <c r="S58" s="17">
        <v>354</v>
      </c>
      <c r="T58" s="17">
        <v>450</v>
      </c>
      <c r="U58" s="17">
        <v>0</v>
      </c>
      <c r="V58" s="17">
        <v>24493</v>
      </c>
      <c r="W58" s="17">
        <v>3353</v>
      </c>
      <c r="X58" s="17">
        <v>443</v>
      </c>
      <c r="Y58" s="17">
        <v>73</v>
      </c>
      <c r="Z58" s="17">
        <v>0</v>
      </c>
      <c r="AA58" s="17">
        <v>52</v>
      </c>
      <c r="AB58" s="17">
        <v>0</v>
      </c>
      <c r="AC58" s="17">
        <v>48</v>
      </c>
      <c r="AD58" s="17">
        <v>308</v>
      </c>
      <c r="AE58" s="17">
        <v>59</v>
      </c>
      <c r="AF58" s="17">
        <v>23</v>
      </c>
      <c r="AG58" s="17">
        <v>697</v>
      </c>
      <c r="AH58" s="17">
        <v>22578</v>
      </c>
      <c r="AI58" s="17">
        <v>98</v>
      </c>
      <c r="AJ58" s="17">
        <v>0</v>
      </c>
      <c r="AK58" s="17">
        <v>16</v>
      </c>
      <c r="AL58" s="17">
        <v>0</v>
      </c>
      <c r="AM58" s="17">
        <v>189</v>
      </c>
      <c r="AN58" s="17">
        <v>387</v>
      </c>
      <c r="AO58" s="17">
        <v>17</v>
      </c>
      <c r="AP58" s="17">
        <v>2478</v>
      </c>
      <c r="AQ58" s="17">
        <v>3762</v>
      </c>
      <c r="AR58" s="17">
        <v>0</v>
      </c>
      <c r="AS58" s="17">
        <v>1753</v>
      </c>
      <c r="AT58" s="17">
        <v>1743</v>
      </c>
      <c r="AU58" s="17">
        <v>243</v>
      </c>
      <c r="AV58" s="17">
        <v>3467</v>
      </c>
      <c r="AW58" s="17">
        <v>858</v>
      </c>
      <c r="AX58" s="17">
        <v>254</v>
      </c>
      <c r="AY58" s="17">
        <v>0</v>
      </c>
      <c r="AZ58" s="17">
        <v>1853</v>
      </c>
      <c r="BA58" s="17">
        <v>8129</v>
      </c>
      <c r="BB58" s="17">
        <v>761</v>
      </c>
      <c r="BC58" s="17">
        <v>23389</v>
      </c>
      <c r="BD58" s="17">
        <v>9172</v>
      </c>
      <c r="BE58" s="17">
        <v>1524</v>
      </c>
      <c r="BF58" s="17">
        <v>1403</v>
      </c>
      <c r="BG58" s="17">
        <v>102</v>
      </c>
      <c r="BH58" s="17">
        <v>1092</v>
      </c>
      <c r="BI58" s="17">
        <v>0</v>
      </c>
      <c r="BJ58" s="17">
        <v>157</v>
      </c>
      <c r="BK58" s="17">
        <v>954</v>
      </c>
      <c r="BL58" s="18">
        <v>119660</v>
      </c>
      <c r="BM58" s="17">
        <v>152345</v>
      </c>
      <c r="BN58" s="17">
        <v>251</v>
      </c>
      <c r="BO58" s="17">
        <v>0</v>
      </c>
      <c r="BP58" s="17">
        <v>0</v>
      </c>
      <c r="BQ58" s="17">
        <v>0</v>
      </c>
      <c r="BR58" s="17">
        <v>1039</v>
      </c>
      <c r="BS58" s="18">
        <v>153635</v>
      </c>
      <c r="BT58" s="18">
        <v>273295</v>
      </c>
      <c r="BU58" s="17">
        <v>2369</v>
      </c>
      <c r="BV58" s="17">
        <v>0</v>
      </c>
      <c r="BW58" s="17">
        <v>0</v>
      </c>
      <c r="BX58" s="17">
        <v>0</v>
      </c>
      <c r="BY58" s="18">
        <v>0</v>
      </c>
      <c r="BZ58" s="18">
        <v>270926</v>
      </c>
      <c r="CA58" s="17">
        <v>273295</v>
      </c>
      <c r="CB58" s="17">
        <v>0</v>
      </c>
      <c r="CD58" s="14">
        <f t="shared" si="1"/>
        <v>0</v>
      </c>
      <c r="CE58" s="14">
        <f t="shared" si="2"/>
        <v>0</v>
      </c>
      <c r="CF58" s="14">
        <f t="shared" si="3"/>
        <v>0</v>
      </c>
      <c r="CG58" s="14">
        <f t="shared" si="4"/>
        <v>0</v>
      </c>
      <c r="CH58" s="14">
        <f t="shared" si="5"/>
        <v>0</v>
      </c>
      <c r="CI58" s="14">
        <f t="shared" si="6"/>
        <v>0</v>
      </c>
    </row>
    <row r="59" spans="1:87" ht="15.6" x14ac:dyDescent="0.3">
      <c r="A59" s="14"/>
      <c r="B59" s="19" t="s">
        <v>127</v>
      </c>
      <c r="C59" s="20" t="s">
        <v>128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3</v>
      </c>
      <c r="L59" s="17">
        <v>0</v>
      </c>
      <c r="M59" s="17">
        <v>0</v>
      </c>
      <c r="N59" s="17">
        <v>0</v>
      </c>
      <c r="O59" s="17">
        <v>0</v>
      </c>
      <c r="P59" s="17">
        <v>123</v>
      </c>
      <c r="Q59" s="17">
        <v>36</v>
      </c>
      <c r="R59" s="17">
        <v>19</v>
      </c>
      <c r="S59" s="17">
        <v>4132</v>
      </c>
      <c r="T59" s="17">
        <v>6952</v>
      </c>
      <c r="U59" s="17">
        <v>0</v>
      </c>
      <c r="V59" s="17">
        <v>3192</v>
      </c>
      <c r="W59" s="17">
        <v>671</v>
      </c>
      <c r="X59" s="17">
        <v>969</v>
      </c>
      <c r="Y59" s="17">
        <v>100</v>
      </c>
      <c r="Z59" s="17">
        <v>0</v>
      </c>
      <c r="AA59" s="17">
        <v>38</v>
      </c>
      <c r="AB59" s="17">
        <v>0</v>
      </c>
      <c r="AC59" s="17">
        <v>40</v>
      </c>
      <c r="AD59" s="17">
        <v>1791</v>
      </c>
      <c r="AE59" s="17">
        <v>20</v>
      </c>
      <c r="AF59" s="17">
        <v>1314</v>
      </c>
      <c r="AG59" s="17">
        <v>341</v>
      </c>
      <c r="AH59" s="17">
        <v>1062</v>
      </c>
      <c r="AI59" s="17">
        <v>494</v>
      </c>
      <c r="AJ59" s="17">
        <v>0</v>
      </c>
      <c r="AK59" s="17">
        <v>0</v>
      </c>
      <c r="AL59" s="17">
        <v>39</v>
      </c>
      <c r="AM59" s="17">
        <v>4</v>
      </c>
      <c r="AN59" s="17">
        <v>4477</v>
      </c>
      <c r="AO59" s="17">
        <v>557</v>
      </c>
      <c r="AP59" s="17">
        <v>38412</v>
      </c>
      <c r="AQ59" s="17">
        <v>94830</v>
      </c>
      <c r="AR59" s="17">
        <v>280770</v>
      </c>
      <c r="AS59" s="17">
        <v>6675</v>
      </c>
      <c r="AT59" s="17">
        <v>643</v>
      </c>
      <c r="AU59" s="17">
        <v>0</v>
      </c>
      <c r="AV59" s="17">
        <v>3204</v>
      </c>
      <c r="AW59" s="17">
        <v>1153</v>
      </c>
      <c r="AX59" s="17">
        <v>561</v>
      </c>
      <c r="AY59" s="17">
        <v>94</v>
      </c>
      <c r="AZ59" s="17">
        <v>5208</v>
      </c>
      <c r="BA59" s="17">
        <v>1238</v>
      </c>
      <c r="BB59" s="17">
        <v>350</v>
      </c>
      <c r="BC59" s="17">
        <v>1737</v>
      </c>
      <c r="BD59" s="17">
        <v>28520</v>
      </c>
      <c r="BE59" s="17">
        <v>5129</v>
      </c>
      <c r="BF59" s="17">
        <v>1234</v>
      </c>
      <c r="BG59" s="17">
        <v>8353</v>
      </c>
      <c r="BH59" s="17">
        <v>4790</v>
      </c>
      <c r="BI59" s="17">
        <v>2316</v>
      </c>
      <c r="BJ59" s="17">
        <v>3397</v>
      </c>
      <c r="BK59" s="17">
        <v>11098</v>
      </c>
      <c r="BL59" s="18">
        <v>526090</v>
      </c>
      <c r="BM59" s="17">
        <v>1855117</v>
      </c>
      <c r="BN59" s="17">
        <v>57633</v>
      </c>
      <c r="BO59" s="17">
        <v>0</v>
      </c>
      <c r="BP59" s="17">
        <v>0</v>
      </c>
      <c r="BQ59" s="17">
        <v>0</v>
      </c>
      <c r="BR59" s="17">
        <v>0</v>
      </c>
      <c r="BS59" s="18">
        <v>1912750</v>
      </c>
      <c r="BT59" s="18">
        <v>2438840</v>
      </c>
      <c r="BU59" s="17">
        <v>0</v>
      </c>
      <c r="BV59" s="17">
        <v>0</v>
      </c>
      <c r="BW59" s="17">
        <v>0</v>
      </c>
      <c r="BX59" s="17">
        <v>0</v>
      </c>
      <c r="BY59" s="18">
        <v>0</v>
      </c>
      <c r="BZ59" s="18">
        <v>2438840</v>
      </c>
      <c r="CA59" s="17">
        <v>2438840</v>
      </c>
      <c r="CB59" s="17">
        <v>0</v>
      </c>
      <c r="CD59" s="14">
        <f t="shared" si="1"/>
        <v>0</v>
      </c>
      <c r="CE59" s="14">
        <f t="shared" si="2"/>
        <v>0</v>
      </c>
      <c r="CF59" s="14">
        <f t="shared" si="3"/>
        <v>0</v>
      </c>
      <c r="CG59" s="14">
        <f t="shared" si="4"/>
        <v>0</v>
      </c>
      <c r="CH59" s="14">
        <f t="shared" si="5"/>
        <v>0</v>
      </c>
      <c r="CI59" s="14">
        <f t="shared" si="6"/>
        <v>0</v>
      </c>
    </row>
    <row r="60" spans="1:87" ht="15.6" x14ac:dyDescent="0.3">
      <c r="A60" s="14"/>
      <c r="B60" s="19" t="s">
        <v>129</v>
      </c>
      <c r="C60" s="20" t="s">
        <v>130</v>
      </c>
      <c r="D60" s="17">
        <v>965</v>
      </c>
      <c r="E60" s="17">
        <v>36</v>
      </c>
      <c r="F60" s="17">
        <v>27</v>
      </c>
      <c r="G60" s="17">
        <v>18</v>
      </c>
      <c r="H60" s="17">
        <v>0</v>
      </c>
      <c r="I60" s="17">
        <v>4211</v>
      </c>
      <c r="J60" s="17">
        <v>493</v>
      </c>
      <c r="K60" s="17">
        <v>62</v>
      </c>
      <c r="L60" s="17">
        <v>0</v>
      </c>
      <c r="M60" s="17">
        <v>30</v>
      </c>
      <c r="N60" s="17">
        <v>182</v>
      </c>
      <c r="O60" s="17">
        <v>1753</v>
      </c>
      <c r="P60" s="17">
        <v>2134</v>
      </c>
      <c r="Q60" s="17">
        <v>10</v>
      </c>
      <c r="R60" s="17">
        <v>79</v>
      </c>
      <c r="S60" s="17">
        <v>4229</v>
      </c>
      <c r="T60" s="17">
        <v>1482</v>
      </c>
      <c r="U60" s="17">
        <v>0</v>
      </c>
      <c r="V60" s="17">
        <v>117</v>
      </c>
      <c r="W60" s="17">
        <v>39</v>
      </c>
      <c r="X60" s="17">
        <v>693</v>
      </c>
      <c r="Y60" s="17">
        <v>662</v>
      </c>
      <c r="Z60" s="17">
        <v>0</v>
      </c>
      <c r="AA60" s="17">
        <v>169</v>
      </c>
      <c r="AB60" s="17">
        <v>0</v>
      </c>
      <c r="AC60" s="17">
        <v>229</v>
      </c>
      <c r="AD60" s="17">
        <v>1113</v>
      </c>
      <c r="AE60" s="17">
        <v>168</v>
      </c>
      <c r="AF60" s="17">
        <v>1367</v>
      </c>
      <c r="AG60" s="17">
        <v>1770</v>
      </c>
      <c r="AH60" s="17">
        <v>20394</v>
      </c>
      <c r="AI60" s="17">
        <v>71</v>
      </c>
      <c r="AJ60" s="17">
        <v>0</v>
      </c>
      <c r="AK60" s="17">
        <v>933</v>
      </c>
      <c r="AL60" s="17">
        <v>67</v>
      </c>
      <c r="AM60" s="17">
        <v>39</v>
      </c>
      <c r="AN60" s="17">
        <v>10962</v>
      </c>
      <c r="AO60" s="17">
        <v>1303</v>
      </c>
      <c r="AP60" s="17">
        <v>29386</v>
      </c>
      <c r="AQ60" s="17">
        <v>12529</v>
      </c>
      <c r="AR60" s="17">
        <v>21948</v>
      </c>
      <c r="AS60" s="17">
        <v>3850</v>
      </c>
      <c r="AT60" s="17">
        <v>5243</v>
      </c>
      <c r="AU60" s="17">
        <v>219</v>
      </c>
      <c r="AV60" s="17">
        <v>16871</v>
      </c>
      <c r="AW60" s="17">
        <v>14437</v>
      </c>
      <c r="AX60" s="17">
        <v>1029</v>
      </c>
      <c r="AY60" s="17">
        <v>107</v>
      </c>
      <c r="AZ60" s="17">
        <v>13841</v>
      </c>
      <c r="BA60" s="17">
        <v>6664</v>
      </c>
      <c r="BB60" s="17">
        <v>336</v>
      </c>
      <c r="BC60" s="17">
        <v>4330</v>
      </c>
      <c r="BD60" s="17">
        <v>9883</v>
      </c>
      <c r="BE60" s="17">
        <v>6775</v>
      </c>
      <c r="BF60" s="17">
        <v>4548</v>
      </c>
      <c r="BG60" s="17">
        <v>18649</v>
      </c>
      <c r="BH60" s="17">
        <v>4933</v>
      </c>
      <c r="BI60" s="17">
        <v>4926</v>
      </c>
      <c r="BJ60" s="17">
        <v>2502</v>
      </c>
      <c r="BK60" s="17">
        <v>1244</v>
      </c>
      <c r="BL60" s="18">
        <v>240057</v>
      </c>
      <c r="BM60" s="17">
        <v>12675</v>
      </c>
      <c r="BN60" s="17">
        <v>1775</v>
      </c>
      <c r="BO60" s="17">
        <v>0</v>
      </c>
      <c r="BP60" s="17">
        <v>0</v>
      </c>
      <c r="BQ60" s="17">
        <v>0</v>
      </c>
      <c r="BR60" s="17">
        <v>638</v>
      </c>
      <c r="BS60" s="18">
        <v>15088</v>
      </c>
      <c r="BT60" s="18">
        <v>255145</v>
      </c>
      <c r="BU60" s="17">
        <v>76562</v>
      </c>
      <c r="BV60" s="17">
        <v>0</v>
      </c>
      <c r="BW60" s="17">
        <v>0</v>
      </c>
      <c r="BX60" s="17">
        <v>0</v>
      </c>
      <c r="BY60" s="18">
        <v>0</v>
      </c>
      <c r="BZ60" s="18">
        <v>178583</v>
      </c>
      <c r="CA60" s="17">
        <v>255145</v>
      </c>
      <c r="CB60" s="17">
        <v>0</v>
      </c>
      <c r="CD60" s="14">
        <f t="shared" si="1"/>
        <v>0</v>
      </c>
      <c r="CE60" s="14">
        <f t="shared" si="2"/>
        <v>0</v>
      </c>
      <c r="CF60" s="14">
        <f t="shared" si="3"/>
        <v>0</v>
      </c>
      <c r="CG60" s="14">
        <f t="shared" si="4"/>
        <v>0</v>
      </c>
      <c r="CH60" s="14">
        <f t="shared" si="5"/>
        <v>0</v>
      </c>
      <c r="CI60" s="14">
        <f t="shared" si="6"/>
        <v>0</v>
      </c>
    </row>
    <row r="61" spans="1:87" ht="15.6" x14ac:dyDescent="0.3">
      <c r="A61" s="14"/>
      <c r="B61" s="19" t="s">
        <v>131</v>
      </c>
      <c r="C61" s="20" t="s">
        <v>132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123</v>
      </c>
      <c r="J61" s="17">
        <v>7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37</v>
      </c>
      <c r="Q61" s="17">
        <v>0</v>
      </c>
      <c r="R61" s="17">
        <v>27</v>
      </c>
      <c r="S61" s="17">
        <v>118</v>
      </c>
      <c r="T61" s="17">
        <v>0</v>
      </c>
      <c r="U61" s="17">
        <v>0</v>
      </c>
      <c r="V61" s="17">
        <v>70</v>
      </c>
      <c r="W61" s="17">
        <v>27</v>
      </c>
      <c r="X61" s="17">
        <v>18</v>
      </c>
      <c r="Y61" s="17">
        <v>28</v>
      </c>
      <c r="Z61" s="17">
        <v>0</v>
      </c>
      <c r="AA61" s="17">
        <v>11</v>
      </c>
      <c r="AB61" s="17">
        <v>0</v>
      </c>
      <c r="AC61" s="17">
        <v>28</v>
      </c>
      <c r="AD61" s="17">
        <v>13</v>
      </c>
      <c r="AE61" s="17">
        <v>0</v>
      </c>
      <c r="AF61" s="17">
        <v>13</v>
      </c>
      <c r="AG61" s="17">
        <v>27</v>
      </c>
      <c r="AH61" s="17">
        <v>678</v>
      </c>
      <c r="AI61" s="17">
        <v>13</v>
      </c>
      <c r="AJ61" s="17">
        <v>0</v>
      </c>
      <c r="AK61" s="17">
        <v>11</v>
      </c>
      <c r="AL61" s="17">
        <v>0</v>
      </c>
      <c r="AM61" s="17">
        <v>0</v>
      </c>
      <c r="AN61" s="17">
        <v>0</v>
      </c>
      <c r="AO61" s="17">
        <v>0</v>
      </c>
      <c r="AP61" s="17">
        <v>101</v>
      </c>
      <c r="AQ61" s="17">
        <v>33</v>
      </c>
      <c r="AR61" s="17">
        <v>157</v>
      </c>
      <c r="AS61" s="17">
        <v>288</v>
      </c>
      <c r="AT61" s="17">
        <v>964</v>
      </c>
      <c r="AU61" s="17">
        <v>0</v>
      </c>
      <c r="AV61" s="17">
        <v>256</v>
      </c>
      <c r="AW61" s="17">
        <v>124</v>
      </c>
      <c r="AX61" s="17">
        <v>19</v>
      </c>
      <c r="AY61" s="17">
        <v>64</v>
      </c>
      <c r="AZ61" s="17">
        <v>76</v>
      </c>
      <c r="BA61" s="17">
        <v>125</v>
      </c>
      <c r="BB61" s="17">
        <v>22</v>
      </c>
      <c r="BC61" s="17">
        <v>108</v>
      </c>
      <c r="BD61" s="17">
        <v>29</v>
      </c>
      <c r="BE61" s="17">
        <v>17</v>
      </c>
      <c r="BF61" s="17">
        <v>1238</v>
      </c>
      <c r="BG61" s="17">
        <v>2098</v>
      </c>
      <c r="BH61" s="17">
        <v>107</v>
      </c>
      <c r="BI61" s="17">
        <v>83</v>
      </c>
      <c r="BJ61" s="17">
        <v>18</v>
      </c>
      <c r="BK61" s="17">
        <v>16</v>
      </c>
      <c r="BL61" s="18">
        <v>7192</v>
      </c>
      <c r="BM61" s="17">
        <v>238337</v>
      </c>
      <c r="BN61" s="17">
        <v>16608</v>
      </c>
      <c r="BO61" s="17">
        <v>0</v>
      </c>
      <c r="BP61" s="17">
        <v>0</v>
      </c>
      <c r="BQ61" s="17">
        <v>0</v>
      </c>
      <c r="BR61" s="17">
        <v>2323</v>
      </c>
      <c r="BS61" s="18">
        <v>257268</v>
      </c>
      <c r="BT61" s="18">
        <v>264460</v>
      </c>
      <c r="BU61" s="17">
        <v>192262</v>
      </c>
      <c r="BV61" s="17">
        <v>0</v>
      </c>
      <c r="BW61" s="17">
        <v>0</v>
      </c>
      <c r="BX61" s="17">
        <v>0</v>
      </c>
      <c r="BY61" s="18">
        <v>0</v>
      </c>
      <c r="BZ61" s="18">
        <v>72198</v>
      </c>
      <c r="CA61" s="17">
        <v>264460</v>
      </c>
      <c r="CB61" s="17">
        <v>0</v>
      </c>
      <c r="CD61" s="14">
        <f t="shared" si="1"/>
        <v>0</v>
      </c>
      <c r="CE61" s="14">
        <f t="shared" si="2"/>
        <v>0</v>
      </c>
      <c r="CF61" s="14">
        <f t="shared" si="3"/>
        <v>0</v>
      </c>
      <c r="CG61" s="14">
        <f t="shared" si="4"/>
        <v>0</v>
      </c>
      <c r="CH61" s="14">
        <f t="shared" si="5"/>
        <v>0</v>
      </c>
      <c r="CI61" s="14">
        <f t="shared" si="6"/>
        <v>0</v>
      </c>
    </row>
    <row r="62" spans="1:87" ht="15.6" x14ac:dyDescent="0.3">
      <c r="A62" s="14"/>
      <c r="B62" s="19" t="s">
        <v>133</v>
      </c>
      <c r="C62" s="20" t="s">
        <v>134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44962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251</v>
      </c>
      <c r="T62" s="17">
        <v>0</v>
      </c>
      <c r="U62" s="17">
        <v>0</v>
      </c>
      <c r="V62" s="17">
        <v>61</v>
      </c>
      <c r="W62" s="17">
        <v>0</v>
      </c>
      <c r="X62" s="17">
        <v>15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896</v>
      </c>
      <c r="AS62" s="17">
        <v>2841</v>
      </c>
      <c r="AT62" s="17">
        <v>1702</v>
      </c>
      <c r="AU62" s="17">
        <v>127</v>
      </c>
      <c r="AV62" s="17">
        <v>2813</v>
      </c>
      <c r="AW62" s="17">
        <v>1400</v>
      </c>
      <c r="AX62" s="17">
        <v>873</v>
      </c>
      <c r="AY62" s="17">
        <v>114</v>
      </c>
      <c r="AZ62" s="17">
        <v>14582</v>
      </c>
      <c r="BA62" s="17">
        <v>15318</v>
      </c>
      <c r="BB62" s="17">
        <v>5161</v>
      </c>
      <c r="BC62" s="17">
        <v>1598</v>
      </c>
      <c r="BD62" s="17">
        <v>93920</v>
      </c>
      <c r="BE62" s="17">
        <v>2869</v>
      </c>
      <c r="BF62" s="17">
        <v>1172</v>
      </c>
      <c r="BG62" s="17">
        <v>11700</v>
      </c>
      <c r="BH62" s="17">
        <v>41284</v>
      </c>
      <c r="BI62" s="17">
        <v>8691</v>
      </c>
      <c r="BJ62" s="17">
        <v>1344</v>
      </c>
      <c r="BK62" s="17">
        <v>0</v>
      </c>
      <c r="BL62" s="18">
        <v>253694</v>
      </c>
      <c r="BM62" s="17">
        <v>66263</v>
      </c>
      <c r="BN62" s="17">
        <v>12371</v>
      </c>
      <c r="BO62" s="17">
        <v>5059400</v>
      </c>
      <c r="BP62" s="17">
        <v>113535</v>
      </c>
      <c r="BQ62" s="17">
        <v>0</v>
      </c>
      <c r="BR62" s="17">
        <v>2219</v>
      </c>
      <c r="BS62" s="18">
        <v>5253788</v>
      </c>
      <c r="BT62" s="18">
        <v>5507482</v>
      </c>
      <c r="BU62" s="17">
        <v>2687</v>
      </c>
      <c r="BV62" s="17">
        <v>0</v>
      </c>
      <c r="BW62" s="17">
        <v>0</v>
      </c>
      <c r="BX62" s="17">
        <v>0</v>
      </c>
      <c r="BY62" s="18">
        <v>0</v>
      </c>
      <c r="BZ62" s="18">
        <v>5504795</v>
      </c>
      <c r="CA62" s="17">
        <v>5507482</v>
      </c>
      <c r="CB62" s="17">
        <v>0</v>
      </c>
      <c r="CD62" s="14">
        <f t="shared" si="1"/>
        <v>0</v>
      </c>
      <c r="CE62" s="14">
        <f t="shared" si="2"/>
        <v>0</v>
      </c>
      <c r="CF62" s="14">
        <f t="shared" si="3"/>
        <v>0</v>
      </c>
      <c r="CG62" s="14">
        <f t="shared" si="4"/>
        <v>0</v>
      </c>
      <c r="CH62" s="14">
        <f t="shared" si="5"/>
        <v>0</v>
      </c>
      <c r="CI62" s="14">
        <f t="shared" si="6"/>
        <v>0</v>
      </c>
    </row>
    <row r="63" spans="1:87" ht="15.6" x14ac:dyDescent="0.3">
      <c r="A63" s="14"/>
      <c r="B63" s="19" t="s">
        <v>135</v>
      </c>
      <c r="C63" s="20" t="s">
        <v>136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80</v>
      </c>
      <c r="S63" s="17">
        <v>506</v>
      </c>
      <c r="T63" s="17">
        <v>0</v>
      </c>
      <c r="U63" s="17">
        <v>0</v>
      </c>
      <c r="V63" s="17">
        <v>170</v>
      </c>
      <c r="W63" s="17">
        <v>232</v>
      </c>
      <c r="X63" s="17">
        <v>280</v>
      </c>
      <c r="Y63" s="17">
        <v>0</v>
      </c>
      <c r="Z63" s="17">
        <v>0</v>
      </c>
      <c r="AA63" s="17">
        <v>28</v>
      </c>
      <c r="AB63" s="17">
        <v>0</v>
      </c>
      <c r="AC63" s="17">
        <v>29</v>
      </c>
      <c r="AD63" s="17">
        <v>27</v>
      </c>
      <c r="AE63" s="17">
        <v>8</v>
      </c>
      <c r="AF63" s="17">
        <v>32</v>
      </c>
      <c r="AG63" s="17">
        <v>151</v>
      </c>
      <c r="AH63" s="17">
        <v>8558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503</v>
      </c>
      <c r="AO63" s="17">
        <v>36</v>
      </c>
      <c r="AP63" s="17">
        <v>1052</v>
      </c>
      <c r="AQ63" s="17">
        <v>297</v>
      </c>
      <c r="AR63" s="17">
        <v>11802</v>
      </c>
      <c r="AS63" s="17">
        <v>535</v>
      </c>
      <c r="AT63" s="17">
        <v>953</v>
      </c>
      <c r="AU63" s="17">
        <v>0</v>
      </c>
      <c r="AV63" s="17">
        <v>4224</v>
      </c>
      <c r="AW63" s="17">
        <v>8986</v>
      </c>
      <c r="AX63" s="17">
        <v>2259</v>
      </c>
      <c r="AY63" s="17">
        <v>8</v>
      </c>
      <c r="AZ63" s="17">
        <v>11680</v>
      </c>
      <c r="BA63" s="17">
        <v>9701</v>
      </c>
      <c r="BB63" s="17">
        <v>685</v>
      </c>
      <c r="BC63" s="17">
        <v>788</v>
      </c>
      <c r="BD63" s="17">
        <v>0</v>
      </c>
      <c r="BE63" s="17">
        <v>818</v>
      </c>
      <c r="BF63" s="17">
        <v>39</v>
      </c>
      <c r="BG63" s="17">
        <v>415427</v>
      </c>
      <c r="BH63" s="17">
        <v>156516</v>
      </c>
      <c r="BI63" s="17">
        <v>5828</v>
      </c>
      <c r="BJ63" s="17">
        <v>3706</v>
      </c>
      <c r="BK63" s="17">
        <v>3024</v>
      </c>
      <c r="BL63" s="18">
        <v>648968</v>
      </c>
      <c r="BM63" s="17">
        <v>690029</v>
      </c>
      <c r="BN63" s="17">
        <v>20030</v>
      </c>
      <c r="BO63" s="17">
        <v>822759</v>
      </c>
      <c r="BP63" s="17">
        <v>0</v>
      </c>
      <c r="BQ63" s="17">
        <v>0</v>
      </c>
      <c r="BR63" s="17">
        <v>1109</v>
      </c>
      <c r="BS63" s="18">
        <v>1533927</v>
      </c>
      <c r="BT63" s="18">
        <v>2182895</v>
      </c>
      <c r="BU63" s="17">
        <v>9959</v>
      </c>
      <c r="BV63" s="17">
        <v>0</v>
      </c>
      <c r="BW63" s="17">
        <v>0</v>
      </c>
      <c r="BX63" s="17">
        <v>0</v>
      </c>
      <c r="BY63" s="18">
        <v>0</v>
      </c>
      <c r="BZ63" s="18">
        <v>2172936</v>
      </c>
      <c r="CA63" s="17">
        <v>2182895</v>
      </c>
      <c r="CB63" s="17">
        <v>0</v>
      </c>
      <c r="CD63" s="14">
        <f t="shared" si="1"/>
        <v>0</v>
      </c>
      <c r="CE63" s="14">
        <f t="shared" si="2"/>
        <v>0</v>
      </c>
      <c r="CF63" s="14">
        <f t="shared" si="3"/>
        <v>0</v>
      </c>
      <c r="CG63" s="14">
        <f t="shared" si="4"/>
        <v>0</v>
      </c>
      <c r="CH63" s="14">
        <f t="shared" si="5"/>
        <v>0</v>
      </c>
      <c r="CI63" s="14">
        <f t="shared" si="6"/>
        <v>0</v>
      </c>
    </row>
    <row r="64" spans="1:87" ht="15.6" x14ac:dyDescent="0.3">
      <c r="A64" s="14"/>
      <c r="B64" s="19" t="s">
        <v>137</v>
      </c>
      <c r="C64" s="20" t="s">
        <v>138</v>
      </c>
      <c r="D64" s="17">
        <v>2</v>
      </c>
      <c r="E64" s="17">
        <v>2</v>
      </c>
      <c r="F64" s="17">
        <v>3</v>
      </c>
      <c r="G64" s="17">
        <v>5</v>
      </c>
      <c r="H64" s="17">
        <v>1</v>
      </c>
      <c r="I64" s="17">
        <v>24</v>
      </c>
      <c r="J64" s="17">
        <v>155</v>
      </c>
      <c r="K64" s="17">
        <v>0</v>
      </c>
      <c r="L64" s="17">
        <v>1</v>
      </c>
      <c r="M64" s="17">
        <v>45</v>
      </c>
      <c r="N64" s="17">
        <v>99</v>
      </c>
      <c r="O64" s="17">
        <v>2</v>
      </c>
      <c r="P64" s="17">
        <v>225</v>
      </c>
      <c r="Q64" s="17">
        <v>3</v>
      </c>
      <c r="R64" s="17">
        <v>31</v>
      </c>
      <c r="S64" s="17">
        <v>4615</v>
      </c>
      <c r="T64" s="17">
        <v>548</v>
      </c>
      <c r="U64" s="17">
        <v>0</v>
      </c>
      <c r="V64" s="17">
        <v>29359</v>
      </c>
      <c r="W64" s="17">
        <v>503</v>
      </c>
      <c r="X64" s="17">
        <v>715</v>
      </c>
      <c r="Y64" s="17">
        <v>194</v>
      </c>
      <c r="Z64" s="17">
        <v>0</v>
      </c>
      <c r="AA64" s="17">
        <v>47</v>
      </c>
      <c r="AB64" s="17">
        <v>0</v>
      </c>
      <c r="AC64" s="17">
        <v>12</v>
      </c>
      <c r="AD64" s="17">
        <v>132</v>
      </c>
      <c r="AE64" s="17">
        <v>40</v>
      </c>
      <c r="AF64" s="17">
        <v>120</v>
      </c>
      <c r="AG64" s="17">
        <v>388</v>
      </c>
      <c r="AH64" s="17">
        <v>122068</v>
      </c>
      <c r="AI64" s="17">
        <v>44</v>
      </c>
      <c r="AJ64" s="17">
        <v>0</v>
      </c>
      <c r="AK64" s="17">
        <v>126</v>
      </c>
      <c r="AL64" s="17">
        <v>2</v>
      </c>
      <c r="AM64" s="17">
        <v>24</v>
      </c>
      <c r="AN64" s="17">
        <v>537</v>
      </c>
      <c r="AO64" s="17">
        <v>95</v>
      </c>
      <c r="AP64" s="17">
        <v>10010</v>
      </c>
      <c r="AQ64" s="17">
        <v>3611</v>
      </c>
      <c r="AR64" s="17">
        <v>8551</v>
      </c>
      <c r="AS64" s="17">
        <v>542</v>
      </c>
      <c r="AT64" s="17">
        <v>1287</v>
      </c>
      <c r="AU64" s="17">
        <v>45</v>
      </c>
      <c r="AV64" s="17">
        <v>1433</v>
      </c>
      <c r="AW64" s="17">
        <v>825</v>
      </c>
      <c r="AX64" s="17">
        <v>1097</v>
      </c>
      <c r="AY64" s="17">
        <v>122</v>
      </c>
      <c r="AZ64" s="17">
        <v>1942</v>
      </c>
      <c r="BA64" s="17">
        <v>4110</v>
      </c>
      <c r="BB64" s="17">
        <v>26</v>
      </c>
      <c r="BC64" s="17">
        <v>549</v>
      </c>
      <c r="BD64" s="17">
        <v>1992</v>
      </c>
      <c r="BE64" s="17">
        <v>612</v>
      </c>
      <c r="BF64" s="17">
        <v>113</v>
      </c>
      <c r="BG64" s="17">
        <v>33568</v>
      </c>
      <c r="BH64" s="17">
        <v>15399</v>
      </c>
      <c r="BI64" s="17">
        <v>24516</v>
      </c>
      <c r="BJ64" s="17">
        <v>314</v>
      </c>
      <c r="BK64" s="17">
        <v>363</v>
      </c>
      <c r="BL64" s="18">
        <v>271194</v>
      </c>
      <c r="BM64" s="17">
        <v>788883</v>
      </c>
      <c r="BN64" s="17">
        <v>1790</v>
      </c>
      <c r="BO64" s="17">
        <v>237594</v>
      </c>
      <c r="BP64" s="17">
        <v>0</v>
      </c>
      <c r="BQ64" s="17">
        <v>0</v>
      </c>
      <c r="BR64" s="17">
        <v>2456</v>
      </c>
      <c r="BS64" s="18">
        <v>1030723</v>
      </c>
      <c r="BT64" s="18">
        <v>1301917</v>
      </c>
      <c r="BU64" s="17">
        <v>11971</v>
      </c>
      <c r="BV64" s="17">
        <v>0</v>
      </c>
      <c r="BW64" s="17">
        <v>0</v>
      </c>
      <c r="BX64" s="17">
        <v>0</v>
      </c>
      <c r="BY64" s="18">
        <v>0</v>
      </c>
      <c r="BZ64" s="18">
        <v>1289946</v>
      </c>
      <c r="CA64" s="17">
        <v>1301917</v>
      </c>
      <c r="CB64" s="17">
        <v>0</v>
      </c>
      <c r="CD64" s="14">
        <f t="shared" si="1"/>
        <v>0</v>
      </c>
      <c r="CE64" s="14">
        <f t="shared" si="2"/>
        <v>0</v>
      </c>
      <c r="CF64" s="14">
        <f t="shared" si="3"/>
        <v>0</v>
      </c>
      <c r="CG64" s="14">
        <f t="shared" si="4"/>
        <v>0</v>
      </c>
      <c r="CH64" s="14">
        <f t="shared" si="5"/>
        <v>0</v>
      </c>
      <c r="CI64" s="14">
        <f t="shared" si="6"/>
        <v>0</v>
      </c>
    </row>
    <row r="65" spans="1:87" ht="15.6" x14ac:dyDescent="0.3">
      <c r="A65" s="14"/>
      <c r="B65" s="19" t="s">
        <v>139</v>
      </c>
      <c r="C65" s="20" t="s">
        <v>140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368</v>
      </c>
      <c r="J65" s="17">
        <v>267</v>
      </c>
      <c r="K65" s="17">
        <v>72</v>
      </c>
      <c r="L65" s="17">
        <v>0</v>
      </c>
      <c r="M65" s="17">
        <v>6</v>
      </c>
      <c r="N65" s="17">
        <v>0</v>
      </c>
      <c r="O65" s="17">
        <v>0</v>
      </c>
      <c r="P65" s="17">
        <v>0</v>
      </c>
      <c r="Q65" s="17">
        <v>34</v>
      </c>
      <c r="R65" s="17">
        <v>0</v>
      </c>
      <c r="S65" s="17">
        <v>6765</v>
      </c>
      <c r="T65" s="17">
        <v>0</v>
      </c>
      <c r="U65" s="17">
        <v>0</v>
      </c>
      <c r="V65" s="17">
        <v>336</v>
      </c>
      <c r="W65" s="17">
        <v>273</v>
      </c>
      <c r="X65" s="17">
        <v>14</v>
      </c>
      <c r="Y65" s="17">
        <v>84</v>
      </c>
      <c r="Z65" s="17">
        <v>0</v>
      </c>
      <c r="AA65" s="17">
        <v>12</v>
      </c>
      <c r="AB65" s="17">
        <v>0</v>
      </c>
      <c r="AC65" s="17">
        <v>59</v>
      </c>
      <c r="AD65" s="17">
        <v>0</v>
      </c>
      <c r="AE65" s="17">
        <v>26</v>
      </c>
      <c r="AF65" s="17">
        <v>117</v>
      </c>
      <c r="AG65" s="17">
        <v>101</v>
      </c>
      <c r="AH65" s="17">
        <v>3277</v>
      </c>
      <c r="AI65" s="17">
        <v>0</v>
      </c>
      <c r="AJ65" s="17">
        <v>0</v>
      </c>
      <c r="AK65" s="17">
        <v>14</v>
      </c>
      <c r="AL65" s="17">
        <v>12</v>
      </c>
      <c r="AM65" s="17">
        <v>8</v>
      </c>
      <c r="AN65" s="17">
        <v>655</v>
      </c>
      <c r="AO65" s="17">
        <v>0</v>
      </c>
      <c r="AP65" s="17">
        <v>2947</v>
      </c>
      <c r="AQ65" s="17">
        <v>606</v>
      </c>
      <c r="AR65" s="17">
        <v>1622</v>
      </c>
      <c r="AS65" s="17">
        <v>187</v>
      </c>
      <c r="AT65" s="17">
        <v>146</v>
      </c>
      <c r="AU65" s="17">
        <v>0</v>
      </c>
      <c r="AV65" s="17">
        <v>177</v>
      </c>
      <c r="AW65" s="17">
        <v>1008</v>
      </c>
      <c r="AX65" s="17">
        <v>100</v>
      </c>
      <c r="AY65" s="17">
        <v>6</v>
      </c>
      <c r="AZ65" s="17">
        <v>854</v>
      </c>
      <c r="BA65" s="17">
        <v>499</v>
      </c>
      <c r="BB65" s="17">
        <v>23</v>
      </c>
      <c r="BC65" s="17">
        <v>812</v>
      </c>
      <c r="BD65" s="17">
        <v>864</v>
      </c>
      <c r="BE65" s="17">
        <v>148</v>
      </c>
      <c r="BF65" s="17">
        <v>713</v>
      </c>
      <c r="BG65" s="17">
        <v>811</v>
      </c>
      <c r="BH65" s="17">
        <v>3169</v>
      </c>
      <c r="BI65" s="17">
        <v>622</v>
      </c>
      <c r="BJ65" s="17">
        <v>265</v>
      </c>
      <c r="BK65" s="17">
        <v>124</v>
      </c>
      <c r="BL65" s="18">
        <v>28203</v>
      </c>
      <c r="BM65" s="17">
        <v>147394</v>
      </c>
      <c r="BN65" s="17">
        <v>13648</v>
      </c>
      <c r="BO65" s="17">
        <v>60401</v>
      </c>
      <c r="BP65" s="17">
        <v>0</v>
      </c>
      <c r="BQ65" s="17">
        <v>0</v>
      </c>
      <c r="BR65" s="17">
        <v>3334</v>
      </c>
      <c r="BS65" s="18">
        <v>224777</v>
      </c>
      <c r="BT65" s="18">
        <v>252980</v>
      </c>
      <c r="BU65" s="17">
        <v>80704</v>
      </c>
      <c r="BV65" s="17">
        <v>0</v>
      </c>
      <c r="BW65" s="17">
        <v>0</v>
      </c>
      <c r="BX65" s="17">
        <v>0</v>
      </c>
      <c r="BY65" s="18">
        <v>0</v>
      </c>
      <c r="BZ65" s="18">
        <v>172276</v>
      </c>
      <c r="CA65" s="17">
        <v>252980</v>
      </c>
      <c r="CB65" s="17">
        <v>0</v>
      </c>
      <c r="CD65" s="14">
        <f t="shared" si="1"/>
        <v>0</v>
      </c>
      <c r="CE65" s="14">
        <f t="shared" si="2"/>
        <v>0</v>
      </c>
      <c r="CF65" s="14">
        <f t="shared" si="3"/>
        <v>0</v>
      </c>
      <c r="CG65" s="14">
        <f t="shared" si="4"/>
        <v>0</v>
      </c>
      <c r="CH65" s="14">
        <f t="shared" si="5"/>
        <v>0</v>
      </c>
      <c r="CI65" s="14">
        <f t="shared" si="6"/>
        <v>0</v>
      </c>
    </row>
    <row r="66" spans="1:87" ht="15.6" x14ac:dyDescent="0.3">
      <c r="A66" s="14"/>
      <c r="B66" s="19" t="s">
        <v>141</v>
      </c>
      <c r="C66" s="20" t="s">
        <v>142</v>
      </c>
      <c r="D66" s="17">
        <v>0</v>
      </c>
      <c r="E66" s="17">
        <v>0</v>
      </c>
      <c r="F66" s="17">
        <v>23</v>
      </c>
      <c r="G66" s="17">
        <v>59</v>
      </c>
      <c r="H66" s="17">
        <v>0</v>
      </c>
      <c r="I66" s="17">
        <v>418</v>
      </c>
      <c r="J66" s="17">
        <v>663</v>
      </c>
      <c r="K66" s="17">
        <v>0</v>
      </c>
      <c r="L66" s="17">
        <v>0</v>
      </c>
      <c r="M66" s="17">
        <v>0</v>
      </c>
      <c r="N66" s="17">
        <v>0</v>
      </c>
      <c r="O66" s="17">
        <v>1936</v>
      </c>
      <c r="P66" s="17">
        <v>56</v>
      </c>
      <c r="Q66" s="17">
        <v>2</v>
      </c>
      <c r="R66" s="17">
        <v>11</v>
      </c>
      <c r="S66" s="17">
        <v>92</v>
      </c>
      <c r="T66" s="17">
        <v>194</v>
      </c>
      <c r="U66" s="17">
        <v>0</v>
      </c>
      <c r="V66" s="17">
        <v>301</v>
      </c>
      <c r="W66" s="17">
        <v>296</v>
      </c>
      <c r="X66" s="17">
        <v>168</v>
      </c>
      <c r="Y66" s="17">
        <v>144</v>
      </c>
      <c r="Z66" s="17">
        <v>0</v>
      </c>
      <c r="AA66" s="17">
        <v>9</v>
      </c>
      <c r="AB66" s="17">
        <v>0</v>
      </c>
      <c r="AC66" s="17">
        <v>33</v>
      </c>
      <c r="AD66" s="17">
        <v>130</v>
      </c>
      <c r="AE66" s="17">
        <v>62</v>
      </c>
      <c r="AF66" s="17">
        <v>118</v>
      </c>
      <c r="AG66" s="17">
        <v>87</v>
      </c>
      <c r="AH66" s="17">
        <v>87</v>
      </c>
      <c r="AI66" s="17">
        <v>52</v>
      </c>
      <c r="AJ66" s="17">
        <v>0</v>
      </c>
      <c r="AK66" s="17">
        <v>0</v>
      </c>
      <c r="AL66" s="17">
        <v>14</v>
      </c>
      <c r="AM66" s="17">
        <v>64</v>
      </c>
      <c r="AN66" s="17">
        <v>0</v>
      </c>
      <c r="AO66" s="17">
        <v>0</v>
      </c>
      <c r="AP66" s="17">
        <v>3838</v>
      </c>
      <c r="AQ66" s="17">
        <v>2099</v>
      </c>
      <c r="AR66" s="17">
        <v>1953</v>
      </c>
      <c r="AS66" s="17">
        <v>1381</v>
      </c>
      <c r="AT66" s="17">
        <v>149</v>
      </c>
      <c r="AU66" s="17">
        <v>24</v>
      </c>
      <c r="AV66" s="17">
        <v>921</v>
      </c>
      <c r="AW66" s="17">
        <v>362</v>
      </c>
      <c r="AX66" s="17">
        <v>159</v>
      </c>
      <c r="AY66" s="17">
        <v>2500</v>
      </c>
      <c r="AZ66" s="17">
        <v>334</v>
      </c>
      <c r="BA66" s="17">
        <v>338</v>
      </c>
      <c r="BB66" s="17">
        <v>39</v>
      </c>
      <c r="BC66" s="17">
        <v>340</v>
      </c>
      <c r="BD66" s="17">
        <v>27</v>
      </c>
      <c r="BE66" s="17">
        <v>102</v>
      </c>
      <c r="BF66" s="17">
        <v>4</v>
      </c>
      <c r="BG66" s="17">
        <v>1492</v>
      </c>
      <c r="BH66" s="17">
        <v>446</v>
      </c>
      <c r="BI66" s="17">
        <v>1734</v>
      </c>
      <c r="BJ66" s="17">
        <v>149</v>
      </c>
      <c r="BK66" s="17">
        <v>4597</v>
      </c>
      <c r="BL66" s="18">
        <v>28007</v>
      </c>
      <c r="BM66" s="17">
        <v>340505</v>
      </c>
      <c r="BN66" s="17">
        <v>21791</v>
      </c>
      <c r="BO66" s="17">
        <v>0</v>
      </c>
      <c r="BP66" s="17">
        <v>0</v>
      </c>
      <c r="BQ66" s="17">
        <v>0</v>
      </c>
      <c r="BR66" s="17">
        <v>124</v>
      </c>
      <c r="BS66" s="18">
        <v>362420</v>
      </c>
      <c r="BT66" s="18">
        <v>390427</v>
      </c>
      <c r="BU66" s="17">
        <v>2377</v>
      </c>
      <c r="BV66" s="17">
        <v>0</v>
      </c>
      <c r="BW66" s="17">
        <v>0</v>
      </c>
      <c r="BX66" s="17">
        <v>0</v>
      </c>
      <c r="BY66" s="18">
        <v>0</v>
      </c>
      <c r="BZ66" s="18">
        <v>388050</v>
      </c>
      <c r="CA66" s="17">
        <v>390427</v>
      </c>
      <c r="CB66" s="17">
        <v>0</v>
      </c>
      <c r="CD66" s="14">
        <f t="shared" si="1"/>
        <v>0</v>
      </c>
      <c r="CE66" s="14">
        <f t="shared" si="2"/>
        <v>0</v>
      </c>
      <c r="CF66" s="14">
        <f t="shared" si="3"/>
        <v>0</v>
      </c>
      <c r="CG66" s="14">
        <f t="shared" si="4"/>
        <v>0</v>
      </c>
      <c r="CH66" s="14">
        <f t="shared" si="5"/>
        <v>0</v>
      </c>
      <c r="CI66" s="14">
        <f t="shared" si="6"/>
        <v>0</v>
      </c>
    </row>
    <row r="67" spans="1:87" ht="15.6" x14ac:dyDescent="0.3">
      <c r="A67" s="14"/>
      <c r="B67" s="21" t="s">
        <v>143</v>
      </c>
      <c r="C67" s="22" t="s">
        <v>144</v>
      </c>
      <c r="D67" s="23">
        <v>41867</v>
      </c>
      <c r="E67" s="23">
        <v>32500</v>
      </c>
      <c r="F67" s="23">
        <v>70825</v>
      </c>
      <c r="G67" s="23">
        <v>79111</v>
      </c>
      <c r="H67" s="23">
        <v>4798</v>
      </c>
      <c r="I67" s="23">
        <v>1371138</v>
      </c>
      <c r="J67" s="23">
        <v>990948</v>
      </c>
      <c r="K67" s="23">
        <v>73646</v>
      </c>
      <c r="L67" s="23">
        <v>5352</v>
      </c>
      <c r="M67" s="23">
        <v>87366</v>
      </c>
      <c r="N67" s="23">
        <v>265700</v>
      </c>
      <c r="O67" s="23">
        <v>48856</v>
      </c>
      <c r="P67" s="23">
        <v>35542</v>
      </c>
      <c r="Q67" s="23">
        <v>519941</v>
      </c>
      <c r="R67" s="23">
        <v>73553</v>
      </c>
      <c r="S67" s="23">
        <v>834129</v>
      </c>
      <c r="T67" s="23">
        <v>410367</v>
      </c>
      <c r="U67" s="23">
        <v>0</v>
      </c>
      <c r="V67" s="23">
        <v>3937237</v>
      </c>
      <c r="W67" s="23">
        <v>441593</v>
      </c>
      <c r="X67" s="23">
        <v>2067623</v>
      </c>
      <c r="Y67" s="23">
        <v>28224</v>
      </c>
      <c r="Z67" s="23">
        <v>0</v>
      </c>
      <c r="AA67" s="23">
        <v>57778</v>
      </c>
      <c r="AB67" s="23">
        <v>0</v>
      </c>
      <c r="AC67" s="23">
        <v>184781</v>
      </c>
      <c r="AD67" s="23">
        <v>53317</v>
      </c>
      <c r="AE67" s="23">
        <v>33043</v>
      </c>
      <c r="AF67" s="23">
        <v>322605</v>
      </c>
      <c r="AG67" s="23">
        <v>887726</v>
      </c>
      <c r="AH67" s="23">
        <v>9410077</v>
      </c>
      <c r="AI67" s="23">
        <v>180376</v>
      </c>
      <c r="AJ67" s="23">
        <v>0</v>
      </c>
      <c r="AK67" s="23">
        <v>44341</v>
      </c>
      <c r="AL67" s="23">
        <v>14516</v>
      </c>
      <c r="AM67" s="23">
        <v>28786</v>
      </c>
      <c r="AN67" s="23">
        <v>1004607</v>
      </c>
      <c r="AO67" s="23">
        <v>40269</v>
      </c>
      <c r="AP67" s="23">
        <v>3953910</v>
      </c>
      <c r="AQ67" s="23">
        <v>691515</v>
      </c>
      <c r="AR67" s="23">
        <v>2925424</v>
      </c>
      <c r="AS67" s="23">
        <v>809358</v>
      </c>
      <c r="AT67" s="23">
        <v>565476</v>
      </c>
      <c r="AU67" s="23">
        <v>28639</v>
      </c>
      <c r="AV67" s="23">
        <v>1221273</v>
      </c>
      <c r="AW67" s="23">
        <v>180239</v>
      </c>
      <c r="AX67" s="23">
        <v>120442</v>
      </c>
      <c r="AY67" s="23">
        <v>2268749</v>
      </c>
      <c r="AZ67" s="23">
        <v>335346</v>
      </c>
      <c r="BA67" s="23">
        <v>191061</v>
      </c>
      <c r="BB67" s="23">
        <v>15787</v>
      </c>
      <c r="BC67" s="23">
        <v>106722</v>
      </c>
      <c r="BD67" s="23">
        <v>455298</v>
      </c>
      <c r="BE67" s="23">
        <v>53152</v>
      </c>
      <c r="BF67" s="23">
        <v>26602</v>
      </c>
      <c r="BG67" s="23">
        <v>1977240</v>
      </c>
      <c r="BH67" s="23">
        <v>521677</v>
      </c>
      <c r="BI67" s="23">
        <v>576878</v>
      </c>
      <c r="BJ67" s="23">
        <v>65381</v>
      </c>
      <c r="BK67" s="23">
        <v>68256</v>
      </c>
      <c r="BL67" s="18">
        <v>40840963</v>
      </c>
      <c r="BM67" s="23">
        <v>32653794</v>
      </c>
      <c r="BN67" s="23">
        <v>390149</v>
      </c>
      <c r="BO67" s="23">
        <v>6343536</v>
      </c>
      <c r="BP67" s="23">
        <v>14336744</v>
      </c>
      <c r="BQ67" s="23">
        <v>1189608</v>
      </c>
      <c r="BR67" s="23">
        <v>30207119</v>
      </c>
      <c r="BS67" s="18">
        <v>85120950</v>
      </c>
      <c r="BT67" s="18">
        <v>125961913</v>
      </c>
      <c r="BU67" s="23">
        <v>23904095</v>
      </c>
      <c r="BV67" s="23">
        <v>0</v>
      </c>
      <c r="BW67" s="23">
        <v>0</v>
      </c>
      <c r="BX67" s="23">
        <v>0</v>
      </c>
      <c r="BY67" s="18">
        <v>0</v>
      </c>
      <c r="BZ67" s="18">
        <v>102057818</v>
      </c>
      <c r="CA67" s="17">
        <v>125961913</v>
      </c>
      <c r="CB67" s="17">
        <v>0</v>
      </c>
      <c r="CD67" s="14">
        <f t="shared" si="1"/>
        <v>0</v>
      </c>
      <c r="CE67" s="14">
        <f t="shared" si="2"/>
        <v>0</v>
      </c>
      <c r="CF67" s="14">
        <f t="shared" si="3"/>
        <v>0</v>
      </c>
      <c r="CG67" s="14">
        <f t="shared" si="4"/>
        <v>0</v>
      </c>
      <c r="CH67" s="14">
        <f t="shared" si="5"/>
        <v>0</v>
      </c>
      <c r="CI67" s="14">
        <f t="shared" si="6"/>
        <v>0</v>
      </c>
    </row>
    <row r="68" spans="1:87" ht="15.6" x14ac:dyDescent="0.3">
      <c r="A68" s="14"/>
      <c r="B68" s="19">
        <v>200</v>
      </c>
      <c r="C68" s="20" t="s">
        <v>145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8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8">
        <v>0</v>
      </c>
      <c r="BT68" s="18">
        <v>0</v>
      </c>
      <c r="BU68" s="17">
        <v>0</v>
      </c>
      <c r="BV68" s="17">
        <v>0</v>
      </c>
      <c r="BW68" s="17">
        <v>0</v>
      </c>
      <c r="BX68" s="17">
        <v>0</v>
      </c>
      <c r="BY68" s="18">
        <v>0</v>
      </c>
      <c r="BZ68" s="24">
        <v>0</v>
      </c>
      <c r="CA68" s="17">
        <v>0</v>
      </c>
      <c r="CB68" s="17">
        <v>0</v>
      </c>
      <c r="CD68" s="14">
        <f t="shared" si="1"/>
        <v>0</v>
      </c>
      <c r="CE68" s="14">
        <f t="shared" si="2"/>
        <v>0</v>
      </c>
      <c r="CF68" s="14">
        <f t="shared" si="3"/>
        <v>0</v>
      </c>
      <c r="CG68" s="14">
        <f t="shared" si="4"/>
        <v>0</v>
      </c>
      <c r="CH68" s="14">
        <f t="shared" si="5"/>
        <v>0</v>
      </c>
      <c r="CI68" s="14">
        <f t="shared" si="6"/>
        <v>0</v>
      </c>
    </row>
    <row r="69" spans="1:87" ht="15.6" x14ac:dyDescent="0.3">
      <c r="A69" s="14"/>
      <c r="B69" s="19" t="s">
        <v>146</v>
      </c>
      <c r="C69" s="20" t="s">
        <v>193</v>
      </c>
      <c r="D69" s="17">
        <v>44709</v>
      </c>
      <c r="E69" s="17">
        <v>33582</v>
      </c>
      <c r="F69" s="17">
        <v>108102</v>
      </c>
      <c r="G69" s="17">
        <v>104772</v>
      </c>
      <c r="H69" s="17">
        <v>8627</v>
      </c>
      <c r="I69" s="17">
        <v>976373</v>
      </c>
      <c r="J69" s="17">
        <v>1175070</v>
      </c>
      <c r="K69" s="17">
        <v>108674</v>
      </c>
      <c r="L69" s="17">
        <v>6340</v>
      </c>
      <c r="M69" s="17">
        <v>65381</v>
      </c>
      <c r="N69" s="17">
        <v>124139</v>
      </c>
      <c r="O69" s="17">
        <v>60542</v>
      </c>
      <c r="P69" s="17">
        <v>72391</v>
      </c>
      <c r="Q69" s="17">
        <v>810582</v>
      </c>
      <c r="R69" s="17">
        <v>54970</v>
      </c>
      <c r="S69" s="17">
        <v>1245773</v>
      </c>
      <c r="T69" s="17">
        <v>504895</v>
      </c>
      <c r="U69" s="17">
        <v>0</v>
      </c>
      <c r="V69" s="17">
        <v>1084511</v>
      </c>
      <c r="W69" s="17">
        <v>90400</v>
      </c>
      <c r="X69" s="17">
        <v>229129</v>
      </c>
      <c r="Y69" s="17">
        <v>5370</v>
      </c>
      <c r="Z69" s="17">
        <v>0</v>
      </c>
      <c r="AA69" s="17">
        <v>14981</v>
      </c>
      <c r="AB69" s="17">
        <v>0</v>
      </c>
      <c r="AC69" s="17">
        <v>107931</v>
      </c>
      <c r="AD69" s="17">
        <v>18762</v>
      </c>
      <c r="AE69" s="17">
        <v>13108</v>
      </c>
      <c r="AF69" s="17">
        <v>160645</v>
      </c>
      <c r="AG69" s="17">
        <v>267144</v>
      </c>
      <c r="AH69" s="17">
        <v>2511672</v>
      </c>
      <c r="AI69" s="17">
        <v>54538</v>
      </c>
      <c r="AJ69" s="17">
        <v>0</v>
      </c>
      <c r="AK69" s="17">
        <v>19271</v>
      </c>
      <c r="AL69" s="17">
        <v>4564</v>
      </c>
      <c r="AM69" s="17">
        <v>8698</v>
      </c>
      <c r="AN69" s="17">
        <v>88773</v>
      </c>
      <c r="AO69" s="17">
        <v>6411</v>
      </c>
      <c r="AP69" s="17">
        <v>2146625</v>
      </c>
      <c r="AQ69" s="17">
        <v>406938</v>
      </c>
      <c r="AR69" s="17">
        <v>1922484</v>
      </c>
      <c r="AS69" s="17">
        <v>234584</v>
      </c>
      <c r="AT69" s="17">
        <v>164316</v>
      </c>
      <c r="AU69" s="17">
        <v>19827</v>
      </c>
      <c r="AV69" s="17">
        <v>250530</v>
      </c>
      <c r="AW69" s="17">
        <v>121146</v>
      </c>
      <c r="AX69" s="17">
        <v>26107</v>
      </c>
      <c r="AY69" s="17">
        <v>551296</v>
      </c>
      <c r="AZ69" s="17">
        <v>205350</v>
      </c>
      <c r="BA69" s="17">
        <v>267769</v>
      </c>
      <c r="BB69" s="17">
        <v>12184</v>
      </c>
      <c r="BC69" s="17">
        <v>54908</v>
      </c>
      <c r="BD69" s="17">
        <v>368065</v>
      </c>
      <c r="BE69" s="17">
        <v>51247</v>
      </c>
      <c r="BF69" s="17">
        <v>20659</v>
      </c>
      <c r="BG69" s="17">
        <v>3280107</v>
      </c>
      <c r="BH69" s="17">
        <v>1123388</v>
      </c>
      <c r="BI69" s="17">
        <v>402364</v>
      </c>
      <c r="BJ69" s="17">
        <v>39583</v>
      </c>
      <c r="BK69" s="17">
        <v>171699</v>
      </c>
      <c r="BL69" s="18">
        <v>22032006</v>
      </c>
      <c r="BM69" s="25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</row>
    <row r="70" spans="1:87" ht="15.6" x14ac:dyDescent="0.3">
      <c r="A70" s="14"/>
      <c r="B70" s="19" t="s">
        <v>147</v>
      </c>
      <c r="C70" s="20" t="s">
        <v>148</v>
      </c>
      <c r="D70" s="17">
        <v>134170</v>
      </c>
      <c r="E70" s="17">
        <v>102379</v>
      </c>
      <c r="F70" s="17">
        <v>400081</v>
      </c>
      <c r="G70" s="17">
        <v>579903</v>
      </c>
      <c r="H70" s="17">
        <v>32417</v>
      </c>
      <c r="I70" s="17">
        <v>1254077</v>
      </c>
      <c r="J70" s="17">
        <v>1668031</v>
      </c>
      <c r="K70" s="17">
        <v>87837</v>
      </c>
      <c r="L70" s="17">
        <v>13098</v>
      </c>
      <c r="M70" s="17">
        <v>135757</v>
      </c>
      <c r="N70" s="17">
        <v>266208</v>
      </c>
      <c r="O70" s="17">
        <v>78302</v>
      </c>
      <c r="P70" s="17">
        <v>136155</v>
      </c>
      <c r="Q70" s="17">
        <v>3150635</v>
      </c>
      <c r="R70" s="17">
        <v>386799</v>
      </c>
      <c r="S70" s="17">
        <v>3566583</v>
      </c>
      <c r="T70" s="17">
        <v>1375197</v>
      </c>
      <c r="U70" s="17">
        <v>0</v>
      </c>
      <c r="V70" s="17">
        <v>1969363</v>
      </c>
      <c r="W70" s="17">
        <v>99131</v>
      </c>
      <c r="X70" s="17">
        <v>273230</v>
      </c>
      <c r="Y70" s="17">
        <v>12921</v>
      </c>
      <c r="Z70" s="17">
        <v>0</v>
      </c>
      <c r="AA70" s="17">
        <v>23402</v>
      </c>
      <c r="AB70" s="17">
        <v>0</v>
      </c>
      <c r="AC70" s="17">
        <v>175722</v>
      </c>
      <c r="AD70" s="17">
        <v>30414</v>
      </c>
      <c r="AE70" s="17">
        <v>16019</v>
      </c>
      <c r="AF70" s="17">
        <v>204820</v>
      </c>
      <c r="AG70" s="17">
        <v>413430</v>
      </c>
      <c r="AH70" s="17">
        <v>3751190</v>
      </c>
      <c r="AI70" s="17">
        <v>82088</v>
      </c>
      <c r="AJ70" s="17">
        <v>0</v>
      </c>
      <c r="AK70" s="17">
        <v>31285</v>
      </c>
      <c r="AL70" s="17">
        <v>6051</v>
      </c>
      <c r="AM70" s="17">
        <v>14367</v>
      </c>
      <c r="AN70" s="17">
        <v>119592</v>
      </c>
      <c r="AO70" s="17">
        <v>3077</v>
      </c>
      <c r="AP70" s="17">
        <v>2731468</v>
      </c>
      <c r="AQ70" s="17">
        <v>933379</v>
      </c>
      <c r="AR70" s="17">
        <v>4770749</v>
      </c>
      <c r="AS70" s="17">
        <v>455918</v>
      </c>
      <c r="AT70" s="17">
        <v>194762</v>
      </c>
      <c r="AU70" s="17">
        <v>11898</v>
      </c>
      <c r="AV70" s="17">
        <v>385452</v>
      </c>
      <c r="AW70" s="17">
        <v>163825</v>
      </c>
      <c r="AX70" s="17">
        <v>42993</v>
      </c>
      <c r="AY70" s="17">
        <v>588454</v>
      </c>
      <c r="AZ70" s="17">
        <v>531034</v>
      </c>
      <c r="BA70" s="17">
        <v>539216</v>
      </c>
      <c r="BB70" s="17">
        <v>40979</v>
      </c>
      <c r="BC70" s="17">
        <v>99291</v>
      </c>
      <c r="BD70" s="17">
        <v>1460033</v>
      </c>
      <c r="BE70" s="17">
        <v>59638</v>
      </c>
      <c r="BF70" s="17">
        <v>22476</v>
      </c>
      <c r="BG70" s="17">
        <v>0</v>
      </c>
      <c r="BH70" s="17">
        <v>400738</v>
      </c>
      <c r="BI70" s="17">
        <v>244634</v>
      </c>
      <c r="BJ70" s="17">
        <v>56580</v>
      </c>
      <c r="BK70" s="17">
        <v>133279</v>
      </c>
      <c r="BL70" s="18">
        <v>34460527</v>
      </c>
      <c r="BM70" s="27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</row>
    <row r="71" spans="1:87" ht="15.6" x14ac:dyDescent="0.3">
      <c r="A71" s="14"/>
      <c r="B71" s="19" t="s">
        <v>149</v>
      </c>
      <c r="C71" s="20" t="s">
        <v>150</v>
      </c>
      <c r="D71" s="17">
        <v>2325</v>
      </c>
      <c r="E71" s="17">
        <v>220</v>
      </c>
      <c r="F71" s="17">
        <v>2210</v>
      </c>
      <c r="G71" s="17">
        <v>942</v>
      </c>
      <c r="H71" s="17">
        <v>295</v>
      </c>
      <c r="I71" s="17">
        <v>94269</v>
      </c>
      <c r="J71" s="17">
        <v>25219</v>
      </c>
      <c r="K71" s="17">
        <v>7259</v>
      </c>
      <c r="L71" s="17">
        <v>233</v>
      </c>
      <c r="M71" s="17">
        <v>3686</v>
      </c>
      <c r="N71" s="17">
        <v>6920</v>
      </c>
      <c r="O71" s="17">
        <v>4526</v>
      </c>
      <c r="P71" s="17">
        <v>2899</v>
      </c>
      <c r="Q71" s="17">
        <v>45984</v>
      </c>
      <c r="R71" s="17">
        <v>19038</v>
      </c>
      <c r="S71" s="17">
        <v>309753</v>
      </c>
      <c r="T71" s="17">
        <v>70979</v>
      </c>
      <c r="U71" s="17">
        <v>0</v>
      </c>
      <c r="V71" s="17">
        <v>111464</v>
      </c>
      <c r="W71" s="17">
        <v>6926</v>
      </c>
      <c r="X71" s="17">
        <v>23810</v>
      </c>
      <c r="Y71" s="17">
        <v>1350</v>
      </c>
      <c r="Z71" s="17">
        <v>0</v>
      </c>
      <c r="AA71" s="17">
        <v>3355</v>
      </c>
      <c r="AB71" s="17">
        <v>0</v>
      </c>
      <c r="AC71" s="17">
        <v>5021</v>
      </c>
      <c r="AD71" s="17">
        <v>1977</v>
      </c>
      <c r="AE71" s="17">
        <v>3008</v>
      </c>
      <c r="AF71" s="17">
        <v>7104</v>
      </c>
      <c r="AG71" s="17">
        <v>82976</v>
      </c>
      <c r="AH71" s="17">
        <v>465361</v>
      </c>
      <c r="AI71" s="17">
        <v>5611</v>
      </c>
      <c r="AJ71" s="17">
        <v>0</v>
      </c>
      <c r="AK71" s="17">
        <v>4694</v>
      </c>
      <c r="AL71" s="17">
        <v>389</v>
      </c>
      <c r="AM71" s="17">
        <v>956</v>
      </c>
      <c r="AN71" s="17">
        <v>37699</v>
      </c>
      <c r="AO71" s="17">
        <v>1845</v>
      </c>
      <c r="AP71" s="17">
        <v>291880</v>
      </c>
      <c r="AQ71" s="17">
        <v>105857</v>
      </c>
      <c r="AR71" s="17">
        <v>464991</v>
      </c>
      <c r="AS71" s="17">
        <v>118394</v>
      </c>
      <c r="AT71" s="17">
        <v>69898</v>
      </c>
      <c r="AU71" s="17">
        <v>6246</v>
      </c>
      <c r="AV71" s="17">
        <v>146153</v>
      </c>
      <c r="AW71" s="17">
        <v>51436</v>
      </c>
      <c r="AX71" s="17">
        <v>7301</v>
      </c>
      <c r="AY71" s="17">
        <v>141277</v>
      </c>
      <c r="AZ71" s="17">
        <v>189857</v>
      </c>
      <c r="BA71" s="17">
        <v>52104</v>
      </c>
      <c r="BB71" s="17">
        <v>1813</v>
      </c>
      <c r="BC71" s="17">
        <v>6920</v>
      </c>
      <c r="BD71" s="17">
        <v>119648</v>
      </c>
      <c r="BE71" s="17">
        <v>8749</v>
      </c>
      <c r="BF71" s="17">
        <v>1575</v>
      </c>
      <c r="BG71" s="17">
        <v>247448</v>
      </c>
      <c r="BH71" s="17">
        <v>106875</v>
      </c>
      <c r="BI71" s="17">
        <v>57831</v>
      </c>
      <c r="BJ71" s="17">
        <v>8517</v>
      </c>
      <c r="BK71" s="17">
        <v>9073</v>
      </c>
      <c r="BL71" s="18">
        <v>3574146</v>
      </c>
      <c r="BM71" s="27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</row>
    <row r="72" spans="1:87" ht="15.6" x14ac:dyDescent="0.3">
      <c r="A72" s="14"/>
      <c r="B72" s="19">
        <v>204</v>
      </c>
      <c r="C72" s="20" t="s">
        <v>151</v>
      </c>
      <c r="D72" s="17">
        <v>1355</v>
      </c>
      <c r="E72" s="17">
        <v>1688</v>
      </c>
      <c r="F72" s="17">
        <v>3425</v>
      </c>
      <c r="G72" s="17">
        <v>12596</v>
      </c>
      <c r="H72" s="17">
        <v>452</v>
      </c>
      <c r="I72" s="17">
        <v>24676</v>
      </c>
      <c r="J72" s="17">
        <v>23864</v>
      </c>
      <c r="K72" s="17">
        <v>2078</v>
      </c>
      <c r="L72" s="17">
        <v>56</v>
      </c>
      <c r="M72" s="17">
        <v>1030</v>
      </c>
      <c r="N72" s="17">
        <v>1673</v>
      </c>
      <c r="O72" s="17">
        <v>3609</v>
      </c>
      <c r="P72" s="17">
        <v>9379</v>
      </c>
      <c r="Q72" s="17">
        <v>47302</v>
      </c>
      <c r="R72" s="17">
        <v>16860</v>
      </c>
      <c r="S72" s="17">
        <v>174296</v>
      </c>
      <c r="T72" s="17">
        <v>67782</v>
      </c>
      <c r="U72" s="17">
        <v>0</v>
      </c>
      <c r="V72" s="17">
        <v>71251</v>
      </c>
      <c r="W72" s="17">
        <v>5954</v>
      </c>
      <c r="X72" s="17">
        <v>4868</v>
      </c>
      <c r="Y72" s="17">
        <v>2291</v>
      </c>
      <c r="Z72" s="17">
        <v>0</v>
      </c>
      <c r="AA72" s="17">
        <v>764</v>
      </c>
      <c r="AB72" s="17">
        <v>0</v>
      </c>
      <c r="AC72" s="17">
        <v>8663</v>
      </c>
      <c r="AD72" s="17">
        <v>577</v>
      </c>
      <c r="AE72" s="17">
        <v>572</v>
      </c>
      <c r="AF72" s="17">
        <v>7337</v>
      </c>
      <c r="AG72" s="17">
        <v>29505</v>
      </c>
      <c r="AH72" s="17">
        <v>335753</v>
      </c>
      <c r="AI72" s="17">
        <v>3946</v>
      </c>
      <c r="AJ72" s="17">
        <v>0</v>
      </c>
      <c r="AK72" s="17">
        <v>1968</v>
      </c>
      <c r="AL72" s="17">
        <v>928</v>
      </c>
      <c r="AM72" s="17">
        <v>1913</v>
      </c>
      <c r="AN72" s="17">
        <v>-196830</v>
      </c>
      <c r="AO72" s="17">
        <v>825</v>
      </c>
      <c r="AP72" s="17">
        <v>126877</v>
      </c>
      <c r="AQ72" s="17">
        <v>19437</v>
      </c>
      <c r="AR72" s="17">
        <v>50672</v>
      </c>
      <c r="AS72" s="17">
        <v>21782</v>
      </c>
      <c r="AT72" s="17">
        <v>12612</v>
      </c>
      <c r="AU72" s="17">
        <v>1464</v>
      </c>
      <c r="AV72" s="17">
        <v>27616</v>
      </c>
      <c r="AW72" s="17">
        <v>7453</v>
      </c>
      <c r="AX72" s="17">
        <v>6612</v>
      </c>
      <c r="AY72" s="17">
        <v>97477</v>
      </c>
      <c r="AZ72" s="17">
        <v>15366</v>
      </c>
      <c r="BA72" s="17">
        <v>7564</v>
      </c>
      <c r="BB72" s="17">
        <v>819</v>
      </c>
      <c r="BC72" s="17">
        <v>3085</v>
      </c>
      <c r="BD72" s="17">
        <v>35796</v>
      </c>
      <c r="BE72" s="17">
        <v>5797</v>
      </c>
      <c r="BF72" s="17">
        <v>886</v>
      </c>
      <c r="BG72" s="17">
        <v>0</v>
      </c>
      <c r="BH72" s="17">
        <v>20258</v>
      </c>
      <c r="BI72" s="17">
        <v>8239</v>
      </c>
      <c r="BJ72" s="17">
        <v>2215</v>
      </c>
      <c r="BK72" s="17">
        <v>5743</v>
      </c>
      <c r="BL72" s="18">
        <v>1150176</v>
      </c>
      <c r="BM72" s="27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</row>
    <row r="73" spans="1:87" ht="15.6" x14ac:dyDescent="0.3">
      <c r="A73" s="14"/>
      <c r="B73" s="21" t="s">
        <v>152</v>
      </c>
      <c r="C73" s="22" t="s">
        <v>153</v>
      </c>
      <c r="D73" s="23">
        <v>182559</v>
      </c>
      <c r="E73" s="23">
        <v>137869</v>
      </c>
      <c r="F73" s="23">
        <v>513818</v>
      </c>
      <c r="G73" s="23">
        <v>698213</v>
      </c>
      <c r="H73" s="23">
        <v>41791</v>
      </c>
      <c r="I73" s="23">
        <v>2349395</v>
      </c>
      <c r="J73" s="23">
        <v>2892184</v>
      </c>
      <c r="K73" s="23">
        <v>205848</v>
      </c>
      <c r="L73" s="23">
        <v>19727</v>
      </c>
      <c r="M73" s="23">
        <v>205854</v>
      </c>
      <c r="N73" s="23">
        <v>398940</v>
      </c>
      <c r="O73" s="23">
        <v>146979</v>
      </c>
      <c r="P73" s="23">
        <v>220824</v>
      </c>
      <c r="Q73" s="23">
        <v>4054503</v>
      </c>
      <c r="R73" s="23">
        <v>477667</v>
      </c>
      <c r="S73" s="23">
        <v>5296405</v>
      </c>
      <c r="T73" s="23">
        <v>2018853</v>
      </c>
      <c r="U73" s="23">
        <v>0</v>
      </c>
      <c r="V73" s="23">
        <v>3236589</v>
      </c>
      <c r="W73" s="23">
        <v>202411</v>
      </c>
      <c r="X73" s="23">
        <v>531037</v>
      </c>
      <c r="Y73" s="23">
        <v>21932</v>
      </c>
      <c r="Z73" s="23">
        <v>0</v>
      </c>
      <c r="AA73" s="23">
        <v>42502</v>
      </c>
      <c r="AB73" s="23">
        <v>0</v>
      </c>
      <c r="AC73" s="23">
        <v>297337</v>
      </c>
      <c r="AD73" s="23">
        <v>51730</v>
      </c>
      <c r="AE73" s="23">
        <v>32707</v>
      </c>
      <c r="AF73" s="23">
        <v>379906</v>
      </c>
      <c r="AG73" s="23">
        <v>793055</v>
      </c>
      <c r="AH73" s="23">
        <v>7063976</v>
      </c>
      <c r="AI73" s="23">
        <v>146183</v>
      </c>
      <c r="AJ73" s="23">
        <v>0</v>
      </c>
      <c r="AK73" s="23">
        <v>57218</v>
      </c>
      <c r="AL73" s="23">
        <v>11932</v>
      </c>
      <c r="AM73" s="23">
        <v>25934</v>
      </c>
      <c r="AN73" s="23">
        <v>49234</v>
      </c>
      <c r="AO73" s="23">
        <v>12158</v>
      </c>
      <c r="AP73" s="23">
        <v>5296850</v>
      </c>
      <c r="AQ73" s="23">
        <v>1465611</v>
      </c>
      <c r="AR73" s="23">
        <v>7208896</v>
      </c>
      <c r="AS73" s="23">
        <v>830678</v>
      </c>
      <c r="AT73" s="23">
        <v>441588</v>
      </c>
      <c r="AU73" s="23">
        <v>39435</v>
      </c>
      <c r="AV73" s="23">
        <v>809751</v>
      </c>
      <c r="AW73" s="23">
        <v>343860</v>
      </c>
      <c r="AX73" s="23">
        <v>83013</v>
      </c>
      <c r="AY73" s="23">
        <v>1378504</v>
      </c>
      <c r="AZ73" s="23">
        <v>941607</v>
      </c>
      <c r="BA73" s="23">
        <v>866653</v>
      </c>
      <c r="BB73" s="23">
        <v>55795</v>
      </c>
      <c r="BC73" s="23">
        <v>164204</v>
      </c>
      <c r="BD73" s="23">
        <v>1983542</v>
      </c>
      <c r="BE73" s="23">
        <v>125431</v>
      </c>
      <c r="BF73" s="23">
        <v>45596</v>
      </c>
      <c r="BG73" s="23">
        <v>3527555</v>
      </c>
      <c r="BH73" s="23">
        <v>1651259</v>
      </c>
      <c r="BI73" s="23">
        <v>713068</v>
      </c>
      <c r="BJ73" s="23">
        <v>106895</v>
      </c>
      <c r="BK73" s="23">
        <v>319794</v>
      </c>
      <c r="BL73" s="18">
        <v>61216855</v>
      </c>
      <c r="BM73" s="27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</row>
    <row r="74" spans="1:87" ht="15.6" x14ac:dyDescent="0.3">
      <c r="A74" s="14"/>
      <c r="B74" s="21" t="s">
        <v>154</v>
      </c>
      <c r="C74" s="22" t="s">
        <v>155</v>
      </c>
      <c r="D74" s="23">
        <v>224426</v>
      </c>
      <c r="E74" s="23">
        <v>170369</v>
      </c>
      <c r="F74" s="23">
        <v>584643</v>
      </c>
      <c r="G74" s="23">
        <v>777324</v>
      </c>
      <c r="H74" s="23">
        <v>46589</v>
      </c>
      <c r="I74" s="23">
        <v>3720533</v>
      </c>
      <c r="J74" s="23">
        <v>3883132</v>
      </c>
      <c r="K74" s="23">
        <v>279494</v>
      </c>
      <c r="L74" s="23">
        <v>25079</v>
      </c>
      <c r="M74" s="23">
        <v>293220</v>
      </c>
      <c r="N74" s="23">
        <v>664640</v>
      </c>
      <c r="O74" s="23">
        <v>195835</v>
      </c>
      <c r="P74" s="23">
        <v>256366</v>
      </c>
      <c r="Q74" s="23">
        <v>4574444</v>
      </c>
      <c r="R74" s="23">
        <v>551220</v>
      </c>
      <c r="S74" s="23">
        <v>6130534</v>
      </c>
      <c r="T74" s="23">
        <v>2429220</v>
      </c>
      <c r="U74" s="23">
        <v>0</v>
      </c>
      <c r="V74" s="23">
        <v>7173826</v>
      </c>
      <c r="W74" s="23">
        <v>644004</v>
      </c>
      <c r="X74" s="23">
        <v>2598660</v>
      </c>
      <c r="Y74" s="23">
        <v>50156</v>
      </c>
      <c r="Z74" s="23">
        <v>0</v>
      </c>
      <c r="AA74" s="23">
        <v>100280</v>
      </c>
      <c r="AB74" s="23">
        <v>0</v>
      </c>
      <c r="AC74" s="23">
        <v>482118</v>
      </c>
      <c r="AD74" s="23">
        <v>105047</v>
      </c>
      <c r="AE74" s="23">
        <v>65750</v>
      </c>
      <c r="AF74" s="23">
        <v>702511</v>
      </c>
      <c r="AG74" s="23">
        <v>1680781</v>
      </c>
      <c r="AH74" s="23">
        <v>16474053</v>
      </c>
      <c r="AI74" s="23">
        <v>326559</v>
      </c>
      <c r="AJ74" s="23">
        <v>0</v>
      </c>
      <c r="AK74" s="23">
        <v>101559</v>
      </c>
      <c r="AL74" s="23">
        <v>26448</v>
      </c>
      <c r="AM74" s="23">
        <v>54720</v>
      </c>
      <c r="AN74" s="23">
        <v>1053841</v>
      </c>
      <c r="AO74" s="23">
        <v>52427</v>
      </c>
      <c r="AP74" s="23">
        <v>9250760</v>
      </c>
      <c r="AQ74" s="23">
        <v>2157126</v>
      </c>
      <c r="AR74" s="23">
        <v>10134320</v>
      </c>
      <c r="AS74" s="23">
        <v>1640036</v>
      </c>
      <c r="AT74" s="23">
        <v>1007064</v>
      </c>
      <c r="AU74" s="23">
        <v>68074</v>
      </c>
      <c r="AV74" s="23">
        <v>2031024</v>
      </c>
      <c r="AW74" s="23">
        <v>524099</v>
      </c>
      <c r="AX74" s="23">
        <v>203455</v>
      </c>
      <c r="AY74" s="23">
        <v>3647253</v>
      </c>
      <c r="AZ74" s="23">
        <v>1276953</v>
      </c>
      <c r="BA74" s="23">
        <v>1057714</v>
      </c>
      <c r="BB74" s="23">
        <v>71582</v>
      </c>
      <c r="BC74" s="23">
        <v>270926</v>
      </c>
      <c r="BD74" s="23">
        <v>2438840</v>
      </c>
      <c r="BE74" s="23">
        <v>178583</v>
      </c>
      <c r="BF74" s="23">
        <v>72198</v>
      </c>
      <c r="BG74" s="23">
        <v>5504795</v>
      </c>
      <c r="BH74" s="23">
        <v>2172936</v>
      </c>
      <c r="BI74" s="23">
        <v>1289946</v>
      </c>
      <c r="BJ74" s="23">
        <v>172276</v>
      </c>
      <c r="BK74" s="23">
        <v>388050</v>
      </c>
      <c r="BL74" s="18">
        <v>102057818</v>
      </c>
      <c r="BM74" s="27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</row>
    <row r="75" spans="1:87" ht="15.6" x14ac:dyDescent="0.3"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O75" s="14"/>
    </row>
    <row r="76" spans="1:87" x14ac:dyDescent="0.3">
      <c r="C76" s="1" t="s">
        <v>156</v>
      </c>
      <c r="D76" s="31">
        <f>SUM(D7:D66)-D67</f>
        <v>0</v>
      </c>
      <c r="E76" s="31">
        <f t="shared" ref="E76:BP76" si="7">SUM(E7:E66)-E67</f>
        <v>0</v>
      </c>
      <c r="F76" s="31">
        <f t="shared" si="7"/>
        <v>0</v>
      </c>
      <c r="G76" s="31">
        <f t="shared" si="7"/>
        <v>0</v>
      </c>
      <c r="H76" s="31">
        <f t="shared" si="7"/>
        <v>0</v>
      </c>
      <c r="I76" s="31">
        <f t="shared" si="7"/>
        <v>0</v>
      </c>
      <c r="J76" s="31">
        <f t="shared" si="7"/>
        <v>0</v>
      </c>
      <c r="K76" s="31">
        <f t="shared" si="7"/>
        <v>0</v>
      </c>
      <c r="L76" s="31">
        <f t="shared" si="7"/>
        <v>0</v>
      </c>
      <c r="M76" s="31">
        <f t="shared" si="7"/>
        <v>0</v>
      </c>
      <c r="N76" s="31">
        <f t="shared" si="7"/>
        <v>0</v>
      </c>
      <c r="O76" s="31">
        <f t="shared" si="7"/>
        <v>0</v>
      </c>
      <c r="P76" s="31">
        <f t="shared" si="7"/>
        <v>0</v>
      </c>
      <c r="Q76" s="31">
        <f t="shared" si="7"/>
        <v>0</v>
      </c>
      <c r="R76" s="31">
        <f t="shared" si="7"/>
        <v>0</v>
      </c>
      <c r="S76" s="31">
        <f t="shared" si="7"/>
        <v>0</v>
      </c>
      <c r="T76" s="31">
        <f t="shared" si="7"/>
        <v>0</v>
      </c>
      <c r="U76" s="31">
        <f t="shared" si="7"/>
        <v>0</v>
      </c>
      <c r="V76" s="31">
        <f t="shared" si="7"/>
        <v>0</v>
      </c>
      <c r="W76" s="31">
        <f t="shared" si="7"/>
        <v>0</v>
      </c>
      <c r="X76" s="31">
        <f t="shared" si="7"/>
        <v>0</v>
      </c>
      <c r="Y76" s="31">
        <f t="shared" si="7"/>
        <v>0</v>
      </c>
      <c r="Z76" s="31">
        <f t="shared" si="7"/>
        <v>0</v>
      </c>
      <c r="AA76" s="31">
        <f t="shared" si="7"/>
        <v>0</v>
      </c>
      <c r="AB76" s="31">
        <f t="shared" si="7"/>
        <v>0</v>
      </c>
      <c r="AC76" s="31">
        <f t="shared" si="7"/>
        <v>0</v>
      </c>
      <c r="AD76" s="31">
        <f t="shared" si="7"/>
        <v>0</v>
      </c>
      <c r="AE76" s="31">
        <f t="shared" si="7"/>
        <v>0</v>
      </c>
      <c r="AF76" s="31">
        <f t="shared" si="7"/>
        <v>0</v>
      </c>
      <c r="AG76" s="31">
        <f t="shared" si="7"/>
        <v>0</v>
      </c>
      <c r="AH76" s="31">
        <f t="shared" si="7"/>
        <v>0</v>
      </c>
      <c r="AI76" s="31">
        <f t="shared" si="7"/>
        <v>0</v>
      </c>
      <c r="AJ76" s="31">
        <f t="shared" si="7"/>
        <v>0</v>
      </c>
      <c r="AK76" s="31">
        <f t="shared" si="7"/>
        <v>0</v>
      </c>
      <c r="AL76" s="31">
        <f t="shared" si="7"/>
        <v>0</v>
      </c>
      <c r="AM76" s="31">
        <f t="shared" si="7"/>
        <v>0</v>
      </c>
      <c r="AN76" s="31">
        <f t="shared" si="7"/>
        <v>0</v>
      </c>
      <c r="AO76" s="31">
        <f t="shared" si="7"/>
        <v>0</v>
      </c>
      <c r="AP76" s="31">
        <f t="shared" si="7"/>
        <v>0</v>
      </c>
      <c r="AQ76" s="31">
        <f t="shared" si="7"/>
        <v>0</v>
      </c>
      <c r="AR76" s="31">
        <f t="shared" si="7"/>
        <v>0</v>
      </c>
      <c r="AS76" s="31">
        <f t="shared" si="7"/>
        <v>0</v>
      </c>
      <c r="AT76" s="31">
        <f t="shared" si="7"/>
        <v>0</v>
      </c>
      <c r="AU76" s="31">
        <f t="shared" si="7"/>
        <v>0</v>
      </c>
      <c r="AV76" s="31">
        <f t="shared" si="7"/>
        <v>0</v>
      </c>
      <c r="AW76" s="31">
        <f t="shared" si="7"/>
        <v>0</v>
      </c>
      <c r="AX76" s="31">
        <f t="shared" si="7"/>
        <v>0</v>
      </c>
      <c r="AY76" s="31">
        <f t="shared" si="7"/>
        <v>0</v>
      </c>
      <c r="AZ76" s="31">
        <f t="shared" si="7"/>
        <v>0</v>
      </c>
      <c r="BA76" s="31">
        <f t="shared" si="7"/>
        <v>0</v>
      </c>
      <c r="BB76" s="31">
        <f t="shared" si="7"/>
        <v>0</v>
      </c>
      <c r="BC76" s="31">
        <f t="shared" si="7"/>
        <v>0</v>
      </c>
      <c r="BD76" s="31">
        <f t="shared" si="7"/>
        <v>0</v>
      </c>
      <c r="BE76" s="31">
        <f t="shared" si="7"/>
        <v>0</v>
      </c>
      <c r="BF76" s="31">
        <f t="shared" si="7"/>
        <v>0</v>
      </c>
      <c r="BG76" s="31">
        <f t="shared" si="7"/>
        <v>0</v>
      </c>
      <c r="BH76" s="31">
        <f t="shared" si="7"/>
        <v>0</v>
      </c>
      <c r="BI76" s="31">
        <f t="shared" si="7"/>
        <v>0</v>
      </c>
      <c r="BJ76" s="31">
        <f t="shared" si="7"/>
        <v>0</v>
      </c>
      <c r="BK76" s="31">
        <f t="shared" si="7"/>
        <v>0</v>
      </c>
      <c r="BL76" s="31">
        <f t="shared" si="7"/>
        <v>0</v>
      </c>
      <c r="BM76" s="31">
        <f t="shared" si="7"/>
        <v>0</v>
      </c>
      <c r="BN76" s="31">
        <f t="shared" si="7"/>
        <v>0</v>
      </c>
      <c r="BO76" s="31">
        <f t="shared" si="7"/>
        <v>0</v>
      </c>
      <c r="BP76" s="31">
        <f t="shared" si="7"/>
        <v>0</v>
      </c>
      <c r="BQ76" s="31">
        <f t="shared" ref="BQ76:CB76" si="8">SUM(BQ7:BQ66)-BQ67</f>
        <v>0</v>
      </c>
      <c r="BR76" s="31">
        <f t="shared" si="8"/>
        <v>0</v>
      </c>
      <c r="BS76" s="31">
        <f t="shared" si="8"/>
        <v>0</v>
      </c>
      <c r="BT76" s="31">
        <f t="shared" si="8"/>
        <v>0</v>
      </c>
      <c r="BU76" s="31">
        <f t="shared" si="8"/>
        <v>0</v>
      </c>
      <c r="BV76" s="31">
        <f t="shared" si="8"/>
        <v>0</v>
      </c>
      <c r="BW76" s="31">
        <f t="shared" si="8"/>
        <v>0</v>
      </c>
      <c r="BX76" s="31">
        <f t="shared" si="8"/>
        <v>0</v>
      </c>
      <c r="BY76" s="31">
        <f t="shared" si="8"/>
        <v>0</v>
      </c>
      <c r="BZ76" s="31">
        <f t="shared" si="8"/>
        <v>0</v>
      </c>
      <c r="CA76" s="31">
        <f t="shared" si="8"/>
        <v>0</v>
      </c>
      <c r="CB76" s="31">
        <f t="shared" si="8"/>
        <v>0</v>
      </c>
    </row>
    <row r="77" spans="1:87" x14ac:dyDescent="0.3">
      <c r="C77" s="1" t="s">
        <v>157</v>
      </c>
      <c r="D77" s="32">
        <f>SUM(D69:D72)-D73</f>
        <v>0</v>
      </c>
      <c r="E77" s="32">
        <f t="shared" ref="E77:BP77" si="9">SUM(E69:E72)-E73</f>
        <v>0</v>
      </c>
      <c r="F77" s="32">
        <f t="shared" si="9"/>
        <v>0</v>
      </c>
      <c r="G77" s="32">
        <f t="shared" si="9"/>
        <v>0</v>
      </c>
      <c r="H77" s="32">
        <f t="shared" si="9"/>
        <v>0</v>
      </c>
      <c r="I77" s="32">
        <f t="shared" si="9"/>
        <v>0</v>
      </c>
      <c r="J77" s="32">
        <f t="shared" si="9"/>
        <v>0</v>
      </c>
      <c r="K77" s="32">
        <f t="shared" si="9"/>
        <v>0</v>
      </c>
      <c r="L77" s="32">
        <f t="shared" si="9"/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0</v>
      </c>
      <c r="Q77" s="32">
        <f t="shared" si="9"/>
        <v>0</v>
      </c>
      <c r="R77" s="32">
        <f t="shared" si="9"/>
        <v>0</v>
      </c>
      <c r="S77" s="32">
        <f t="shared" si="9"/>
        <v>0</v>
      </c>
      <c r="T77" s="32">
        <f t="shared" si="9"/>
        <v>0</v>
      </c>
      <c r="U77" s="32">
        <f t="shared" si="9"/>
        <v>0</v>
      </c>
      <c r="V77" s="32">
        <f t="shared" si="9"/>
        <v>0</v>
      </c>
      <c r="W77" s="32">
        <f t="shared" si="9"/>
        <v>0</v>
      </c>
      <c r="X77" s="32">
        <f t="shared" si="9"/>
        <v>0</v>
      </c>
      <c r="Y77" s="32">
        <f t="shared" si="9"/>
        <v>0</v>
      </c>
      <c r="Z77" s="32">
        <f t="shared" si="9"/>
        <v>0</v>
      </c>
      <c r="AA77" s="32">
        <f t="shared" si="9"/>
        <v>0</v>
      </c>
      <c r="AB77" s="32">
        <f t="shared" si="9"/>
        <v>0</v>
      </c>
      <c r="AC77" s="32">
        <f t="shared" si="9"/>
        <v>0</v>
      </c>
      <c r="AD77" s="32">
        <f t="shared" si="9"/>
        <v>0</v>
      </c>
      <c r="AE77" s="32">
        <f t="shared" si="9"/>
        <v>0</v>
      </c>
      <c r="AF77" s="32">
        <f t="shared" si="9"/>
        <v>0</v>
      </c>
      <c r="AG77" s="32">
        <f t="shared" si="9"/>
        <v>0</v>
      </c>
      <c r="AH77" s="32">
        <f t="shared" si="9"/>
        <v>0</v>
      </c>
      <c r="AI77" s="32">
        <f t="shared" si="9"/>
        <v>0</v>
      </c>
      <c r="AJ77" s="32">
        <f t="shared" si="9"/>
        <v>0</v>
      </c>
      <c r="AK77" s="32">
        <f t="shared" si="9"/>
        <v>0</v>
      </c>
      <c r="AL77" s="32">
        <f t="shared" si="9"/>
        <v>0</v>
      </c>
      <c r="AM77" s="32">
        <f t="shared" si="9"/>
        <v>0</v>
      </c>
      <c r="AN77" s="32">
        <f t="shared" si="9"/>
        <v>0</v>
      </c>
      <c r="AO77" s="32">
        <f t="shared" si="9"/>
        <v>0</v>
      </c>
      <c r="AP77" s="32">
        <f t="shared" si="9"/>
        <v>0</v>
      </c>
      <c r="AQ77" s="32">
        <f t="shared" si="9"/>
        <v>0</v>
      </c>
      <c r="AR77" s="32">
        <f t="shared" si="9"/>
        <v>0</v>
      </c>
      <c r="AS77" s="32">
        <f t="shared" si="9"/>
        <v>0</v>
      </c>
      <c r="AT77" s="32">
        <f t="shared" si="9"/>
        <v>0</v>
      </c>
      <c r="AU77" s="32">
        <f t="shared" si="9"/>
        <v>0</v>
      </c>
      <c r="AV77" s="32">
        <f t="shared" si="9"/>
        <v>0</v>
      </c>
      <c r="AW77" s="32">
        <f t="shared" si="9"/>
        <v>0</v>
      </c>
      <c r="AX77" s="32">
        <f t="shared" si="9"/>
        <v>0</v>
      </c>
      <c r="AY77" s="32">
        <f t="shared" si="9"/>
        <v>0</v>
      </c>
      <c r="AZ77" s="32">
        <f t="shared" si="9"/>
        <v>0</v>
      </c>
      <c r="BA77" s="32">
        <f t="shared" si="9"/>
        <v>0</v>
      </c>
      <c r="BB77" s="32">
        <f t="shared" si="9"/>
        <v>0</v>
      </c>
      <c r="BC77" s="32">
        <f t="shared" si="9"/>
        <v>0</v>
      </c>
      <c r="BD77" s="32">
        <f t="shared" si="9"/>
        <v>0</v>
      </c>
      <c r="BE77" s="32">
        <f t="shared" si="9"/>
        <v>0</v>
      </c>
      <c r="BF77" s="32">
        <f t="shared" si="9"/>
        <v>0</v>
      </c>
      <c r="BG77" s="32">
        <f t="shared" si="9"/>
        <v>0</v>
      </c>
      <c r="BH77" s="32">
        <f t="shared" si="9"/>
        <v>0</v>
      </c>
      <c r="BI77" s="32">
        <f t="shared" si="9"/>
        <v>0</v>
      </c>
      <c r="BJ77" s="32">
        <f t="shared" si="9"/>
        <v>0</v>
      </c>
      <c r="BK77" s="32">
        <f t="shared" si="9"/>
        <v>0</v>
      </c>
      <c r="BL77" s="32">
        <f t="shared" si="9"/>
        <v>0</v>
      </c>
      <c r="BM77" s="32">
        <f t="shared" si="9"/>
        <v>0</v>
      </c>
      <c r="BN77" s="32">
        <f t="shared" si="9"/>
        <v>0</v>
      </c>
      <c r="BO77" s="32">
        <f t="shared" si="9"/>
        <v>0</v>
      </c>
      <c r="BP77" s="32">
        <f t="shared" si="9"/>
        <v>0</v>
      </c>
      <c r="BQ77" s="32">
        <f t="shared" ref="BQ77:CB77" si="10">SUM(BQ69:BQ72)-BQ73</f>
        <v>0</v>
      </c>
      <c r="BR77" s="32">
        <f t="shared" si="10"/>
        <v>0</v>
      </c>
      <c r="BS77" s="32">
        <f t="shared" si="10"/>
        <v>0</v>
      </c>
      <c r="BT77" s="32">
        <f t="shared" si="10"/>
        <v>0</v>
      </c>
      <c r="BU77" s="32">
        <f t="shared" si="10"/>
        <v>0</v>
      </c>
      <c r="BV77" s="32">
        <f t="shared" si="10"/>
        <v>0</v>
      </c>
      <c r="BW77" s="32">
        <f t="shared" si="10"/>
        <v>0</v>
      </c>
      <c r="BX77" s="32">
        <f t="shared" si="10"/>
        <v>0</v>
      </c>
      <c r="BY77" s="32">
        <f t="shared" si="10"/>
        <v>0</v>
      </c>
      <c r="BZ77" s="32">
        <f t="shared" si="10"/>
        <v>0</v>
      </c>
      <c r="CA77" s="32">
        <f t="shared" si="10"/>
        <v>0</v>
      </c>
      <c r="CB77" s="32">
        <f t="shared" si="10"/>
        <v>0</v>
      </c>
    </row>
    <row r="78" spans="1:87" x14ac:dyDescent="0.3">
      <c r="C78" s="1" t="s">
        <v>158</v>
      </c>
      <c r="D78" s="32">
        <f>+D74-D73-D68-D67</f>
        <v>0</v>
      </c>
      <c r="E78" s="32">
        <f t="shared" ref="E78:BL78" si="11">+E74-E73-E68-E67</f>
        <v>0</v>
      </c>
      <c r="F78" s="32">
        <f t="shared" si="11"/>
        <v>0</v>
      </c>
      <c r="G78" s="32">
        <f t="shared" si="11"/>
        <v>0</v>
      </c>
      <c r="H78" s="32">
        <f t="shared" si="11"/>
        <v>0</v>
      </c>
      <c r="I78" s="32">
        <f t="shared" si="11"/>
        <v>0</v>
      </c>
      <c r="J78" s="32">
        <f t="shared" si="11"/>
        <v>0</v>
      </c>
      <c r="K78" s="32">
        <f t="shared" si="11"/>
        <v>0</v>
      </c>
      <c r="L78" s="32">
        <f t="shared" si="11"/>
        <v>0</v>
      </c>
      <c r="M78" s="32">
        <f t="shared" si="11"/>
        <v>0</v>
      </c>
      <c r="N78" s="32">
        <f t="shared" si="11"/>
        <v>0</v>
      </c>
      <c r="O78" s="32">
        <f t="shared" si="11"/>
        <v>0</v>
      </c>
      <c r="P78" s="32">
        <f t="shared" si="11"/>
        <v>0</v>
      </c>
      <c r="Q78" s="32">
        <f t="shared" si="11"/>
        <v>0</v>
      </c>
      <c r="R78" s="32">
        <f t="shared" si="11"/>
        <v>0</v>
      </c>
      <c r="S78" s="32">
        <f t="shared" si="11"/>
        <v>0</v>
      </c>
      <c r="T78" s="32">
        <f t="shared" si="11"/>
        <v>0</v>
      </c>
      <c r="U78" s="32">
        <f t="shared" si="11"/>
        <v>0</v>
      </c>
      <c r="V78" s="32">
        <f t="shared" si="11"/>
        <v>0</v>
      </c>
      <c r="W78" s="32">
        <f t="shared" si="11"/>
        <v>0</v>
      </c>
      <c r="X78" s="32">
        <f t="shared" si="11"/>
        <v>0</v>
      </c>
      <c r="Y78" s="32">
        <f t="shared" si="11"/>
        <v>0</v>
      </c>
      <c r="Z78" s="32">
        <f t="shared" si="11"/>
        <v>0</v>
      </c>
      <c r="AA78" s="32">
        <f t="shared" si="11"/>
        <v>0</v>
      </c>
      <c r="AB78" s="32">
        <f t="shared" si="11"/>
        <v>0</v>
      </c>
      <c r="AC78" s="32">
        <f t="shared" si="11"/>
        <v>0</v>
      </c>
      <c r="AD78" s="32">
        <f t="shared" si="11"/>
        <v>0</v>
      </c>
      <c r="AE78" s="32">
        <f t="shared" si="11"/>
        <v>0</v>
      </c>
      <c r="AF78" s="32">
        <f t="shared" si="11"/>
        <v>0</v>
      </c>
      <c r="AG78" s="32">
        <f t="shared" si="11"/>
        <v>0</v>
      </c>
      <c r="AH78" s="32">
        <f t="shared" si="11"/>
        <v>0</v>
      </c>
      <c r="AI78" s="32">
        <f t="shared" si="11"/>
        <v>0</v>
      </c>
      <c r="AJ78" s="32">
        <f t="shared" si="11"/>
        <v>0</v>
      </c>
      <c r="AK78" s="32">
        <f t="shared" si="11"/>
        <v>0</v>
      </c>
      <c r="AL78" s="32">
        <f t="shared" si="11"/>
        <v>0</v>
      </c>
      <c r="AM78" s="32">
        <f t="shared" si="11"/>
        <v>0</v>
      </c>
      <c r="AN78" s="32">
        <f t="shared" si="11"/>
        <v>0</v>
      </c>
      <c r="AO78" s="32">
        <f t="shared" si="11"/>
        <v>0</v>
      </c>
      <c r="AP78" s="32">
        <f t="shared" si="11"/>
        <v>0</v>
      </c>
      <c r="AQ78" s="32">
        <f t="shared" si="11"/>
        <v>0</v>
      </c>
      <c r="AR78" s="32">
        <f t="shared" si="11"/>
        <v>0</v>
      </c>
      <c r="AS78" s="32">
        <f t="shared" si="11"/>
        <v>0</v>
      </c>
      <c r="AT78" s="32">
        <f t="shared" si="11"/>
        <v>0</v>
      </c>
      <c r="AU78" s="32">
        <f t="shared" si="11"/>
        <v>0</v>
      </c>
      <c r="AV78" s="32">
        <f t="shared" si="11"/>
        <v>0</v>
      </c>
      <c r="AW78" s="32">
        <f t="shared" si="11"/>
        <v>0</v>
      </c>
      <c r="AX78" s="32">
        <f t="shared" si="11"/>
        <v>0</v>
      </c>
      <c r="AY78" s="32">
        <f t="shared" si="11"/>
        <v>0</v>
      </c>
      <c r="AZ78" s="32">
        <f t="shared" si="11"/>
        <v>0</v>
      </c>
      <c r="BA78" s="32">
        <f t="shared" si="11"/>
        <v>0</v>
      </c>
      <c r="BB78" s="32">
        <f t="shared" si="11"/>
        <v>0</v>
      </c>
      <c r="BC78" s="32">
        <f t="shared" si="11"/>
        <v>0</v>
      </c>
      <c r="BD78" s="32">
        <f t="shared" si="11"/>
        <v>0</v>
      </c>
      <c r="BE78" s="32">
        <f t="shared" si="11"/>
        <v>0</v>
      </c>
      <c r="BF78" s="32">
        <f t="shared" si="11"/>
        <v>0</v>
      </c>
      <c r="BG78" s="32">
        <f t="shared" si="11"/>
        <v>0</v>
      </c>
      <c r="BH78" s="32">
        <f t="shared" si="11"/>
        <v>0</v>
      </c>
      <c r="BI78" s="32">
        <f t="shared" si="11"/>
        <v>0</v>
      </c>
      <c r="BJ78" s="32">
        <f t="shared" si="11"/>
        <v>0</v>
      </c>
      <c r="BK78" s="32">
        <f t="shared" si="11"/>
        <v>0</v>
      </c>
      <c r="BL78" s="32">
        <f t="shared" si="11"/>
        <v>0</v>
      </c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</row>
    <row r="79" spans="1:87" x14ac:dyDescent="0.3"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</row>
    <row r="80" spans="1:87" x14ac:dyDescent="0.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" t="s">
        <v>159</v>
      </c>
      <c r="BN80" s="14">
        <f>+BL73</f>
        <v>61216855</v>
      </c>
    </row>
    <row r="81" spans="65:66" x14ac:dyDescent="0.3">
      <c r="BM81" s="1" t="s">
        <v>160</v>
      </c>
      <c r="BN81" s="14">
        <f>+BS67-BU67</f>
        <v>61216855</v>
      </c>
    </row>
    <row r="82" spans="65:66" x14ac:dyDescent="0.3">
      <c r="BN82" s="14"/>
    </row>
  </sheetData>
  <mergeCells count="79">
    <mergeCell ref="BJ4:BJ6"/>
    <mergeCell ref="BK4:BK6"/>
    <mergeCell ref="BL4:BL6"/>
    <mergeCell ref="BZ4:BZ6"/>
    <mergeCell ref="CA4:CA6"/>
    <mergeCell ref="BW5:BW6"/>
    <mergeCell ref="BX5:BX6"/>
    <mergeCell ref="BY5:BY6"/>
    <mergeCell ref="BQ5:BQ6"/>
    <mergeCell ref="BR5:BR6"/>
    <mergeCell ref="BS5:BS6"/>
    <mergeCell ref="BT5:BT6"/>
    <mergeCell ref="BU5:BU6"/>
    <mergeCell ref="BV5:BV6"/>
    <mergeCell ref="CB4:CB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CI82"/>
  <sheetViews>
    <sheetView showGridLines="0" tabSelected="1" zoomScale="80" zoomScaleNormal="80" workbookViewId="0">
      <pane xSplit="3" ySplit="6" topLeftCell="BI7" activePane="bottomRight" state="frozen"/>
      <selection activeCell="BR24" sqref="BR24"/>
      <selection pane="topRight" activeCell="BR24" sqref="BR24"/>
      <selection pane="bottomLeft" activeCell="BR24" sqref="BR24"/>
      <selection pane="bottomRight" activeCell="BM5" sqref="BM5:BR6"/>
    </sheetView>
  </sheetViews>
  <sheetFormatPr defaultColWidth="13.6640625" defaultRowHeight="14.4" x14ac:dyDescent="0.3"/>
  <cols>
    <col min="1" max="1" width="7.109375" style="1" customWidth="1"/>
    <col min="2" max="2" width="6.88671875" style="1" customWidth="1"/>
    <col min="3" max="3" width="26.6640625" style="1" customWidth="1"/>
    <col min="4" max="4" width="13" style="1" customWidth="1"/>
    <col min="5" max="8" width="14" style="1" bestFit="1" customWidth="1"/>
    <col min="9" max="9" width="14.6640625" style="1" bestFit="1" customWidth="1"/>
    <col min="10" max="20" width="14" style="1" bestFit="1" customWidth="1"/>
    <col min="21" max="21" width="16.44140625" style="1" bestFit="1" customWidth="1"/>
    <col min="22" max="33" width="14" style="1" bestFit="1" customWidth="1"/>
    <col min="34" max="34" width="15.88671875" style="1" bestFit="1" customWidth="1"/>
    <col min="35" max="41" width="14" style="1" bestFit="1" customWidth="1"/>
    <col min="42" max="42" width="15.88671875" style="1" bestFit="1" customWidth="1"/>
    <col min="43" max="43" width="16.44140625" style="1" bestFit="1" customWidth="1"/>
    <col min="44" max="44" width="18.33203125" style="1" bestFit="1" customWidth="1"/>
    <col min="45" max="45" width="16.44140625" style="1" bestFit="1" customWidth="1"/>
    <col min="46" max="51" width="14" style="1" bestFit="1" customWidth="1"/>
    <col min="52" max="53" width="16.44140625" style="1" bestFit="1" customWidth="1"/>
    <col min="54" max="54" width="14" style="1" bestFit="1" customWidth="1"/>
    <col min="55" max="55" width="16.44140625" style="1" bestFit="1" customWidth="1"/>
    <col min="56" max="58" width="14" style="1" bestFit="1" customWidth="1"/>
    <col min="59" max="59" width="24" style="1" bestFit="1" customWidth="1"/>
    <col min="60" max="60" width="15.88671875" style="1" bestFit="1" customWidth="1"/>
    <col min="61" max="63" width="14" style="1" bestFit="1" customWidth="1"/>
    <col min="64" max="64" width="14.88671875" style="1" bestFit="1" customWidth="1"/>
    <col min="65" max="65" width="18.88671875" style="1" bestFit="1" customWidth="1"/>
    <col min="66" max="66" width="13.88671875" style="1" bestFit="1" customWidth="1"/>
    <col min="67" max="67" width="16.88671875" style="1" bestFit="1" customWidth="1"/>
    <col min="68" max="68" width="16.33203125" style="1" bestFit="1" customWidth="1"/>
    <col min="69" max="69" width="13.88671875" style="1" bestFit="1" customWidth="1"/>
    <col min="70" max="71" width="18.5546875" style="1" customWidth="1"/>
    <col min="72" max="72" width="20.5546875" style="1" customWidth="1"/>
    <col min="73" max="73" width="18.109375" style="1" customWidth="1"/>
    <col min="74" max="74" width="18" style="1" customWidth="1"/>
    <col min="75" max="76" width="17.6640625" style="1" customWidth="1"/>
    <col min="77" max="77" width="14.5546875" style="1" bestFit="1" customWidth="1"/>
    <col min="78" max="78" width="15" style="1" customWidth="1"/>
    <col min="79" max="79" width="17.109375" style="1" customWidth="1"/>
    <col min="80" max="80" width="13.88671875" style="1" customWidth="1"/>
    <col min="81" max="81" width="13.6640625" style="1"/>
    <col min="82" max="87" width="8.44140625" style="1" bestFit="1" customWidth="1"/>
    <col min="88" max="16384" width="13.6640625" style="1"/>
  </cols>
  <sheetData>
    <row r="1" spans="1:87" ht="25.8" x14ac:dyDescent="0.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6"/>
      <c r="BO1" s="5"/>
      <c r="BP1" s="5"/>
      <c r="BQ1" s="5"/>
      <c r="BR1" s="5"/>
      <c r="BS1" s="7"/>
      <c r="BT1" s="3"/>
      <c r="BU1" s="3"/>
      <c r="BV1" s="3"/>
      <c r="BW1" s="3"/>
      <c r="BX1" s="3"/>
      <c r="BY1" s="3"/>
    </row>
    <row r="2" spans="1:87" ht="25.8" x14ac:dyDescent="0.5">
      <c r="B2" s="2" t="s">
        <v>162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5"/>
      <c r="BM2" s="5"/>
      <c r="BN2" s="5"/>
      <c r="BO2" s="5"/>
      <c r="BP2" s="5"/>
      <c r="BQ2" s="5"/>
      <c r="BR2" s="5"/>
      <c r="BS2" s="5"/>
      <c r="BT2" s="3"/>
      <c r="BU2" s="3"/>
      <c r="BV2" s="10"/>
      <c r="BW2" s="10"/>
      <c r="BX2" s="10"/>
    </row>
    <row r="3" spans="1:87" ht="25.8" x14ac:dyDescent="0.5">
      <c r="B3" s="2"/>
      <c r="C3" s="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7" ht="15.6" x14ac:dyDescent="0.3">
      <c r="B4" s="128" t="s">
        <v>2</v>
      </c>
      <c r="C4" s="128" t="s">
        <v>3</v>
      </c>
      <c r="D4" s="128">
        <v>1</v>
      </c>
      <c r="E4" s="128">
        <f>+D4+1</f>
        <v>2</v>
      </c>
      <c r="F4" s="128">
        <f t="shared" ref="F4:BK4" si="0">+E4+1</f>
        <v>3</v>
      </c>
      <c r="G4" s="128">
        <f t="shared" si="0"/>
        <v>4</v>
      </c>
      <c r="H4" s="128">
        <f t="shared" si="0"/>
        <v>5</v>
      </c>
      <c r="I4" s="128">
        <f t="shared" si="0"/>
        <v>6</v>
      </c>
      <c r="J4" s="128">
        <f t="shared" si="0"/>
        <v>7</v>
      </c>
      <c r="K4" s="128">
        <f t="shared" si="0"/>
        <v>8</v>
      </c>
      <c r="L4" s="128">
        <f t="shared" si="0"/>
        <v>9</v>
      </c>
      <c r="M4" s="128">
        <f t="shared" si="0"/>
        <v>10</v>
      </c>
      <c r="N4" s="128">
        <f t="shared" si="0"/>
        <v>11</v>
      </c>
      <c r="O4" s="128">
        <f t="shared" si="0"/>
        <v>12</v>
      </c>
      <c r="P4" s="128">
        <f t="shared" si="0"/>
        <v>13</v>
      </c>
      <c r="Q4" s="128">
        <f t="shared" si="0"/>
        <v>14</v>
      </c>
      <c r="R4" s="128">
        <f t="shared" si="0"/>
        <v>15</v>
      </c>
      <c r="S4" s="128">
        <f t="shared" si="0"/>
        <v>16</v>
      </c>
      <c r="T4" s="128">
        <f t="shared" si="0"/>
        <v>17</v>
      </c>
      <c r="U4" s="128">
        <f t="shared" si="0"/>
        <v>18</v>
      </c>
      <c r="V4" s="128">
        <f t="shared" si="0"/>
        <v>19</v>
      </c>
      <c r="W4" s="128">
        <f t="shared" si="0"/>
        <v>20</v>
      </c>
      <c r="X4" s="128">
        <f t="shared" si="0"/>
        <v>21</v>
      </c>
      <c r="Y4" s="128">
        <f t="shared" si="0"/>
        <v>22</v>
      </c>
      <c r="Z4" s="128">
        <f t="shared" si="0"/>
        <v>23</v>
      </c>
      <c r="AA4" s="128">
        <f t="shared" si="0"/>
        <v>24</v>
      </c>
      <c r="AB4" s="128">
        <f t="shared" si="0"/>
        <v>25</v>
      </c>
      <c r="AC4" s="128">
        <f t="shared" si="0"/>
        <v>26</v>
      </c>
      <c r="AD4" s="128">
        <f t="shared" si="0"/>
        <v>27</v>
      </c>
      <c r="AE4" s="128">
        <f t="shared" si="0"/>
        <v>28</v>
      </c>
      <c r="AF4" s="128">
        <f t="shared" si="0"/>
        <v>29</v>
      </c>
      <c r="AG4" s="128">
        <f t="shared" si="0"/>
        <v>30</v>
      </c>
      <c r="AH4" s="128">
        <f t="shared" si="0"/>
        <v>31</v>
      </c>
      <c r="AI4" s="128">
        <f t="shared" si="0"/>
        <v>32</v>
      </c>
      <c r="AJ4" s="128">
        <f t="shared" si="0"/>
        <v>33</v>
      </c>
      <c r="AK4" s="128">
        <f t="shared" si="0"/>
        <v>34</v>
      </c>
      <c r="AL4" s="128">
        <f t="shared" si="0"/>
        <v>35</v>
      </c>
      <c r="AM4" s="128">
        <f t="shared" si="0"/>
        <v>36</v>
      </c>
      <c r="AN4" s="128">
        <f t="shared" si="0"/>
        <v>37</v>
      </c>
      <c r="AO4" s="128">
        <f t="shared" si="0"/>
        <v>38</v>
      </c>
      <c r="AP4" s="128">
        <f t="shared" si="0"/>
        <v>39</v>
      </c>
      <c r="AQ4" s="128">
        <f t="shared" si="0"/>
        <v>40</v>
      </c>
      <c r="AR4" s="128">
        <f t="shared" si="0"/>
        <v>41</v>
      </c>
      <c r="AS4" s="128">
        <f t="shared" si="0"/>
        <v>42</v>
      </c>
      <c r="AT4" s="128">
        <f t="shared" si="0"/>
        <v>43</v>
      </c>
      <c r="AU4" s="128">
        <f t="shared" si="0"/>
        <v>44</v>
      </c>
      <c r="AV4" s="128">
        <f t="shared" si="0"/>
        <v>45</v>
      </c>
      <c r="AW4" s="128">
        <f t="shared" si="0"/>
        <v>46</v>
      </c>
      <c r="AX4" s="128">
        <f t="shared" si="0"/>
        <v>47</v>
      </c>
      <c r="AY4" s="128">
        <f t="shared" si="0"/>
        <v>48</v>
      </c>
      <c r="AZ4" s="128">
        <f t="shared" si="0"/>
        <v>49</v>
      </c>
      <c r="BA4" s="128">
        <f t="shared" si="0"/>
        <v>50</v>
      </c>
      <c r="BB4" s="128">
        <f t="shared" si="0"/>
        <v>51</v>
      </c>
      <c r="BC4" s="128">
        <f t="shared" si="0"/>
        <v>52</v>
      </c>
      <c r="BD4" s="128">
        <f t="shared" si="0"/>
        <v>53</v>
      </c>
      <c r="BE4" s="128">
        <f t="shared" si="0"/>
        <v>54</v>
      </c>
      <c r="BF4" s="128">
        <f t="shared" si="0"/>
        <v>55</v>
      </c>
      <c r="BG4" s="128">
        <f t="shared" si="0"/>
        <v>56</v>
      </c>
      <c r="BH4" s="128">
        <f>+BG4+1</f>
        <v>57</v>
      </c>
      <c r="BI4" s="128">
        <f t="shared" si="0"/>
        <v>58</v>
      </c>
      <c r="BJ4" s="128">
        <f t="shared" si="0"/>
        <v>59</v>
      </c>
      <c r="BK4" s="128">
        <f t="shared" si="0"/>
        <v>60</v>
      </c>
      <c r="BL4" s="128">
        <v>180</v>
      </c>
      <c r="BM4" s="12">
        <v>3011</v>
      </c>
      <c r="BN4" s="12">
        <v>3012</v>
      </c>
      <c r="BO4" s="12">
        <v>3020</v>
      </c>
      <c r="BP4" s="12">
        <v>3030</v>
      </c>
      <c r="BQ4" s="12">
        <v>3040</v>
      </c>
      <c r="BR4" s="12">
        <v>3050</v>
      </c>
      <c r="BS4" s="12">
        <v>3090</v>
      </c>
      <c r="BT4" s="12">
        <v>3100</v>
      </c>
      <c r="BU4" s="12">
        <v>4090</v>
      </c>
      <c r="BV4" s="12">
        <v>5010</v>
      </c>
      <c r="BW4" s="12">
        <v>5020</v>
      </c>
      <c r="BX4" s="12">
        <v>5030</v>
      </c>
      <c r="BY4" s="12">
        <v>5090</v>
      </c>
      <c r="BZ4" s="129">
        <v>600</v>
      </c>
      <c r="CA4" s="129">
        <v>700</v>
      </c>
      <c r="CB4" s="129">
        <v>800</v>
      </c>
    </row>
    <row r="5" spans="1:87" ht="15" customHeight="1" x14ac:dyDescent="0.3"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31" t="s">
        <v>4</v>
      </c>
      <c r="BN5" s="131" t="s">
        <v>5</v>
      </c>
      <c r="BO5" s="133" t="s">
        <v>6</v>
      </c>
      <c r="BP5" s="131" t="s">
        <v>7</v>
      </c>
      <c r="BQ5" s="135" t="s">
        <v>8</v>
      </c>
      <c r="BR5" s="133" t="s">
        <v>9</v>
      </c>
      <c r="BS5" s="133" t="s">
        <v>10</v>
      </c>
      <c r="BT5" s="133" t="s">
        <v>11</v>
      </c>
      <c r="BU5" s="137" t="s">
        <v>12</v>
      </c>
      <c r="BV5" s="133" t="s">
        <v>13</v>
      </c>
      <c r="BW5" s="133" t="s">
        <v>14</v>
      </c>
      <c r="BX5" s="133" t="s">
        <v>15</v>
      </c>
      <c r="BY5" s="133" t="s">
        <v>16</v>
      </c>
      <c r="BZ5" s="130"/>
      <c r="CA5" s="130"/>
      <c r="CB5" s="130"/>
    </row>
    <row r="6" spans="1:87" ht="33" customHeight="1" x14ac:dyDescent="0.3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32"/>
      <c r="BN6" s="132"/>
      <c r="BO6" s="134"/>
      <c r="BP6" s="132"/>
      <c r="BQ6" s="136"/>
      <c r="BR6" s="134"/>
      <c r="BS6" s="134"/>
      <c r="BT6" s="134"/>
      <c r="BU6" s="138"/>
      <c r="BV6" s="134"/>
      <c r="BW6" s="134"/>
      <c r="BX6" s="134"/>
      <c r="BY6" s="134"/>
      <c r="BZ6" s="130"/>
      <c r="CA6" s="130"/>
      <c r="CB6" s="130"/>
      <c r="CD6" s="13" t="s">
        <v>17</v>
      </c>
      <c r="CE6" s="13" t="s">
        <v>18</v>
      </c>
      <c r="CF6" s="13" t="s">
        <v>19</v>
      </c>
      <c r="CG6" s="13" t="s">
        <v>20</v>
      </c>
      <c r="CH6" s="13" t="s">
        <v>21</v>
      </c>
      <c r="CI6" s="13" t="s">
        <v>22</v>
      </c>
    </row>
    <row r="7" spans="1:87" ht="15.6" x14ac:dyDescent="0.3">
      <c r="A7" s="14"/>
      <c r="B7" s="15" t="s">
        <v>23</v>
      </c>
      <c r="C7" s="16" t="s">
        <v>24</v>
      </c>
      <c r="D7" s="17">
        <v>16429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318</v>
      </c>
      <c r="N7" s="17">
        <v>691</v>
      </c>
      <c r="O7" s="17">
        <v>5249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192776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8">
        <v>215463</v>
      </c>
      <c r="BM7" s="17">
        <v>0</v>
      </c>
      <c r="BN7" s="17">
        <v>0</v>
      </c>
      <c r="BO7" s="17">
        <v>0</v>
      </c>
      <c r="BP7" s="17">
        <v>0</v>
      </c>
      <c r="BQ7" s="17">
        <v>8963</v>
      </c>
      <c r="BR7" s="17">
        <v>0</v>
      </c>
      <c r="BS7" s="18">
        <v>8963</v>
      </c>
      <c r="BT7" s="18">
        <v>224426</v>
      </c>
      <c r="BU7" s="17">
        <v>0</v>
      </c>
      <c r="BV7" s="17">
        <v>0</v>
      </c>
      <c r="BW7" s="17">
        <v>0</v>
      </c>
      <c r="BX7" s="17">
        <v>0</v>
      </c>
      <c r="BY7" s="18">
        <v>0</v>
      </c>
      <c r="BZ7" s="18">
        <v>224426</v>
      </c>
      <c r="CA7" s="17">
        <v>224426</v>
      </c>
      <c r="CB7" s="17">
        <v>0</v>
      </c>
      <c r="CD7" s="14">
        <f>SUM(D7:BK7)-BL7</f>
        <v>0</v>
      </c>
      <c r="CE7" s="14">
        <f>SUM(BM7:BR7)-BS7</f>
        <v>0</v>
      </c>
      <c r="CF7" s="14">
        <f>+BT7-BS7-BL7</f>
        <v>0</v>
      </c>
      <c r="CG7" s="14">
        <f>SUM(BV7:BX7)-BY7</f>
        <v>0</v>
      </c>
      <c r="CH7" s="14">
        <f>+CA7-BZ7-BY7-BU7</f>
        <v>0</v>
      </c>
      <c r="CI7" s="14">
        <f>+BT7-CA7</f>
        <v>0</v>
      </c>
    </row>
    <row r="8" spans="1:87" ht="15.6" x14ac:dyDescent="0.3">
      <c r="A8" s="14"/>
      <c r="B8" s="15" t="s">
        <v>25</v>
      </c>
      <c r="C8" s="16" t="s">
        <v>26</v>
      </c>
      <c r="D8" s="17">
        <v>0</v>
      </c>
      <c r="E8" s="17">
        <v>6339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2174</v>
      </c>
      <c r="N8" s="17">
        <v>3358</v>
      </c>
      <c r="O8" s="17">
        <v>2007</v>
      </c>
      <c r="P8" s="17">
        <v>0</v>
      </c>
      <c r="Q8" s="17">
        <v>1202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5349</v>
      </c>
      <c r="X8" s="17">
        <v>28852</v>
      </c>
      <c r="Y8" s="17">
        <v>992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1183</v>
      </c>
      <c r="AY8" s="17">
        <v>30260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458</v>
      </c>
      <c r="BI8" s="17">
        <v>2554</v>
      </c>
      <c r="BJ8" s="17">
        <v>0</v>
      </c>
      <c r="BK8" s="17">
        <v>0</v>
      </c>
      <c r="BL8" s="18">
        <v>84728</v>
      </c>
      <c r="BM8" s="17">
        <v>85372</v>
      </c>
      <c r="BN8" s="17">
        <v>0</v>
      </c>
      <c r="BO8" s="17">
        <v>0</v>
      </c>
      <c r="BP8" s="17">
        <v>0</v>
      </c>
      <c r="BQ8" s="17">
        <v>269</v>
      </c>
      <c r="BR8" s="17">
        <v>0</v>
      </c>
      <c r="BS8" s="18">
        <v>85641</v>
      </c>
      <c r="BT8" s="18">
        <v>170369</v>
      </c>
      <c r="BU8" s="17">
        <v>0</v>
      </c>
      <c r="BV8" s="17">
        <v>0</v>
      </c>
      <c r="BW8" s="17">
        <v>0</v>
      </c>
      <c r="BX8" s="17">
        <v>0</v>
      </c>
      <c r="BY8" s="18">
        <v>0</v>
      </c>
      <c r="BZ8" s="18">
        <v>170369</v>
      </c>
      <c r="CA8" s="17">
        <v>170369</v>
      </c>
      <c r="CB8" s="17">
        <v>0</v>
      </c>
      <c r="CD8" s="14">
        <f t="shared" ref="CD8:CD68" si="1">SUM(D8:BK8)-BL8</f>
        <v>0</v>
      </c>
      <c r="CE8" s="14">
        <f t="shared" ref="CE8:CE68" si="2">SUM(BM8:BR8)-BS8</f>
        <v>0</v>
      </c>
      <c r="CF8" s="14">
        <f t="shared" ref="CF8:CF68" si="3">+BT8-BS8-BL8</f>
        <v>0</v>
      </c>
      <c r="CG8" s="14">
        <f t="shared" ref="CG8:CG68" si="4">SUM(BV8:BX8)-BY8</f>
        <v>0</v>
      </c>
      <c r="CH8" s="14">
        <f t="shared" ref="CH8:CH68" si="5">+CA8-BZ8-BY8-BU8</f>
        <v>0</v>
      </c>
      <c r="CI8" s="14">
        <f t="shared" ref="CI8:CI68" si="6">+BT8-CA8</f>
        <v>0</v>
      </c>
    </row>
    <row r="9" spans="1:87" ht="15.6" x14ac:dyDescent="0.3">
      <c r="A9" s="14"/>
      <c r="B9" s="15" t="s">
        <v>27</v>
      </c>
      <c r="C9" s="16" t="s">
        <v>28</v>
      </c>
      <c r="D9" s="17">
        <v>0</v>
      </c>
      <c r="E9" s="17">
        <v>0</v>
      </c>
      <c r="F9" s="17">
        <v>15646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2482</v>
      </c>
      <c r="N9" s="17">
        <v>1813</v>
      </c>
      <c r="O9" s="17">
        <v>0</v>
      </c>
      <c r="P9" s="17">
        <v>0</v>
      </c>
      <c r="Q9" s="17">
        <v>12645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799</v>
      </c>
      <c r="X9" s="17">
        <v>13236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50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1330</v>
      </c>
      <c r="AY9" s="17">
        <v>70643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916</v>
      </c>
      <c r="BI9" s="17">
        <v>10079</v>
      </c>
      <c r="BJ9" s="17">
        <v>0</v>
      </c>
      <c r="BK9" s="17">
        <v>0</v>
      </c>
      <c r="BL9" s="18">
        <v>129639</v>
      </c>
      <c r="BM9" s="17">
        <v>438186</v>
      </c>
      <c r="BN9" s="17">
        <v>0</v>
      </c>
      <c r="BO9" s="17">
        <v>0</v>
      </c>
      <c r="BP9" s="17">
        <v>16313</v>
      </c>
      <c r="BQ9" s="17">
        <v>505</v>
      </c>
      <c r="BR9" s="17">
        <v>0</v>
      </c>
      <c r="BS9" s="18">
        <v>455004</v>
      </c>
      <c r="BT9" s="18">
        <v>584643</v>
      </c>
      <c r="BU9" s="17">
        <v>0</v>
      </c>
      <c r="BV9" s="17">
        <v>0</v>
      </c>
      <c r="BW9" s="17">
        <v>0</v>
      </c>
      <c r="BX9" s="17">
        <v>0</v>
      </c>
      <c r="BY9" s="18">
        <v>0</v>
      </c>
      <c r="BZ9" s="18">
        <v>584643</v>
      </c>
      <c r="CA9" s="17">
        <v>584643</v>
      </c>
      <c r="CB9" s="17">
        <v>0</v>
      </c>
      <c r="CD9" s="14">
        <f t="shared" si="1"/>
        <v>0</v>
      </c>
      <c r="CE9" s="14">
        <f t="shared" si="2"/>
        <v>0</v>
      </c>
      <c r="CF9" s="14">
        <f t="shared" si="3"/>
        <v>0</v>
      </c>
      <c r="CG9" s="14">
        <f t="shared" si="4"/>
        <v>0</v>
      </c>
      <c r="CH9" s="14">
        <f t="shared" si="5"/>
        <v>0</v>
      </c>
      <c r="CI9" s="14">
        <f t="shared" si="6"/>
        <v>0</v>
      </c>
    </row>
    <row r="10" spans="1:87" ht="15.6" x14ac:dyDescent="0.3">
      <c r="A10" s="14"/>
      <c r="B10" s="19" t="s">
        <v>29</v>
      </c>
      <c r="C10" s="20" t="s">
        <v>30</v>
      </c>
      <c r="D10" s="17">
        <v>0</v>
      </c>
      <c r="E10" s="17">
        <v>0</v>
      </c>
      <c r="F10" s="17">
        <v>0</v>
      </c>
      <c r="G10" s="17">
        <v>6583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153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377</v>
      </c>
      <c r="X10" s="17">
        <v>3500</v>
      </c>
      <c r="Y10" s="17">
        <v>332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66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704</v>
      </c>
      <c r="AY10" s="17">
        <v>27808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1592</v>
      </c>
      <c r="BI10" s="17">
        <v>9607</v>
      </c>
      <c r="BJ10" s="17">
        <v>0</v>
      </c>
      <c r="BK10" s="17">
        <v>0</v>
      </c>
      <c r="BL10" s="18">
        <v>50722</v>
      </c>
      <c r="BM10" s="17">
        <v>434437</v>
      </c>
      <c r="BN10" s="17">
        <v>0</v>
      </c>
      <c r="BO10" s="17">
        <v>0</v>
      </c>
      <c r="BP10" s="17">
        <v>291793</v>
      </c>
      <c r="BQ10" s="17">
        <v>372</v>
      </c>
      <c r="BR10" s="17">
        <v>0</v>
      </c>
      <c r="BS10" s="18">
        <v>726602</v>
      </c>
      <c r="BT10" s="18">
        <v>777324</v>
      </c>
      <c r="BU10" s="17">
        <v>0</v>
      </c>
      <c r="BV10" s="17">
        <v>0</v>
      </c>
      <c r="BW10" s="17">
        <v>0</v>
      </c>
      <c r="BX10" s="17">
        <v>0</v>
      </c>
      <c r="BY10" s="18">
        <v>0</v>
      </c>
      <c r="BZ10" s="18">
        <v>777324</v>
      </c>
      <c r="CA10" s="17">
        <v>777324</v>
      </c>
      <c r="CB10" s="17">
        <v>0</v>
      </c>
      <c r="CD10" s="14">
        <f t="shared" si="1"/>
        <v>0</v>
      </c>
      <c r="CE10" s="14">
        <f t="shared" si="2"/>
        <v>0</v>
      </c>
      <c r="CF10" s="14">
        <f t="shared" si="3"/>
        <v>0</v>
      </c>
      <c r="CG10" s="14">
        <f t="shared" si="4"/>
        <v>0</v>
      </c>
      <c r="CH10" s="14">
        <f t="shared" si="5"/>
        <v>0</v>
      </c>
      <c r="CI10" s="14">
        <f t="shared" si="6"/>
        <v>0</v>
      </c>
    </row>
    <row r="11" spans="1:87" ht="15.6" x14ac:dyDescent="0.3">
      <c r="A11" s="14"/>
      <c r="B11" s="19" t="s">
        <v>31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186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166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815</v>
      </c>
      <c r="AY11" s="17">
        <v>8607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13</v>
      </c>
      <c r="BH11" s="17">
        <v>200</v>
      </c>
      <c r="BI11" s="17">
        <v>106</v>
      </c>
      <c r="BJ11" s="17">
        <v>0</v>
      </c>
      <c r="BK11" s="17">
        <v>0</v>
      </c>
      <c r="BL11" s="18">
        <v>10094</v>
      </c>
      <c r="BM11" s="17">
        <v>36382</v>
      </c>
      <c r="BN11" s="17">
        <v>0</v>
      </c>
      <c r="BO11" s="17">
        <v>0</v>
      </c>
      <c r="BP11" s="17">
        <v>0</v>
      </c>
      <c r="BQ11" s="17">
        <v>113</v>
      </c>
      <c r="BR11" s="17">
        <v>0</v>
      </c>
      <c r="BS11" s="18">
        <v>36495</v>
      </c>
      <c r="BT11" s="18">
        <v>46589</v>
      </c>
      <c r="BU11" s="17">
        <v>0</v>
      </c>
      <c r="BV11" s="17">
        <v>0</v>
      </c>
      <c r="BW11" s="17">
        <v>0</v>
      </c>
      <c r="BX11" s="17">
        <v>0</v>
      </c>
      <c r="BY11" s="18">
        <v>0</v>
      </c>
      <c r="BZ11" s="18">
        <v>46589</v>
      </c>
      <c r="CA11" s="17">
        <v>46589</v>
      </c>
      <c r="CB11" s="17">
        <v>0</v>
      </c>
      <c r="CD11" s="14">
        <f t="shared" si="1"/>
        <v>0</v>
      </c>
      <c r="CE11" s="14">
        <f t="shared" si="2"/>
        <v>0</v>
      </c>
      <c r="CF11" s="14">
        <f t="shared" si="3"/>
        <v>0</v>
      </c>
      <c r="CG11" s="14">
        <f t="shared" si="4"/>
        <v>0</v>
      </c>
      <c r="CH11" s="14">
        <f t="shared" si="5"/>
        <v>0</v>
      </c>
      <c r="CI11" s="14">
        <f t="shared" si="6"/>
        <v>0</v>
      </c>
    </row>
    <row r="12" spans="1:87" ht="15.6" x14ac:dyDescent="0.3">
      <c r="A12" s="14"/>
      <c r="B12" s="19" t="s">
        <v>33</v>
      </c>
      <c r="C12" s="20" t="s">
        <v>34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155104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2560264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8">
        <v>2715368</v>
      </c>
      <c r="BM12" s="17">
        <v>0</v>
      </c>
      <c r="BN12" s="17">
        <v>0</v>
      </c>
      <c r="BO12" s="17">
        <v>0</v>
      </c>
      <c r="BP12" s="17">
        <v>918733</v>
      </c>
      <c r="BQ12" s="17">
        <v>6011</v>
      </c>
      <c r="BR12" s="17">
        <v>80421</v>
      </c>
      <c r="BS12" s="18">
        <v>1005165</v>
      </c>
      <c r="BT12" s="18">
        <v>3720533</v>
      </c>
      <c r="BU12" s="17">
        <v>0</v>
      </c>
      <c r="BV12" s="17">
        <v>0</v>
      </c>
      <c r="BW12" s="17">
        <v>0</v>
      </c>
      <c r="BX12" s="17">
        <v>0</v>
      </c>
      <c r="BY12" s="18">
        <v>0</v>
      </c>
      <c r="BZ12" s="18">
        <v>3720533</v>
      </c>
      <c r="CA12" s="17">
        <v>3720533</v>
      </c>
      <c r="CB12" s="17">
        <v>0</v>
      </c>
      <c r="CD12" s="14">
        <f t="shared" si="1"/>
        <v>0</v>
      </c>
      <c r="CE12" s="14">
        <f t="shared" si="2"/>
        <v>0</v>
      </c>
      <c r="CF12" s="14">
        <f t="shared" si="3"/>
        <v>0</v>
      </c>
      <c r="CG12" s="14">
        <f t="shared" si="4"/>
        <v>0</v>
      </c>
      <c r="CH12" s="14">
        <f t="shared" si="5"/>
        <v>0</v>
      </c>
      <c r="CI12" s="14">
        <f t="shared" si="6"/>
        <v>0</v>
      </c>
    </row>
    <row r="13" spans="1:87" ht="15.6" x14ac:dyDescent="0.3">
      <c r="A13" s="14"/>
      <c r="B13" s="19" t="s">
        <v>35</v>
      </c>
      <c r="C13" s="20" t="s">
        <v>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381305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549889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1410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8">
        <v>932604</v>
      </c>
      <c r="BM13" s="17">
        <v>6427</v>
      </c>
      <c r="BN13" s="17">
        <v>0</v>
      </c>
      <c r="BO13" s="17">
        <v>0</v>
      </c>
      <c r="BP13" s="17">
        <v>2182092</v>
      </c>
      <c r="BQ13" s="17">
        <v>24135</v>
      </c>
      <c r="BR13" s="17">
        <v>737874</v>
      </c>
      <c r="BS13" s="18">
        <v>2950528</v>
      </c>
      <c r="BT13" s="18">
        <v>3883132</v>
      </c>
      <c r="BU13" s="17">
        <v>0</v>
      </c>
      <c r="BV13" s="17">
        <v>0</v>
      </c>
      <c r="BW13" s="17">
        <v>0</v>
      </c>
      <c r="BX13" s="17">
        <v>0</v>
      </c>
      <c r="BY13" s="18">
        <v>0</v>
      </c>
      <c r="BZ13" s="18">
        <v>3883132</v>
      </c>
      <c r="CA13" s="17">
        <v>3883132</v>
      </c>
      <c r="CB13" s="17">
        <v>0</v>
      </c>
      <c r="CD13" s="14">
        <f t="shared" si="1"/>
        <v>0</v>
      </c>
      <c r="CE13" s="14">
        <f t="shared" si="2"/>
        <v>0</v>
      </c>
      <c r="CF13" s="14">
        <f t="shared" si="3"/>
        <v>0</v>
      </c>
      <c r="CG13" s="14">
        <f t="shared" si="4"/>
        <v>0</v>
      </c>
      <c r="CH13" s="14">
        <f t="shared" si="5"/>
        <v>0</v>
      </c>
      <c r="CI13" s="14">
        <f t="shared" si="6"/>
        <v>0</v>
      </c>
    </row>
    <row r="14" spans="1:87" ht="15.6" x14ac:dyDescent="0.3">
      <c r="A14" s="14"/>
      <c r="B14" s="19" t="s">
        <v>37</v>
      </c>
      <c r="C14" s="20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36365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123768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8">
        <v>160133</v>
      </c>
      <c r="BM14" s="17">
        <v>0</v>
      </c>
      <c r="BN14" s="17">
        <v>0</v>
      </c>
      <c r="BO14" s="17">
        <v>0</v>
      </c>
      <c r="BP14" s="17">
        <v>103943</v>
      </c>
      <c r="BQ14" s="17">
        <v>-3509</v>
      </c>
      <c r="BR14" s="17">
        <v>18927</v>
      </c>
      <c r="BS14" s="18">
        <v>119361</v>
      </c>
      <c r="BT14" s="18">
        <v>279494</v>
      </c>
      <c r="BU14" s="17">
        <v>0</v>
      </c>
      <c r="BV14" s="17">
        <v>0</v>
      </c>
      <c r="BW14" s="17">
        <v>0</v>
      </c>
      <c r="BX14" s="17">
        <v>0</v>
      </c>
      <c r="BY14" s="18">
        <v>0</v>
      </c>
      <c r="BZ14" s="18">
        <v>279494</v>
      </c>
      <c r="CA14" s="17">
        <v>279494</v>
      </c>
      <c r="CB14" s="17">
        <v>0</v>
      </c>
      <c r="CD14" s="14">
        <f t="shared" si="1"/>
        <v>0</v>
      </c>
      <c r="CE14" s="14">
        <f t="shared" si="2"/>
        <v>0</v>
      </c>
      <c r="CF14" s="14">
        <f t="shared" si="3"/>
        <v>0</v>
      </c>
      <c r="CG14" s="14">
        <f t="shared" si="4"/>
        <v>0</v>
      </c>
      <c r="CH14" s="14">
        <f t="shared" si="5"/>
        <v>0</v>
      </c>
      <c r="CI14" s="14">
        <f t="shared" si="6"/>
        <v>0</v>
      </c>
    </row>
    <row r="15" spans="1:87" ht="15.6" x14ac:dyDescent="0.3">
      <c r="A15" s="14"/>
      <c r="B15" s="19" t="s">
        <v>39</v>
      </c>
      <c r="C15" s="20" t="s">
        <v>40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118</v>
      </c>
      <c r="M15" s="17">
        <v>68</v>
      </c>
      <c r="N15" s="17">
        <v>0</v>
      </c>
      <c r="O15" s="17">
        <v>16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610</v>
      </c>
      <c r="W15" s="17">
        <v>28</v>
      </c>
      <c r="X15" s="17">
        <v>791</v>
      </c>
      <c r="Y15" s="17">
        <v>240</v>
      </c>
      <c r="Z15" s="17">
        <v>0</v>
      </c>
      <c r="AA15" s="17">
        <v>0</v>
      </c>
      <c r="AB15" s="17">
        <v>0</v>
      </c>
      <c r="AC15" s="17">
        <v>305</v>
      </c>
      <c r="AD15" s="17">
        <v>0</v>
      </c>
      <c r="AE15" s="17">
        <v>11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52</v>
      </c>
      <c r="AY15" s="17">
        <v>215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2</v>
      </c>
      <c r="BI15" s="17">
        <v>20</v>
      </c>
      <c r="BJ15" s="17">
        <v>0</v>
      </c>
      <c r="BK15" s="17">
        <v>0</v>
      </c>
      <c r="BL15" s="18">
        <v>2476</v>
      </c>
      <c r="BM15" s="17">
        <v>9092</v>
      </c>
      <c r="BN15" s="17">
        <v>0</v>
      </c>
      <c r="BO15" s="17">
        <v>0</v>
      </c>
      <c r="BP15" s="17">
        <v>13272</v>
      </c>
      <c r="BQ15" s="17">
        <v>239</v>
      </c>
      <c r="BR15" s="17">
        <v>0</v>
      </c>
      <c r="BS15" s="18">
        <v>22603</v>
      </c>
      <c r="BT15" s="18">
        <v>25079</v>
      </c>
      <c r="BU15" s="17">
        <v>0</v>
      </c>
      <c r="BV15" s="17">
        <v>0</v>
      </c>
      <c r="BW15" s="17">
        <v>0</v>
      </c>
      <c r="BX15" s="17">
        <v>0</v>
      </c>
      <c r="BY15" s="18">
        <v>0</v>
      </c>
      <c r="BZ15" s="18">
        <v>25079</v>
      </c>
      <c r="CA15" s="17">
        <v>25079</v>
      </c>
      <c r="CB15" s="17">
        <v>0</v>
      </c>
      <c r="CD15" s="14">
        <f t="shared" si="1"/>
        <v>0</v>
      </c>
      <c r="CE15" s="14">
        <f t="shared" si="2"/>
        <v>0</v>
      </c>
      <c r="CF15" s="14">
        <f t="shared" si="3"/>
        <v>0</v>
      </c>
      <c r="CG15" s="14">
        <f t="shared" si="4"/>
        <v>0</v>
      </c>
      <c r="CH15" s="14">
        <f t="shared" si="5"/>
        <v>0</v>
      </c>
      <c r="CI15" s="14">
        <f t="shared" si="6"/>
        <v>0</v>
      </c>
    </row>
    <row r="16" spans="1:87" ht="15.6" x14ac:dyDescent="0.3">
      <c r="A16" s="14"/>
      <c r="B16" s="19" t="s">
        <v>41</v>
      </c>
      <c r="C16" s="20" t="s">
        <v>42</v>
      </c>
      <c r="D16" s="17">
        <v>847</v>
      </c>
      <c r="E16" s="17">
        <v>805</v>
      </c>
      <c r="F16" s="17">
        <v>964</v>
      </c>
      <c r="G16" s="17">
        <v>7236</v>
      </c>
      <c r="H16" s="17">
        <v>51</v>
      </c>
      <c r="I16" s="17">
        <v>11063</v>
      </c>
      <c r="J16" s="17">
        <v>6078</v>
      </c>
      <c r="K16" s="17">
        <v>509</v>
      </c>
      <c r="L16" s="17">
        <v>141</v>
      </c>
      <c r="M16" s="17">
        <v>2504</v>
      </c>
      <c r="N16" s="17">
        <v>0</v>
      </c>
      <c r="O16" s="17">
        <v>5136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2139</v>
      </c>
      <c r="X16" s="17">
        <v>31816</v>
      </c>
      <c r="Y16" s="17">
        <v>583</v>
      </c>
      <c r="Z16" s="17">
        <v>0</v>
      </c>
      <c r="AA16" s="17">
        <v>90</v>
      </c>
      <c r="AB16" s="17">
        <v>0</v>
      </c>
      <c r="AC16" s="17">
        <v>0</v>
      </c>
      <c r="AD16" s="17">
        <v>0</v>
      </c>
      <c r="AE16" s="17">
        <v>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604</v>
      </c>
      <c r="AY16" s="17">
        <v>31601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84</v>
      </c>
      <c r="BH16" s="17">
        <v>0</v>
      </c>
      <c r="BI16" s="17">
        <v>0</v>
      </c>
      <c r="BJ16" s="17">
        <v>0</v>
      </c>
      <c r="BK16" s="17">
        <v>0</v>
      </c>
      <c r="BL16" s="18">
        <v>102280</v>
      </c>
      <c r="BM16" s="17">
        <v>94286</v>
      </c>
      <c r="BN16" s="17">
        <v>0</v>
      </c>
      <c r="BO16" s="17">
        <v>0</v>
      </c>
      <c r="BP16" s="17">
        <v>94322</v>
      </c>
      <c r="BQ16" s="17">
        <v>2332</v>
      </c>
      <c r="BR16" s="17">
        <v>0</v>
      </c>
      <c r="BS16" s="18">
        <v>190940</v>
      </c>
      <c r="BT16" s="18">
        <v>293220</v>
      </c>
      <c r="BU16" s="17">
        <v>0</v>
      </c>
      <c r="BV16" s="17">
        <v>0</v>
      </c>
      <c r="BW16" s="17">
        <v>0</v>
      </c>
      <c r="BX16" s="17">
        <v>0</v>
      </c>
      <c r="BY16" s="18">
        <v>0</v>
      </c>
      <c r="BZ16" s="18">
        <v>293220</v>
      </c>
      <c r="CA16" s="17">
        <v>293220</v>
      </c>
      <c r="CB16" s="17">
        <v>0</v>
      </c>
      <c r="CD16" s="14">
        <f t="shared" si="1"/>
        <v>0</v>
      </c>
      <c r="CE16" s="14">
        <f t="shared" si="2"/>
        <v>0</v>
      </c>
      <c r="CF16" s="14">
        <f t="shared" si="3"/>
        <v>0</v>
      </c>
      <c r="CG16" s="14">
        <f t="shared" si="4"/>
        <v>0</v>
      </c>
      <c r="CH16" s="14">
        <f t="shared" si="5"/>
        <v>0</v>
      </c>
      <c r="CI16" s="14">
        <f t="shared" si="6"/>
        <v>0</v>
      </c>
    </row>
    <row r="17" spans="1:87" ht="15.6" x14ac:dyDescent="0.3">
      <c r="A17" s="14"/>
      <c r="B17" s="19" t="s">
        <v>43</v>
      </c>
      <c r="C17" s="20" t="s">
        <v>44</v>
      </c>
      <c r="D17" s="17">
        <v>0</v>
      </c>
      <c r="E17" s="17">
        <v>71</v>
      </c>
      <c r="F17" s="17">
        <v>1253</v>
      </c>
      <c r="G17" s="17">
        <v>2345</v>
      </c>
      <c r="H17" s="17">
        <v>13</v>
      </c>
      <c r="I17" s="17">
        <v>0</v>
      </c>
      <c r="J17" s="17">
        <v>896</v>
      </c>
      <c r="K17" s="17">
        <v>0</v>
      </c>
      <c r="L17" s="17">
        <v>85</v>
      </c>
      <c r="M17" s="17">
        <v>2047</v>
      </c>
      <c r="N17" s="17">
        <v>4648</v>
      </c>
      <c r="O17" s="17">
        <v>0</v>
      </c>
      <c r="P17" s="17">
        <v>0</v>
      </c>
      <c r="Q17" s="17">
        <v>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76</v>
      </c>
      <c r="X17" s="17">
        <v>25197</v>
      </c>
      <c r="Y17" s="17">
        <v>0</v>
      </c>
      <c r="Z17" s="17">
        <v>0</v>
      </c>
      <c r="AA17" s="17">
        <v>9</v>
      </c>
      <c r="AB17" s="17">
        <v>0</v>
      </c>
      <c r="AC17" s="17">
        <v>0</v>
      </c>
      <c r="AD17" s="17">
        <v>0</v>
      </c>
      <c r="AE17" s="17">
        <v>103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2061</v>
      </c>
      <c r="AY17" s="17">
        <v>79327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8">
        <v>123832</v>
      </c>
      <c r="BM17" s="17">
        <v>450752</v>
      </c>
      <c r="BN17" s="17">
        <v>0</v>
      </c>
      <c r="BO17" s="17">
        <v>0</v>
      </c>
      <c r="BP17" s="17">
        <v>91905</v>
      </c>
      <c r="BQ17" s="17">
        <v>-1849</v>
      </c>
      <c r="BR17" s="17">
        <v>0</v>
      </c>
      <c r="BS17" s="18">
        <v>540808</v>
      </c>
      <c r="BT17" s="18">
        <v>664640</v>
      </c>
      <c r="BU17" s="17">
        <v>0</v>
      </c>
      <c r="BV17" s="17">
        <v>0</v>
      </c>
      <c r="BW17" s="17">
        <v>0</v>
      </c>
      <c r="BX17" s="17">
        <v>0</v>
      </c>
      <c r="BY17" s="18">
        <v>0</v>
      </c>
      <c r="BZ17" s="18">
        <v>664640</v>
      </c>
      <c r="CA17" s="17">
        <v>664640</v>
      </c>
      <c r="CB17" s="17">
        <v>0</v>
      </c>
      <c r="CD17" s="14">
        <f t="shared" si="1"/>
        <v>0</v>
      </c>
      <c r="CE17" s="14">
        <f t="shared" si="2"/>
        <v>0</v>
      </c>
      <c r="CF17" s="14">
        <f t="shared" si="3"/>
        <v>0</v>
      </c>
      <c r="CG17" s="14">
        <f t="shared" si="4"/>
        <v>0</v>
      </c>
      <c r="CH17" s="14">
        <f t="shared" si="5"/>
        <v>0</v>
      </c>
      <c r="CI17" s="14">
        <f t="shared" si="6"/>
        <v>0</v>
      </c>
    </row>
    <row r="18" spans="1:87" ht="15.6" x14ac:dyDescent="0.3">
      <c r="A18" s="14"/>
      <c r="B18" s="19" t="s">
        <v>45</v>
      </c>
      <c r="C18" s="20" t="s">
        <v>46</v>
      </c>
      <c r="D18" s="17">
        <v>2961</v>
      </c>
      <c r="E18" s="17">
        <v>1155</v>
      </c>
      <c r="F18" s="17">
        <v>2031</v>
      </c>
      <c r="G18" s="17">
        <v>3937</v>
      </c>
      <c r="H18" s="17">
        <v>229</v>
      </c>
      <c r="I18" s="17">
        <v>160565</v>
      </c>
      <c r="J18" s="17">
        <v>11780</v>
      </c>
      <c r="K18" s="17">
        <v>2653</v>
      </c>
      <c r="L18" s="17">
        <v>88</v>
      </c>
      <c r="M18" s="17">
        <v>1364</v>
      </c>
      <c r="N18" s="17">
        <v>88</v>
      </c>
      <c r="O18" s="17">
        <v>0</v>
      </c>
      <c r="P18" s="17">
        <v>3879</v>
      </c>
      <c r="Q18" s="17">
        <v>5105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8">
        <v>195835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8">
        <v>0</v>
      </c>
      <c r="BT18" s="18">
        <v>195835</v>
      </c>
      <c r="BU18" s="17">
        <v>0</v>
      </c>
      <c r="BV18" s="17">
        <v>0</v>
      </c>
      <c r="BW18" s="17">
        <v>0</v>
      </c>
      <c r="BX18" s="17">
        <v>0</v>
      </c>
      <c r="BY18" s="18">
        <v>0</v>
      </c>
      <c r="BZ18" s="18">
        <v>195835</v>
      </c>
      <c r="CA18" s="17">
        <v>195835</v>
      </c>
      <c r="CB18" s="17">
        <v>0</v>
      </c>
      <c r="CD18" s="14">
        <f t="shared" si="1"/>
        <v>0</v>
      </c>
      <c r="CE18" s="14">
        <f t="shared" si="2"/>
        <v>0</v>
      </c>
      <c r="CF18" s="14">
        <f t="shared" si="3"/>
        <v>0</v>
      </c>
      <c r="CG18" s="14">
        <f t="shared" si="4"/>
        <v>0</v>
      </c>
      <c r="CH18" s="14">
        <f t="shared" si="5"/>
        <v>0</v>
      </c>
      <c r="CI18" s="14">
        <f t="shared" si="6"/>
        <v>0</v>
      </c>
    </row>
    <row r="19" spans="1:87" ht="15.6" x14ac:dyDescent="0.3">
      <c r="A19" s="14"/>
      <c r="B19" s="19" t="s">
        <v>47</v>
      </c>
      <c r="C19" s="20" t="s">
        <v>48</v>
      </c>
      <c r="D19" s="17">
        <v>49</v>
      </c>
      <c r="E19" s="17">
        <v>30</v>
      </c>
      <c r="F19" s="17">
        <v>0</v>
      </c>
      <c r="G19" s="17">
        <v>5</v>
      </c>
      <c r="H19" s="17">
        <v>1</v>
      </c>
      <c r="I19" s="17">
        <v>155</v>
      </c>
      <c r="J19" s="17">
        <v>10631</v>
      </c>
      <c r="K19" s="17">
        <v>15</v>
      </c>
      <c r="L19" s="17">
        <v>6</v>
      </c>
      <c r="M19" s="17">
        <v>288</v>
      </c>
      <c r="N19" s="17">
        <v>0</v>
      </c>
      <c r="O19" s="17">
        <v>0</v>
      </c>
      <c r="P19" s="17">
        <v>397</v>
      </c>
      <c r="Q19" s="17">
        <v>3896</v>
      </c>
      <c r="R19" s="17">
        <v>0</v>
      </c>
      <c r="S19" s="17">
        <v>16177</v>
      </c>
      <c r="T19" s="17">
        <v>1859</v>
      </c>
      <c r="U19" s="17">
        <v>0</v>
      </c>
      <c r="V19" s="17">
        <v>168</v>
      </c>
      <c r="W19" s="17">
        <v>7748</v>
      </c>
      <c r="X19" s="17">
        <v>15521</v>
      </c>
      <c r="Y19" s="17">
        <v>0</v>
      </c>
      <c r="Z19" s="17">
        <v>0</v>
      </c>
      <c r="AA19" s="17">
        <v>69</v>
      </c>
      <c r="AB19" s="17">
        <v>0</v>
      </c>
      <c r="AC19" s="17">
        <v>106968</v>
      </c>
      <c r="AD19" s="17">
        <v>41</v>
      </c>
      <c r="AE19" s="17">
        <v>577</v>
      </c>
      <c r="AF19" s="17">
        <v>19</v>
      </c>
      <c r="AG19" s="17">
        <v>239</v>
      </c>
      <c r="AH19" s="17">
        <v>0</v>
      </c>
      <c r="AI19" s="17">
        <v>0</v>
      </c>
      <c r="AJ19" s="17">
        <v>0</v>
      </c>
      <c r="AK19" s="17">
        <v>688</v>
      </c>
      <c r="AL19" s="17">
        <v>154</v>
      </c>
      <c r="AM19" s="17">
        <v>57</v>
      </c>
      <c r="AN19" s="17">
        <v>0</v>
      </c>
      <c r="AO19" s="17">
        <v>0</v>
      </c>
      <c r="AP19" s="17">
        <v>25660</v>
      </c>
      <c r="AQ19" s="17">
        <v>59</v>
      </c>
      <c r="AR19" s="17">
        <v>12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2454</v>
      </c>
      <c r="AY19" s="17">
        <v>11964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142</v>
      </c>
      <c r="BI19" s="17">
        <v>1689</v>
      </c>
      <c r="BJ19" s="17">
        <v>0</v>
      </c>
      <c r="BK19" s="17">
        <v>0</v>
      </c>
      <c r="BL19" s="18">
        <v>207738</v>
      </c>
      <c r="BM19" s="17">
        <v>48054</v>
      </c>
      <c r="BN19" s="17">
        <v>0</v>
      </c>
      <c r="BO19" s="17">
        <v>0</v>
      </c>
      <c r="BP19" s="17">
        <v>0</v>
      </c>
      <c r="BQ19" s="17">
        <v>574</v>
      </c>
      <c r="BR19" s="17">
        <v>0</v>
      </c>
      <c r="BS19" s="18">
        <v>48628</v>
      </c>
      <c r="BT19" s="18">
        <v>256366</v>
      </c>
      <c r="BU19" s="17">
        <v>0</v>
      </c>
      <c r="BV19" s="17">
        <v>0</v>
      </c>
      <c r="BW19" s="17">
        <v>0</v>
      </c>
      <c r="BX19" s="17">
        <v>0</v>
      </c>
      <c r="BY19" s="18">
        <v>0</v>
      </c>
      <c r="BZ19" s="18">
        <v>256366</v>
      </c>
      <c r="CA19" s="17">
        <v>256366</v>
      </c>
      <c r="CB19" s="17">
        <v>0</v>
      </c>
      <c r="CD19" s="14">
        <f t="shared" si="1"/>
        <v>0</v>
      </c>
      <c r="CE19" s="14">
        <f t="shared" si="2"/>
        <v>0</v>
      </c>
      <c r="CF19" s="14">
        <f t="shared" si="3"/>
        <v>0</v>
      </c>
      <c r="CG19" s="14">
        <f t="shared" si="4"/>
        <v>0</v>
      </c>
      <c r="CH19" s="14">
        <f t="shared" si="5"/>
        <v>0</v>
      </c>
      <c r="CI19" s="14">
        <f t="shared" si="6"/>
        <v>0</v>
      </c>
    </row>
    <row r="20" spans="1:87" ht="15.6" x14ac:dyDescent="0.3">
      <c r="A20" s="14"/>
      <c r="B20" s="19" t="s">
        <v>49</v>
      </c>
      <c r="C20" s="20" t="s">
        <v>50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49</v>
      </c>
      <c r="O20" s="17">
        <v>0</v>
      </c>
      <c r="P20" s="17">
        <v>0</v>
      </c>
      <c r="Q20" s="17">
        <v>132405</v>
      </c>
      <c r="R20" s="17">
        <v>0</v>
      </c>
      <c r="S20" s="17">
        <v>0</v>
      </c>
      <c r="T20" s="17">
        <v>0</v>
      </c>
      <c r="U20" s="17">
        <v>0</v>
      </c>
      <c r="V20" s="17">
        <v>266</v>
      </c>
      <c r="W20" s="17">
        <v>147760</v>
      </c>
      <c r="X20" s="17">
        <v>742256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194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212</v>
      </c>
      <c r="AN20" s="17">
        <v>0</v>
      </c>
      <c r="AO20" s="17">
        <v>0</v>
      </c>
      <c r="AP20" s="17">
        <v>0</v>
      </c>
      <c r="AQ20" s="17">
        <v>0</v>
      </c>
      <c r="AR20" s="17">
        <v>4078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4956</v>
      </c>
      <c r="AY20" s="17">
        <v>769106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1775</v>
      </c>
      <c r="BI20" s="17">
        <v>5050</v>
      </c>
      <c r="BJ20" s="17">
        <v>0</v>
      </c>
      <c r="BK20" s="17">
        <v>0</v>
      </c>
      <c r="BL20" s="18">
        <v>1808107</v>
      </c>
      <c r="BM20" s="17">
        <v>2184001</v>
      </c>
      <c r="BN20" s="17">
        <v>0</v>
      </c>
      <c r="BO20" s="17">
        <v>0</v>
      </c>
      <c r="BP20" s="17">
        <v>3120</v>
      </c>
      <c r="BQ20" s="17">
        <v>771</v>
      </c>
      <c r="BR20" s="17">
        <v>578445</v>
      </c>
      <c r="BS20" s="18">
        <v>2766337</v>
      </c>
      <c r="BT20" s="18">
        <v>4574444</v>
      </c>
      <c r="BU20" s="17">
        <v>0</v>
      </c>
      <c r="BV20" s="17">
        <v>0</v>
      </c>
      <c r="BW20" s="17">
        <v>0</v>
      </c>
      <c r="BX20" s="17">
        <v>0</v>
      </c>
      <c r="BY20" s="18">
        <v>0</v>
      </c>
      <c r="BZ20" s="18">
        <v>4574444</v>
      </c>
      <c r="CA20" s="17">
        <v>4574444</v>
      </c>
      <c r="CB20" s="17">
        <v>0</v>
      </c>
      <c r="CD20" s="14">
        <f t="shared" si="1"/>
        <v>0</v>
      </c>
      <c r="CE20" s="14">
        <f t="shared" si="2"/>
        <v>0</v>
      </c>
      <c r="CF20" s="14">
        <f t="shared" si="3"/>
        <v>0</v>
      </c>
      <c r="CG20" s="14">
        <f t="shared" si="4"/>
        <v>0</v>
      </c>
      <c r="CH20" s="14">
        <f t="shared" si="5"/>
        <v>0</v>
      </c>
      <c r="CI20" s="14">
        <f t="shared" si="6"/>
        <v>0</v>
      </c>
    </row>
    <row r="21" spans="1:87" ht="15.6" x14ac:dyDescent="0.3">
      <c r="A21" s="14"/>
      <c r="B21" s="19" t="s">
        <v>51</v>
      </c>
      <c r="C21" s="20" t="s">
        <v>52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60870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137933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81808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8">
        <v>280611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270609</v>
      </c>
      <c r="BS21" s="18">
        <v>270609</v>
      </c>
      <c r="BT21" s="18">
        <v>551220</v>
      </c>
      <c r="BU21" s="17">
        <v>0</v>
      </c>
      <c r="BV21" s="17">
        <v>0</v>
      </c>
      <c r="BW21" s="17">
        <v>0</v>
      </c>
      <c r="BX21" s="17">
        <v>0</v>
      </c>
      <c r="BY21" s="18">
        <v>0</v>
      </c>
      <c r="BZ21" s="18">
        <v>551220</v>
      </c>
      <c r="CA21" s="17">
        <v>551220</v>
      </c>
      <c r="CB21" s="17">
        <v>0</v>
      </c>
      <c r="CD21" s="14">
        <f t="shared" si="1"/>
        <v>0</v>
      </c>
      <c r="CE21" s="14">
        <f t="shared" si="2"/>
        <v>0</v>
      </c>
      <c r="CF21" s="14">
        <f t="shared" si="3"/>
        <v>0</v>
      </c>
      <c r="CG21" s="14">
        <f t="shared" si="4"/>
        <v>0</v>
      </c>
      <c r="CH21" s="14">
        <f t="shared" si="5"/>
        <v>0</v>
      </c>
      <c r="CI21" s="14">
        <f t="shared" si="6"/>
        <v>0</v>
      </c>
    </row>
    <row r="22" spans="1:87" ht="15.6" x14ac:dyDescent="0.3">
      <c r="A22" s="14"/>
      <c r="B22" s="19" t="s">
        <v>53</v>
      </c>
      <c r="C22" s="20" t="s">
        <v>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250556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5730061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8">
        <v>5980617</v>
      </c>
      <c r="BM22" s="17">
        <v>0</v>
      </c>
      <c r="BN22" s="17">
        <v>0</v>
      </c>
      <c r="BO22" s="17">
        <v>0</v>
      </c>
      <c r="BP22" s="17">
        <v>0</v>
      </c>
      <c r="BQ22" s="17">
        <v>133417</v>
      </c>
      <c r="BR22" s="17">
        <v>16500</v>
      </c>
      <c r="BS22" s="18">
        <v>149917</v>
      </c>
      <c r="BT22" s="18">
        <v>6130534</v>
      </c>
      <c r="BU22" s="17">
        <v>0</v>
      </c>
      <c r="BV22" s="17">
        <v>0</v>
      </c>
      <c r="BW22" s="17">
        <v>0</v>
      </c>
      <c r="BX22" s="17">
        <v>0</v>
      </c>
      <c r="BY22" s="18">
        <v>0</v>
      </c>
      <c r="BZ22" s="18">
        <v>6130534</v>
      </c>
      <c r="CA22" s="17">
        <v>6130534</v>
      </c>
      <c r="CB22" s="17">
        <v>0</v>
      </c>
      <c r="CD22" s="14">
        <f t="shared" si="1"/>
        <v>0</v>
      </c>
      <c r="CE22" s="14">
        <f t="shared" si="2"/>
        <v>0</v>
      </c>
      <c r="CF22" s="14">
        <f t="shared" si="3"/>
        <v>0</v>
      </c>
      <c r="CG22" s="14">
        <f t="shared" si="4"/>
        <v>0</v>
      </c>
      <c r="CH22" s="14">
        <f t="shared" si="5"/>
        <v>0</v>
      </c>
      <c r="CI22" s="14">
        <f t="shared" si="6"/>
        <v>0</v>
      </c>
    </row>
    <row r="23" spans="1:87" ht="15.6" x14ac:dyDescent="0.3">
      <c r="A23" s="14"/>
      <c r="B23" s="19" t="s">
        <v>55</v>
      </c>
      <c r="C23" s="20" t="s">
        <v>56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101870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531897</v>
      </c>
      <c r="AH23" s="17">
        <v>10549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617761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8">
        <v>1262077</v>
      </c>
      <c r="BM23" s="17">
        <v>0</v>
      </c>
      <c r="BN23" s="17">
        <v>0</v>
      </c>
      <c r="BO23" s="17">
        <v>0</v>
      </c>
      <c r="BP23" s="17">
        <v>0</v>
      </c>
      <c r="BQ23" s="17">
        <v>1290</v>
      </c>
      <c r="BR23" s="17">
        <v>1165853</v>
      </c>
      <c r="BS23" s="18">
        <v>1167143</v>
      </c>
      <c r="BT23" s="18">
        <v>2429220</v>
      </c>
      <c r="BU23" s="17">
        <v>0</v>
      </c>
      <c r="BV23" s="17">
        <v>0</v>
      </c>
      <c r="BW23" s="17">
        <v>0</v>
      </c>
      <c r="BX23" s="17">
        <v>0</v>
      </c>
      <c r="BY23" s="18">
        <v>0</v>
      </c>
      <c r="BZ23" s="18">
        <v>2429220</v>
      </c>
      <c r="CA23" s="17">
        <v>2429220</v>
      </c>
      <c r="CB23" s="17">
        <v>0</v>
      </c>
      <c r="CD23" s="14">
        <f t="shared" si="1"/>
        <v>0</v>
      </c>
      <c r="CE23" s="14">
        <f t="shared" si="2"/>
        <v>0</v>
      </c>
      <c r="CF23" s="14">
        <f t="shared" si="3"/>
        <v>0</v>
      </c>
      <c r="CG23" s="14">
        <f t="shared" si="4"/>
        <v>0</v>
      </c>
      <c r="CH23" s="14">
        <f t="shared" si="5"/>
        <v>0</v>
      </c>
      <c r="CI23" s="14">
        <f t="shared" si="6"/>
        <v>0</v>
      </c>
    </row>
    <row r="24" spans="1:87" ht="15.6" x14ac:dyDescent="0.3">
      <c r="A24" s="14"/>
      <c r="B24" s="19" t="s">
        <v>57</v>
      </c>
      <c r="C24" s="20" t="s">
        <v>58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8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8">
        <v>0</v>
      </c>
      <c r="BT24" s="18">
        <v>0</v>
      </c>
      <c r="BU24" s="17">
        <v>0</v>
      </c>
      <c r="BV24" s="17">
        <v>0</v>
      </c>
      <c r="BW24" s="17">
        <v>0</v>
      </c>
      <c r="BX24" s="17">
        <v>0</v>
      </c>
      <c r="BY24" s="18">
        <v>0</v>
      </c>
      <c r="BZ24" s="18">
        <v>0</v>
      </c>
      <c r="CA24" s="17">
        <v>0</v>
      </c>
      <c r="CB24" s="17">
        <v>0</v>
      </c>
      <c r="CD24" s="14">
        <f t="shared" si="1"/>
        <v>0</v>
      </c>
      <c r="CE24" s="14">
        <f t="shared" si="2"/>
        <v>0</v>
      </c>
      <c r="CF24" s="14">
        <f t="shared" si="3"/>
        <v>0</v>
      </c>
      <c r="CG24" s="14">
        <f t="shared" si="4"/>
        <v>0</v>
      </c>
      <c r="CH24" s="14">
        <f t="shared" si="5"/>
        <v>0</v>
      </c>
      <c r="CI24" s="14">
        <f t="shared" si="6"/>
        <v>0</v>
      </c>
    </row>
    <row r="25" spans="1:87" ht="15.6" x14ac:dyDescent="0.3">
      <c r="A25" s="14"/>
      <c r="B25" s="19" t="s">
        <v>59</v>
      </c>
      <c r="C25" s="20" t="s">
        <v>60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333199</v>
      </c>
      <c r="W25" s="17">
        <v>28043</v>
      </c>
      <c r="X25" s="17">
        <v>22284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154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117</v>
      </c>
      <c r="AS25" s="17">
        <v>0</v>
      </c>
      <c r="AT25" s="17">
        <v>306</v>
      </c>
      <c r="AU25" s="17">
        <v>0</v>
      </c>
      <c r="AV25" s="17">
        <v>0</v>
      </c>
      <c r="AW25" s="17">
        <v>0</v>
      </c>
      <c r="AX25" s="17">
        <v>635</v>
      </c>
      <c r="AY25" s="17">
        <v>42877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332</v>
      </c>
      <c r="BH25" s="17">
        <v>0</v>
      </c>
      <c r="BI25" s="17">
        <v>1260</v>
      </c>
      <c r="BJ25" s="17">
        <v>101</v>
      </c>
      <c r="BK25" s="17">
        <v>127</v>
      </c>
      <c r="BL25" s="18">
        <v>429435</v>
      </c>
      <c r="BM25" s="17">
        <v>345079</v>
      </c>
      <c r="BN25" s="17">
        <v>0</v>
      </c>
      <c r="BO25" s="17">
        <v>0</v>
      </c>
      <c r="BP25" s="17">
        <v>0</v>
      </c>
      <c r="BQ25" s="17">
        <v>22642</v>
      </c>
      <c r="BR25" s="17">
        <v>6376670</v>
      </c>
      <c r="BS25" s="18">
        <v>6744391</v>
      </c>
      <c r="BT25" s="18">
        <v>7173826</v>
      </c>
      <c r="BU25" s="17">
        <v>0</v>
      </c>
      <c r="BV25" s="17">
        <v>0</v>
      </c>
      <c r="BW25" s="17">
        <v>0</v>
      </c>
      <c r="BX25" s="17">
        <v>0</v>
      </c>
      <c r="BY25" s="18">
        <v>0</v>
      </c>
      <c r="BZ25" s="18">
        <v>7173826</v>
      </c>
      <c r="CA25" s="17">
        <v>7173826</v>
      </c>
      <c r="CB25" s="17">
        <v>0</v>
      </c>
      <c r="CD25" s="14">
        <f t="shared" si="1"/>
        <v>0</v>
      </c>
      <c r="CE25" s="14">
        <f t="shared" si="2"/>
        <v>0</v>
      </c>
      <c r="CF25" s="14">
        <f t="shared" si="3"/>
        <v>0</v>
      </c>
      <c r="CG25" s="14">
        <f t="shared" si="4"/>
        <v>0</v>
      </c>
      <c r="CH25" s="14">
        <f t="shared" si="5"/>
        <v>0</v>
      </c>
      <c r="CI25" s="14">
        <f t="shared" si="6"/>
        <v>0</v>
      </c>
    </row>
    <row r="26" spans="1:87" ht="15.6" x14ac:dyDescent="0.3">
      <c r="A26" s="14"/>
      <c r="B26" s="19" t="s">
        <v>61</v>
      </c>
      <c r="C26" s="20" t="s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34244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477</v>
      </c>
      <c r="AS26" s="17">
        <v>0</v>
      </c>
      <c r="AT26" s="17">
        <v>23573</v>
      </c>
      <c r="AU26" s="17">
        <v>23</v>
      </c>
      <c r="AV26" s="17">
        <v>0</v>
      </c>
      <c r="AW26" s="17">
        <v>0</v>
      </c>
      <c r="AX26" s="17">
        <v>1729</v>
      </c>
      <c r="AY26" s="17">
        <v>43719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448</v>
      </c>
      <c r="BH26" s="17">
        <v>0</v>
      </c>
      <c r="BI26" s="17">
        <v>2096</v>
      </c>
      <c r="BJ26" s="17">
        <v>0</v>
      </c>
      <c r="BK26" s="17">
        <v>0</v>
      </c>
      <c r="BL26" s="18">
        <v>106309</v>
      </c>
      <c r="BM26" s="17">
        <v>176342</v>
      </c>
      <c r="BN26" s="17">
        <v>0</v>
      </c>
      <c r="BO26" s="17">
        <v>0</v>
      </c>
      <c r="BP26" s="17">
        <v>0</v>
      </c>
      <c r="BQ26" s="17">
        <v>5272</v>
      </c>
      <c r="BR26" s="17">
        <v>356081</v>
      </c>
      <c r="BS26" s="18">
        <v>537695</v>
      </c>
      <c r="BT26" s="18">
        <v>644004</v>
      </c>
      <c r="BU26" s="17">
        <v>0</v>
      </c>
      <c r="BV26" s="17">
        <v>0</v>
      </c>
      <c r="BW26" s="17">
        <v>0</v>
      </c>
      <c r="BX26" s="17">
        <v>0</v>
      </c>
      <c r="BY26" s="18">
        <v>0</v>
      </c>
      <c r="BZ26" s="18">
        <v>644004</v>
      </c>
      <c r="CA26" s="17">
        <v>644004</v>
      </c>
      <c r="CB26" s="17">
        <v>0</v>
      </c>
      <c r="CD26" s="14">
        <f t="shared" si="1"/>
        <v>0</v>
      </c>
      <c r="CE26" s="14">
        <f t="shared" si="2"/>
        <v>0</v>
      </c>
      <c r="CF26" s="14">
        <f t="shared" si="3"/>
        <v>0</v>
      </c>
      <c r="CG26" s="14">
        <f t="shared" si="4"/>
        <v>0</v>
      </c>
      <c r="CH26" s="14">
        <f t="shared" si="5"/>
        <v>0</v>
      </c>
      <c r="CI26" s="14">
        <f t="shared" si="6"/>
        <v>0</v>
      </c>
    </row>
    <row r="27" spans="1:87" ht="15.6" x14ac:dyDescent="0.3">
      <c r="A27" s="14"/>
      <c r="B27" s="19" t="s">
        <v>63</v>
      </c>
      <c r="C27" s="20" t="s">
        <v>64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10220</v>
      </c>
      <c r="N27" s="17">
        <v>54161</v>
      </c>
      <c r="O27" s="17">
        <v>717</v>
      </c>
      <c r="P27" s="17">
        <v>0</v>
      </c>
      <c r="Q27" s="17">
        <v>23944</v>
      </c>
      <c r="R27" s="17">
        <v>0</v>
      </c>
      <c r="S27" s="17">
        <v>0</v>
      </c>
      <c r="T27" s="17">
        <v>0</v>
      </c>
      <c r="U27" s="17">
        <v>0</v>
      </c>
      <c r="V27" s="17">
        <v>5133</v>
      </c>
      <c r="W27" s="17">
        <v>28395</v>
      </c>
      <c r="X27" s="17">
        <v>16168</v>
      </c>
      <c r="Y27" s="17">
        <v>487</v>
      </c>
      <c r="Z27" s="17">
        <v>0</v>
      </c>
      <c r="AA27" s="17">
        <v>0</v>
      </c>
      <c r="AB27" s="17">
        <v>0</v>
      </c>
      <c r="AC27" s="17">
        <v>0</v>
      </c>
      <c r="AD27" s="17">
        <v>10</v>
      </c>
      <c r="AE27" s="17">
        <v>241</v>
      </c>
      <c r="AF27" s="17">
        <v>34</v>
      </c>
      <c r="AG27" s="17">
        <v>0</v>
      </c>
      <c r="AH27" s="17">
        <v>458</v>
      </c>
      <c r="AI27" s="17">
        <v>21</v>
      </c>
      <c r="AJ27" s="17">
        <v>0</v>
      </c>
      <c r="AK27" s="17">
        <v>0</v>
      </c>
      <c r="AL27" s="17">
        <v>0</v>
      </c>
      <c r="AM27" s="17">
        <v>0</v>
      </c>
      <c r="AN27" s="17">
        <v>196</v>
      </c>
      <c r="AO27" s="17">
        <v>0</v>
      </c>
      <c r="AP27" s="17">
        <v>0</v>
      </c>
      <c r="AQ27" s="17">
        <v>5811</v>
      </c>
      <c r="AR27" s="17">
        <v>24177</v>
      </c>
      <c r="AS27" s="17">
        <v>0</v>
      </c>
      <c r="AT27" s="17">
        <v>14285</v>
      </c>
      <c r="AU27" s="17">
        <v>13</v>
      </c>
      <c r="AV27" s="17">
        <v>13191</v>
      </c>
      <c r="AW27" s="17">
        <v>369</v>
      </c>
      <c r="AX27" s="17">
        <v>9684</v>
      </c>
      <c r="AY27" s="17">
        <v>84030</v>
      </c>
      <c r="AZ27" s="17">
        <v>3599</v>
      </c>
      <c r="BA27" s="17">
        <v>249</v>
      </c>
      <c r="BB27" s="17">
        <v>7</v>
      </c>
      <c r="BC27" s="17">
        <v>357</v>
      </c>
      <c r="BD27" s="17">
        <v>215</v>
      </c>
      <c r="BE27" s="17">
        <v>0</v>
      </c>
      <c r="BF27" s="17">
        <v>45</v>
      </c>
      <c r="BG27" s="17">
        <v>8246</v>
      </c>
      <c r="BH27" s="17">
        <v>446</v>
      </c>
      <c r="BI27" s="17">
        <v>25365</v>
      </c>
      <c r="BJ27" s="17">
        <v>1362</v>
      </c>
      <c r="BK27" s="17">
        <v>688</v>
      </c>
      <c r="BL27" s="18">
        <v>332324</v>
      </c>
      <c r="BM27" s="17">
        <v>1662437</v>
      </c>
      <c r="BN27" s="17">
        <v>8490</v>
      </c>
      <c r="BO27" s="17">
        <v>13540</v>
      </c>
      <c r="BP27" s="17">
        <v>0</v>
      </c>
      <c r="BQ27" s="17">
        <v>6732</v>
      </c>
      <c r="BR27" s="17">
        <v>575137</v>
      </c>
      <c r="BS27" s="18">
        <v>2266336</v>
      </c>
      <c r="BT27" s="18">
        <v>2598660</v>
      </c>
      <c r="BU27" s="17">
        <v>0</v>
      </c>
      <c r="BV27" s="17">
        <v>0</v>
      </c>
      <c r="BW27" s="17">
        <v>0</v>
      </c>
      <c r="BX27" s="17">
        <v>0</v>
      </c>
      <c r="BY27" s="18">
        <v>0</v>
      </c>
      <c r="BZ27" s="18">
        <v>2598660</v>
      </c>
      <c r="CA27" s="17">
        <v>2598660</v>
      </c>
      <c r="CB27" s="17">
        <v>0</v>
      </c>
      <c r="CD27" s="14">
        <f t="shared" si="1"/>
        <v>0</v>
      </c>
      <c r="CE27" s="14">
        <f t="shared" si="2"/>
        <v>0</v>
      </c>
      <c r="CF27" s="14">
        <f t="shared" si="3"/>
        <v>0</v>
      </c>
      <c r="CG27" s="14">
        <f t="shared" si="4"/>
        <v>0</v>
      </c>
      <c r="CH27" s="14">
        <f t="shared" si="5"/>
        <v>0</v>
      </c>
      <c r="CI27" s="14">
        <f t="shared" si="6"/>
        <v>0</v>
      </c>
    </row>
    <row r="28" spans="1:87" ht="15.6" x14ac:dyDescent="0.3">
      <c r="A28" s="14"/>
      <c r="B28" s="19" t="s">
        <v>65</v>
      </c>
      <c r="C28" s="20" t="s">
        <v>66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462</v>
      </c>
      <c r="X28" s="17">
        <v>250</v>
      </c>
      <c r="Y28" s="17">
        <v>452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43</v>
      </c>
      <c r="AF28" s="17">
        <v>0</v>
      </c>
      <c r="AG28" s="17">
        <v>0</v>
      </c>
      <c r="AH28" s="17">
        <v>230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400</v>
      </c>
      <c r="AR28" s="17">
        <v>709</v>
      </c>
      <c r="AS28" s="17">
        <v>0</v>
      </c>
      <c r="AT28" s="17">
        <v>1732</v>
      </c>
      <c r="AU28" s="17">
        <v>4</v>
      </c>
      <c r="AV28" s="17">
        <v>1200</v>
      </c>
      <c r="AW28" s="17">
        <v>182</v>
      </c>
      <c r="AX28" s="17">
        <v>717</v>
      </c>
      <c r="AY28" s="17">
        <v>6036</v>
      </c>
      <c r="AZ28" s="17">
        <v>141</v>
      </c>
      <c r="BA28" s="17">
        <v>125</v>
      </c>
      <c r="BB28" s="17">
        <v>19</v>
      </c>
      <c r="BC28" s="17">
        <v>93</v>
      </c>
      <c r="BD28" s="17">
        <v>69</v>
      </c>
      <c r="BE28" s="17">
        <v>0</v>
      </c>
      <c r="BF28" s="17">
        <v>32</v>
      </c>
      <c r="BG28" s="17">
        <v>1646</v>
      </c>
      <c r="BH28" s="17">
        <v>171</v>
      </c>
      <c r="BI28" s="17">
        <v>273</v>
      </c>
      <c r="BJ28" s="17">
        <v>191</v>
      </c>
      <c r="BK28" s="17">
        <v>16</v>
      </c>
      <c r="BL28" s="18">
        <v>15194</v>
      </c>
      <c r="BM28" s="17">
        <v>30375</v>
      </c>
      <c r="BN28" s="17">
        <v>4368</v>
      </c>
      <c r="BO28" s="17">
        <v>0</v>
      </c>
      <c r="BP28" s="17">
        <v>0</v>
      </c>
      <c r="BQ28" s="17">
        <v>219</v>
      </c>
      <c r="BR28" s="17">
        <v>0</v>
      </c>
      <c r="BS28" s="18">
        <v>34962</v>
      </c>
      <c r="BT28" s="18">
        <v>50156</v>
      </c>
      <c r="BU28" s="17">
        <v>0</v>
      </c>
      <c r="BV28" s="17">
        <v>0</v>
      </c>
      <c r="BW28" s="17">
        <v>0</v>
      </c>
      <c r="BX28" s="17">
        <v>0</v>
      </c>
      <c r="BY28" s="18">
        <v>0</v>
      </c>
      <c r="BZ28" s="18">
        <v>50156</v>
      </c>
      <c r="CA28" s="17">
        <v>50156</v>
      </c>
      <c r="CB28" s="17">
        <v>0</v>
      </c>
      <c r="CD28" s="14">
        <f t="shared" si="1"/>
        <v>0</v>
      </c>
      <c r="CE28" s="14">
        <f t="shared" si="2"/>
        <v>0</v>
      </c>
      <c r="CF28" s="14">
        <f t="shared" si="3"/>
        <v>0</v>
      </c>
      <c r="CG28" s="14">
        <f t="shared" si="4"/>
        <v>0</v>
      </c>
      <c r="CH28" s="14">
        <f t="shared" si="5"/>
        <v>0</v>
      </c>
      <c r="CI28" s="14">
        <f t="shared" si="6"/>
        <v>0</v>
      </c>
    </row>
    <row r="29" spans="1:87" ht="15.6" x14ac:dyDescent="0.3">
      <c r="A29" s="14"/>
      <c r="B29" s="19" t="s">
        <v>67</v>
      </c>
      <c r="C29" s="20" t="s">
        <v>68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8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8">
        <v>0</v>
      </c>
      <c r="BT29" s="18">
        <v>0</v>
      </c>
      <c r="BU29" s="17">
        <v>0</v>
      </c>
      <c r="BV29" s="17">
        <v>0</v>
      </c>
      <c r="BW29" s="17">
        <v>0</v>
      </c>
      <c r="BX29" s="17">
        <v>0</v>
      </c>
      <c r="BY29" s="18">
        <v>0</v>
      </c>
      <c r="BZ29" s="18">
        <v>0</v>
      </c>
      <c r="CA29" s="17">
        <v>0</v>
      </c>
      <c r="CB29" s="17">
        <v>0</v>
      </c>
      <c r="CD29" s="14">
        <f t="shared" si="1"/>
        <v>0</v>
      </c>
      <c r="CE29" s="14">
        <f t="shared" si="2"/>
        <v>0</v>
      </c>
      <c r="CF29" s="14">
        <f t="shared" si="3"/>
        <v>0</v>
      </c>
      <c r="CG29" s="14">
        <f t="shared" si="4"/>
        <v>0</v>
      </c>
      <c r="CH29" s="14">
        <f t="shared" si="5"/>
        <v>0</v>
      </c>
      <c r="CI29" s="14">
        <f t="shared" si="6"/>
        <v>0</v>
      </c>
    </row>
    <row r="30" spans="1:87" ht="15.6" x14ac:dyDescent="0.3">
      <c r="A30" s="14"/>
      <c r="B30" s="19" t="s">
        <v>69</v>
      </c>
      <c r="C30" s="20" t="s">
        <v>70</v>
      </c>
      <c r="D30" s="17">
        <v>2</v>
      </c>
      <c r="E30" s="17">
        <v>2</v>
      </c>
      <c r="F30" s="17">
        <v>3</v>
      </c>
      <c r="G30" s="17">
        <v>5</v>
      </c>
      <c r="H30" s="17">
        <v>0</v>
      </c>
      <c r="I30" s="17">
        <v>54</v>
      </c>
      <c r="J30" s="17">
        <v>24</v>
      </c>
      <c r="K30" s="17">
        <v>5</v>
      </c>
      <c r="L30" s="17">
        <v>0</v>
      </c>
      <c r="M30" s="17">
        <v>0</v>
      </c>
      <c r="N30" s="17">
        <v>0</v>
      </c>
      <c r="O30" s="17">
        <v>0</v>
      </c>
      <c r="P30" s="17">
        <v>12</v>
      </c>
      <c r="Q30" s="17">
        <v>17</v>
      </c>
      <c r="R30" s="17">
        <v>13</v>
      </c>
      <c r="S30" s="17">
        <v>123</v>
      </c>
      <c r="T30" s="17">
        <v>23</v>
      </c>
      <c r="U30" s="17">
        <v>0</v>
      </c>
      <c r="V30" s="17">
        <v>105</v>
      </c>
      <c r="W30" s="17">
        <v>20</v>
      </c>
      <c r="X30" s="17">
        <v>28</v>
      </c>
      <c r="Y30" s="17">
        <v>27</v>
      </c>
      <c r="Z30" s="17">
        <v>0</v>
      </c>
      <c r="AA30" s="17">
        <v>2835</v>
      </c>
      <c r="AB30" s="17">
        <v>0</v>
      </c>
      <c r="AC30" s="17">
        <v>44</v>
      </c>
      <c r="AD30" s="17">
        <v>133</v>
      </c>
      <c r="AE30" s="17">
        <v>19</v>
      </c>
      <c r="AF30" s="17">
        <v>485</v>
      </c>
      <c r="AG30" s="17">
        <v>32</v>
      </c>
      <c r="AH30" s="17">
        <v>91</v>
      </c>
      <c r="AI30" s="17">
        <v>11</v>
      </c>
      <c r="AJ30" s="17">
        <v>0</v>
      </c>
      <c r="AK30" s="17">
        <v>11</v>
      </c>
      <c r="AL30" s="17">
        <v>131</v>
      </c>
      <c r="AM30" s="17">
        <v>102</v>
      </c>
      <c r="AN30" s="17">
        <v>82</v>
      </c>
      <c r="AO30" s="17">
        <v>56</v>
      </c>
      <c r="AP30" s="17">
        <v>330</v>
      </c>
      <c r="AQ30" s="17">
        <v>163</v>
      </c>
      <c r="AR30" s="17">
        <v>434</v>
      </c>
      <c r="AS30" s="17">
        <v>115</v>
      </c>
      <c r="AT30" s="17">
        <v>152</v>
      </c>
      <c r="AU30" s="17">
        <v>5</v>
      </c>
      <c r="AV30" s="17">
        <v>244</v>
      </c>
      <c r="AW30" s="17">
        <v>76</v>
      </c>
      <c r="AX30" s="17">
        <v>393</v>
      </c>
      <c r="AY30" s="17">
        <v>24</v>
      </c>
      <c r="AZ30" s="17">
        <v>626</v>
      </c>
      <c r="BA30" s="17">
        <v>126</v>
      </c>
      <c r="BB30" s="17">
        <v>30</v>
      </c>
      <c r="BC30" s="17">
        <v>115</v>
      </c>
      <c r="BD30" s="17">
        <v>105</v>
      </c>
      <c r="BE30" s="17">
        <v>30</v>
      </c>
      <c r="BF30" s="17">
        <v>34</v>
      </c>
      <c r="BG30" s="17">
        <v>5480</v>
      </c>
      <c r="BH30" s="17">
        <v>1802</v>
      </c>
      <c r="BI30" s="17">
        <v>1137</v>
      </c>
      <c r="BJ30" s="17">
        <v>263</v>
      </c>
      <c r="BK30" s="17">
        <v>154</v>
      </c>
      <c r="BL30" s="18">
        <v>16333</v>
      </c>
      <c r="BM30" s="17">
        <v>82791</v>
      </c>
      <c r="BN30" s="17">
        <v>1106</v>
      </c>
      <c r="BO30" s="17">
        <v>0</v>
      </c>
      <c r="BP30" s="17">
        <v>0</v>
      </c>
      <c r="BQ30" s="17">
        <v>50</v>
      </c>
      <c r="BR30" s="17">
        <v>0</v>
      </c>
      <c r="BS30" s="18">
        <v>83947</v>
      </c>
      <c r="BT30" s="18">
        <v>100280</v>
      </c>
      <c r="BU30" s="17">
        <v>0</v>
      </c>
      <c r="BV30" s="17">
        <v>0</v>
      </c>
      <c r="BW30" s="17">
        <v>0</v>
      </c>
      <c r="BX30" s="17">
        <v>0</v>
      </c>
      <c r="BY30" s="18">
        <v>0</v>
      </c>
      <c r="BZ30" s="18">
        <v>100280</v>
      </c>
      <c r="CA30" s="17">
        <v>100280</v>
      </c>
      <c r="CB30" s="17">
        <v>0</v>
      </c>
      <c r="CD30" s="14">
        <f t="shared" si="1"/>
        <v>0</v>
      </c>
      <c r="CE30" s="14">
        <f t="shared" si="2"/>
        <v>0</v>
      </c>
      <c r="CF30" s="14">
        <f t="shared" si="3"/>
        <v>0</v>
      </c>
      <c r="CG30" s="14">
        <f t="shared" si="4"/>
        <v>0</v>
      </c>
      <c r="CH30" s="14">
        <f t="shared" si="5"/>
        <v>0</v>
      </c>
      <c r="CI30" s="14">
        <f t="shared" si="6"/>
        <v>0</v>
      </c>
    </row>
    <row r="31" spans="1:87" ht="15.6" x14ac:dyDescent="0.3">
      <c r="A31" s="14"/>
      <c r="B31" s="19" t="s">
        <v>71</v>
      </c>
      <c r="C31" s="20" t="s">
        <v>72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8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8">
        <v>0</v>
      </c>
      <c r="BT31" s="18">
        <v>0</v>
      </c>
      <c r="BU31" s="17">
        <v>0</v>
      </c>
      <c r="BV31" s="17">
        <v>0</v>
      </c>
      <c r="BW31" s="17">
        <v>0</v>
      </c>
      <c r="BX31" s="17">
        <v>0</v>
      </c>
      <c r="BY31" s="18">
        <v>0</v>
      </c>
      <c r="BZ31" s="18">
        <v>0</v>
      </c>
      <c r="CA31" s="17">
        <v>0</v>
      </c>
      <c r="CB31" s="17">
        <v>0</v>
      </c>
      <c r="CD31" s="14">
        <f t="shared" si="1"/>
        <v>0</v>
      </c>
      <c r="CE31" s="14">
        <f t="shared" si="2"/>
        <v>0</v>
      </c>
      <c r="CF31" s="14">
        <f t="shared" si="3"/>
        <v>0</v>
      </c>
      <c r="CG31" s="14">
        <f t="shared" si="4"/>
        <v>0</v>
      </c>
      <c r="CH31" s="14">
        <f t="shared" si="5"/>
        <v>0</v>
      </c>
      <c r="CI31" s="14">
        <f t="shared" si="6"/>
        <v>0</v>
      </c>
    </row>
    <row r="32" spans="1:87" ht="15.6" x14ac:dyDescent="0.3">
      <c r="A32" s="14"/>
      <c r="B32" s="19" t="s">
        <v>73</v>
      </c>
      <c r="C32" s="20" t="s">
        <v>74</v>
      </c>
      <c r="D32" s="17">
        <v>3</v>
      </c>
      <c r="E32" s="17">
        <v>2</v>
      </c>
      <c r="F32" s="17">
        <v>12</v>
      </c>
      <c r="G32" s="17">
        <v>25</v>
      </c>
      <c r="H32" s="17">
        <v>2</v>
      </c>
      <c r="I32" s="17">
        <v>0</v>
      </c>
      <c r="J32" s="17">
        <v>12607</v>
      </c>
      <c r="K32" s="17">
        <v>36</v>
      </c>
      <c r="L32" s="17">
        <v>2</v>
      </c>
      <c r="M32" s="17">
        <v>4</v>
      </c>
      <c r="N32" s="17">
        <v>15</v>
      </c>
      <c r="O32" s="17">
        <v>0</v>
      </c>
      <c r="P32" s="17">
        <v>0</v>
      </c>
      <c r="Q32" s="17">
        <v>188</v>
      </c>
      <c r="R32" s="17">
        <v>0</v>
      </c>
      <c r="S32" s="17">
        <v>1274</v>
      </c>
      <c r="T32" s="17">
        <v>206</v>
      </c>
      <c r="U32" s="17">
        <v>0</v>
      </c>
      <c r="V32" s="17">
        <v>38</v>
      </c>
      <c r="W32" s="17">
        <v>0</v>
      </c>
      <c r="X32" s="17">
        <v>130</v>
      </c>
      <c r="Y32" s="17">
        <v>25</v>
      </c>
      <c r="Z32" s="17">
        <v>0</v>
      </c>
      <c r="AA32" s="17">
        <v>30</v>
      </c>
      <c r="AB32" s="17">
        <v>0</v>
      </c>
      <c r="AC32" s="17">
        <v>13549</v>
      </c>
      <c r="AD32" s="17">
        <v>97</v>
      </c>
      <c r="AE32" s="17">
        <v>15</v>
      </c>
      <c r="AF32" s="17">
        <v>942</v>
      </c>
      <c r="AG32" s="17">
        <v>274</v>
      </c>
      <c r="AH32" s="17">
        <v>457</v>
      </c>
      <c r="AI32" s="17">
        <v>36</v>
      </c>
      <c r="AJ32" s="17">
        <v>0</v>
      </c>
      <c r="AK32" s="17">
        <v>19739</v>
      </c>
      <c r="AL32" s="17">
        <v>2317</v>
      </c>
      <c r="AM32" s="17">
        <v>1079</v>
      </c>
      <c r="AN32" s="17">
        <v>0</v>
      </c>
      <c r="AO32" s="17">
        <v>0</v>
      </c>
      <c r="AP32" s="17">
        <v>374749</v>
      </c>
      <c r="AQ32" s="17">
        <v>63</v>
      </c>
      <c r="AR32" s="17">
        <v>2663</v>
      </c>
      <c r="AS32" s="17">
        <v>0</v>
      </c>
      <c r="AT32" s="17">
        <v>741</v>
      </c>
      <c r="AU32" s="17">
        <v>294</v>
      </c>
      <c r="AV32" s="17">
        <v>0</v>
      </c>
      <c r="AW32" s="17">
        <v>835</v>
      </c>
      <c r="AX32" s="17">
        <v>9</v>
      </c>
      <c r="AY32" s="17">
        <v>296</v>
      </c>
      <c r="AZ32" s="17">
        <v>19</v>
      </c>
      <c r="BA32" s="17">
        <v>0</v>
      </c>
      <c r="BB32" s="17">
        <v>0</v>
      </c>
      <c r="BC32" s="17">
        <v>0</v>
      </c>
      <c r="BD32" s="17">
        <v>0</v>
      </c>
      <c r="BE32" s="17">
        <v>25</v>
      </c>
      <c r="BF32" s="17">
        <v>0</v>
      </c>
      <c r="BG32" s="17">
        <v>1334</v>
      </c>
      <c r="BH32" s="17">
        <v>2434</v>
      </c>
      <c r="BI32" s="17">
        <v>350</v>
      </c>
      <c r="BJ32" s="17">
        <v>182</v>
      </c>
      <c r="BK32" s="17">
        <v>0</v>
      </c>
      <c r="BL32" s="18">
        <v>437098</v>
      </c>
      <c r="BM32" s="17">
        <v>33895</v>
      </c>
      <c r="BN32" s="17">
        <v>510</v>
      </c>
      <c r="BO32" s="17">
        <v>0</v>
      </c>
      <c r="BP32" s="17">
        <v>0</v>
      </c>
      <c r="BQ32" s="17">
        <v>454</v>
      </c>
      <c r="BR32" s="17">
        <v>10161</v>
      </c>
      <c r="BS32" s="18">
        <v>45020</v>
      </c>
      <c r="BT32" s="18">
        <v>482118</v>
      </c>
      <c r="BU32" s="17">
        <v>0</v>
      </c>
      <c r="BV32" s="17">
        <v>0</v>
      </c>
      <c r="BW32" s="17">
        <v>0</v>
      </c>
      <c r="BX32" s="17">
        <v>0</v>
      </c>
      <c r="BY32" s="18">
        <v>0</v>
      </c>
      <c r="BZ32" s="18">
        <v>482118</v>
      </c>
      <c r="CA32" s="17">
        <v>482118</v>
      </c>
      <c r="CB32" s="17">
        <v>0</v>
      </c>
      <c r="CD32" s="14">
        <f t="shared" si="1"/>
        <v>0</v>
      </c>
      <c r="CE32" s="14">
        <f t="shared" si="2"/>
        <v>0</v>
      </c>
      <c r="CF32" s="14">
        <f t="shared" si="3"/>
        <v>0</v>
      </c>
      <c r="CG32" s="14">
        <f t="shared" si="4"/>
        <v>0</v>
      </c>
      <c r="CH32" s="14">
        <f t="shared" si="5"/>
        <v>0</v>
      </c>
      <c r="CI32" s="14">
        <f t="shared" si="6"/>
        <v>0</v>
      </c>
    </row>
    <row r="33" spans="1:87" ht="15.6" x14ac:dyDescent="0.3">
      <c r="A33" s="14"/>
      <c r="B33" s="19" t="s">
        <v>75</v>
      </c>
      <c r="C33" s="20" t="s">
        <v>76</v>
      </c>
      <c r="D33" s="17">
        <v>0</v>
      </c>
      <c r="E33" s="17">
        <v>0</v>
      </c>
      <c r="F33" s="17">
        <v>1</v>
      </c>
      <c r="G33" s="17">
        <v>14</v>
      </c>
      <c r="H33" s="17">
        <v>0</v>
      </c>
      <c r="I33" s="17">
        <v>373</v>
      </c>
      <c r="J33" s="17">
        <v>76</v>
      </c>
      <c r="K33" s="17">
        <v>1</v>
      </c>
      <c r="L33" s="17">
        <v>1</v>
      </c>
      <c r="M33" s="17">
        <v>67</v>
      </c>
      <c r="N33" s="17">
        <v>10</v>
      </c>
      <c r="O33" s="17">
        <v>34</v>
      </c>
      <c r="P33" s="17">
        <v>17</v>
      </c>
      <c r="Q33" s="17">
        <v>3</v>
      </c>
      <c r="R33" s="17">
        <v>165</v>
      </c>
      <c r="S33" s="17">
        <v>222</v>
      </c>
      <c r="T33" s="17">
        <v>353</v>
      </c>
      <c r="U33" s="17">
        <v>0</v>
      </c>
      <c r="V33" s="17">
        <v>99</v>
      </c>
      <c r="W33" s="17">
        <v>1366</v>
      </c>
      <c r="X33" s="17">
        <v>38</v>
      </c>
      <c r="Y33" s="17">
        <v>214</v>
      </c>
      <c r="Z33" s="17">
        <v>0</v>
      </c>
      <c r="AA33" s="17">
        <v>316</v>
      </c>
      <c r="AB33" s="17">
        <v>0</v>
      </c>
      <c r="AC33" s="17">
        <v>37</v>
      </c>
      <c r="AD33" s="17">
        <v>6980</v>
      </c>
      <c r="AE33" s="17">
        <v>10</v>
      </c>
      <c r="AF33" s="17">
        <v>12</v>
      </c>
      <c r="AG33" s="17">
        <v>49</v>
      </c>
      <c r="AH33" s="17">
        <v>92</v>
      </c>
      <c r="AI33" s="17">
        <v>7</v>
      </c>
      <c r="AJ33" s="17">
        <v>0</v>
      </c>
      <c r="AK33" s="17">
        <v>10</v>
      </c>
      <c r="AL33" s="17">
        <v>17</v>
      </c>
      <c r="AM33" s="17">
        <v>26</v>
      </c>
      <c r="AN33" s="17">
        <v>248</v>
      </c>
      <c r="AO33" s="17">
        <v>98</v>
      </c>
      <c r="AP33" s="17">
        <v>632</v>
      </c>
      <c r="AQ33" s="17">
        <v>2973</v>
      </c>
      <c r="AR33" s="17">
        <v>34956</v>
      </c>
      <c r="AS33" s="17">
        <v>163</v>
      </c>
      <c r="AT33" s="17">
        <v>12</v>
      </c>
      <c r="AU33" s="17">
        <v>6</v>
      </c>
      <c r="AV33" s="17">
        <v>519</v>
      </c>
      <c r="AW33" s="17">
        <v>379</v>
      </c>
      <c r="AX33" s="17">
        <v>259</v>
      </c>
      <c r="AY33" s="17">
        <v>895</v>
      </c>
      <c r="AZ33" s="17">
        <v>4267</v>
      </c>
      <c r="BA33" s="17">
        <v>939</v>
      </c>
      <c r="BB33" s="17">
        <v>229</v>
      </c>
      <c r="BC33" s="17">
        <v>1246</v>
      </c>
      <c r="BD33" s="17">
        <v>449</v>
      </c>
      <c r="BE33" s="17">
        <v>701</v>
      </c>
      <c r="BF33" s="17">
        <v>256</v>
      </c>
      <c r="BG33" s="17">
        <v>22741</v>
      </c>
      <c r="BH33" s="17">
        <v>8858</v>
      </c>
      <c r="BI33" s="17">
        <v>1906</v>
      </c>
      <c r="BJ33" s="17">
        <v>217</v>
      </c>
      <c r="BK33" s="17">
        <v>85</v>
      </c>
      <c r="BL33" s="18">
        <v>93644</v>
      </c>
      <c r="BM33" s="17">
        <v>10582</v>
      </c>
      <c r="BN33" s="17">
        <v>436</v>
      </c>
      <c r="BO33" s="17">
        <v>0</v>
      </c>
      <c r="BP33" s="17">
        <v>0</v>
      </c>
      <c r="BQ33" s="17">
        <v>385</v>
      </c>
      <c r="BR33" s="17">
        <v>0</v>
      </c>
      <c r="BS33" s="18">
        <v>11403</v>
      </c>
      <c r="BT33" s="18">
        <v>105047</v>
      </c>
      <c r="BU33" s="17">
        <v>0</v>
      </c>
      <c r="BV33" s="17">
        <v>0</v>
      </c>
      <c r="BW33" s="17">
        <v>0</v>
      </c>
      <c r="BX33" s="17">
        <v>0</v>
      </c>
      <c r="BY33" s="18">
        <v>0</v>
      </c>
      <c r="BZ33" s="18">
        <v>105047</v>
      </c>
      <c r="CA33" s="17">
        <v>105047</v>
      </c>
      <c r="CB33" s="17">
        <v>0</v>
      </c>
      <c r="CD33" s="14">
        <f t="shared" si="1"/>
        <v>0</v>
      </c>
      <c r="CE33" s="14">
        <f t="shared" si="2"/>
        <v>0</v>
      </c>
      <c r="CF33" s="14">
        <f t="shared" si="3"/>
        <v>0</v>
      </c>
      <c r="CG33" s="14">
        <f t="shared" si="4"/>
        <v>0</v>
      </c>
      <c r="CH33" s="14">
        <f t="shared" si="5"/>
        <v>0</v>
      </c>
      <c r="CI33" s="14">
        <f t="shared" si="6"/>
        <v>0</v>
      </c>
    </row>
    <row r="34" spans="1:87" ht="15.6" x14ac:dyDescent="0.3">
      <c r="A34" s="14"/>
      <c r="B34" s="19" t="s">
        <v>77</v>
      </c>
      <c r="C34" s="20" t="s">
        <v>78</v>
      </c>
      <c r="D34" s="17">
        <v>72</v>
      </c>
      <c r="E34" s="17">
        <v>48</v>
      </c>
      <c r="F34" s="17">
        <v>66</v>
      </c>
      <c r="G34" s="17">
        <v>218</v>
      </c>
      <c r="H34" s="17">
        <v>23</v>
      </c>
      <c r="I34" s="17">
        <v>4326</v>
      </c>
      <c r="J34" s="17">
        <v>4372</v>
      </c>
      <c r="K34" s="17">
        <v>117</v>
      </c>
      <c r="L34" s="17">
        <v>35</v>
      </c>
      <c r="M34" s="17">
        <v>68</v>
      </c>
      <c r="N34" s="17">
        <v>147</v>
      </c>
      <c r="O34" s="17">
        <v>32</v>
      </c>
      <c r="P34" s="17">
        <v>15</v>
      </c>
      <c r="Q34" s="17">
        <v>148</v>
      </c>
      <c r="R34" s="17">
        <v>7</v>
      </c>
      <c r="S34" s="17">
        <v>13</v>
      </c>
      <c r="T34" s="17">
        <v>41</v>
      </c>
      <c r="U34" s="17">
        <v>0</v>
      </c>
      <c r="V34" s="17">
        <v>156</v>
      </c>
      <c r="W34" s="17">
        <v>30</v>
      </c>
      <c r="X34" s="17">
        <v>14</v>
      </c>
      <c r="Y34" s="17">
        <v>6</v>
      </c>
      <c r="Z34" s="17">
        <v>0</v>
      </c>
      <c r="AA34" s="17">
        <v>122</v>
      </c>
      <c r="AB34" s="17">
        <v>0</v>
      </c>
      <c r="AC34" s="17">
        <v>141</v>
      </c>
      <c r="AD34" s="17">
        <v>71</v>
      </c>
      <c r="AE34" s="17">
        <v>275</v>
      </c>
      <c r="AF34" s="17">
        <v>957</v>
      </c>
      <c r="AG34" s="17">
        <v>28</v>
      </c>
      <c r="AH34" s="17">
        <v>1302</v>
      </c>
      <c r="AI34" s="17">
        <v>93</v>
      </c>
      <c r="AJ34" s="17">
        <v>0</v>
      </c>
      <c r="AK34" s="17">
        <v>9</v>
      </c>
      <c r="AL34" s="17">
        <v>11</v>
      </c>
      <c r="AM34" s="17">
        <v>76</v>
      </c>
      <c r="AN34" s="17">
        <v>101</v>
      </c>
      <c r="AO34" s="17">
        <v>296</v>
      </c>
      <c r="AP34" s="17">
        <v>800</v>
      </c>
      <c r="AQ34" s="17">
        <v>243</v>
      </c>
      <c r="AR34" s="17">
        <v>481</v>
      </c>
      <c r="AS34" s="17">
        <v>16</v>
      </c>
      <c r="AT34" s="17">
        <v>35</v>
      </c>
      <c r="AU34" s="17">
        <v>2</v>
      </c>
      <c r="AV34" s="17">
        <v>11</v>
      </c>
      <c r="AW34" s="17">
        <v>4</v>
      </c>
      <c r="AX34" s="17">
        <v>7</v>
      </c>
      <c r="AY34" s="17">
        <v>5</v>
      </c>
      <c r="AZ34" s="17">
        <v>3</v>
      </c>
      <c r="BA34" s="17">
        <v>1</v>
      </c>
      <c r="BB34" s="17">
        <v>0</v>
      </c>
      <c r="BC34" s="17">
        <v>1</v>
      </c>
      <c r="BD34" s="17">
        <v>0</v>
      </c>
      <c r="BE34" s="17">
        <v>3</v>
      </c>
      <c r="BF34" s="17">
        <v>1</v>
      </c>
      <c r="BG34" s="17">
        <v>307</v>
      </c>
      <c r="BH34" s="17">
        <v>83</v>
      </c>
      <c r="BI34" s="17">
        <v>2454</v>
      </c>
      <c r="BJ34" s="17">
        <v>3</v>
      </c>
      <c r="BK34" s="17">
        <v>68</v>
      </c>
      <c r="BL34" s="18">
        <v>17964</v>
      </c>
      <c r="BM34" s="17">
        <v>18048</v>
      </c>
      <c r="BN34" s="17">
        <v>186</v>
      </c>
      <c r="BO34" s="17">
        <v>0</v>
      </c>
      <c r="BP34" s="17">
        <v>0</v>
      </c>
      <c r="BQ34" s="17">
        <v>-13</v>
      </c>
      <c r="BR34" s="17">
        <v>29565</v>
      </c>
      <c r="BS34" s="18">
        <v>47786</v>
      </c>
      <c r="BT34" s="18">
        <v>65750</v>
      </c>
      <c r="BU34" s="17">
        <v>0</v>
      </c>
      <c r="BV34" s="17">
        <v>0</v>
      </c>
      <c r="BW34" s="17">
        <v>0</v>
      </c>
      <c r="BX34" s="17">
        <v>0</v>
      </c>
      <c r="BY34" s="18">
        <v>0</v>
      </c>
      <c r="BZ34" s="18">
        <v>65750</v>
      </c>
      <c r="CA34" s="17">
        <v>65750</v>
      </c>
      <c r="CB34" s="17">
        <v>0</v>
      </c>
      <c r="CD34" s="14">
        <f t="shared" si="1"/>
        <v>0</v>
      </c>
      <c r="CE34" s="14">
        <f t="shared" si="2"/>
        <v>0</v>
      </c>
      <c r="CF34" s="14">
        <f t="shared" si="3"/>
        <v>0</v>
      </c>
      <c r="CG34" s="14">
        <f t="shared" si="4"/>
        <v>0</v>
      </c>
      <c r="CH34" s="14">
        <f t="shared" si="5"/>
        <v>0</v>
      </c>
      <c r="CI34" s="14">
        <f t="shared" si="6"/>
        <v>0</v>
      </c>
    </row>
    <row r="35" spans="1:87" ht="15.6" x14ac:dyDescent="0.3">
      <c r="A35" s="14"/>
      <c r="B35" s="19" t="s">
        <v>79</v>
      </c>
      <c r="C35" s="20" t="s">
        <v>80</v>
      </c>
      <c r="D35" s="17">
        <v>1048</v>
      </c>
      <c r="E35" s="17">
        <v>748</v>
      </c>
      <c r="F35" s="17">
        <v>115</v>
      </c>
      <c r="G35" s="17">
        <v>342</v>
      </c>
      <c r="H35" s="17">
        <v>2</v>
      </c>
      <c r="I35" s="17">
        <v>53</v>
      </c>
      <c r="J35" s="17">
        <v>707</v>
      </c>
      <c r="K35" s="17">
        <v>502</v>
      </c>
      <c r="L35" s="17">
        <v>50</v>
      </c>
      <c r="M35" s="17">
        <v>6</v>
      </c>
      <c r="N35" s="17">
        <v>600</v>
      </c>
      <c r="O35" s="17">
        <v>693</v>
      </c>
      <c r="P35" s="17">
        <v>639</v>
      </c>
      <c r="Q35" s="17">
        <v>195</v>
      </c>
      <c r="R35" s="17">
        <v>0</v>
      </c>
      <c r="S35" s="17">
        <v>2331</v>
      </c>
      <c r="T35" s="17">
        <v>244</v>
      </c>
      <c r="U35" s="17">
        <v>0</v>
      </c>
      <c r="V35" s="17">
        <v>3644</v>
      </c>
      <c r="W35" s="17">
        <v>3974</v>
      </c>
      <c r="X35" s="17">
        <v>2151</v>
      </c>
      <c r="Y35" s="17">
        <v>1627</v>
      </c>
      <c r="Z35" s="17">
        <v>0</v>
      </c>
      <c r="AA35" s="17">
        <v>32</v>
      </c>
      <c r="AB35" s="17">
        <v>0</v>
      </c>
      <c r="AC35" s="17">
        <v>208</v>
      </c>
      <c r="AD35" s="17">
        <v>3098</v>
      </c>
      <c r="AE35" s="17">
        <v>171</v>
      </c>
      <c r="AF35" s="17">
        <v>26744</v>
      </c>
      <c r="AG35" s="17">
        <v>35</v>
      </c>
      <c r="AH35" s="17">
        <v>15</v>
      </c>
      <c r="AI35" s="17">
        <v>80</v>
      </c>
      <c r="AJ35" s="17">
        <v>0</v>
      </c>
      <c r="AK35" s="17">
        <v>255</v>
      </c>
      <c r="AL35" s="17">
        <v>376</v>
      </c>
      <c r="AM35" s="17">
        <v>136</v>
      </c>
      <c r="AN35" s="17">
        <v>3809</v>
      </c>
      <c r="AO35" s="17">
        <v>663</v>
      </c>
      <c r="AP35" s="17">
        <v>1431</v>
      </c>
      <c r="AQ35" s="17">
        <v>58204</v>
      </c>
      <c r="AR35" s="17">
        <v>130547</v>
      </c>
      <c r="AS35" s="17">
        <v>44169</v>
      </c>
      <c r="AT35" s="17">
        <v>697</v>
      </c>
      <c r="AU35" s="17">
        <v>178</v>
      </c>
      <c r="AV35" s="17">
        <v>55279</v>
      </c>
      <c r="AW35" s="17">
        <v>587</v>
      </c>
      <c r="AX35" s="17">
        <v>33</v>
      </c>
      <c r="AY35" s="17">
        <v>965</v>
      </c>
      <c r="AZ35" s="17">
        <v>72</v>
      </c>
      <c r="BA35" s="17">
        <v>74</v>
      </c>
      <c r="BB35" s="17">
        <v>31</v>
      </c>
      <c r="BC35" s="17">
        <v>107</v>
      </c>
      <c r="BD35" s="17">
        <v>162</v>
      </c>
      <c r="BE35" s="17">
        <v>184</v>
      </c>
      <c r="BF35" s="17">
        <v>27</v>
      </c>
      <c r="BG35" s="17">
        <v>111</v>
      </c>
      <c r="BH35" s="17">
        <v>479</v>
      </c>
      <c r="BI35" s="17">
        <v>581</v>
      </c>
      <c r="BJ35" s="17">
        <v>1732</v>
      </c>
      <c r="BK35" s="17">
        <v>890</v>
      </c>
      <c r="BL35" s="18">
        <v>351833</v>
      </c>
      <c r="BM35" s="17">
        <v>40505</v>
      </c>
      <c r="BN35" s="17">
        <v>1089</v>
      </c>
      <c r="BO35" s="17">
        <v>0</v>
      </c>
      <c r="BP35" s="17">
        <v>14708</v>
      </c>
      <c r="BQ35" s="17">
        <v>7446</v>
      </c>
      <c r="BR35" s="17">
        <v>286930</v>
      </c>
      <c r="BS35" s="18">
        <v>350678</v>
      </c>
      <c r="BT35" s="18">
        <v>702511</v>
      </c>
      <c r="BU35" s="17">
        <v>0</v>
      </c>
      <c r="BV35" s="17">
        <v>0</v>
      </c>
      <c r="BW35" s="17">
        <v>0</v>
      </c>
      <c r="BX35" s="17">
        <v>0</v>
      </c>
      <c r="BY35" s="18">
        <v>0</v>
      </c>
      <c r="BZ35" s="18">
        <v>702511</v>
      </c>
      <c r="CA35" s="17">
        <v>702511</v>
      </c>
      <c r="CB35" s="17">
        <v>0</v>
      </c>
      <c r="CD35" s="14">
        <f t="shared" si="1"/>
        <v>0</v>
      </c>
      <c r="CE35" s="14">
        <f t="shared" si="2"/>
        <v>0</v>
      </c>
      <c r="CF35" s="14">
        <f t="shared" si="3"/>
        <v>0</v>
      </c>
      <c r="CG35" s="14">
        <f t="shared" si="4"/>
        <v>0</v>
      </c>
      <c r="CH35" s="14">
        <f t="shared" si="5"/>
        <v>0</v>
      </c>
      <c r="CI35" s="14">
        <f t="shared" si="6"/>
        <v>0</v>
      </c>
    </row>
    <row r="36" spans="1:87" ht="15.6" x14ac:dyDescent="0.3">
      <c r="A36" s="14"/>
      <c r="B36" s="19" t="s">
        <v>81</v>
      </c>
      <c r="C36" s="20" t="s">
        <v>82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67</v>
      </c>
      <c r="J36" s="17">
        <v>910</v>
      </c>
      <c r="K36" s="17">
        <v>14</v>
      </c>
      <c r="L36" s="17">
        <v>2</v>
      </c>
      <c r="M36" s="17">
        <v>5</v>
      </c>
      <c r="N36" s="17">
        <v>12</v>
      </c>
      <c r="O36" s="17">
        <v>0</v>
      </c>
      <c r="P36" s="17">
        <v>94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50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50</v>
      </c>
      <c r="AF36" s="17">
        <v>10256</v>
      </c>
      <c r="AG36" s="17">
        <v>102600</v>
      </c>
      <c r="AH36" s="17">
        <v>2013</v>
      </c>
      <c r="AI36" s="17">
        <v>198</v>
      </c>
      <c r="AJ36" s="17">
        <v>0</v>
      </c>
      <c r="AK36" s="17">
        <v>506</v>
      </c>
      <c r="AL36" s="17">
        <v>56</v>
      </c>
      <c r="AM36" s="17">
        <v>654</v>
      </c>
      <c r="AN36" s="17">
        <v>0</v>
      </c>
      <c r="AO36" s="17">
        <v>296</v>
      </c>
      <c r="AP36" s="17">
        <v>1266738</v>
      </c>
      <c r="AQ36" s="17">
        <v>205</v>
      </c>
      <c r="AR36" s="17">
        <v>1023</v>
      </c>
      <c r="AS36" s="17">
        <v>0</v>
      </c>
      <c r="AT36" s="17">
        <v>203</v>
      </c>
      <c r="AU36" s="17">
        <v>0</v>
      </c>
      <c r="AV36" s="17">
        <v>0</v>
      </c>
      <c r="AW36" s="17">
        <v>0</v>
      </c>
      <c r="AX36" s="17">
        <v>48</v>
      </c>
      <c r="AY36" s="17">
        <v>1740</v>
      </c>
      <c r="AZ36" s="17">
        <v>0</v>
      </c>
      <c r="BA36" s="17">
        <v>0</v>
      </c>
      <c r="BB36" s="17">
        <v>14</v>
      </c>
      <c r="BC36" s="17">
        <v>0</v>
      </c>
      <c r="BD36" s="17">
        <v>4994</v>
      </c>
      <c r="BE36" s="17">
        <v>0</v>
      </c>
      <c r="BF36" s="17">
        <v>0</v>
      </c>
      <c r="BG36" s="17">
        <v>878</v>
      </c>
      <c r="BH36" s="17">
        <v>5135</v>
      </c>
      <c r="BI36" s="17">
        <v>1789</v>
      </c>
      <c r="BJ36" s="17">
        <v>0</v>
      </c>
      <c r="BK36" s="17">
        <v>0</v>
      </c>
      <c r="BL36" s="18">
        <v>1400550</v>
      </c>
      <c r="BM36" s="17">
        <v>47232</v>
      </c>
      <c r="BN36" s="17">
        <v>206</v>
      </c>
      <c r="BO36" s="17">
        <v>0</v>
      </c>
      <c r="BP36" s="17">
        <v>46195</v>
      </c>
      <c r="BQ36" s="17">
        <v>82</v>
      </c>
      <c r="BR36" s="17">
        <v>186516</v>
      </c>
      <c r="BS36" s="18">
        <v>280231</v>
      </c>
      <c r="BT36" s="18">
        <v>1680781</v>
      </c>
      <c r="BU36" s="17">
        <v>0</v>
      </c>
      <c r="BV36" s="17">
        <v>0</v>
      </c>
      <c r="BW36" s="17">
        <v>0</v>
      </c>
      <c r="BX36" s="17">
        <v>0</v>
      </c>
      <c r="BY36" s="18">
        <v>0</v>
      </c>
      <c r="BZ36" s="18">
        <v>1680781</v>
      </c>
      <c r="CA36" s="17">
        <v>1680781</v>
      </c>
      <c r="CB36" s="17">
        <v>0</v>
      </c>
      <c r="CD36" s="14">
        <f t="shared" si="1"/>
        <v>0</v>
      </c>
      <c r="CE36" s="14">
        <f t="shared" si="2"/>
        <v>0</v>
      </c>
      <c r="CF36" s="14">
        <f t="shared" si="3"/>
        <v>0</v>
      </c>
      <c r="CG36" s="14">
        <f t="shared" si="4"/>
        <v>0</v>
      </c>
      <c r="CH36" s="14">
        <f t="shared" si="5"/>
        <v>0</v>
      </c>
      <c r="CI36" s="14">
        <f t="shared" si="6"/>
        <v>0</v>
      </c>
    </row>
    <row r="37" spans="1:87" ht="15.6" x14ac:dyDescent="0.3">
      <c r="A37" s="14"/>
      <c r="B37" s="19" t="s">
        <v>83</v>
      </c>
      <c r="C37" s="20" t="s">
        <v>84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1187658</v>
      </c>
      <c r="AI37" s="17">
        <v>9187</v>
      </c>
      <c r="AJ37" s="17">
        <v>0</v>
      </c>
      <c r="AK37" s="17">
        <v>886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8">
        <v>1197731</v>
      </c>
      <c r="BM37" s="17">
        <v>0</v>
      </c>
      <c r="BN37" s="17">
        <v>0</v>
      </c>
      <c r="BO37" s="17">
        <v>0</v>
      </c>
      <c r="BP37" s="17">
        <v>0</v>
      </c>
      <c r="BQ37" s="17">
        <v>788352</v>
      </c>
      <c r="BR37" s="17">
        <v>14487970</v>
      </c>
      <c r="BS37" s="18">
        <v>15276322</v>
      </c>
      <c r="BT37" s="18">
        <v>16474053</v>
      </c>
      <c r="BU37" s="17">
        <v>0</v>
      </c>
      <c r="BV37" s="17">
        <v>0</v>
      </c>
      <c r="BW37" s="17">
        <v>0</v>
      </c>
      <c r="BX37" s="17">
        <v>0</v>
      </c>
      <c r="BY37" s="18">
        <v>0</v>
      </c>
      <c r="BZ37" s="18">
        <v>16474053</v>
      </c>
      <c r="CA37" s="17">
        <v>16474053</v>
      </c>
      <c r="CB37" s="17">
        <v>0</v>
      </c>
      <c r="CD37" s="14">
        <f t="shared" si="1"/>
        <v>0</v>
      </c>
      <c r="CE37" s="14">
        <f t="shared" si="2"/>
        <v>0</v>
      </c>
      <c r="CF37" s="14">
        <f t="shared" si="3"/>
        <v>0</v>
      </c>
      <c r="CG37" s="14">
        <f t="shared" si="4"/>
        <v>0</v>
      </c>
      <c r="CH37" s="14">
        <f t="shared" si="5"/>
        <v>0</v>
      </c>
      <c r="CI37" s="14">
        <f t="shared" si="6"/>
        <v>0</v>
      </c>
    </row>
    <row r="38" spans="1:87" ht="15.6" x14ac:dyDescent="0.3">
      <c r="A38" s="14"/>
      <c r="B38" s="19" t="s">
        <v>85</v>
      </c>
      <c r="C38" s="20" t="s">
        <v>86</v>
      </c>
      <c r="D38" s="17">
        <v>451</v>
      </c>
      <c r="E38" s="17">
        <v>262</v>
      </c>
      <c r="F38" s="17">
        <v>60</v>
      </c>
      <c r="G38" s="17">
        <v>185</v>
      </c>
      <c r="H38" s="17">
        <v>2</v>
      </c>
      <c r="I38" s="17">
        <v>1133</v>
      </c>
      <c r="J38" s="17">
        <v>2502</v>
      </c>
      <c r="K38" s="17">
        <v>53</v>
      </c>
      <c r="L38" s="17">
        <v>2</v>
      </c>
      <c r="M38" s="17">
        <v>8</v>
      </c>
      <c r="N38" s="17">
        <v>16</v>
      </c>
      <c r="O38" s="17">
        <v>47</v>
      </c>
      <c r="P38" s="17">
        <v>338</v>
      </c>
      <c r="Q38" s="17">
        <v>95</v>
      </c>
      <c r="R38" s="17">
        <v>65</v>
      </c>
      <c r="S38" s="17">
        <v>31</v>
      </c>
      <c r="T38" s="17">
        <v>780</v>
      </c>
      <c r="U38" s="17">
        <v>0</v>
      </c>
      <c r="V38" s="17">
        <v>80</v>
      </c>
      <c r="W38" s="17">
        <v>310</v>
      </c>
      <c r="X38" s="17">
        <v>34</v>
      </c>
      <c r="Y38" s="17">
        <v>11</v>
      </c>
      <c r="Z38" s="17">
        <v>0</v>
      </c>
      <c r="AA38" s="17">
        <v>30</v>
      </c>
      <c r="AB38" s="17">
        <v>0</v>
      </c>
      <c r="AC38" s="17">
        <v>247</v>
      </c>
      <c r="AD38" s="17">
        <v>43</v>
      </c>
      <c r="AE38" s="17">
        <v>280</v>
      </c>
      <c r="AF38" s="17">
        <v>98</v>
      </c>
      <c r="AG38" s="17">
        <v>429</v>
      </c>
      <c r="AH38" s="17">
        <v>886</v>
      </c>
      <c r="AI38" s="17">
        <v>32278</v>
      </c>
      <c r="AJ38" s="17">
        <v>0</v>
      </c>
      <c r="AK38" s="17">
        <v>851</v>
      </c>
      <c r="AL38" s="17">
        <v>389</v>
      </c>
      <c r="AM38" s="17">
        <v>953</v>
      </c>
      <c r="AN38" s="17">
        <v>14960</v>
      </c>
      <c r="AO38" s="17">
        <v>58</v>
      </c>
      <c r="AP38" s="17">
        <v>137424</v>
      </c>
      <c r="AQ38" s="17">
        <v>22892</v>
      </c>
      <c r="AR38" s="17">
        <v>23027</v>
      </c>
      <c r="AS38" s="17">
        <v>182</v>
      </c>
      <c r="AT38" s="17">
        <v>412</v>
      </c>
      <c r="AU38" s="17">
        <v>91</v>
      </c>
      <c r="AV38" s="17">
        <v>747</v>
      </c>
      <c r="AW38" s="17">
        <v>58</v>
      </c>
      <c r="AX38" s="17">
        <v>227</v>
      </c>
      <c r="AY38" s="17">
        <v>51</v>
      </c>
      <c r="AZ38" s="17">
        <v>1691</v>
      </c>
      <c r="BA38" s="17">
        <v>457</v>
      </c>
      <c r="BB38" s="17">
        <v>91</v>
      </c>
      <c r="BC38" s="17">
        <v>108</v>
      </c>
      <c r="BD38" s="17">
        <v>1060</v>
      </c>
      <c r="BE38" s="17">
        <v>434</v>
      </c>
      <c r="BF38" s="17">
        <v>64</v>
      </c>
      <c r="BG38" s="17">
        <v>8718</v>
      </c>
      <c r="BH38" s="17">
        <v>793</v>
      </c>
      <c r="BI38" s="17">
        <v>5709</v>
      </c>
      <c r="BJ38" s="17">
        <v>1223</v>
      </c>
      <c r="BK38" s="17">
        <v>1898</v>
      </c>
      <c r="BL38" s="18">
        <v>265324</v>
      </c>
      <c r="BM38" s="17">
        <v>13895</v>
      </c>
      <c r="BN38" s="17">
        <v>354</v>
      </c>
      <c r="BO38" s="17">
        <v>0</v>
      </c>
      <c r="BP38" s="17">
        <v>46385</v>
      </c>
      <c r="BQ38" s="17">
        <v>601</v>
      </c>
      <c r="BR38" s="17">
        <v>0</v>
      </c>
      <c r="BS38" s="18">
        <v>61235</v>
      </c>
      <c r="BT38" s="18">
        <v>326559</v>
      </c>
      <c r="BU38" s="17">
        <v>0</v>
      </c>
      <c r="BV38" s="17">
        <v>0</v>
      </c>
      <c r="BW38" s="17">
        <v>0</v>
      </c>
      <c r="BX38" s="17">
        <v>0</v>
      </c>
      <c r="BY38" s="18">
        <v>0</v>
      </c>
      <c r="BZ38" s="18">
        <v>326559</v>
      </c>
      <c r="CA38" s="17">
        <v>326559</v>
      </c>
      <c r="CB38" s="17">
        <v>0</v>
      </c>
      <c r="CD38" s="14">
        <f t="shared" si="1"/>
        <v>0</v>
      </c>
      <c r="CE38" s="14">
        <f t="shared" si="2"/>
        <v>0</v>
      </c>
      <c r="CF38" s="14">
        <f t="shared" si="3"/>
        <v>0</v>
      </c>
      <c r="CG38" s="14">
        <f t="shared" si="4"/>
        <v>0</v>
      </c>
      <c r="CH38" s="14">
        <f t="shared" si="5"/>
        <v>0</v>
      </c>
      <c r="CI38" s="14">
        <f t="shared" si="6"/>
        <v>0</v>
      </c>
    </row>
    <row r="39" spans="1:87" ht="15.6" x14ac:dyDescent="0.3">
      <c r="A39" s="14"/>
      <c r="B39" s="19" t="s">
        <v>87</v>
      </c>
      <c r="C39" s="20" t="s">
        <v>88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8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8">
        <v>0</v>
      </c>
      <c r="BT39" s="18">
        <v>0</v>
      </c>
      <c r="BU39" s="17">
        <v>0</v>
      </c>
      <c r="BV39" s="17">
        <v>0</v>
      </c>
      <c r="BW39" s="17">
        <v>0</v>
      </c>
      <c r="BX39" s="17">
        <v>0</v>
      </c>
      <c r="BY39" s="18">
        <v>0</v>
      </c>
      <c r="BZ39" s="18">
        <v>0</v>
      </c>
      <c r="CA39" s="17">
        <v>0</v>
      </c>
      <c r="CB39" s="17">
        <v>0</v>
      </c>
      <c r="CD39" s="14">
        <f t="shared" si="1"/>
        <v>0</v>
      </c>
      <c r="CE39" s="14">
        <f t="shared" si="2"/>
        <v>0</v>
      </c>
      <c r="CF39" s="14">
        <f t="shared" si="3"/>
        <v>0</v>
      </c>
      <c r="CG39" s="14">
        <f t="shared" si="4"/>
        <v>0</v>
      </c>
      <c r="CH39" s="14">
        <f t="shared" si="5"/>
        <v>0</v>
      </c>
      <c r="CI39" s="14">
        <f t="shared" si="6"/>
        <v>0</v>
      </c>
    </row>
    <row r="40" spans="1:87" ht="15.6" x14ac:dyDescent="0.3">
      <c r="A40" s="14"/>
      <c r="B40" s="19" t="s">
        <v>89</v>
      </c>
      <c r="C40" s="20" t="s">
        <v>90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16</v>
      </c>
      <c r="R40" s="17">
        <v>41</v>
      </c>
      <c r="S40" s="17">
        <v>22</v>
      </c>
      <c r="T40" s="17">
        <v>29</v>
      </c>
      <c r="U40" s="17">
        <v>0</v>
      </c>
      <c r="V40" s="17">
        <v>0</v>
      </c>
      <c r="W40" s="17">
        <v>0</v>
      </c>
      <c r="X40" s="17">
        <v>0</v>
      </c>
      <c r="Y40" s="17">
        <v>3</v>
      </c>
      <c r="Z40" s="17">
        <v>0</v>
      </c>
      <c r="AA40" s="17">
        <v>0</v>
      </c>
      <c r="AB40" s="17">
        <v>0</v>
      </c>
      <c r="AC40" s="17">
        <v>2</v>
      </c>
      <c r="AD40" s="17">
        <v>1</v>
      </c>
      <c r="AE40" s="17">
        <v>0</v>
      </c>
      <c r="AF40" s="17">
        <v>8</v>
      </c>
      <c r="AG40" s="17">
        <v>0</v>
      </c>
      <c r="AH40" s="17">
        <v>0</v>
      </c>
      <c r="AI40" s="17">
        <v>55</v>
      </c>
      <c r="AJ40" s="17">
        <v>0</v>
      </c>
      <c r="AK40" s="17">
        <v>2</v>
      </c>
      <c r="AL40" s="17">
        <v>0</v>
      </c>
      <c r="AM40" s="17">
        <v>0</v>
      </c>
      <c r="AN40" s="17">
        <v>32</v>
      </c>
      <c r="AO40" s="17">
        <v>0</v>
      </c>
      <c r="AP40" s="17">
        <v>395</v>
      </c>
      <c r="AQ40" s="17">
        <v>0</v>
      </c>
      <c r="AR40" s="17">
        <v>0</v>
      </c>
      <c r="AS40" s="17">
        <v>1753</v>
      </c>
      <c r="AT40" s="17">
        <v>174</v>
      </c>
      <c r="AU40" s="17">
        <v>29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8">
        <v>2562</v>
      </c>
      <c r="BM40" s="17">
        <v>37452</v>
      </c>
      <c r="BN40" s="17">
        <v>15</v>
      </c>
      <c r="BO40" s="17">
        <v>0</v>
      </c>
      <c r="BP40" s="17">
        <v>14984</v>
      </c>
      <c r="BQ40" s="17">
        <v>501</v>
      </c>
      <c r="BR40" s="17">
        <v>46045</v>
      </c>
      <c r="BS40" s="18">
        <v>98997</v>
      </c>
      <c r="BT40" s="18">
        <v>101559</v>
      </c>
      <c r="BU40" s="17">
        <v>0</v>
      </c>
      <c r="BV40" s="17">
        <v>0</v>
      </c>
      <c r="BW40" s="17">
        <v>0</v>
      </c>
      <c r="BX40" s="17">
        <v>0</v>
      </c>
      <c r="BY40" s="18">
        <v>0</v>
      </c>
      <c r="BZ40" s="18">
        <v>101559</v>
      </c>
      <c r="CA40" s="17">
        <v>101559</v>
      </c>
      <c r="CB40" s="17">
        <v>0</v>
      </c>
      <c r="CD40" s="14">
        <f t="shared" si="1"/>
        <v>0</v>
      </c>
      <c r="CE40" s="14">
        <f t="shared" si="2"/>
        <v>0</v>
      </c>
      <c r="CF40" s="14">
        <f t="shared" si="3"/>
        <v>0</v>
      </c>
      <c r="CG40" s="14">
        <f t="shared" si="4"/>
        <v>0</v>
      </c>
      <c r="CH40" s="14">
        <f t="shared" si="5"/>
        <v>0</v>
      </c>
      <c r="CI40" s="14">
        <f t="shared" si="6"/>
        <v>0</v>
      </c>
    </row>
    <row r="41" spans="1:87" ht="15.6" x14ac:dyDescent="0.3">
      <c r="A41" s="14"/>
      <c r="B41" s="19" t="s">
        <v>91</v>
      </c>
      <c r="C41" s="20" t="s">
        <v>92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14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43</v>
      </c>
      <c r="T41" s="17">
        <v>18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12</v>
      </c>
      <c r="AD41" s="17">
        <v>0</v>
      </c>
      <c r="AE41" s="17">
        <v>0</v>
      </c>
      <c r="AF41" s="17">
        <v>0</v>
      </c>
      <c r="AG41" s="17">
        <v>0</v>
      </c>
      <c r="AH41" s="17">
        <v>95</v>
      </c>
      <c r="AI41" s="17">
        <v>0</v>
      </c>
      <c r="AJ41" s="17">
        <v>0</v>
      </c>
      <c r="AK41" s="17">
        <v>0</v>
      </c>
      <c r="AL41" s="17">
        <v>378</v>
      </c>
      <c r="AM41" s="17">
        <v>0</v>
      </c>
      <c r="AN41" s="17">
        <v>72</v>
      </c>
      <c r="AO41" s="17">
        <v>11</v>
      </c>
      <c r="AP41" s="17">
        <v>72</v>
      </c>
      <c r="AQ41" s="17">
        <v>64</v>
      </c>
      <c r="AR41" s="17">
        <v>320</v>
      </c>
      <c r="AS41" s="17">
        <v>0</v>
      </c>
      <c r="AT41" s="17">
        <v>45</v>
      </c>
      <c r="AU41" s="17">
        <v>0</v>
      </c>
      <c r="AV41" s="17">
        <v>129</v>
      </c>
      <c r="AW41" s="17">
        <v>0</v>
      </c>
      <c r="AX41" s="17">
        <v>177</v>
      </c>
      <c r="AY41" s="17">
        <v>738</v>
      </c>
      <c r="AZ41" s="17">
        <v>262</v>
      </c>
      <c r="BA41" s="17">
        <v>466</v>
      </c>
      <c r="BB41" s="17">
        <v>106</v>
      </c>
      <c r="BC41" s="17">
        <v>47</v>
      </c>
      <c r="BD41" s="17">
        <v>77</v>
      </c>
      <c r="BE41" s="17">
        <v>28</v>
      </c>
      <c r="BF41" s="17">
        <v>0</v>
      </c>
      <c r="BG41" s="17">
        <v>2322</v>
      </c>
      <c r="BH41" s="17">
        <v>383</v>
      </c>
      <c r="BI41" s="17">
        <v>278</v>
      </c>
      <c r="BJ41" s="17">
        <v>0</v>
      </c>
      <c r="BK41" s="17">
        <v>0</v>
      </c>
      <c r="BL41" s="18">
        <v>6157</v>
      </c>
      <c r="BM41" s="17">
        <v>7225</v>
      </c>
      <c r="BN41" s="17">
        <v>46</v>
      </c>
      <c r="BO41" s="17">
        <v>0</v>
      </c>
      <c r="BP41" s="17">
        <v>12855</v>
      </c>
      <c r="BQ41" s="17">
        <v>165</v>
      </c>
      <c r="BR41" s="17">
        <v>0</v>
      </c>
      <c r="BS41" s="18">
        <v>20291</v>
      </c>
      <c r="BT41" s="18">
        <v>26448</v>
      </c>
      <c r="BU41" s="17">
        <v>0</v>
      </c>
      <c r="BV41" s="17">
        <v>0</v>
      </c>
      <c r="BW41" s="17">
        <v>0</v>
      </c>
      <c r="BX41" s="17">
        <v>0</v>
      </c>
      <c r="BY41" s="18">
        <v>0</v>
      </c>
      <c r="BZ41" s="18">
        <v>26448</v>
      </c>
      <c r="CA41" s="17">
        <v>26448</v>
      </c>
      <c r="CB41" s="17">
        <v>0</v>
      </c>
      <c r="CD41" s="14">
        <f t="shared" si="1"/>
        <v>0</v>
      </c>
      <c r="CE41" s="14">
        <f t="shared" si="2"/>
        <v>0</v>
      </c>
      <c r="CF41" s="14">
        <f t="shared" si="3"/>
        <v>0</v>
      </c>
      <c r="CG41" s="14">
        <f t="shared" si="4"/>
        <v>0</v>
      </c>
      <c r="CH41" s="14">
        <f t="shared" si="5"/>
        <v>0</v>
      </c>
      <c r="CI41" s="14">
        <f t="shared" si="6"/>
        <v>0</v>
      </c>
    </row>
    <row r="42" spans="1:87" ht="15.6" x14ac:dyDescent="0.3">
      <c r="A42" s="14"/>
      <c r="B42" s="19" t="s">
        <v>93</v>
      </c>
      <c r="C42" s="20" t="s">
        <v>94</v>
      </c>
      <c r="D42" s="17">
        <v>6</v>
      </c>
      <c r="E42" s="17">
        <v>23</v>
      </c>
      <c r="F42" s="17">
        <v>1</v>
      </c>
      <c r="G42" s="17">
        <v>4</v>
      </c>
      <c r="H42" s="17">
        <v>0</v>
      </c>
      <c r="I42" s="17">
        <v>838</v>
      </c>
      <c r="J42" s="17">
        <v>11</v>
      </c>
      <c r="K42" s="17">
        <v>35</v>
      </c>
      <c r="L42" s="17">
        <v>0</v>
      </c>
      <c r="M42" s="17">
        <v>7</v>
      </c>
      <c r="N42" s="17">
        <v>8</v>
      </c>
      <c r="O42" s="17">
        <v>10</v>
      </c>
      <c r="P42" s="17">
        <v>99</v>
      </c>
      <c r="Q42" s="17">
        <v>788</v>
      </c>
      <c r="R42" s="17">
        <v>28</v>
      </c>
      <c r="S42" s="17">
        <v>3365</v>
      </c>
      <c r="T42" s="17">
        <v>735</v>
      </c>
      <c r="U42" s="17">
        <v>0</v>
      </c>
      <c r="V42" s="17">
        <v>123</v>
      </c>
      <c r="W42" s="17">
        <v>340</v>
      </c>
      <c r="X42" s="17">
        <v>336</v>
      </c>
      <c r="Y42" s="17">
        <v>18</v>
      </c>
      <c r="Z42" s="17">
        <v>0</v>
      </c>
      <c r="AA42" s="17">
        <v>79</v>
      </c>
      <c r="AB42" s="17">
        <v>0</v>
      </c>
      <c r="AC42" s="17">
        <v>366</v>
      </c>
      <c r="AD42" s="17">
        <v>94</v>
      </c>
      <c r="AE42" s="17">
        <v>12</v>
      </c>
      <c r="AF42" s="17">
        <v>81</v>
      </c>
      <c r="AG42" s="17">
        <v>307</v>
      </c>
      <c r="AH42" s="17">
        <v>346</v>
      </c>
      <c r="AI42" s="17">
        <v>50</v>
      </c>
      <c r="AJ42" s="17">
        <v>0</v>
      </c>
      <c r="AK42" s="17">
        <v>93</v>
      </c>
      <c r="AL42" s="17">
        <v>2</v>
      </c>
      <c r="AM42" s="17">
        <v>455</v>
      </c>
      <c r="AN42" s="17">
        <v>2168</v>
      </c>
      <c r="AO42" s="17">
        <v>62</v>
      </c>
      <c r="AP42" s="17">
        <v>2372</v>
      </c>
      <c r="AQ42" s="17">
        <v>2102</v>
      </c>
      <c r="AR42" s="17">
        <v>7709</v>
      </c>
      <c r="AS42" s="17">
        <v>630</v>
      </c>
      <c r="AT42" s="17">
        <v>682</v>
      </c>
      <c r="AU42" s="17">
        <v>66</v>
      </c>
      <c r="AV42" s="17">
        <v>355</v>
      </c>
      <c r="AW42" s="17">
        <v>57</v>
      </c>
      <c r="AX42" s="17">
        <v>160</v>
      </c>
      <c r="AY42" s="17">
        <v>1333</v>
      </c>
      <c r="AZ42" s="17">
        <v>1407</v>
      </c>
      <c r="BA42" s="17">
        <v>588</v>
      </c>
      <c r="BB42" s="17">
        <v>8</v>
      </c>
      <c r="BC42" s="17">
        <v>118</v>
      </c>
      <c r="BD42" s="17">
        <v>275</v>
      </c>
      <c r="BE42" s="17">
        <v>85</v>
      </c>
      <c r="BF42" s="17">
        <v>13</v>
      </c>
      <c r="BG42" s="17">
        <v>3011</v>
      </c>
      <c r="BH42" s="17">
        <v>1404</v>
      </c>
      <c r="BI42" s="17">
        <v>2796</v>
      </c>
      <c r="BJ42" s="17">
        <v>549</v>
      </c>
      <c r="BK42" s="17">
        <v>418</v>
      </c>
      <c r="BL42" s="18">
        <v>37028</v>
      </c>
      <c r="BM42" s="17">
        <v>5126</v>
      </c>
      <c r="BN42" s="17">
        <v>1808</v>
      </c>
      <c r="BO42" s="17">
        <v>0</v>
      </c>
      <c r="BP42" s="17">
        <v>10654</v>
      </c>
      <c r="BQ42" s="17">
        <v>104</v>
      </c>
      <c r="BR42" s="17">
        <v>0</v>
      </c>
      <c r="BS42" s="18">
        <v>17692</v>
      </c>
      <c r="BT42" s="18">
        <v>54720</v>
      </c>
      <c r="BU42" s="17">
        <v>0</v>
      </c>
      <c r="BV42" s="17">
        <v>0</v>
      </c>
      <c r="BW42" s="17">
        <v>0</v>
      </c>
      <c r="BX42" s="17">
        <v>0</v>
      </c>
      <c r="BY42" s="18">
        <v>0</v>
      </c>
      <c r="BZ42" s="18">
        <v>54720</v>
      </c>
      <c r="CA42" s="17">
        <v>54720</v>
      </c>
      <c r="CB42" s="17">
        <v>0</v>
      </c>
      <c r="CD42" s="14">
        <f t="shared" si="1"/>
        <v>0</v>
      </c>
      <c r="CE42" s="14">
        <f t="shared" si="2"/>
        <v>0</v>
      </c>
      <c r="CF42" s="14">
        <f t="shared" si="3"/>
        <v>0</v>
      </c>
      <c r="CG42" s="14">
        <f t="shared" si="4"/>
        <v>0</v>
      </c>
      <c r="CH42" s="14">
        <f t="shared" si="5"/>
        <v>0</v>
      </c>
      <c r="CI42" s="14">
        <f t="shared" si="6"/>
        <v>0</v>
      </c>
    </row>
    <row r="43" spans="1:87" ht="15.6" x14ac:dyDescent="0.3">
      <c r="A43" s="14"/>
      <c r="B43" s="19" t="s">
        <v>95</v>
      </c>
      <c r="C43" s="20" t="s">
        <v>96</v>
      </c>
      <c r="D43" s="17">
        <v>4</v>
      </c>
      <c r="E43" s="17">
        <v>4</v>
      </c>
      <c r="F43" s="17">
        <v>57</v>
      </c>
      <c r="G43" s="17">
        <v>63</v>
      </c>
      <c r="H43" s="17">
        <v>5</v>
      </c>
      <c r="I43" s="17">
        <v>1090</v>
      </c>
      <c r="J43" s="17">
        <v>434</v>
      </c>
      <c r="K43" s="17">
        <v>5</v>
      </c>
      <c r="L43" s="17">
        <v>6</v>
      </c>
      <c r="M43" s="17">
        <v>706</v>
      </c>
      <c r="N43" s="17">
        <v>340</v>
      </c>
      <c r="O43" s="17">
        <v>45</v>
      </c>
      <c r="P43" s="17">
        <v>375</v>
      </c>
      <c r="Q43" s="17">
        <v>852</v>
      </c>
      <c r="R43" s="17">
        <v>214</v>
      </c>
      <c r="S43" s="17">
        <v>3089</v>
      </c>
      <c r="T43" s="17">
        <v>2112</v>
      </c>
      <c r="U43" s="17">
        <v>0</v>
      </c>
      <c r="V43" s="17">
        <v>5485</v>
      </c>
      <c r="W43" s="17">
        <v>1533</v>
      </c>
      <c r="X43" s="17">
        <v>2503</v>
      </c>
      <c r="Y43" s="17">
        <v>1800</v>
      </c>
      <c r="Z43" s="17">
        <v>0</v>
      </c>
      <c r="AA43" s="17">
        <v>3156</v>
      </c>
      <c r="AB43" s="17">
        <v>0</v>
      </c>
      <c r="AC43" s="17">
        <v>1985</v>
      </c>
      <c r="AD43" s="17">
        <v>1773</v>
      </c>
      <c r="AE43" s="17">
        <v>494</v>
      </c>
      <c r="AF43" s="17">
        <v>5147</v>
      </c>
      <c r="AG43" s="17">
        <v>20172</v>
      </c>
      <c r="AH43" s="17">
        <v>19696</v>
      </c>
      <c r="AI43" s="17">
        <v>1101</v>
      </c>
      <c r="AJ43" s="17">
        <v>0</v>
      </c>
      <c r="AK43" s="17">
        <v>982</v>
      </c>
      <c r="AL43" s="17">
        <v>510</v>
      </c>
      <c r="AM43" s="17">
        <v>2293</v>
      </c>
      <c r="AN43" s="17">
        <v>166357</v>
      </c>
      <c r="AO43" s="17">
        <v>819</v>
      </c>
      <c r="AP43" s="17">
        <v>3579</v>
      </c>
      <c r="AQ43" s="17">
        <v>2607</v>
      </c>
      <c r="AR43" s="17">
        <v>8608</v>
      </c>
      <c r="AS43" s="17">
        <v>2300</v>
      </c>
      <c r="AT43" s="17">
        <v>1336</v>
      </c>
      <c r="AU43" s="17">
        <v>19</v>
      </c>
      <c r="AV43" s="17">
        <v>2144</v>
      </c>
      <c r="AW43" s="17">
        <v>5385</v>
      </c>
      <c r="AX43" s="17">
        <v>18458</v>
      </c>
      <c r="AY43" s="17">
        <v>5946</v>
      </c>
      <c r="AZ43" s="17">
        <v>6666</v>
      </c>
      <c r="BA43" s="17">
        <v>5342</v>
      </c>
      <c r="BB43" s="17">
        <v>950</v>
      </c>
      <c r="BC43" s="17">
        <v>2307</v>
      </c>
      <c r="BD43" s="17">
        <v>1224</v>
      </c>
      <c r="BE43" s="17">
        <v>402</v>
      </c>
      <c r="BF43" s="17">
        <v>567</v>
      </c>
      <c r="BG43" s="17">
        <v>87698</v>
      </c>
      <c r="BH43" s="17">
        <v>8598</v>
      </c>
      <c r="BI43" s="17">
        <v>9822</v>
      </c>
      <c r="BJ43" s="17">
        <v>6859</v>
      </c>
      <c r="BK43" s="17">
        <v>1361</v>
      </c>
      <c r="BL43" s="18">
        <v>427385</v>
      </c>
      <c r="BM43" s="17">
        <v>617726</v>
      </c>
      <c r="BN43" s="17">
        <v>8730</v>
      </c>
      <c r="BO43" s="17">
        <v>0</v>
      </c>
      <c r="BP43" s="17">
        <v>0</v>
      </c>
      <c r="BQ43" s="17">
        <v>0</v>
      </c>
      <c r="BR43" s="17">
        <v>0</v>
      </c>
      <c r="BS43" s="18">
        <v>626456</v>
      </c>
      <c r="BT43" s="18">
        <v>1053841</v>
      </c>
      <c r="BU43" s="17">
        <v>0</v>
      </c>
      <c r="BV43" s="17">
        <v>0</v>
      </c>
      <c r="BW43" s="17">
        <v>0</v>
      </c>
      <c r="BX43" s="17">
        <v>0</v>
      </c>
      <c r="BY43" s="18">
        <v>0</v>
      </c>
      <c r="BZ43" s="18">
        <v>1053841</v>
      </c>
      <c r="CA43" s="17">
        <v>1053841</v>
      </c>
      <c r="CB43" s="17">
        <v>0</v>
      </c>
      <c r="CD43" s="14">
        <f t="shared" si="1"/>
        <v>0</v>
      </c>
      <c r="CE43" s="14">
        <f t="shared" si="2"/>
        <v>0</v>
      </c>
      <c r="CF43" s="14">
        <f t="shared" si="3"/>
        <v>0</v>
      </c>
      <c r="CG43" s="14">
        <f t="shared" si="4"/>
        <v>0</v>
      </c>
      <c r="CH43" s="14">
        <f t="shared" si="5"/>
        <v>0</v>
      </c>
      <c r="CI43" s="14">
        <f t="shared" si="6"/>
        <v>0</v>
      </c>
    </row>
    <row r="44" spans="1:87" ht="15.6" x14ac:dyDescent="0.3">
      <c r="A44" s="14"/>
      <c r="B44" s="19" t="s">
        <v>97</v>
      </c>
      <c r="C44" s="20" t="s">
        <v>98</v>
      </c>
      <c r="D44" s="17">
        <v>58</v>
      </c>
      <c r="E44" s="17">
        <v>56</v>
      </c>
      <c r="F44" s="17">
        <v>71</v>
      </c>
      <c r="G44" s="17">
        <v>1</v>
      </c>
      <c r="H44" s="17">
        <v>1</v>
      </c>
      <c r="I44" s="17">
        <v>321</v>
      </c>
      <c r="J44" s="17">
        <v>137</v>
      </c>
      <c r="K44" s="17">
        <v>3</v>
      </c>
      <c r="L44" s="17">
        <v>3</v>
      </c>
      <c r="M44" s="17">
        <v>46</v>
      </c>
      <c r="N44" s="17">
        <v>27</v>
      </c>
      <c r="O44" s="17">
        <v>3</v>
      </c>
      <c r="P44" s="17">
        <v>3</v>
      </c>
      <c r="Q44" s="17">
        <v>9</v>
      </c>
      <c r="R44" s="17">
        <v>3</v>
      </c>
      <c r="S44" s="17">
        <v>185</v>
      </c>
      <c r="T44" s="17">
        <v>55</v>
      </c>
      <c r="U44" s="17">
        <v>0</v>
      </c>
      <c r="V44" s="17">
        <v>322</v>
      </c>
      <c r="W44" s="17">
        <v>11</v>
      </c>
      <c r="X44" s="17">
        <v>62</v>
      </c>
      <c r="Y44" s="17">
        <v>116</v>
      </c>
      <c r="Z44" s="17">
        <v>0</v>
      </c>
      <c r="AA44" s="17">
        <v>9</v>
      </c>
      <c r="AB44" s="17">
        <v>0</v>
      </c>
      <c r="AC44" s="17">
        <v>11</v>
      </c>
      <c r="AD44" s="17">
        <v>9</v>
      </c>
      <c r="AE44" s="17">
        <v>30</v>
      </c>
      <c r="AF44" s="17">
        <v>15</v>
      </c>
      <c r="AG44" s="17">
        <v>120</v>
      </c>
      <c r="AH44" s="17">
        <v>229</v>
      </c>
      <c r="AI44" s="17">
        <v>6</v>
      </c>
      <c r="AJ44" s="17">
        <v>0</v>
      </c>
      <c r="AK44" s="17">
        <v>13</v>
      </c>
      <c r="AL44" s="17">
        <v>4</v>
      </c>
      <c r="AM44" s="17">
        <v>5</v>
      </c>
      <c r="AN44" s="17">
        <v>23</v>
      </c>
      <c r="AO44" s="17">
        <v>959</v>
      </c>
      <c r="AP44" s="17">
        <v>155</v>
      </c>
      <c r="AQ44" s="17">
        <v>40</v>
      </c>
      <c r="AR44" s="17">
        <v>284</v>
      </c>
      <c r="AS44" s="17">
        <v>96</v>
      </c>
      <c r="AT44" s="17">
        <v>267</v>
      </c>
      <c r="AU44" s="17">
        <v>12</v>
      </c>
      <c r="AV44" s="17">
        <v>35</v>
      </c>
      <c r="AW44" s="17">
        <v>276</v>
      </c>
      <c r="AX44" s="17">
        <v>778</v>
      </c>
      <c r="AY44" s="17">
        <v>189</v>
      </c>
      <c r="AZ44" s="17">
        <v>177</v>
      </c>
      <c r="BA44" s="17">
        <v>89</v>
      </c>
      <c r="BB44" s="17">
        <v>6</v>
      </c>
      <c r="BC44" s="17">
        <v>55</v>
      </c>
      <c r="BD44" s="17">
        <v>272</v>
      </c>
      <c r="BE44" s="17">
        <v>20</v>
      </c>
      <c r="BF44" s="17">
        <v>13</v>
      </c>
      <c r="BG44" s="17">
        <v>1086</v>
      </c>
      <c r="BH44" s="17">
        <v>271</v>
      </c>
      <c r="BI44" s="17">
        <v>451</v>
      </c>
      <c r="BJ44" s="17">
        <v>42</v>
      </c>
      <c r="BK44" s="17">
        <v>98</v>
      </c>
      <c r="BL44" s="18">
        <v>7638</v>
      </c>
      <c r="BM44" s="17">
        <v>23356</v>
      </c>
      <c r="BN44" s="17">
        <v>401</v>
      </c>
      <c r="BO44" s="17">
        <v>20546</v>
      </c>
      <c r="BP44" s="17">
        <v>0</v>
      </c>
      <c r="BQ44" s="17">
        <v>486</v>
      </c>
      <c r="BR44" s="17">
        <v>0</v>
      </c>
      <c r="BS44" s="18">
        <v>44789</v>
      </c>
      <c r="BT44" s="18">
        <v>52427</v>
      </c>
      <c r="BU44" s="17">
        <v>0</v>
      </c>
      <c r="BV44" s="17">
        <v>0</v>
      </c>
      <c r="BW44" s="17">
        <v>0</v>
      </c>
      <c r="BX44" s="17">
        <v>0</v>
      </c>
      <c r="BY44" s="18">
        <v>0</v>
      </c>
      <c r="BZ44" s="18">
        <v>52427</v>
      </c>
      <c r="CA44" s="17">
        <v>52427</v>
      </c>
      <c r="CB44" s="17">
        <v>0</v>
      </c>
      <c r="CD44" s="14">
        <f t="shared" si="1"/>
        <v>0</v>
      </c>
      <c r="CE44" s="14">
        <f t="shared" si="2"/>
        <v>0</v>
      </c>
      <c r="CF44" s="14">
        <f t="shared" si="3"/>
        <v>0</v>
      </c>
      <c r="CG44" s="14">
        <f t="shared" si="4"/>
        <v>0</v>
      </c>
      <c r="CH44" s="14">
        <f t="shared" si="5"/>
        <v>0</v>
      </c>
      <c r="CI44" s="14">
        <f t="shared" si="6"/>
        <v>0</v>
      </c>
    </row>
    <row r="45" spans="1:87" ht="15.6" x14ac:dyDescent="0.3">
      <c r="A45" s="14"/>
      <c r="B45" s="19" t="s">
        <v>99</v>
      </c>
      <c r="C45" s="20" t="s">
        <v>100</v>
      </c>
      <c r="D45" s="17">
        <v>1295</v>
      </c>
      <c r="E45" s="17">
        <v>466</v>
      </c>
      <c r="F45" s="17">
        <v>173</v>
      </c>
      <c r="G45" s="17">
        <v>276</v>
      </c>
      <c r="H45" s="17">
        <v>1</v>
      </c>
      <c r="I45" s="17">
        <v>195531</v>
      </c>
      <c r="J45" s="17">
        <v>8188</v>
      </c>
      <c r="K45" s="17">
        <v>6047</v>
      </c>
      <c r="L45" s="17">
        <v>930</v>
      </c>
      <c r="M45" s="17">
        <v>2724</v>
      </c>
      <c r="N45" s="17">
        <v>10164</v>
      </c>
      <c r="O45" s="17">
        <v>0</v>
      </c>
      <c r="P45" s="17">
        <v>6981</v>
      </c>
      <c r="Q45" s="17">
        <v>2558</v>
      </c>
      <c r="R45" s="17">
        <v>437</v>
      </c>
      <c r="S45" s="17">
        <v>43910</v>
      </c>
      <c r="T45" s="17">
        <v>23988</v>
      </c>
      <c r="U45" s="17">
        <v>0</v>
      </c>
      <c r="V45" s="17">
        <v>1003</v>
      </c>
      <c r="W45" s="17">
        <v>1367</v>
      </c>
      <c r="X45" s="17">
        <v>393</v>
      </c>
      <c r="Y45" s="17">
        <v>97</v>
      </c>
      <c r="Z45" s="17">
        <v>0</v>
      </c>
      <c r="AA45" s="17">
        <v>832</v>
      </c>
      <c r="AB45" s="17">
        <v>0</v>
      </c>
      <c r="AC45" s="17">
        <v>942</v>
      </c>
      <c r="AD45" s="17">
        <v>362</v>
      </c>
      <c r="AE45" s="17">
        <v>616</v>
      </c>
      <c r="AF45" s="17">
        <v>7503</v>
      </c>
      <c r="AG45" s="17">
        <v>13313</v>
      </c>
      <c r="AH45" s="17">
        <v>2087</v>
      </c>
      <c r="AI45" s="17">
        <v>5715</v>
      </c>
      <c r="AJ45" s="17">
        <v>0</v>
      </c>
      <c r="AK45" s="17">
        <v>602</v>
      </c>
      <c r="AL45" s="17">
        <v>12</v>
      </c>
      <c r="AM45" s="17">
        <v>38</v>
      </c>
      <c r="AN45" s="17">
        <v>15427</v>
      </c>
      <c r="AO45" s="17">
        <v>896</v>
      </c>
      <c r="AP45" s="17">
        <v>16107</v>
      </c>
      <c r="AQ45" s="17">
        <v>25962</v>
      </c>
      <c r="AR45" s="17">
        <v>290204</v>
      </c>
      <c r="AS45" s="17">
        <v>6695</v>
      </c>
      <c r="AT45" s="17">
        <v>5913</v>
      </c>
      <c r="AU45" s="17">
        <v>76</v>
      </c>
      <c r="AV45" s="17">
        <v>1084</v>
      </c>
      <c r="AW45" s="17">
        <v>41237</v>
      </c>
      <c r="AX45" s="17">
        <v>1782</v>
      </c>
      <c r="AY45" s="17">
        <v>22356</v>
      </c>
      <c r="AZ45" s="17">
        <v>21594</v>
      </c>
      <c r="BA45" s="17">
        <v>22744</v>
      </c>
      <c r="BB45" s="17">
        <v>834</v>
      </c>
      <c r="BC45" s="17">
        <v>1612</v>
      </c>
      <c r="BD45" s="17">
        <v>249132</v>
      </c>
      <c r="BE45" s="17">
        <v>4143</v>
      </c>
      <c r="BF45" s="17">
        <v>1056</v>
      </c>
      <c r="BG45" s="17">
        <v>103945</v>
      </c>
      <c r="BH45" s="17">
        <v>19831</v>
      </c>
      <c r="BI45" s="17">
        <v>6171</v>
      </c>
      <c r="BJ45" s="17">
        <v>1614</v>
      </c>
      <c r="BK45" s="17">
        <v>3014</v>
      </c>
      <c r="BL45" s="18">
        <v>1201980</v>
      </c>
      <c r="BM45" s="17">
        <v>0</v>
      </c>
      <c r="BN45" s="17">
        <v>0</v>
      </c>
      <c r="BO45" s="17">
        <v>0</v>
      </c>
      <c r="BP45" s="17">
        <v>8048780</v>
      </c>
      <c r="BQ45" s="17">
        <v>0</v>
      </c>
      <c r="BR45" s="17">
        <v>0</v>
      </c>
      <c r="BS45" s="18">
        <v>8048780</v>
      </c>
      <c r="BT45" s="18">
        <v>9250760</v>
      </c>
      <c r="BU45" s="17">
        <v>0</v>
      </c>
      <c r="BV45" s="17">
        <v>0</v>
      </c>
      <c r="BW45" s="17">
        <v>0</v>
      </c>
      <c r="BX45" s="17">
        <v>0</v>
      </c>
      <c r="BY45" s="18">
        <v>0</v>
      </c>
      <c r="BZ45" s="18">
        <v>9250760</v>
      </c>
      <c r="CA45" s="17">
        <v>9250760</v>
      </c>
      <c r="CB45" s="17">
        <v>0</v>
      </c>
      <c r="CD45" s="14">
        <f t="shared" si="1"/>
        <v>0</v>
      </c>
      <c r="CE45" s="14">
        <f t="shared" si="2"/>
        <v>0</v>
      </c>
      <c r="CF45" s="14">
        <f t="shared" si="3"/>
        <v>0</v>
      </c>
      <c r="CG45" s="14">
        <f t="shared" si="4"/>
        <v>0</v>
      </c>
      <c r="CH45" s="14">
        <f t="shared" si="5"/>
        <v>0</v>
      </c>
      <c r="CI45" s="14">
        <f t="shared" si="6"/>
        <v>0</v>
      </c>
    </row>
    <row r="46" spans="1:87" ht="15.6" x14ac:dyDescent="0.3">
      <c r="A46" s="14"/>
      <c r="B46" s="19" t="s">
        <v>101</v>
      </c>
      <c r="C46" s="20" t="s">
        <v>102</v>
      </c>
      <c r="D46" s="17">
        <v>650</v>
      </c>
      <c r="E46" s="17">
        <v>653</v>
      </c>
      <c r="F46" s="17">
        <v>135</v>
      </c>
      <c r="G46" s="17">
        <v>2422</v>
      </c>
      <c r="H46" s="17">
        <v>183</v>
      </c>
      <c r="I46" s="17">
        <v>3516</v>
      </c>
      <c r="J46" s="17">
        <v>1628</v>
      </c>
      <c r="K46" s="17">
        <v>180</v>
      </c>
      <c r="L46" s="17">
        <v>16</v>
      </c>
      <c r="M46" s="17">
        <v>154</v>
      </c>
      <c r="N46" s="17">
        <v>84</v>
      </c>
      <c r="O46" s="17">
        <v>145</v>
      </c>
      <c r="P46" s="17">
        <v>777</v>
      </c>
      <c r="Q46" s="17">
        <v>223</v>
      </c>
      <c r="R46" s="17">
        <v>651</v>
      </c>
      <c r="S46" s="17">
        <v>6925</v>
      </c>
      <c r="T46" s="17">
        <v>2615</v>
      </c>
      <c r="U46" s="17">
        <v>0</v>
      </c>
      <c r="V46" s="17">
        <v>1275</v>
      </c>
      <c r="W46" s="17">
        <v>341</v>
      </c>
      <c r="X46" s="17">
        <v>179</v>
      </c>
      <c r="Y46" s="17">
        <v>418</v>
      </c>
      <c r="Z46" s="17">
        <v>0</v>
      </c>
      <c r="AA46" s="17">
        <v>12</v>
      </c>
      <c r="AB46" s="17">
        <v>0</v>
      </c>
      <c r="AC46" s="17">
        <v>54</v>
      </c>
      <c r="AD46" s="17">
        <v>52</v>
      </c>
      <c r="AE46" s="17">
        <v>21</v>
      </c>
      <c r="AF46" s="17">
        <v>153</v>
      </c>
      <c r="AG46" s="17">
        <v>441</v>
      </c>
      <c r="AH46" s="17">
        <v>84854</v>
      </c>
      <c r="AI46" s="17">
        <v>777</v>
      </c>
      <c r="AJ46" s="17">
        <v>0</v>
      </c>
      <c r="AK46" s="17">
        <v>130</v>
      </c>
      <c r="AL46" s="17">
        <v>38</v>
      </c>
      <c r="AM46" s="17">
        <v>45</v>
      </c>
      <c r="AN46" s="17">
        <v>1569</v>
      </c>
      <c r="AO46" s="17">
        <v>97</v>
      </c>
      <c r="AP46" s="17">
        <v>6657</v>
      </c>
      <c r="AQ46" s="17">
        <v>16081</v>
      </c>
      <c r="AR46" s="17">
        <v>69172</v>
      </c>
      <c r="AS46" s="17">
        <v>157294</v>
      </c>
      <c r="AT46" s="17">
        <v>3500</v>
      </c>
      <c r="AU46" s="17">
        <v>428</v>
      </c>
      <c r="AV46" s="17">
        <v>2069</v>
      </c>
      <c r="AW46" s="17">
        <v>8967</v>
      </c>
      <c r="AX46" s="17">
        <v>367</v>
      </c>
      <c r="AY46" s="17">
        <v>343</v>
      </c>
      <c r="AZ46" s="17">
        <v>827</v>
      </c>
      <c r="BA46" s="17">
        <v>867</v>
      </c>
      <c r="BB46" s="17">
        <v>92</v>
      </c>
      <c r="BC46" s="17">
        <v>282</v>
      </c>
      <c r="BD46" s="17">
        <v>392</v>
      </c>
      <c r="BE46" s="17">
        <v>1397</v>
      </c>
      <c r="BF46" s="17">
        <v>70</v>
      </c>
      <c r="BG46" s="17">
        <v>102984</v>
      </c>
      <c r="BH46" s="17">
        <v>10442</v>
      </c>
      <c r="BI46" s="17">
        <v>1427</v>
      </c>
      <c r="BJ46" s="17">
        <v>403</v>
      </c>
      <c r="BK46" s="17">
        <v>329</v>
      </c>
      <c r="BL46" s="18">
        <v>495803</v>
      </c>
      <c r="BM46" s="17">
        <v>623039</v>
      </c>
      <c r="BN46" s="17">
        <v>5316</v>
      </c>
      <c r="BO46" s="17">
        <v>0</v>
      </c>
      <c r="BP46" s="17">
        <v>826816</v>
      </c>
      <c r="BQ46" s="17">
        <v>15909</v>
      </c>
      <c r="BR46" s="17">
        <v>190243</v>
      </c>
      <c r="BS46" s="18">
        <v>1661323</v>
      </c>
      <c r="BT46" s="18">
        <v>2157126</v>
      </c>
      <c r="BU46" s="17">
        <v>0</v>
      </c>
      <c r="BV46" s="17">
        <v>0</v>
      </c>
      <c r="BW46" s="17">
        <v>0</v>
      </c>
      <c r="BX46" s="17">
        <v>0</v>
      </c>
      <c r="BY46" s="18">
        <v>0</v>
      </c>
      <c r="BZ46" s="18">
        <v>2157126</v>
      </c>
      <c r="CA46" s="17">
        <v>2157126</v>
      </c>
      <c r="CB46" s="17">
        <v>0</v>
      </c>
      <c r="CD46" s="14">
        <f t="shared" si="1"/>
        <v>0</v>
      </c>
      <c r="CE46" s="14">
        <f t="shared" si="2"/>
        <v>0</v>
      </c>
      <c r="CF46" s="14">
        <f t="shared" si="3"/>
        <v>0</v>
      </c>
      <c r="CG46" s="14">
        <f t="shared" si="4"/>
        <v>0</v>
      </c>
      <c r="CH46" s="14">
        <f t="shared" si="5"/>
        <v>0</v>
      </c>
      <c r="CI46" s="14">
        <f t="shared" si="6"/>
        <v>0</v>
      </c>
    </row>
    <row r="47" spans="1:87" ht="15.6" x14ac:dyDescent="0.3">
      <c r="A47" s="14"/>
      <c r="B47" s="19" t="s">
        <v>103</v>
      </c>
      <c r="C47" s="20" t="s">
        <v>104</v>
      </c>
      <c r="D47" s="17">
        <v>2588</v>
      </c>
      <c r="E47" s="17">
        <v>3269</v>
      </c>
      <c r="F47" s="17">
        <v>10966</v>
      </c>
      <c r="G47" s="17">
        <v>8151</v>
      </c>
      <c r="H47" s="17">
        <v>523</v>
      </c>
      <c r="I47" s="17">
        <v>125548</v>
      </c>
      <c r="J47" s="17">
        <v>131284</v>
      </c>
      <c r="K47" s="17">
        <v>7391</v>
      </c>
      <c r="L47" s="17">
        <v>533</v>
      </c>
      <c r="M47" s="17">
        <v>11900</v>
      </c>
      <c r="N47" s="17">
        <v>40540</v>
      </c>
      <c r="O47" s="17">
        <v>5282</v>
      </c>
      <c r="P47" s="17">
        <v>1994</v>
      </c>
      <c r="Q47" s="17">
        <v>79312</v>
      </c>
      <c r="R47" s="17">
        <v>2377</v>
      </c>
      <c r="S47" s="17">
        <v>99442</v>
      </c>
      <c r="T47" s="17">
        <v>39732</v>
      </c>
      <c r="U47" s="17">
        <v>0</v>
      </c>
      <c r="V47" s="17">
        <v>564995</v>
      </c>
      <c r="W47" s="17">
        <v>56028</v>
      </c>
      <c r="X47" s="17">
        <v>190745</v>
      </c>
      <c r="Y47" s="17">
        <v>2581</v>
      </c>
      <c r="Z47" s="17">
        <v>0</v>
      </c>
      <c r="AA47" s="17">
        <v>6740</v>
      </c>
      <c r="AB47" s="17">
        <v>0</v>
      </c>
      <c r="AC47" s="17">
        <v>25772</v>
      </c>
      <c r="AD47" s="17">
        <v>5685</v>
      </c>
      <c r="AE47" s="17">
        <v>4246</v>
      </c>
      <c r="AF47" s="17">
        <v>37958</v>
      </c>
      <c r="AG47" s="17">
        <v>101087</v>
      </c>
      <c r="AH47" s="17">
        <v>775884</v>
      </c>
      <c r="AI47" s="17">
        <v>26204</v>
      </c>
      <c r="AJ47" s="17">
        <v>0</v>
      </c>
      <c r="AK47" s="17">
        <v>6681</v>
      </c>
      <c r="AL47" s="17">
        <v>1891</v>
      </c>
      <c r="AM47" s="17">
        <v>2941</v>
      </c>
      <c r="AN47" s="17">
        <v>128125</v>
      </c>
      <c r="AO47" s="17">
        <v>4510</v>
      </c>
      <c r="AP47" s="17">
        <v>478674</v>
      </c>
      <c r="AQ47" s="17">
        <v>50895</v>
      </c>
      <c r="AR47" s="17">
        <v>137826</v>
      </c>
      <c r="AS47" s="17">
        <v>90857</v>
      </c>
      <c r="AT47" s="17">
        <v>89689</v>
      </c>
      <c r="AU47" s="17">
        <v>4288</v>
      </c>
      <c r="AV47" s="17">
        <v>146808</v>
      </c>
      <c r="AW47" s="17">
        <v>5118</v>
      </c>
      <c r="AX47" s="17">
        <v>9045</v>
      </c>
      <c r="AY47" s="17">
        <v>300209</v>
      </c>
      <c r="AZ47" s="17">
        <v>18112</v>
      </c>
      <c r="BA47" s="17">
        <v>4165</v>
      </c>
      <c r="BB47" s="17">
        <v>621</v>
      </c>
      <c r="BC47" s="17">
        <v>2661</v>
      </c>
      <c r="BD47" s="17">
        <v>3023</v>
      </c>
      <c r="BE47" s="17">
        <v>2331</v>
      </c>
      <c r="BF47" s="17">
        <v>962</v>
      </c>
      <c r="BG47" s="17">
        <v>83126</v>
      </c>
      <c r="BH47" s="17">
        <v>29808</v>
      </c>
      <c r="BI47" s="17">
        <v>70401</v>
      </c>
      <c r="BJ47" s="17">
        <v>4510</v>
      </c>
      <c r="BK47" s="17">
        <v>4272</v>
      </c>
      <c r="BL47" s="18">
        <v>4050306</v>
      </c>
      <c r="BM47" s="17">
        <v>3225501</v>
      </c>
      <c r="BN47" s="17">
        <v>24453</v>
      </c>
      <c r="BO47" s="17">
        <v>8979</v>
      </c>
      <c r="BP47" s="17">
        <v>107870</v>
      </c>
      <c r="BQ47" s="17">
        <v>101062</v>
      </c>
      <c r="BR47" s="17">
        <v>2616149</v>
      </c>
      <c r="BS47" s="18">
        <v>6084014</v>
      </c>
      <c r="BT47" s="18">
        <v>10134320</v>
      </c>
      <c r="BU47" s="17">
        <v>0</v>
      </c>
      <c r="BV47" s="17">
        <v>0</v>
      </c>
      <c r="BW47" s="17">
        <v>0</v>
      </c>
      <c r="BX47" s="17">
        <v>0</v>
      </c>
      <c r="BY47" s="18">
        <v>0</v>
      </c>
      <c r="BZ47" s="18">
        <v>10134320</v>
      </c>
      <c r="CA47" s="17">
        <v>10134320</v>
      </c>
      <c r="CB47" s="17">
        <v>0</v>
      </c>
      <c r="CD47" s="14">
        <f t="shared" si="1"/>
        <v>0</v>
      </c>
      <c r="CE47" s="14">
        <f t="shared" si="2"/>
        <v>0</v>
      </c>
      <c r="CF47" s="14">
        <f t="shared" si="3"/>
        <v>0</v>
      </c>
      <c r="CG47" s="14">
        <f t="shared" si="4"/>
        <v>0</v>
      </c>
      <c r="CH47" s="14">
        <f t="shared" si="5"/>
        <v>0</v>
      </c>
      <c r="CI47" s="14">
        <f t="shared" si="6"/>
        <v>0</v>
      </c>
    </row>
    <row r="48" spans="1:87" ht="15.6" x14ac:dyDescent="0.3">
      <c r="A48" s="14"/>
      <c r="B48" s="19" t="s">
        <v>105</v>
      </c>
      <c r="C48" s="20" t="s">
        <v>106</v>
      </c>
      <c r="D48" s="17">
        <v>1776</v>
      </c>
      <c r="E48" s="17">
        <v>1014</v>
      </c>
      <c r="F48" s="17">
        <v>1928</v>
      </c>
      <c r="G48" s="17">
        <v>12127</v>
      </c>
      <c r="H48" s="17">
        <v>593</v>
      </c>
      <c r="I48" s="17">
        <v>51892</v>
      </c>
      <c r="J48" s="17">
        <v>28403</v>
      </c>
      <c r="K48" s="17">
        <v>3302</v>
      </c>
      <c r="L48" s="17">
        <v>135</v>
      </c>
      <c r="M48" s="17">
        <v>3926</v>
      </c>
      <c r="N48" s="17">
        <v>3301</v>
      </c>
      <c r="O48" s="17">
        <v>2416</v>
      </c>
      <c r="P48" s="17">
        <v>3049</v>
      </c>
      <c r="Q48" s="17">
        <v>19190</v>
      </c>
      <c r="R48" s="17">
        <v>154</v>
      </c>
      <c r="S48" s="17">
        <v>42393</v>
      </c>
      <c r="T48" s="17">
        <v>27973</v>
      </c>
      <c r="U48" s="17">
        <v>0</v>
      </c>
      <c r="V48" s="17">
        <v>30979</v>
      </c>
      <c r="W48" s="17">
        <v>5825</v>
      </c>
      <c r="X48" s="17">
        <v>15124</v>
      </c>
      <c r="Y48" s="17">
        <v>1985</v>
      </c>
      <c r="Z48" s="17">
        <v>0</v>
      </c>
      <c r="AA48" s="17">
        <v>2761</v>
      </c>
      <c r="AB48" s="17">
        <v>0</v>
      </c>
      <c r="AC48" s="17">
        <v>4088</v>
      </c>
      <c r="AD48" s="17">
        <v>2233</v>
      </c>
      <c r="AE48" s="17">
        <v>622</v>
      </c>
      <c r="AF48" s="17">
        <v>7883</v>
      </c>
      <c r="AG48" s="17">
        <v>22615</v>
      </c>
      <c r="AH48" s="17">
        <v>90677</v>
      </c>
      <c r="AI48" s="17">
        <v>2585</v>
      </c>
      <c r="AJ48" s="17">
        <v>0</v>
      </c>
      <c r="AK48" s="17">
        <v>1217</v>
      </c>
      <c r="AL48" s="17">
        <v>657</v>
      </c>
      <c r="AM48" s="17">
        <v>1478</v>
      </c>
      <c r="AN48" s="17">
        <v>22785</v>
      </c>
      <c r="AO48" s="17">
        <v>1140</v>
      </c>
      <c r="AP48" s="17">
        <v>43430</v>
      </c>
      <c r="AQ48" s="17">
        <v>54548</v>
      </c>
      <c r="AR48" s="17">
        <v>515612</v>
      </c>
      <c r="AS48" s="17">
        <v>26947</v>
      </c>
      <c r="AT48" s="17">
        <v>8421</v>
      </c>
      <c r="AU48" s="17">
        <v>260</v>
      </c>
      <c r="AV48" s="17">
        <v>14840</v>
      </c>
      <c r="AW48" s="17">
        <v>9501</v>
      </c>
      <c r="AX48" s="17">
        <v>2005</v>
      </c>
      <c r="AY48" s="17">
        <v>25999</v>
      </c>
      <c r="AZ48" s="17">
        <v>1401</v>
      </c>
      <c r="BA48" s="17">
        <v>1145</v>
      </c>
      <c r="BB48" s="17">
        <v>383</v>
      </c>
      <c r="BC48" s="17">
        <v>424</v>
      </c>
      <c r="BD48" s="17">
        <v>1448</v>
      </c>
      <c r="BE48" s="17">
        <v>1048</v>
      </c>
      <c r="BF48" s="17">
        <v>1940</v>
      </c>
      <c r="BG48" s="17">
        <v>9232</v>
      </c>
      <c r="BH48" s="17">
        <v>24161</v>
      </c>
      <c r="BI48" s="17">
        <v>4376</v>
      </c>
      <c r="BJ48" s="17">
        <v>1626</v>
      </c>
      <c r="BK48" s="17">
        <v>2772</v>
      </c>
      <c r="BL48" s="18">
        <v>1169745</v>
      </c>
      <c r="BM48" s="17">
        <v>300084</v>
      </c>
      <c r="BN48" s="17">
        <v>4913</v>
      </c>
      <c r="BO48" s="17">
        <v>473</v>
      </c>
      <c r="BP48" s="17">
        <v>21497</v>
      </c>
      <c r="BQ48" s="17">
        <v>5333</v>
      </c>
      <c r="BR48" s="17">
        <v>137991</v>
      </c>
      <c r="BS48" s="18">
        <v>470291</v>
      </c>
      <c r="BT48" s="18">
        <v>1640036</v>
      </c>
      <c r="BU48" s="17">
        <v>0</v>
      </c>
      <c r="BV48" s="17">
        <v>0</v>
      </c>
      <c r="BW48" s="17">
        <v>0</v>
      </c>
      <c r="BX48" s="17">
        <v>0</v>
      </c>
      <c r="BY48" s="18">
        <v>0</v>
      </c>
      <c r="BZ48" s="18">
        <v>1640036</v>
      </c>
      <c r="CA48" s="17">
        <v>1640036</v>
      </c>
      <c r="CB48" s="17">
        <v>0</v>
      </c>
      <c r="CD48" s="14">
        <f t="shared" si="1"/>
        <v>0</v>
      </c>
      <c r="CE48" s="14">
        <f t="shared" si="2"/>
        <v>0</v>
      </c>
      <c r="CF48" s="14">
        <f t="shared" si="3"/>
        <v>0</v>
      </c>
      <c r="CG48" s="14">
        <f t="shared" si="4"/>
        <v>0</v>
      </c>
      <c r="CH48" s="14">
        <f t="shared" si="5"/>
        <v>0</v>
      </c>
      <c r="CI48" s="14">
        <f t="shared" si="6"/>
        <v>0</v>
      </c>
    </row>
    <row r="49" spans="1:87" ht="15.6" x14ac:dyDescent="0.3">
      <c r="A49" s="14"/>
      <c r="B49" s="19" t="s">
        <v>107</v>
      </c>
      <c r="C49" s="20" t="s">
        <v>108</v>
      </c>
      <c r="D49" s="17">
        <v>631</v>
      </c>
      <c r="E49" s="17">
        <v>322</v>
      </c>
      <c r="F49" s="17">
        <v>214</v>
      </c>
      <c r="G49" s="17">
        <v>733</v>
      </c>
      <c r="H49" s="17">
        <v>26</v>
      </c>
      <c r="I49" s="17">
        <v>15451</v>
      </c>
      <c r="J49" s="17">
        <v>15055</v>
      </c>
      <c r="K49" s="17">
        <v>593</v>
      </c>
      <c r="L49" s="17">
        <v>60</v>
      </c>
      <c r="M49" s="17">
        <v>2111</v>
      </c>
      <c r="N49" s="17">
        <v>3554</v>
      </c>
      <c r="O49" s="17">
        <v>772</v>
      </c>
      <c r="P49" s="17">
        <v>2149</v>
      </c>
      <c r="Q49" s="17">
        <v>4829</v>
      </c>
      <c r="R49" s="17">
        <v>8</v>
      </c>
      <c r="S49" s="17">
        <v>40877</v>
      </c>
      <c r="T49" s="17">
        <v>50429</v>
      </c>
      <c r="U49" s="17">
        <v>0</v>
      </c>
      <c r="V49" s="17">
        <v>61681</v>
      </c>
      <c r="W49" s="17">
        <v>1632</v>
      </c>
      <c r="X49" s="17">
        <v>2437</v>
      </c>
      <c r="Y49" s="17">
        <v>1029</v>
      </c>
      <c r="Z49" s="17">
        <v>0</v>
      </c>
      <c r="AA49" s="17">
        <v>1119</v>
      </c>
      <c r="AB49" s="17">
        <v>0</v>
      </c>
      <c r="AC49" s="17">
        <v>3016</v>
      </c>
      <c r="AD49" s="17">
        <v>866</v>
      </c>
      <c r="AE49" s="17">
        <v>309</v>
      </c>
      <c r="AF49" s="17">
        <v>3096</v>
      </c>
      <c r="AG49" s="17">
        <v>9128</v>
      </c>
      <c r="AH49" s="17">
        <v>231730</v>
      </c>
      <c r="AI49" s="17">
        <v>1193</v>
      </c>
      <c r="AJ49" s="17">
        <v>0</v>
      </c>
      <c r="AK49" s="17">
        <v>457</v>
      </c>
      <c r="AL49" s="17">
        <v>577</v>
      </c>
      <c r="AM49" s="17">
        <v>538</v>
      </c>
      <c r="AN49" s="17">
        <v>6964</v>
      </c>
      <c r="AO49" s="17">
        <v>693</v>
      </c>
      <c r="AP49" s="17">
        <v>11855</v>
      </c>
      <c r="AQ49" s="17">
        <v>88463</v>
      </c>
      <c r="AR49" s="17">
        <v>306684</v>
      </c>
      <c r="AS49" s="17">
        <v>5113</v>
      </c>
      <c r="AT49" s="17">
        <v>13144</v>
      </c>
      <c r="AU49" s="17">
        <v>74</v>
      </c>
      <c r="AV49" s="17">
        <v>307</v>
      </c>
      <c r="AW49" s="17">
        <v>14264</v>
      </c>
      <c r="AX49" s="17">
        <v>240</v>
      </c>
      <c r="AY49" s="17">
        <v>628</v>
      </c>
      <c r="AZ49" s="17">
        <v>6174</v>
      </c>
      <c r="BA49" s="17">
        <v>1104</v>
      </c>
      <c r="BB49" s="17">
        <v>149</v>
      </c>
      <c r="BC49" s="17">
        <v>516</v>
      </c>
      <c r="BD49" s="17">
        <v>802</v>
      </c>
      <c r="BE49" s="17">
        <v>794</v>
      </c>
      <c r="BF49" s="17">
        <v>856</v>
      </c>
      <c r="BG49" s="17">
        <v>13664</v>
      </c>
      <c r="BH49" s="17">
        <v>7869</v>
      </c>
      <c r="BI49" s="17">
        <v>1121</v>
      </c>
      <c r="BJ49" s="17">
        <v>994</v>
      </c>
      <c r="BK49" s="17">
        <v>1047</v>
      </c>
      <c r="BL49" s="18">
        <v>940141</v>
      </c>
      <c r="BM49" s="17">
        <v>50482</v>
      </c>
      <c r="BN49" s="17">
        <v>1587</v>
      </c>
      <c r="BO49" s="17">
        <v>19</v>
      </c>
      <c r="BP49" s="17">
        <v>852</v>
      </c>
      <c r="BQ49" s="17">
        <v>213</v>
      </c>
      <c r="BR49" s="17">
        <v>13770</v>
      </c>
      <c r="BS49" s="18">
        <v>66923</v>
      </c>
      <c r="BT49" s="18">
        <v>1007064</v>
      </c>
      <c r="BU49" s="17">
        <v>0</v>
      </c>
      <c r="BV49" s="17">
        <v>0</v>
      </c>
      <c r="BW49" s="17">
        <v>0</v>
      </c>
      <c r="BX49" s="17">
        <v>0</v>
      </c>
      <c r="BY49" s="18">
        <v>0</v>
      </c>
      <c r="BZ49" s="18">
        <v>1007064</v>
      </c>
      <c r="CA49" s="17">
        <v>1007064</v>
      </c>
      <c r="CB49" s="17">
        <v>0</v>
      </c>
      <c r="CD49" s="14">
        <f t="shared" si="1"/>
        <v>0</v>
      </c>
      <c r="CE49" s="14">
        <f t="shared" si="2"/>
        <v>0</v>
      </c>
      <c r="CF49" s="14">
        <f t="shared" si="3"/>
        <v>0</v>
      </c>
      <c r="CG49" s="14">
        <f t="shared" si="4"/>
        <v>0</v>
      </c>
      <c r="CH49" s="14">
        <f t="shared" si="5"/>
        <v>0</v>
      </c>
      <c r="CI49" s="14">
        <f t="shared" si="6"/>
        <v>0</v>
      </c>
    </row>
    <row r="50" spans="1:87" ht="15.6" x14ac:dyDescent="0.3">
      <c r="A50" s="14"/>
      <c r="B50" s="19" t="s">
        <v>109</v>
      </c>
      <c r="C50" s="20" t="s">
        <v>110</v>
      </c>
      <c r="D50" s="17">
        <v>14</v>
      </c>
      <c r="E50" s="17">
        <v>18</v>
      </c>
      <c r="F50" s="17">
        <v>29</v>
      </c>
      <c r="G50" s="17">
        <v>46</v>
      </c>
      <c r="H50" s="17">
        <v>3</v>
      </c>
      <c r="I50" s="17">
        <v>799</v>
      </c>
      <c r="J50" s="17">
        <v>1432</v>
      </c>
      <c r="K50" s="17">
        <v>60</v>
      </c>
      <c r="L50" s="17">
        <v>7</v>
      </c>
      <c r="M50" s="17">
        <v>27</v>
      </c>
      <c r="N50" s="17">
        <v>79</v>
      </c>
      <c r="O50" s="17">
        <v>77</v>
      </c>
      <c r="P50" s="17">
        <v>732</v>
      </c>
      <c r="Q50" s="17">
        <v>220</v>
      </c>
      <c r="R50" s="17">
        <v>19</v>
      </c>
      <c r="S50" s="17">
        <v>1461</v>
      </c>
      <c r="T50" s="17">
        <v>1363</v>
      </c>
      <c r="U50" s="17">
        <v>0</v>
      </c>
      <c r="V50" s="17">
        <v>4248</v>
      </c>
      <c r="W50" s="17">
        <v>315</v>
      </c>
      <c r="X50" s="17">
        <v>892</v>
      </c>
      <c r="Y50" s="17">
        <v>40</v>
      </c>
      <c r="Z50" s="17">
        <v>0</v>
      </c>
      <c r="AA50" s="17">
        <v>32</v>
      </c>
      <c r="AB50" s="17">
        <v>0</v>
      </c>
      <c r="AC50" s="17">
        <v>533</v>
      </c>
      <c r="AD50" s="17">
        <v>113</v>
      </c>
      <c r="AE50" s="17">
        <v>26</v>
      </c>
      <c r="AF50" s="17">
        <v>43</v>
      </c>
      <c r="AG50" s="17">
        <v>836</v>
      </c>
      <c r="AH50" s="17">
        <v>8970</v>
      </c>
      <c r="AI50" s="17">
        <v>117</v>
      </c>
      <c r="AJ50" s="17">
        <v>0</v>
      </c>
      <c r="AK50" s="17">
        <v>40</v>
      </c>
      <c r="AL50" s="17">
        <v>6</v>
      </c>
      <c r="AM50" s="17">
        <v>13</v>
      </c>
      <c r="AN50" s="17">
        <v>238</v>
      </c>
      <c r="AO50" s="17">
        <v>69</v>
      </c>
      <c r="AP50" s="17">
        <v>1305</v>
      </c>
      <c r="AQ50" s="17">
        <v>113</v>
      </c>
      <c r="AR50" s="17">
        <v>2033</v>
      </c>
      <c r="AS50" s="17">
        <v>129</v>
      </c>
      <c r="AT50" s="17">
        <v>978</v>
      </c>
      <c r="AU50" s="17">
        <v>1421</v>
      </c>
      <c r="AV50" s="17">
        <v>191</v>
      </c>
      <c r="AW50" s="17">
        <v>2153</v>
      </c>
      <c r="AX50" s="17">
        <v>12</v>
      </c>
      <c r="AY50" s="17">
        <v>405</v>
      </c>
      <c r="AZ50" s="17">
        <v>276</v>
      </c>
      <c r="BA50" s="17">
        <v>38</v>
      </c>
      <c r="BB50" s="17">
        <v>11</v>
      </c>
      <c r="BC50" s="17">
        <v>126</v>
      </c>
      <c r="BD50" s="17">
        <v>4</v>
      </c>
      <c r="BE50" s="17">
        <v>15</v>
      </c>
      <c r="BF50" s="17">
        <v>41</v>
      </c>
      <c r="BG50" s="17">
        <v>782</v>
      </c>
      <c r="BH50" s="17">
        <v>1471</v>
      </c>
      <c r="BI50" s="17">
        <v>2015</v>
      </c>
      <c r="BJ50" s="17">
        <v>102</v>
      </c>
      <c r="BK50" s="17">
        <v>196</v>
      </c>
      <c r="BL50" s="18">
        <v>36734</v>
      </c>
      <c r="BM50" s="17">
        <v>26815</v>
      </c>
      <c r="BN50" s="17">
        <v>694</v>
      </c>
      <c r="BO50" s="17">
        <v>12</v>
      </c>
      <c r="BP50" s="17">
        <v>531</v>
      </c>
      <c r="BQ50" s="17">
        <v>131</v>
      </c>
      <c r="BR50" s="17">
        <v>3157</v>
      </c>
      <c r="BS50" s="18">
        <v>31340</v>
      </c>
      <c r="BT50" s="18">
        <v>68074</v>
      </c>
      <c r="BU50" s="17">
        <v>0</v>
      </c>
      <c r="BV50" s="17">
        <v>0</v>
      </c>
      <c r="BW50" s="17">
        <v>0</v>
      </c>
      <c r="BX50" s="17">
        <v>0</v>
      </c>
      <c r="BY50" s="18">
        <v>0</v>
      </c>
      <c r="BZ50" s="18">
        <v>68074</v>
      </c>
      <c r="CA50" s="17">
        <v>68074</v>
      </c>
      <c r="CB50" s="17">
        <v>0</v>
      </c>
      <c r="CD50" s="14">
        <f t="shared" si="1"/>
        <v>0</v>
      </c>
      <c r="CE50" s="14">
        <f t="shared" si="2"/>
        <v>0</v>
      </c>
      <c r="CF50" s="14">
        <f t="shared" si="3"/>
        <v>0</v>
      </c>
      <c r="CG50" s="14">
        <f t="shared" si="4"/>
        <v>0</v>
      </c>
      <c r="CH50" s="14">
        <f t="shared" si="5"/>
        <v>0</v>
      </c>
      <c r="CI50" s="14">
        <f t="shared" si="6"/>
        <v>0</v>
      </c>
    </row>
    <row r="51" spans="1:87" ht="15.6" x14ac:dyDescent="0.3">
      <c r="A51" s="14"/>
      <c r="B51" s="19" t="s">
        <v>111</v>
      </c>
      <c r="C51" s="20" t="s">
        <v>112</v>
      </c>
      <c r="D51" s="17">
        <v>301</v>
      </c>
      <c r="E51" s="17">
        <v>327</v>
      </c>
      <c r="F51" s="17">
        <v>864</v>
      </c>
      <c r="G51" s="17">
        <v>1350</v>
      </c>
      <c r="H51" s="17">
        <v>41</v>
      </c>
      <c r="I51" s="17">
        <v>14090</v>
      </c>
      <c r="J51" s="17">
        <v>11812</v>
      </c>
      <c r="K51" s="17">
        <v>704</v>
      </c>
      <c r="L51" s="17">
        <v>46</v>
      </c>
      <c r="M51" s="17">
        <v>946</v>
      </c>
      <c r="N51" s="17">
        <v>3214</v>
      </c>
      <c r="O51" s="17">
        <v>439</v>
      </c>
      <c r="P51" s="17">
        <v>518</v>
      </c>
      <c r="Q51" s="17">
        <v>6219</v>
      </c>
      <c r="R51" s="17">
        <v>284</v>
      </c>
      <c r="S51" s="17">
        <v>8973</v>
      </c>
      <c r="T51" s="17">
        <v>3107</v>
      </c>
      <c r="U51" s="17">
        <v>0</v>
      </c>
      <c r="V51" s="17">
        <v>45088</v>
      </c>
      <c r="W51" s="17">
        <v>5895</v>
      </c>
      <c r="X51" s="17">
        <v>15872</v>
      </c>
      <c r="Y51" s="17">
        <v>1180</v>
      </c>
      <c r="Z51" s="17">
        <v>0</v>
      </c>
      <c r="AA51" s="17">
        <v>614</v>
      </c>
      <c r="AB51" s="17">
        <v>0</v>
      </c>
      <c r="AC51" s="17">
        <v>2219</v>
      </c>
      <c r="AD51" s="17">
        <v>907</v>
      </c>
      <c r="AE51" s="17">
        <v>363</v>
      </c>
      <c r="AF51" s="17">
        <v>3234</v>
      </c>
      <c r="AG51" s="17">
        <v>8972</v>
      </c>
      <c r="AH51" s="17">
        <v>85282</v>
      </c>
      <c r="AI51" s="17">
        <v>1981</v>
      </c>
      <c r="AJ51" s="17">
        <v>0</v>
      </c>
      <c r="AK51" s="17">
        <v>514</v>
      </c>
      <c r="AL51" s="17">
        <v>168</v>
      </c>
      <c r="AM51" s="17">
        <v>284</v>
      </c>
      <c r="AN51" s="17">
        <v>10839</v>
      </c>
      <c r="AO51" s="17">
        <v>907</v>
      </c>
      <c r="AP51" s="17">
        <v>38777</v>
      </c>
      <c r="AQ51" s="17">
        <v>11167</v>
      </c>
      <c r="AR51" s="17">
        <v>80890</v>
      </c>
      <c r="AS51" s="17">
        <v>8695</v>
      </c>
      <c r="AT51" s="17">
        <v>11362</v>
      </c>
      <c r="AU51" s="17">
        <v>319</v>
      </c>
      <c r="AV51" s="17">
        <v>125506</v>
      </c>
      <c r="AW51" s="17">
        <v>5587</v>
      </c>
      <c r="AX51" s="17">
        <v>2004</v>
      </c>
      <c r="AY51" s="17">
        <v>36475</v>
      </c>
      <c r="AZ51" s="17">
        <v>1502</v>
      </c>
      <c r="BA51" s="17">
        <v>1435</v>
      </c>
      <c r="BB51" s="17">
        <v>151</v>
      </c>
      <c r="BC51" s="17">
        <v>756</v>
      </c>
      <c r="BD51" s="17">
        <v>851</v>
      </c>
      <c r="BE51" s="17">
        <v>1539</v>
      </c>
      <c r="BF51" s="17">
        <v>109</v>
      </c>
      <c r="BG51" s="17">
        <v>99977</v>
      </c>
      <c r="BH51" s="17">
        <v>15573</v>
      </c>
      <c r="BI51" s="17">
        <v>8304</v>
      </c>
      <c r="BJ51" s="17">
        <v>2336</v>
      </c>
      <c r="BK51" s="17">
        <v>1324</v>
      </c>
      <c r="BL51" s="18">
        <v>692193</v>
      </c>
      <c r="BM51" s="17">
        <v>1054896</v>
      </c>
      <c r="BN51" s="17">
        <v>29452</v>
      </c>
      <c r="BO51" s="17">
        <v>707</v>
      </c>
      <c r="BP51" s="17">
        <v>32096</v>
      </c>
      <c r="BQ51" s="17">
        <v>7959</v>
      </c>
      <c r="BR51" s="17">
        <v>213721</v>
      </c>
      <c r="BS51" s="18">
        <v>1338831</v>
      </c>
      <c r="BT51" s="18">
        <v>2031024</v>
      </c>
      <c r="BU51" s="17">
        <v>0</v>
      </c>
      <c r="BV51" s="17">
        <v>0</v>
      </c>
      <c r="BW51" s="17">
        <v>0</v>
      </c>
      <c r="BX51" s="17">
        <v>0</v>
      </c>
      <c r="BY51" s="18">
        <v>0</v>
      </c>
      <c r="BZ51" s="18">
        <v>2031024</v>
      </c>
      <c r="CA51" s="17">
        <v>2031024</v>
      </c>
      <c r="CB51" s="17">
        <v>0</v>
      </c>
      <c r="CD51" s="14">
        <f t="shared" si="1"/>
        <v>0</v>
      </c>
      <c r="CE51" s="14">
        <f t="shared" si="2"/>
        <v>0</v>
      </c>
      <c r="CF51" s="14">
        <f t="shared" si="3"/>
        <v>0</v>
      </c>
      <c r="CG51" s="14">
        <f t="shared" si="4"/>
        <v>0</v>
      </c>
      <c r="CH51" s="14">
        <f t="shared" si="5"/>
        <v>0</v>
      </c>
      <c r="CI51" s="14">
        <f t="shared" si="6"/>
        <v>0</v>
      </c>
    </row>
    <row r="52" spans="1:87" ht="15.6" x14ac:dyDescent="0.3">
      <c r="A52" s="14"/>
      <c r="B52" s="19" t="s">
        <v>113</v>
      </c>
      <c r="C52" s="20" t="s">
        <v>114</v>
      </c>
      <c r="D52" s="17">
        <v>100</v>
      </c>
      <c r="E52" s="17">
        <v>111</v>
      </c>
      <c r="F52" s="17">
        <v>211</v>
      </c>
      <c r="G52" s="17">
        <v>331</v>
      </c>
      <c r="H52" s="17">
        <v>11</v>
      </c>
      <c r="I52" s="17">
        <v>3585</v>
      </c>
      <c r="J52" s="17">
        <v>3021</v>
      </c>
      <c r="K52" s="17">
        <v>141</v>
      </c>
      <c r="L52" s="17">
        <v>16</v>
      </c>
      <c r="M52" s="17">
        <v>212</v>
      </c>
      <c r="N52" s="17">
        <v>701</v>
      </c>
      <c r="O52" s="17">
        <v>129</v>
      </c>
      <c r="P52" s="17">
        <v>180</v>
      </c>
      <c r="Q52" s="17">
        <v>1242</v>
      </c>
      <c r="R52" s="17">
        <v>59</v>
      </c>
      <c r="S52" s="17">
        <v>3162</v>
      </c>
      <c r="T52" s="17">
        <v>723</v>
      </c>
      <c r="U52" s="17">
        <v>0</v>
      </c>
      <c r="V52" s="17">
        <v>9770</v>
      </c>
      <c r="W52" s="17">
        <v>1847</v>
      </c>
      <c r="X52" s="17">
        <v>4301</v>
      </c>
      <c r="Y52" s="17">
        <v>729</v>
      </c>
      <c r="Z52" s="17">
        <v>0</v>
      </c>
      <c r="AA52" s="17">
        <v>195</v>
      </c>
      <c r="AB52" s="17">
        <v>0</v>
      </c>
      <c r="AC52" s="17">
        <v>1530</v>
      </c>
      <c r="AD52" s="17">
        <v>1177</v>
      </c>
      <c r="AE52" s="17">
        <v>422</v>
      </c>
      <c r="AF52" s="17">
        <v>770</v>
      </c>
      <c r="AG52" s="17">
        <v>2326</v>
      </c>
      <c r="AH52" s="17">
        <v>16060</v>
      </c>
      <c r="AI52" s="17">
        <v>5319</v>
      </c>
      <c r="AJ52" s="17">
        <v>0</v>
      </c>
      <c r="AK52" s="17">
        <v>481</v>
      </c>
      <c r="AL52" s="17">
        <v>210</v>
      </c>
      <c r="AM52" s="17">
        <v>613</v>
      </c>
      <c r="AN52" s="17">
        <v>1999</v>
      </c>
      <c r="AO52" s="17">
        <v>92</v>
      </c>
      <c r="AP52" s="17">
        <v>37886</v>
      </c>
      <c r="AQ52" s="17">
        <v>1193</v>
      </c>
      <c r="AR52" s="17">
        <v>4019</v>
      </c>
      <c r="AS52" s="17">
        <v>12763</v>
      </c>
      <c r="AT52" s="17">
        <v>7448</v>
      </c>
      <c r="AU52" s="17">
        <v>239</v>
      </c>
      <c r="AV52" s="17">
        <v>90563</v>
      </c>
      <c r="AW52" s="17">
        <v>11565</v>
      </c>
      <c r="AX52" s="17">
        <v>272</v>
      </c>
      <c r="AY52" s="17">
        <v>50319</v>
      </c>
      <c r="AZ52" s="17">
        <v>10713</v>
      </c>
      <c r="BA52" s="17">
        <v>465</v>
      </c>
      <c r="BB52" s="17">
        <v>101</v>
      </c>
      <c r="BC52" s="17">
        <v>593</v>
      </c>
      <c r="BD52" s="17">
        <v>140</v>
      </c>
      <c r="BE52" s="17">
        <v>107</v>
      </c>
      <c r="BF52" s="17">
        <v>293</v>
      </c>
      <c r="BG52" s="17">
        <v>3325</v>
      </c>
      <c r="BH52" s="17">
        <v>1017</v>
      </c>
      <c r="BI52" s="17">
        <v>1899</v>
      </c>
      <c r="BJ52" s="17">
        <v>868</v>
      </c>
      <c r="BK52" s="17">
        <v>428</v>
      </c>
      <c r="BL52" s="18">
        <v>297992</v>
      </c>
      <c r="BM52" s="17">
        <v>172698</v>
      </c>
      <c r="BN52" s="17">
        <v>1279</v>
      </c>
      <c r="BO52" s="17">
        <v>155</v>
      </c>
      <c r="BP52" s="17">
        <v>7044</v>
      </c>
      <c r="BQ52" s="17">
        <v>1746</v>
      </c>
      <c r="BR52" s="17">
        <v>43185</v>
      </c>
      <c r="BS52" s="18">
        <v>226107</v>
      </c>
      <c r="BT52" s="18">
        <v>524099</v>
      </c>
      <c r="BU52" s="17">
        <v>0</v>
      </c>
      <c r="BV52" s="17">
        <v>0</v>
      </c>
      <c r="BW52" s="17">
        <v>0</v>
      </c>
      <c r="BX52" s="17">
        <v>0</v>
      </c>
      <c r="BY52" s="18">
        <v>0</v>
      </c>
      <c r="BZ52" s="18">
        <v>524099</v>
      </c>
      <c r="CA52" s="17">
        <v>524099</v>
      </c>
      <c r="CB52" s="17">
        <v>0</v>
      </c>
      <c r="CD52" s="14">
        <f t="shared" si="1"/>
        <v>0</v>
      </c>
      <c r="CE52" s="14">
        <f t="shared" si="2"/>
        <v>0</v>
      </c>
      <c r="CF52" s="14">
        <f t="shared" si="3"/>
        <v>0</v>
      </c>
      <c r="CG52" s="14">
        <f t="shared" si="4"/>
        <v>0</v>
      </c>
      <c r="CH52" s="14">
        <f t="shared" si="5"/>
        <v>0</v>
      </c>
      <c r="CI52" s="14">
        <f t="shared" si="6"/>
        <v>0</v>
      </c>
    </row>
    <row r="53" spans="1:87" ht="15.6" x14ac:dyDescent="0.3">
      <c r="A53" s="14"/>
      <c r="B53" s="19" t="s">
        <v>115</v>
      </c>
      <c r="C53" s="20" t="s">
        <v>116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1172</v>
      </c>
      <c r="J53" s="17">
        <v>0</v>
      </c>
      <c r="K53" s="17">
        <v>70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17</v>
      </c>
      <c r="R53" s="17">
        <v>25</v>
      </c>
      <c r="S53" s="17">
        <v>2287</v>
      </c>
      <c r="T53" s="17">
        <v>610</v>
      </c>
      <c r="U53" s="17">
        <v>0</v>
      </c>
      <c r="V53" s="17">
        <v>1819</v>
      </c>
      <c r="W53" s="17">
        <v>224</v>
      </c>
      <c r="X53" s="17">
        <v>319</v>
      </c>
      <c r="Y53" s="17">
        <v>394</v>
      </c>
      <c r="Z53" s="17">
        <v>0</v>
      </c>
      <c r="AA53" s="17">
        <v>9</v>
      </c>
      <c r="AB53" s="17">
        <v>0</v>
      </c>
      <c r="AC53" s="17">
        <v>201</v>
      </c>
      <c r="AD53" s="17">
        <v>166</v>
      </c>
      <c r="AE53" s="17">
        <v>53</v>
      </c>
      <c r="AF53" s="17">
        <v>135</v>
      </c>
      <c r="AG53" s="17">
        <v>595</v>
      </c>
      <c r="AH53" s="17">
        <v>4917</v>
      </c>
      <c r="AI53" s="17">
        <v>117</v>
      </c>
      <c r="AJ53" s="17">
        <v>0</v>
      </c>
      <c r="AK53" s="17">
        <v>14</v>
      </c>
      <c r="AL53" s="17">
        <v>20</v>
      </c>
      <c r="AM53" s="17">
        <v>16</v>
      </c>
      <c r="AN53" s="17">
        <v>452</v>
      </c>
      <c r="AO53" s="17">
        <v>451</v>
      </c>
      <c r="AP53" s="17">
        <v>1020</v>
      </c>
      <c r="AQ53" s="17">
        <v>2482</v>
      </c>
      <c r="AR53" s="17">
        <v>8924</v>
      </c>
      <c r="AS53" s="17">
        <v>749</v>
      </c>
      <c r="AT53" s="17">
        <v>1452</v>
      </c>
      <c r="AU53" s="17">
        <v>0</v>
      </c>
      <c r="AV53" s="17">
        <v>3810</v>
      </c>
      <c r="AW53" s="17">
        <v>327</v>
      </c>
      <c r="AX53" s="17">
        <v>361</v>
      </c>
      <c r="AY53" s="17">
        <v>147</v>
      </c>
      <c r="AZ53" s="17">
        <v>2030</v>
      </c>
      <c r="BA53" s="17">
        <v>149</v>
      </c>
      <c r="BB53" s="17">
        <v>111</v>
      </c>
      <c r="BC53" s="17">
        <v>798</v>
      </c>
      <c r="BD53" s="17">
        <v>1393</v>
      </c>
      <c r="BE53" s="17">
        <v>1188</v>
      </c>
      <c r="BF53" s="17">
        <v>404</v>
      </c>
      <c r="BG53" s="17">
        <v>21279</v>
      </c>
      <c r="BH53" s="17">
        <v>3810</v>
      </c>
      <c r="BI53" s="17">
        <v>1806</v>
      </c>
      <c r="BJ53" s="17">
        <v>403</v>
      </c>
      <c r="BK53" s="17">
        <v>716</v>
      </c>
      <c r="BL53" s="18">
        <v>67442</v>
      </c>
      <c r="BM53" s="17">
        <v>118694</v>
      </c>
      <c r="BN53" s="17">
        <v>1163</v>
      </c>
      <c r="BO53" s="17">
        <v>0</v>
      </c>
      <c r="BP53" s="17">
        <v>0</v>
      </c>
      <c r="BQ53" s="17">
        <v>0</v>
      </c>
      <c r="BR53" s="17">
        <v>16156</v>
      </c>
      <c r="BS53" s="18">
        <v>136013</v>
      </c>
      <c r="BT53" s="18">
        <v>203455</v>
      </c>
      <c r="BU53" s="17">
        <v>0</v>
      </c>
      <c r="BV53" s="17">
        <v>0</v>
      </c>
      <c r="BW53" s="17">
        <v>0</v>
      </c>
      <c r="BX53" s="17">
        <v>0</v>
      </c>
      <c r="BY53" s="18">
        <v>0</v>
      </c>
      <c r="BZ53" s="18">
        <v>203455</v>
      </c>
      <c r="CA53" s="17">
        <v>203455</v>
      </c>
      <c r="CB53" s="17">
        <v>0</v>
      </c>
      <c r="CD53" s="14">
        <f t="shared" si="1"/>
        <v>0</v>
      </c>
      <c r="CE53" s="14">
        <f t="shared" si="2"/>
        <v>0</v>
      </c>
      <c r="CF53" s="14">
        <f t="shared" si="3"/>
        <v>0</v>
      </c>
      <c r="CG53" s="14">
        <f t="shared" si="4"/>
        <v>0</v>
      </c>
      <c r="CH53" s="14">
        <f t="shared" si="5"/>
        <v>0</v>
      </c>
      <c r="CI53" s="14">
        <f t="shared" si="6"/>
        <v>0</v>
      </c>
    </row>
    <row r="54" spans="1:87" ht="15.6" x14ac:dyDescent="0.3">
      <c r="A54" s="14"/>
      <c r="B54" s="19" t="s">
        <v>117</v>
      </c>
      <c r="C54" s="20" t="s">
        <v>118</v>
      </c>
      <c r="D54" s="17">
        <v>0</v>
      </c>
      <c r="E54" s="17">
        <v>26</v>
      </c>
      <c r="F54" s="17">
        <v>30</v>
      </c>
      <c r="G54" s="17">
        <v>47</v>
      </c>
      <c r="H54" s="17">
        <v>1</v>
      </c>
      <c r="I54" s="17">
        <v>4917</v>
      </c>
      <c r="J54" s="17">
        <v>297</v>
      </c>
      <c r="K54" s="17">
        <v>66</v>
      </c>
      <c r="L54" s="17">
        <v>5</v>
      </c>
      <c r="M54" s="17">
        <v>55</v>
      </c>
      <c r="N54" s="17">
        <v>100</v>
      </c>
      <c r="O54" s="17">
        <v>227</v>
      </c>
      <c r="P54" s="17">
        <v>559</v>
      </c>
      <c r="Q54" s="17">
        <v>1031</v>
      </c>
      <c r="R54" s="17">
        <v>344</v>
      </c>
      <c r="S54" s="17">
        <v>13219</v>
      </c>
      <c r="T54" s="17">
        <v>6005</v>
      </c>
      <c r="U54" s="17">
        <v>0</v>
      </c>
      <c r="V54" s="17">
        <v>31506</v>
      </c>
      <c r="W54" s="17">
        <v>1696</v>
      </c>
      <c r="X54" s="17">
        <v>1516</v>
      </c>
      <c r="Y54" s="17">
        <v>501</v>
      </c>
      <c r="Z54" s="17">
        <v>0</v>
      </c>
      <c r="AA54" s="17">
        <v>131</v>
      </c>
      <c r="AB54" s="17">
        <v>0</v>
      </c>
      <c r="AC54" s="17">
        <v>1277</v>
      </c>
      <c r="AD54" s="17">
        <v>1384</v>
      </c>
      <c r="AE54" s="17">
        <v>116</v>
      </c>
      <c r="AF54" s="17">
        <v>342</v>
      </c>
      <c r="AG54" s="17">
        <v>782</v>
      </c>
      <c r="AH54" s="17">
        <v>18620</v>
      </c>
      <c r="AI54" s="17">
        <v>958</v>
      </c>
      <c r="AJ54" s="17">
        <v>0</v>
      </c>
      <c r="AK54" s="17">
        <v>159</v>
      </c>
      <c r="AL54" s="17">
        <v>345</v>
      </c>
      <c r="AM54" s="17">
        <v>1515</v>
      </c>
      <c r="AN54" s="17">
        <v>2686</v>
      </c>
      <c r="AO54" s="17">
        <v>307</v>
      </c>
      <c r="AP54" s="17">
        <v>92426</v>
      </c>
      <c r="AQ54" s="17">
        <v>19562</v>
      </c>
      <c r="AR54" s="17">
        <v>145086</v>
      </c>
      <c r="AS54" s="17">
        <v>11201</v>
      </c>
      <c r="AT54" s="17">
        <v>7705</v>
      </c>
      <c r="AU54" s="17">
        <v>623</v>
      </c>
      <c r="AV54" s="17">
        <v>79855</v>
      </c>
      <c r="AW54" s="17">
        <v>7276</v>
      </c>
      <c r="AX54" s="17">
        <v>2266</v>
      </c>
      <c r="AY54" s="17">
        <v>1254</v>
      </c>
      <c r="AZ54" s="17">
        <v>6313</v>
      </c>
      <c r="BA54" s="17">
        <v>2661</v>
      </c>
      <c r="BB54" s="17">
        <v>457</v>
      </c>
      <c r="BC54" s="17">
        <v>1821</v>
      </c>
      <c r="BD54" s="17">
        <v>1328</v>
      </c>
      <c r="BE54" s="17">
        <v>2732</v>
      </c>
      <c r="BF54" s="17">
        <v>1421</v>
      </c>
      <c r="BG54" s="17">
        <v>464136</v>
      </c>
      <c r="BH54" s="17">
        <v>485</v>
      </c>
      <c r="BI54" s="17">
        <v>3150</v>
      </c>
      <c r="BJ54" s="17">
        <v>2397</v>
      </c>
      <c r="BK54" s="17">
        <v>2832</v>
      </c>
      <c r="BL54" s="18">
        <v>947757</v>
      </c>
      <c r="BM54" s="17">
        <v>2647817</v>
      </c>
      <c r="BN54" s="17">
        <v>30625</v>
      </c>
      <c r="BO54" s="17">
        <v>0</v>
      </c>
      <c r="BP54" s="17">
        <v>0</v>
      </c>
      <c r="BQ54" s="17">
        <v>0</v>
      </c>
      <c r="BR54" s="17">
        <v>21054</v>
      </c>
      <c r="BS54" s="18">
        <v>2699496</v>
      </c>
      <c r="BT54" s="18">
        <v>3647253</v>
      </c>
      <c r="BU54" s="17">
        <v>0</v>
      </c>
      <c r="BV54" s="17">
        <v>0</v>
      </c>
      <c r="BW54" s="17">
        <v>0</v>
      </c>
      <c r="BX54" s="17">
        <v>0</v>
      </c>
      <c r="BY54" s="18">
        <v>0</v>
      </c>
      <c r="BZ54" s="18">
        <v>3647253</v>
      </c>
      <c r="CA54" s="17">
        <v>3647253</v>
      </c>
      <c r="CB54" s="17">
        <v>0</v>
      </c>
      <c r="CD54" s="14">
        <f t="shared" si="1"/>
        <v>0</v>
      </c>
      <c r="CE54" s="14">
        <f t="shared" si="2"/>
        <v>0</v>
      </c>
      <c r="CF54" s="14">
        <f t="shared" si="3"/>
        <v>0</v>
      </c>
      <c r="CG54" s="14">
        <f t="shared" si="4"/>
        <v>0</v>
      </c>
      <c r="CH54" s="14">
        <f t="shared" si="5"/>
        <v>0</v>
      </c>
      <c r="CI54" s="14">
        <f t="shared" si="6"/>
        <v>0</v>
      </c>
    </row>
    <row r="55" spans="1:87" ht="15.6" x14ac:dyDescent="0.3">
      <c r="A55" s="14"/>
      <c r="B55" s="19" t="s">
        <v>119</v>
      </c>
      <c r="C55" s="20" t="s">
        <v>120</v>
      </c>
      <c r="D55" s="17">
        <v>2</v>
      </c>
      <c r="E55" s="17">
        <v>2</v>
      </c>
      <c r="F55" s="17">
        <v>3</v>
      </c>
      <c r="G55" s="17">
        <v>79</v>
      </c>
      <c r="H55" s="17">
        <v>2</v>
      </c>
      <c r="I55" s="17">
        <v>1282</v>
      </c>
      <c r="J55" s="17">
        <v>13</v>
      </c>
      <c r="K55" s="17">
        <v>7</v>
      </c>
      <c r="L55" s="17">
        <v>2</v>
      </c>
      <c r="M55" s="17">
        <v>5</v>
      </c>
      <c r="N55" s="17">
        <v>5</v>
      </c>
      <c r="O55" s="17">
        <v>20</v>
      </c>
      <c r="P55" s="17">
        <v>229</v>
      </c>
      <c r="Q55" s="17">
        <v>708</v>
      </c>
      <c r="R55" s="17">
        <v>5</v>
      </c>
      <c r="S55" s="17">
        <v>6697</v>
      </c>
      <c r="T55" s="17">
        <v>4250</v>
      </c>
      <c r="U55" s="17">
        <v>0</v>
      </c>
      <c r="V55" s="17">
        <v>7967</v>
      </c>
      <c r="W55" s="17">
        <v>969</v>
      </c>
      <c r="X55" s="17">
        <v>363</v>
      </c>
      <c r="Y55" s="17">
        <v>419</v>
      </c>
      <c r="Z55" s="17">
        <v>0</v>
      </c>
      <c r="AA55" s="17">
        <v>29</v>
      </c>
      <c r="AB55" s="17">
        <v>0</v>
      </c>
      <c r="AC55" s="17">
        <v>86</v>
      </c>
      <c r="AD55" s="17">
        <v>1113</v>
      </c>
      <c r="AE55" s="17">
        <v>44</v>
      </c>
      <c r="AF55" s="17">
        <v>91</v>
      </c>
      <c r="AG55" s="17">
        <v>258</v>
      </c>
      <c r="AH55" s="17">
        <v>9400</v>
      </c>
      <c r="AI55" s="17">
        <v>1034</v>
      </c>
      <c r="AJ55" s="17">
        <v>0</v>
      </c>
      <c r="AK55" s="17">
        <v>10</v>
      </c>
      <c r="AL55" s="17">
        <v>23</v>
      </c>
      <c r="AM55" s="17">
        <v>164</v>
      </c>
      <c r="AN55" s="17">
        <v>12130</v>
      </c>
      <c r="AO55" s="17">
        <v>300</v>
      </c>
      <c r="AP55" s="17">
        <v>8613</v>
      </c>
      <c r="AQ55" s="17">
        <v>7069</v>
      </c>
      <c r="AR55" s="17">
        <v>33629</v>
      </c>
      <c r="AS55" s="17">
        <v>710</v>
      </c>
      <c r="AT55" s="17">
        <v>2082</v>
      </c>
      <c r="AU55" s="17">
        <v>443</v>
      </c>
      <c r="AV55" s="17">
        <v>22153</v>
      </c>
      <c r="AW55" s="17">
        <v>10021</v>
      </c>
      <c r="AX55" s="17">
        <v>1209</v>
      </c>
      <c r="AY55" s="17">
        <v>217</v>
      </c>
      <c r="AZ55" s="17">
        <v>86382</v>
      </c>
      <c r="BA55" s="17">
        <v>6706</v>
      </c>
      <c r="BB55" s="17">
        <v>228</v>
      </c>
      <c r="BC55" s="17">
        <v>2737</v>
      </c>
      <c r="BD55" s="17">
        <v>2320</v>
      </c>
      <c r="BE55" s="17">
        <v>4853</v>
      </c>
      <c r="BF55" s="17">
        <v>1670</v>
      </c>
      <c r="BG55" s="17">
        <v>61890</v>
      </c>
      <c r="BH55" s="17">
        <v>12193</v>
      </c>
      <c r="BI55" s="17">
        <v>11201</v>
      </c>
      <c r="BJ55" s="17">
        <v>1239</v>
      </c>
      <c r="BK55" s="17">
        <v>3377</v>
      </c>
      <c r="BL55" s="18">
        <v>328653</v>
      </c>
      <c r="BM55" s="17">
        <v>927439</v>
      </c>
      <c r="BN55" s="17">
        <v>1345</v>
      </c>
      <c r="BO55" s="17">
        <v>17152</v>
      </c>
      <c r="BP55" s="17">
        <v>587</v>
      </c>
      <c r="BQ55" s="17">
        <v>0</v>
      </c>
      <c r="BR55" s="17">
        <v>1777</v>
      </c>
      <c r="BS55" s="18">
        <v>948300</v>
      </c>
      <c r="BT55" s="18">
        <v>1276953</v>
      </c>
      <c r="BU55" s="17">
        <v>0</v>
      </c>
      <c r="BV55" s="17">
        <v>0</v>
      </c>
      <c r="BW55" s="17">
        <v>0</v>
      </c>
      <c r="BX55" s="17">
        <v>0</v>
      </c>
      <c r="BY55" s="18">
        <v>0</v>
      </c>
      <c r="BZ55" s="18">
        <v>1276953</v>
      </c>
      <c r="CA55" s="17">
        <v>1276953</v>
      </c>
      <c r="CB55" s="17">
        <v>0</v>
      </c>
      <c r="CD55" s="14">
        <f t="shared" si="1"/>
        <v>0</v>
      </c>
      <c r="CE55" s="14">
        <f t="shared" si="2"/>
        <v>0</v>
      </c>
      <c r="CF55" s="14">
        <f t="shared" si="3"/>
        <v>0</v>
      </c>
      <c r="CG55" s="14">
        <f t="shared" si="4"/>
        <v>0</v>
      </c>
      <c r="CH55" s="14">
        <f t="shared" si="5"/>
        <v>0</v>
      </c>
      <c r="CI55" s="14">
        <f t="shared" si="6"/>
        <v>0</v>
      </c>
    </row>
    <row r="56" spans="1:87" ht="15.6" x14ac:dyDescent="0.3">
      <c r="A56" s="14"/>
      <c r="B56" s="19" t="s">
        <v>121</v>
      </c>
      <c r="C56" s="20" t="s">
        <v>122</v>
      </c>
      <c r="D56" s="17">
        <v>2221</v>
      </c>
      <c r="E56" s="17">
        <v>1110</v>
      </c>
      <c r="F56" s="17">
        <v>46</v>
      </c>
      <c r="G56" s="17">
        <v>330</v>
      </c>
      <c r="H56" s="17">
        <v>3</v>
      </c>
      <c r="I56" s="17">
        <v>79379</v>
      </c>
      <c r="J56" s="17">
        <v>3245</v>
      </c>
      <c r="K56" s="17">
        <v>1271</v>
      </c>
      <c r="L56" s="17">
        <v>15</v>
      </c>
      <c r="M56" s="17">
        <v>9</v>
      </c>
      <c r="N56" s="17">
        <v>0</v>
      </c>
      <c r="O56" s="17">
        <v>147</v>
      </c>
      <c r="P56" s="17">
        <v>912</v>
      </c>
      <c r="Q56" s="17">
        <v>3671</v>
      </c>
      <c r="R56" s="17">
        <v>42</v>
      </c>
      <c r="S56" s="17">
        <v>9000</v>
      </c>
      <c r="T56" s="17">
        <v>5255</v>
      </c>
      <c r="U56" s="17">
        <v>0</v>
      </c>
      <c r="V56" s="17">
        <v>66237</v>
      </c>
      <c r="W56" s="17">
        <v>5519</v>
      </c>
      <c r="X56" s="17">
        <v>2855</v>
      </c>
      <c r="Y56" s="17">
        <v>614</v>
      </c>
      <c r="Z56" s="17">
        <v>0</v>
      </c>
      <c r="AA56" s="17">
        <v>345</v>
      </c>
      <c r="AB56" s="17">
        <v>0</v>
      </c>
      <c r="AC56" s="17">
        <v>441</v>
      </c>
      <c r="AD56" s="17">
        <v>1422</v>
      </c>
      <c r="AE56" s="17">
        <v>245</v>
      </c>
      <c r="AF56" s="17">
        <v>1828</v>
      </c>
      <c r="AG56" s="17">
        <v>1512</v>
      </c>
      <c r="AH56" s="17">
        <v>130858</v>
      </c>
      <c r="AI56" s="17">
        <v>2117</v>
      </c>
      <c r="AJ56" s="17">
        <v>0</v>
      </c>
      <c r="AK56" s="17">
        <v>600</v>
      </c>
      <c r="AL56" s="17">
        <v>38</v>
      </c>
      <c r="AM56" s="17">
        <v>2085</v>
      </c>
      <c r="AN56" s="17">
        <v>18729</v>
      </c>
      <c r="AO56" s="17">
        <v>132</v>
      </c>
      <c r="AP56" s="17">
        <v>35057</v>
      </c>
      <c r="AQ56" s="17">
        <v>6836</v>
      </c>
      <c r="AR56" s="17">
        <v>227753</v>
      </c>
      <c r="AS56" s="17">
        <v>9392</v>
      </c>
      <c r="AT56" s="17">
        <v>8675</v>
      </c>
      <c r="AU56" s="17">
        <v>1379</v>
      </c>
      <c r="AV56" s="17">
        <v>35479</v>
      </c>
      <c r="AW56" s="17">
        <v>972</v>
      </c>
      <c r="AX56" s="17">
        <v>1839</v>
      </c>
      <c r="AY56" s="17">
        <v>118</v>
      </c>
      <c r="AZ56" s="17">
        <v>12851</v>
      </c>
      <c r="BA56" s="17">
        <v>69566</v>
      </c>
      <c r="BB56" s="17">
        <v>604</v>
      </c>
      <c r="BC56" s="17">
        <v>37122</v>
      </c>
      <c r="BD56" s="17">
        <v>28239</v>
      </c>
      <c r="BE56" s="17">
        <v>1772</v>
      </c>
      <c r="BF56" s="17">
        <v>1610</v>
      </c>
      <c r="BG56" s="17">
        <v>2854</v>
      </c>
      <c r="BH56" s="17">
        <v>15729</v>
      </c>
      <c r="BI56" s="17">
        <v>5202</v>
      </c>
      <c r="BJ56" s="17">
        <v>5485</v>
      </c>
      <c r="BK56" s="17">
        <v>1443</v>
      </c>
      <c r="BL56" s="18">
        <v>852210</v>
      </c>
      <c r="BM56" s="17">
        <v>138982</v>
      </c>
      <c r="BN56" s="17">
        <v>417</v>
      </c>
      <c r="BO56" s="17">
        <v>65142</v>
      </c>
      <c r="BP56" s="17">
        <v>0</v>
      </c>
      <c r="BQ56" s="17">
        <v>0</v>
      </c>
      <c r="BR56" s="17">
        <v>963</v>
      </c>
      <c r="BS56" s="18">
        <v>205504</v>
      </c>
      <c r="BT56" s="18">
        <v>1057714</v>
      </c>
      <c r="BU56" s="17">
        <v>0</v>
      </c>
      <c r="BV56" s="17">
        <v>0</v>
      </c>
      <c r="BW56" s="17">
        <v>0</v>
      </c>
      <c r="BX56" s="17">
        <v>0</v>
      </c>
      <c r="BY56" s="18">
        <v>0</v>
      </c>
      <c r="BZ56" s="18">
        <v>1057714</v>
      </c>
      <c r="CA56" s="17">
        <v>1057714</v>
      </c>
      <c r="CB56" s="17">
        <v>0</v>
      </c>
      <c r="CD56" s="14">
        <f t="shared" si="1"/>
        <v>0</v>
      </c>
      <c r="CE56" s="14">
        <f t="shared" si="2"/>
        <v>0</v>
      </c>
      <c r="CF56" s="14">
        <f t="shared" si="3"/>
        <v>0</v>
      </c>
      <c r="CG56" s="14">
        <f t="shared" si="4"/>
        <v>0</v>
      </c>
      <c r="CH56" s="14">
        <f t="shared" si="5"/>
        <v>0</v>
      </c>
      <c r="CI56" s="14">
        <f t="shared" si="6"/>
        <v>0</v>
      </c>
    </row>
    <row r="57" spans="1:87" ht="15.6" x14ac:dyDescent="0.3">
      <c r="A57" s="14"/>
      <c r="B57" s="19" t="s">
        <v>123</v>
      </c>
      <c r="C57" s="20" t="s">
        <v>124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468</v>
      </c>
      <c r="J57" s="17">
        <v>217</v>
      </c>
      <c r="K57" s="17">
        <v>20</v>
      </c>
      <c r="L57" s="17">
        <v>0</v>
      </c>
      <c r="M57" s="17">
        <v>46</v>
      </c>
      <c r="N57" s="17">
        <v>0</v>
      </c>
      <c r="O57" s="17">
        <v>4</v>
      </c>
      <c r="P57" s="17">
        <v>95</v>
      </c>
      <c r="Q57" s="17">
        <v>105</v>
      </c>
      <c r="R57" s="17">
        <v>47</v>
      </c>
      <c r="S57" s="17">
        <v>1162</v>
      </c>
      <c r="T57" s="17">
        <v>1014</v>
      </c>
      <c r="U57" s="17">
        <v>0</v>
      </c>
      <c r="V57" s="17">
        <v>1467</v>
      </c>
      <c r="W57" s="17">
        <v>75</v>
      </c>
      <c r="X57" s="17">
        <v>20</v>
      </c>
      <c r="Y57" s="17">
        <v>76</v>
      </c>
      <c r="Z57" s="17">
        <v>0</v>
      </c>
      <c r="AA57" s="17">
        <v>15</v>
      </c>
      <c r="AB57" s="17">
        <v>0</v>
      </c>
      <c r="AC57" s="17">
        <v>9</v>
      </c>
      <c r="AD57" s="17">
        <v>9</v>
      </c>
      <c r="AE57" s="17">
        <v>3</v>
      </c>
      <c r="AF57" s="17">
        <v>17</v>
      </c>
      <c r="AG57" s="17">
        <v>25</v>
      </c>
      <c r="AH57" s="17">
        <v>4820</v>
      </c>
      <c r="AI57" s="17">
        <v>28</v>
      </c>
      <c r="AJ57" s="17">
        <v>0</v>
      </c>
      <c r="AK57" s="17">
        <v>11</v>
      </c>
      <c r="AL57" s="17">
        <v>1</v>
      </c>
      <c r="AM57" s="17">
        <v>3</v>
      </c>
      <c r="AN57" s="17">
        <v>42</v>
      </c>
      <c r="AO57" s="17">
        <v>32</v>
      </c>
      <c r="AP57" s="17">
        <v>5192</v>
      </c>
      <c r="AQ57" s="17">
        <v>382</v>
      </c>
      <c r="AR57" s="17">
        <v>1205</v>
      </c>
      <c r="AS57" s="17">
        <v>73</v>
      </c>
      <c r="AT57" s="17">
        <v>1919</v>
      </c>
      <c r="AU57" s="17">
        <v>18</v>
      </c>
      <c r="AV57" s="17">
        <v>16951</v>
      </c>
      <c r="AW57" s="17">
        <v>123</v>
      </c>
      <c r="AX57" s="17">
        <v>99</v>
      </c>
      <c r="AY57" s="17">
        <v>0</v>
      </c>
      <c r="AZ57" s="17">
        <v>3627</v>
      </c>
      <c r="BA57" s="17">
        <v>4243</v>
      </c>
      <c r="BB57" s="17">
        <v>387</v>
      </c>
      <c r="BC57" s="17">
        <v>4905</v>
      </c>
      <c r="BD57" s="17">
        <v>761</v>
      </c>
      <c r="BE57" s="17">
        <v>537</v>
      </c>
      <c r="BF57" s="17">
        <v>130</v>
      </c>
      <c r="BG57" s="17">
        <v>4469</v>
      </c>
      <c r="BH57" s="17">
        <v>1854</v>
      </c>
      <c r="BI57" s="17">
        <v>5824</v>
      </c>
      <c r="BJ57" s="17">
        <v>696</v>
      </c>
      <c r="BK57" s="17">
        <v>195</v>
      </c>
      <c r="BL57" s="18">
        <v>63421</v>
      </c>
      <c r="BM57" s="17">
        <v>7727</v>
      </c>
      <c r="BN57" s="17">
        <v>79</v>
      </c>
      <c r="BO57" s="17">
        <v>0</v>
      </c>
      <c r="BP57" s="17">
        <v>0</v>
      </c>
      <c r="BQ57" s="17">
        <v>0</v>
      </c>
      <c r="BR57" s="17">
        <v>355</v>
      </c>
      <c r="BS57" s="18">
        <v>8161</v>
      </c>
      <c r="BT57" s="18">
        <v>71582</v>
      </c>
      <c r="BU57" s="17">
        <v>0</v>
      </c>
      <c r="BV57" s="17">
        <v>0</v>
      </c>
      <c r="BW57" s="17">
        <v>0</v>
      </c>
      <c r="BX57" s="17">
        <v>0</v>
      </c>
      <c r="BY57" s="18">
        <v>0</v>
      </c>
      <c r="BZ57" s="18">
        <v>71582</v>
      </c>
      <c r="CA57" s="17">
        <v>71582</v>
      </c>
      <c r="CB57" s="17">
        <v>0</v>
      </c>
      <c r="CD57" s="14">
        <f t="shared" si="1"/>
        <v>0</v>
      </c>
      <c r="CE57" s="14">
        <f t="shared" si="2"/>
        <v>0</v>
      </c>
      <c r="CF57" s="14">
        <f t="shared" si="3"/>
        <v>0</v>
      </c>
      <c r="CG57" s="14">
        <f t="shared" si="4"/>
        <v>0</v>
      </c>
      <c r="CH57" s="14">
        <f t="shared" si="5"/>
        <v>0</v>
      </c>
      <c r="CI57" s="14">
        <f t="shared" si="6"/>
        <v>0</v>
      </c>
    </row>
    <row r="58" spans="1:87" ht="15.6" x14ac:dyDescent="0.3">
      <c r="A58" s="14"/>
      <c r="B58" s="19" t="s">
        <v>125</v>
      </c>
      <c r="C58" s="20" t="s">
        <v>126</v>
      </c>
      <c r="D58" s="17">
        <v>373</v>
      </c>
      <c r="E58" s="17">
        <v>253</v>
      </c>
      <c r="F58" s="17">
        <v>34</v>
      </c>
      <c r="G58" s="17">
        <v>0</v>
      </c>
      <c r="H58" s="17">
        <v>0</v>
      </c>
      <c r="I58" s="17">
        <v>276</v>
      </c>
      <c r="J58" s="17">
        <v>0</v>
      </c>
      <c r="K58" s="17">
        <v>11</v>
      </c>
      <c r="L58" s="17">
        <v>0</v>
      </c>
      <c r="M58" s="17">
        <v>42</v>
      </c>
      <c r="N58" s="17">
        <v>51</v>
      </c>
      <c r="O58" s="17">
        <v>0</v>
      </c>
      <c r="P58" s="17">
        <v>382</v>
      </c>
      <c r="Q58" s="17">
        <v>1483</v>
      </c>
      <c r="R58" s="17">
        <v>0</v>
      </c>
      <c r="S58" s="17">
        <v>351</v>
      </c>
      <c r="T58" s="17">
        <v>446</v>
      </c>
      <c r="U58" s="17">
        <v>0</v>
      </c>
      <c r="V58" s="17">
        <v>24280</v>
      </c>
      <c r="W58" s="17">
        <v>3324</v>
      </c>
      <c r="X58" s="17">
        <v>439</v>
      </c>
      <c r="Y58" s="17">
        <v>72</v>
      </c>
      <c r="Z58" s="17">
        <v>0</v>
      </c>
      <c r="AA58" s="17">
        <v>52</v>
      </c>
      <c r="AB58" s="17">
        <v>0</v>
      </c>
      <c r="AC58" s="17">
        <v>48</v>
      </c>
      <c r="AD58" s="17">
        <v>305</v>
      </c>
      <c r="AE58" s="17">
        <v>58</v>
      </c>
      <c r="AF58" s="17">
        <v>23</v>
      </c>
      <c r="AG58" s="17">
        <v>691</v>
      </c>
      <c r="AH58" s="17">
        <v>22382</v>
      </c>
      <c r="AI58" s="17">
        <v>97</v>
      </c>
      <c r="AJ58" s="17">
        <v>0</v>
      </c>
      <c r="AK58" s="17">
        <v>16</v>
      </c>
      <c r="AL58" s="17">
        <v>0</v>
      </c>
      <c r="AM58" s="17">
        <v>187</v>
      </c>
      <c r="AN58" s="17">
        <v>384</v>
      </c>
      <c r="AO58" s="17">
        <v>17</v>
      </c>
      <c r="AP58" s="17">
        <v>2456</v>
      </c>
      <c r="AQ58" s="17">
        <v>3729</v>
      </c>
      <c r="AR58" s="17">
        <v>0</v>
      </c>
      <c r="AS58" s="17">
        <v>1735</v>
      </c>
      <c r="AT58" s="17">
        <v>1728</v>
      </c>
      <c r="AU58" s="17">
        <v>241</v>
      </c>
      <c r="AV58" s="17">
        <v>3437</v>
      </c>
      <c r="AW58" s="17">
        <v>851</v>
      </c>
      <c r="AX58" s="17">
        <v>252</v>
      </c>
      <c r="AY58" s="17">
        <v>0</v>
      </c>
      <c r="AZ58" s="17">
        <v>1837</v>
      </c>
      <c r="BA58" s="17">
        <v>8058</v>
      </c>
      <c r="BB58" s="17">
        <v>754</v>
      </c>
      <c r="BC58" s="17">
        <v>23185</v>
      </c>
      <c r="BD58" s="17">
        <v>9092</v>
      </c>
      <c r="BE58" s="17">
        <v>1511</v>
      </c>
      <c r="BF58" s="17">
        <v>1391</v>
      </c>
      <c r="BG58" s="17">
        <v>101</v>
      </c>
      <c r="BH58" s="17">
        <v>1082</v>
      </c>
      <c r="BI58" s="17">
        <v>0</v>
      </c>
      <c r="BJ58" s="17">
        <v>156</v>
      </c>
      <c r="BK58" s="17">
        <v>946</v>
      </c>
      <c r="BL58" s="18">
        <v>118619</v>
      </c>
      <c r="BM58" s="17">
        <v>151019</v>
      </c>
      <c r="BN58" s="17">
        <v>249</v>
      </c>
      <c r="BO58" s="17">
        <v>0</v>
      </c>
      <c r="BP58" s="17">
        <v>0</v>
      </c>
      <c r="BQ58" s="17">
        <v>0</v>
      </c>
      <c r="BR58" s="17">
        <v>1039</v>
      </c>
      <c r="BS58" s="18">
        <v>152307</v>
      </c>
      <c r="BT58" s="18">
        <v>270926</v>
      </c>
      <c r="BU58" s="17">
        <v>0</v>
      </c>
      <c r="BV58" s="17">
        <v>0</v>
      </c>
      <c r="BW58" s="17">
        <v>0</v>
      </c>
      <c r="BX58" s="17">
        <v>0</v>
      </c>
      <c r="BY58" s="18">
        <v>0</v>
      </c>
      <c r="BZ58" s="18">
        <v>270926</v>
      </c>
      <c r="CA58" s="17">
        <v>270926</v>
      </c>
      <c r="CB58" s="17">
        <v>0</v>
      </c>
      <c r="CD58" s="14">
        <f t="shared" si="1"/>
        <v>0</v>
      </c>
      <c r="CE58" s="14">
        <f t="shared" si="2"/>
        <v>0</v>
      </c>
      <c r="CF58" s="14">
        <f t="shared" si="3"/>
        <v>0</v>
      </c>
      <c r="CG58" s="14">
        <f t="shared" si="4"/>
        <v>0</v>
      </c>
      <c r="CH58" s="14">
        <f t="shared" si="5"/>
        <v>0</v>
      </c>
      <c r="CI58" s="14">
        <f t="shared" si="6"/>
        <v>0</v>
      </c>
    </row>
    <row r="59" spans="1:87" ht="15.6" x14ac:dyDescent="0.3">
      <c r="A59" s="14"/>
      <c r="B59" s="19" t="s">
        <v>127</v>
      </c>
      <c r="C59" s="20" t="s">
        <v>128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3</v>
      </c>
      <c r="L59" s="17">
        <v>0</v>
      </c>
      <c r="M59" s="17">
        <v>0</v>
      </c>
      <c r="N59" s="17">
        <v>0</v>
      </c>
      <c r="O59" s="17">
        <v>0</v>
      </c>
      <c r="P59" s="17">
        <v>123</v>
      </c>
      <c r="Q59" s="17">
        <v>36</v>
      </c>
      <c r="R59" s="17">
        <v>19</v>
      </c>
      <c r="S59" s="17">
        <v>4132</v>
      </c>
      <c r="T59" s="17">
        <v>6952</v>
      </c>
      <c r="U59" s="17">
        <v>0</v>
      </c>
      <c r="V59" s="17">
        <v>3192</v>
      </c>
      <c r="W59" s="17">
        <v>671</v>
      </c>
      <c r="X59" s="17">
        <v>969</v>
      </c>
      <c r="Y59" s="17">
        <v>100</v>
      </c>
      <c r="Z59" s="17">
        <v>0</v>
      </c>
      <c r="AA59" s="17">
        <v>38</v>
      </c>
      <c r="AB59" s="17">
        <v>0</v>
      </c>
      <c r="AC59" s="17">
        <v>40</v>
      </c>
      <c r="AD59" s="17">
        <v>1791</v>
      </c>
      <c r="AE59" s="17">
        <v>20</v>
      </c>
      <c r="AF59" s="17">
        <v>1314</v>
      </c>
      <c r="AG59" s="17">
        <v>341</v>
      </c>
      <c r="AH59" s="17">
        <v>1062</v>
      </c>
      <c r="AI59" s="17">
        <v>494</v>
      </c>
      <c r="AJ59" s="17">
        <v>0</v>
      </c>
      <c r="AK59" s="17">
        <v>0</v>
      </c>
      <c r="AL59" s="17">
        <v>39</v>
      </c>
      <c r="AM59" s="17">
        <v>4</v>
      </c>
      <c r="AN59" s="17">
        <v>4477</v>
      </c>
      <c r="AO59" s="17">
        <v>557</v>
      </c>
      <c r="AP59" s="17">
        <v>38412</v>
      </c>
      <c r="AQ59" s="17">
        <v>94830</v>
      </c>
      <c r="AR59" s="17">
        <v>280770</v>
      </c>
      <c r="AS59" s="17">
        <v>6675</v>
      </c>
      <c r="AT59" s="17">
        <v>643</v>
      </c>
      <c r="AU59" s="17">
        <v>0</v>
      </c>
      <c r="AV59" s="17">
        <v>3204</v>
      </c>
      <c r="AW59" s="17">
        <v>1153</v>
      </c>
      <c r="AX59" s="17">
        <v>561</v>
      </c>
      <c r="AY59" s="17">
        <v>94</v>
      </c>
      <c r="AZ59" s="17">
        <v>5208</v>
      </c>
      <c r="BA59" s="17">
        <v>1238</v>
      </c>
      <c r="BB59" s="17">
        <v>350</v>
      </c>
      <c r="BC59" s="17">
        <v>1737</v>
      </c>
      <c r="BD59" s="17">
        <v>28520</v>
      </c>
      <c r="BE59" s="17">
        <v>5129</v>
      </c>
      <c r="BF59" s="17">
        <v>1234</v>
      </c>
      <c r="BG59" s="17">
        <v>8353</v>
      </c>
      <c r="BH59" s="17">
        <v>4790</v>
      </c>
      <c r="BI59" s="17">
        <v>2316</v>
      </c>
      <c r="BJ59" s="17">
        <v>3397</v>
      </c>
      <c r="BK59" s="17">
        <v>11098</v>
      </c>
      <c r="BL59" s="18">
        <v>526090</v>
      </c>
      <c r="BM59" s="17">
        <v>1855117</v>
      </c>
      <c r="BN59" s="17">
        <v>57633</v>
      </c>
      <c r="BO59" s="17">
        <v>0</v>
      </c>
      <c r="BP59" s="17">
        <v>0</v>
      </c>
      <c r="BQ59" s="17">
        <v>0</v>
      </c>
      <c r="BR59" s="17">
        <v>0</v>
      </c>
      <c r="BS59" s="18">
        <v>1912750</v>
      </c>
      <c r="BT59" s="18">
        <v>2438840</v>
      </c>
      <c r="BU59" s="17">
        <v>0</v>
      </c>
      <c r="BV59" s="17">
        <v>0</v>
      </c>
      <c r="BW59" s="17">
        <v>0</v>
      </c>
      <c r="BX59" s="17">
        <v>0</v>
      </c>
      <c r="BY59" s="18">
        <v>0</v>
      </c>
      <c r="BZ59" s="18">
        <v>2438840</v>
      </c>
      <c r="CA59" s="17">
        <v>2438840</v>
      </c>
      <c r="CB59" s="17">
        <v>0</v>
      </c>
      <c r="CD59" s="14">
        <f t="shared" si="1"/>
        <v>0</v>
      </c>
      <c r="CE59" s="14">
        <f t="shared" si="2"/>
        <v>0</v>
      </c>
      <c r="CF59" s="14">
        <f t="shared" si="3"/>
        <v>0</v>
      </c>
      <c r="CG59" s="14">
        <f t="shared" si="4"/>
        <v>0</v>
      </c>
      <c r="CH59" s="14">
        <f t="shared" si="5"/>
        <v>0</v>
      </c>
      <c r="CI59" s="14">
        <f t="shared" si="6"/>
        <v>0</v>
      </c>
    </row>
    <row r="60" spans="1:87" ht="15.6" x14ac:dyDescent="0.3">
      <c r="A60" s="14"/>
      <c r="B60" s="19" t="s">
        <v>129</v>
      </c>
      <c r="C60" s="20" t="s">
        <v>130</v>
      </c>
      <c r="D60" s="17">
        <v>675</v>
      </c>
      <c r="E60" s="17">
        <v>25</v>
      </c>
      <c r="F60" s="17">
        <v>19</v>
      </c>
      <c r="G60" s="17">
        <v>13</v>
      </c>
      <c r="H60" s="17">
        <v>0</v>
      </c>
      <c r="I60" s="17">
        <v>2944</v>
      </c>
      <c r="J60" s="17">
        <v>345</v>
      </c>
      <c r="K60" s="17">
        <v>43</v>
      </c>
      <c r="L60" s="17">
        <v>0</v>
      </c>
      <c r="M60" s="17">
        <v>21</v>
      </c>
      <c r="N60" s="17">
        <v>127</v>
      </c>
      <c r="O60" s="17">
        <v>1226</v>
      </c>
      <c r="P60" s="17">
        <v>1492</v>
      </c>
      <c r="Q60" s="17">
        <v>7</v>
      </c>
      <c r="R60" s="17">
        <v>55</v>
      </c>
      <c r="S60" s="17">
        <v>2957</v>
      </c>
      <c r="T60" s="17">
        <v>1036</v>
      </c>
      <c r="U60" s="17">
        <v>0</v>
      </c>
      <c r="V60" s="17">
        <v>82</v>
      </c>
      <c r="W60" s="17">
        <v>27</v>
      </c>
      <c r="X60" s="17">
        <v>485</v>
      </c>
      <c r="Y60" s="17">
        <v>463</v>
      </c>
      <c r="Z60" s="17">
        <v>0</v>
      </c>
      <c r="AA60" s="17">
        <v>118</v>
      </c>
      <c r="AB60" s="17">
        <v>0</v>
      </c>
      <c r="AC60" s="17">
        <v>160</v>
      </c>
      <c r="AD60" s="17">
        <v>778</v>
      </c>
      <c r="AE60" s="17">
        <v>117</v>
      </c>
      <c r="AF60" s="17">
        <v>956</v>
      </c>
      <c r="AG60" s="17">
        <v>1238</v>
      </c>
      <c r="AH60" s="17">
        <v>14259</v>
      </c>
      <c r="AI60" s="17">
        <v>50</v>
      </c>
      <c r="AJ60" s="17">
        <v>0</v>
      </c>
      <c r="AK60" s="17">
        <v>652</v>
      </c>
      <c r="AL60" s="17">
        <v>47</v>
      </c>
      <c r="AM60" s="17">
        <v>27</v>
      </c>
      <c r="AN60" s="17">
        <v>7664</v>
      </c>
      <c r="AO60" s="17">
        <v>911</v>
      </c>
      <c r="AP60" s="17">
        <v>20546</v>
      </c>
      <c r="AQ60" s="17">
        <v>8760</v>
      </c>
      <c r="AR60" s="17">
        <v>15346</v>
      </c>
      <c r="AS60" s="17">
        <v>2692</v>
      </c>
      <c r="AT60" s="17">
        <v>3666</v>
      </c>
      <c r="AU60" s="17">
        <v>153</v>
      </c>
      <c r="AV60" s="17">
        <v>11796</v>
      </c>
      <c r="AW60" s="17">
        <v>10094</v>
      </c>
      <c r="AX60" s="17">
        <v>719</v>
      </c>
      <c r="AY60" s="17">
        <v>75</v>
      </c>
      <c r="AZ60" s="17">
        <v>9677</v>
      </c>
      <c r="BA60" s="17">
        <v>4659</v>
      </c>
      <c r="BB60" s="17">
        <v>235</v>
      </c>
      <c r="BC60" s="17">
        <v>3027</v>
      </c>
      <c r="BD60" s="17">
        <v>6910</v>
      </c>
      <c r="BE60" s="17">
        <v>4737</v>
      </c>
      <c r="BF60" s="17">
        <v>3180</v>
      </c>
      <c r="BG60" s="17">
        <v>13039</v>
      </c>
      <c r="BH60" s="17">
        <v>3449</v>
      </c>
      <c r="BI60" s="17">
        <v>3444</v>
      </c>
      <c r="BJ60" s="17">
        <v>1749</v>
      </c>
      <c r="BK60" s="17">
        <v>870</v>
      </c>
      <c r="BL60" s="18">
        <v>167842</v>
      </c>
      <c r="BM60" s="17">
        <v>8862</v>
      </c>
      <c r="BN60" s="17">
        <v>1241</v>
      </c>
      <c r="BO60" s="17">
        <v>0</v>
      </c>
      <c r="BP60" s="17">
        <v>0</v>
      </c>
      <c r="BQ60" s="17">
        <v>0</v>
      </c>
      <c r="BR60" s="17">
        <v>638</v>
      </c>
      <c r="BS60" s="18">
        <v>10741</v>
      </c>
      <c r="BT60" s="18">
        <v>178583</v>
      </c>
      <c r="BU60" s="17">
        <v>0</v>
      </c>
      <c r="BV60" s="17">
        <v>0</v>
      </c>
      <c r="BW60" s="17">
        <v>0</v>
      </c>
      <c r="BX60" s="17">
        <v>0</v>
      </c>
      <c r="BY60" s="18">
        <v>0</v>
      </c>
      <c r="BZ60" s="18">
        <v>178583</v>
      </c>
      <c r="CA60" s="17">
        <v>178583</v>
      </c>
      <c r="CB60" s="17">
        <v>0</v>
      </c>
      <c r="CD60" s="14">
        <f t="shared" si="1"/>
        <v>0</v>
      </c>
      <c r="CE60" s="14">
        <f t="shared" si="2"/>
        <v>0</v>
      </c>
      <c r="CF60" s="14">
        <f t="shared" si="3"/>
        <v>0</v>
      </c>
      <c r="CG60" s="14">
        <f t="shared" si="4"/>
        <v>0</v>
      </c>
      <c r="CH60" s="14">
        <f t="shared" si="5"/>
        <v>0</v>
      </c>
      <c r="CI60" s="14">
        <f t="shared" si="6"/>
        <v>0</v>
      </c>
    </row>
    <row r="61" spans="1:87" ht="15.6" x14ac:dyDescent="0.3">
      <c r="A61" s="14"/>
      <c r="B61" s="19" t="s">
        <v>131</v>
      </c>
      <c r="C61" s="20" t="s">
        <v>132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33</v>
      </c>
      <c r="J61" s="17">
        <v>2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10</v>
      </c>
      <c r="Q61" s="17">
        <v>0</v>
      </c>
      <c r="R61" s="17">
        <v>7</v>
      </c>
      <c r="S61" s="17">
        <v>31</v>
      </c>
      <c r="T61" s="17">
        <v>0</v>
      </c>
      <c r="U61" s="17">
        <v>0</v>
      </c>
      <c r="V61" s="17">
        <v>19</v>
      </c>
      <c r="W61" s="17">
        <v>7</v>
      </c>
      <c r="X61" s="17">
        <v>5</v>
      </c>
      <c r="Y61" s="17">
        <v>7</v>
      </c>
      <c r="Z61" s="17">
        <v>0</v>
      </c>
      <c r="AA61" s="17">
        <v>3</v>
      </c>
      <c r="AB61" s="17">
        <v>0</v>
      </c>
      <c r="AC61" s="17">
        <v>7</v>
      </c>
      <c r="AD61" s="17">
        <v>3</v>
      </c>
      <c r="AE61" s="17">
        <v>0</v>
      </c>
      <c r="AF61" s="17">
        <v>3</v>
      </c>
      <c r="AG61" s="17">
        <v>7</v>
      </c>
      <c r="AH61" s="17">
        <v>181</v>
      </c>
      <c r="AI61" s="17">
        <v>3</v>
      </c>
      <c r="AJ61" s="17">
        <v>0</v>
      </c>
      <c r="AK61" s="17">
        <v>3</v>
      </c>
      <c r="AL61" s="17">
        <v>0</v>
      </c>
      <c r="AM61" s="17">
        <v>0</v>
      </c>
      <c r="AN61" s="17">
        <v>0</v>
      </c>
      <c r="AO61" s="17">
        <v>0</v>
      </c>
      <c r="AP61" s="17">
        <v>27</v>
      </c>
      <c r="AQ61" s="17">
        <v>9</v>
      </c>
      <c r="AR61" s="17">
        <v>43</v>
      </c>
      <c r="AS61" s="17">
        <v>77</v>
      </c>
      <c r="AT61" s="17">
        <v>257</v>
      </c>
      <c r="AU61" s="17">
        <v>0</v>
      </c>
      <c r="AV61" s="17">
        <v>68</v>
      </c>
      <c r="AW61" s="17">
        <v>33</v>
      </c>
      <c r="AX61" s="17">
        <v>5</v>
      </c>
      <c r="AY61" s="17">
        <v>17</v>
      </c>
      <c r="AZ61" s="17">
        <v>20</v>
      </c>
      <c r="BA61" s="17">
        <v>33</v>
      </c>
      <c r="BB61" s="17">
        <v>6</v>
      </c>
      <c r="BC61" s="17">
        <v>29</v>
      </c>
      <c r="BD61" s="17">
        <v>8</v>
      </c>
      <c r="BE61" s="17">
        <v>5</v>
      </c>
      <c r="BF61" s="17">
        <v>330</v>
      </c>
      <c r="BG61" s="17">
        <v>559</v>
      </c>
      <c r="BH61" s="17">
        <v>29</v>
      </c>
      <c r="BI61" s="17">
        <v>22</v>
      </c>
      <c r="BJ61" s="17">
        <v>5</v>
      </c>
      <c r="BK61" s="17">
        <v>4</v>
      </c>
      <c r="BL61" s="18">
        <v>1917</v>
      </c>
      <c r="BM61" s="17">
        <v>63531</v>
      </c>
      <c r="BN61" s="17">
        <v>4427</v>
      </c>
      <c r="BO61" s="17">
        <v>0</v>
      </c>
      <c r="BP61" s="17">
        <v>0</v>
      </c>
      <c r="BQ61" s="17">
        <v>0</v>
      </c>
      <c r="BR61" s="17">
        <v>2323</v>
      </c>
      <c r="BS61" s="18">
        <v>70281</v>
      </c>
      <c r="BT61" s="18">
        <v>72198</v>
      </c>
      <c r="BU61" s="17">
        <v>0</v>
      </c>
      <c r="BV61" s="17">
        <v>0</v>
      </c>
      <c r="BW61" s="17">
        <v>0</v>
      </c>
      <c r="BX61" s="17">
        <v>0</v>
      </c>
      <c r="BY61" s="18">
        <v>0</v>
      </c>
      <c r="BZ61" s="18">
        <v>72198</v>
      </c>
      <c r="CA61" s="17">
        <v>72198</v>
      </c>
      <c r="CB61" s="17">
        <v>0</v>
      </c>
      <c r="CD61" s="14">
        <f t="shared" si="1"/>
        <v>0</v>
      </c>
      <c r="CE61" s="14">
        <f t="shared" si="2"/>
        <v>0</v>
      </c>
      <c r="CF61" s="14">
        <f t="shared" si="3"/>
        <v>0</v>
      </c>
      <c r="CG61" s="14">
        <f t="shared" si="4"/>
        <v>0</v>
      </c>
      <c r="CH61" s="14">
        <f t="shared" si="5"/>
        <v>0</v>
      </c>
      <c r="CI61" s="14">
        <f t="shared" si="6"/>
        <v>0</v>
      </c>
    </row>
    <row r="62" spans="1:87" ht="15.6" x14ac:dyDescent="0.3">
      <c r="A62" s="14"/>
      <c r="B62" s="19" t="s">
        <v>133</v>
      </c>
      <c r="C62" s="20" t="s">
        <v>134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44940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251</v>
      </c>
      <c r="T62" s="17">
        <v>0</v>
      </c>
      <c r="U62" s="17">
        <v>0</v>
      </c>
      <c r="V62" s="17">
        <v>61</v>
      </c>
      <c r="W62" s="17">
        <v>0</v>
      </c>
      <c r="X62" s="17">
        <v>15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896</v>
      </c>
      <c r="AS62" s="17">
        <v>2839</v>
      </c>
      <c r="AT62" s="17">
        <v>1701</v>
      </c>
      <c r="AU62" s="17">
        <v>127</v>
      </c>
      <c r="AV62" s="17">
        <v>2812</v>
      </c>
      <c r="AW62" s="17">
        <v>1398</v>
      </c>
      <c r="AX62" s="17">
        <v>873</v>
      </c>
      <c r="AY62" s="17">
        <v>114</v>
      </c>
      <c r="AZ62" s="17">
        <v>14575</v>
      </c>
      <c r="BA62" s="17">
        <v>15311</v>
      </c>
      <c r="BB62" s="17">
        <v>5158</v>
      </c>
      <c r="BC62" s="17">
        <v>1597</v>
      </c>
      <c r="BD62" s="17">
        <v>93874</v>
      </c>
      <c r="BE62" s="17">
        <v>2868</v>
      </c>
      <c r="BF62" s="17">
        <v>1171</v>
      </c>
      <c r="BG62" s="17">
        <v>11694</v>
      </c>
      <c r="BH62" s="17">
        <v>41264</v>
      </c>
      <c r="BI62" s="17">
        <v>8687</v>
      </c>
      <c r="BJ62" s="17">
        <v>1343</v>
      </c>
      <c r="BK62" s="17">
        <v>0</v>
      </c>
      <c r="BL62" s="18">
        <v>253569</v>
      </c>
      <c r="BM62" s="17">
        <v>66231</v>
      </c>
      <c r="BN62" s="17">
        <v>12365</v>
      </c>
      <c r="BO62" s="17">
        <v>5056931</v>
      </c>
      <c r="BP62" s="17">
        <v>113480</v>
      </c>
      <c r="BQ62" s="17">
        <v>0</v>
      </c>
      <c r="BR62" s="17">
        <v>2219</v>
      </c>
      <c r="BS62" s="18">
        <v>5251226</v>
      </c>
      <c r="BT62" s="18">
        <v>5504795</v>
      </c>
      <c r="BU62" s="17">
        <v>0</v>
      </c>
      <c r="BV62" s="17">
        <v>0</v>
      </c>
      <c r="BW62" s="17">
        <v>0</v>
      </c>
      <c r="BX62" s="17">
        <v>0</v>
      </c>
      <c r="BY62" s="18">
        <v>0</v>
      </c>
      <c r="BZ62" s="18">
        <v>5504795</v>
      </c>
      <c r="CA62" s="17">
        <v>5504795</v>
      </c>
      <c r="CB62" s="17">
        <v>0</v>
      </c>
      <c r="CD62" s="14">
        <f t="shared" si="1"/>
        <v>0</v>
      </c>
      <c r="CE62" s="14">
        <f t="shared" si="2"/>
        <v>0</v>
      </c>
      <c r="CF62" s="14">
        <f t="shared" si="3"/>
        <v>0</v>
      </c>
      <c r="CG62" s="14">
        <f t="shared" si="4"/>
        <v>0</v>
      </c>
      <c r="CH62" s="14">
        <f t="shared" si="5"/>
        <v>0</v>
      </c>
      <c r="CI62" s="14">
        <f t="shared" si="6"/>
        <v>0</v>
      </c>
    </row>
    <row r="63" spans="1:87" ht="15.6" x14ac:dyDescent="0.3">
      <c r="A63" s="14"/>
      <c r="B63" s="19" t="s">
        <v>135</v>
      </c>
      <c r="C63" s="20" t="s">
        <v>136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80</v>
      </c>
      <c r="S63" s="17">
        <v>504</v>
      </c>
      <c r="T63" s="17">
        <v>0</v>
      </c>
      <c r="U63" s="17">
        <v>0</v>
      </c>
      <c r="V63" s="17">
        <v>169</v>
      </c>
      <c r="W63" s="17">
        <v>231</v>
      </c>
      <c r="X63" s="17">
        <v>279</v>
      </c>
      <c r="Y63" s="17">
        <v>0</v>
      </c>
      <c r="Z63" s="17">
        <v>0</v>
      </c>
      <c r="AA63" s="17">
        <v>28</v>
      </c>
      <c r="AB63" s="17">
        <v>0</v>
      </c>
      <c r="AC63" s="17">
        <v>29</v>
      </c>
      <c r="AD63" s="17">
        <v>27</v>
      </c>
      <c r="AE63" s="17">
        <v>8</v>
      </c>
      <c r="AF63" s="17">
        <v>32</v>
      </c>
      <c r="AG63" s="17">
        <v>150</v>
      </c>
      <c r="AH63" s="17">
        <v>8519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501</v>
      </c>
      <c r="AO63" s="17">
        <v>36</v>
      </c>
      <c r="AP63" s="17">
        <v>1047</v>
      </c>
      <c r="AQ63" s="17">
        <v>296</v>
      </c>
      <c r="AR63" s="17">
        <v>11748</v>
      </c>
      <c r="AS63" s="17">
        <v>533</v>
      </c>
      <c r="AT63" s="17">
        <v>949</v>
      </c>
      <c r="AU63" s="17">
        <v>0</v>
      </c>
      <c r="AV63" s="17">
        <v>4205</v>
      </c>
      <c r="AW63" s="17">
        <v>8945</v>
      </c>
      <c r="AX63" s="17">
        <v>2247</v>
      </c>
      <c r="AY63" s="17">
        <v>8</v>
      </c>
      <c r="AZ63" s="17">
        <v>11627</v>
      </c>
      <c r="BA63" s="17">
        <v>9657</v>
      </c>
      <c r="BB63" s="17">
        <v>681</v>
      </c>
      <c r="BC63" s="17">
        <v>784</v>
      </c>
      <c r="BD63" s="17">
        <v>0</v>
      </c>
      <c r="BE63" s="17">
        <v>814</v>
      </c>
      <c r="BF63" s="17">
        <v>39</v>
      </c>
      <c r="BG63" s="17">
        <v>413531</v>
      </c>
      <c r="BH63" s="17">
        <v>155802</v>
      </c>
      <c r="BI63" s="17">
        <v>5801</v>
      </c>
      <c r="BJ63" s="17">
        <v>3689</v>
      </c>
      <c r="BK63" s="17">
        <v>3010</v>
      </c>
      <c r="BL63" s="18">
        <v>646006</v>
      </c>
      <c r="BM63" s="17">
        <v>686879</v>
      </c>
      <c r="BN63" s="17">
        <v>19939</v>
      </c>
      <c r="BO63" s="17">
        <v>819003</v>
      </c>
      <c r="BP63" s="17">
        <v>0</v>
      </c>
      <c r="BQ63" s="17">
        <v>0</v>
      </c>
      <c r="BR63" s="17">
        <v>1109</v>
      </c>
      <c r="BS63" s="18">
        <v>1526930</v>
      </c>
      <c r="BT63" s="18">
        <v>2172936</v>
      </c>
      <c r="BU63" s="17">
        <v>0</v>
      </c>
      <c r="BV63" s="17">
        <v>0</v>
      </c>
      <c r="BW63" s="17">
        <v>0</v>
      </c>
      <c r="BX63" s="17">
        <v>0</v>
      </c>
      <c r="BY63" s="18">
        <v>0</v>
      </c>
      <c r="BZ63" s="18">
        <v>2172936</v>
      </c>
      <c r="CA63" s="17">
        <v>2172936</v>
      </c>
      <c r="CB63" s="17">
        <v>0</v>
      </c>
      <c r="CD63" s="14">
        <f t="shared" si="1"/>
        <v>0</v>
      </c>
      <c r="CE63" s="14">
        <f t="shared" si="2"/>
        <v>0</v>
      </c>
      <c r="CF63" s="14">
        <f t="shared" si="3"/>
        <v>0</v>
      </c>
      <c r="CG63" s="14">
        <f t="shared" si="4"/>
        <v>0</v>
      </c>
      <c r="CH63" s="14">
        <f t="shared" si="5"/>
        <v>0</v>
      </c>
      <c r="CI63" s="14">
        <f t="shared" si="6"/>
        <v>0</v>
      </c>
    </row>
    <row r="64" spans="1:87" ht="15.6" x14ac:dyDescent="0.3">
      <c r="A64" s="14"/>
      <c r="B64" s="19" t="s">
        <v>137</v>
      </c>
      <c r="C64" s="20" t="s">
        <v>138</v>
      </c>
      <c r="D64" s="17">
        <v>2</v>
      </c>
      <c r="E64" s="17">
        <v>2</v>
      </c>
      <c r="F64" s="17">
        <v>3</v>
      </c>
      <c r="G64" s="17">
        <v>5</v>
      </c>
      <c r="H64" s="17">
        <v>1</v>
      </c>
      <c r="I64" s="17">
        <v>24</v>
      </c>
      <c r="J64" s="17">
        <v>154</v>
      </c>
      <c r="K64" s="17">
        <v>0</v>
      </c>
      <c r="L64" s="17">
        <v>1</v>
      </c>
      <c r="M64" s="17">
        <v>45</v>
      </c>
      <c r="N64" s="17">
        <v>98</v>
      </c>
      <c r="O64" s="17">
        <v>2</v>
      </c>
      <c r="P64" s="17">
        <v>223</v>
      </c>
      <c r="Q64" s="17">
        <v>3</v>
      </c>
      <c r="R64" s="17">
        <v>31</v>
      </c>
      <c r="S64" s="17">
        <v>4572</v>
      </c>
      <c r="T64" s="17">
        <v>543</v>
      </c>
      <c r="U64" s="17">
        <v>0</v>
      </c>
      <c r="V64" s="17">
        <v>29089</v>
      </c>
      <c r="W64" s="17">
        <v>498</v>
      </c>
      <c r="X64" s="17">
        <v>708</v>
      </c>
      <c r="Y64" s="17">
        <v>192</v>
      </c>
      <c r="Z64" s="17">
        <v>0</v>
      </c>
      <c r="AA64" s="17">
        <v>47</v>
      </c>
      <c r="AB64" s="17">
        <v>0</v>
      </c>
      <c r="AC64" s="17">
        <v>12</v>
      </c>
      <c r="AD64" s="17">
        <v>131</v>
      </c>
      <c r="AE64" s="17">
        <v>40</v>
      </c>
      <c r="AF64" s="17">
        <v>119</v>
      </c>
      <c r="AG64" s="17">
        <v>384</v>
      </c>
      <c r="AH64" s="17">
        <v>120943</v>
      </c>
      <c r="AI64" s="17">
        <v>44</v>
      </c>
      <c r="AJ64" s="17">
        <v>0</v>
      </c>
      <c r="AK64" s="17">
        <v>125</v>
      </c>
      <c r="AL64" s="17">
        <v>2</v>
      </c>
      <c r="AM64" s="17">
        <v>24</v>
      </c>
      <c r="AN64" s="17">
        <v>532</v>
      </c>
      <c r="AO64" s="17">
        <v>94</v>
      </c>
      <c r="AP64" s="17">
        <v>9918</v>
      </c>
      <c r="AQ64" s="17">
        <v>3578</v>
      </c>
      <c r="AR64" s="17">
        <v>8472</v>
      </c>
      <c r="AS64" s="17">
        <v>537</v>
      </c>
      <c r="AT64" s="17">
        <v>1275</v>
      </c>
      <c r="AU64" s="17">
        <v>45</v>
      </c>
      <c r="AV64" s="17">
        <v>1420</v>
      </c>
      <c r="AW64" s="17">
        <v>817</v>
      </c>
      <c r="AX64" s="17">
        <v>1087</v>
      </c>
      <c r="AY64" s="17">
        <v>121</v>
      </c>
      <c r="AZ64" s="17">
        <v>1922</v>
      </c>
      <c r="BA64" s="17">
        <v>4072</v>
      </c>
      <c r="BB64" s="17">
        <v>26</v>
      </c>
      <c r="BC64" s="17">
        <v>544</v>
      </c>
      <c r="BD64" s="17">
        <v>1973</v>
      </c>
      <c r="BE64" s="17">
        <v>606</v>
      </c>
      <c r="BF64" s="17">
        <v>112</v>
      </c>
      <c r="BG64" s="17">
        <v>33259</v>
      </c>
      <c r="BH64" s="17">
        <v>15257</v>
      </c>
      <c r="BI64" s="17">
        <v>24290</v>
      </c>
      <c r="BJ64" s="17">
        <v>311</v>
      </c>
      <c r="BK64" s="17">
        <v>360</v>
      </c>
      <c r="BL64" s="18">
        <v>268695</v>
      </c>
      <c r="BM64" s="17">
        <v>781616</v>
      </c>
      <c r="BN64" s="17">
        <v>1774</v>
      </c>
      <c r="BO64" s="17">
        <v>235405</v>
      </c>
      <c r="BP64" s="17">
        <v>0</v>
      </c>
      <c r="BQ64" s="17">
        <v>0</v>
      </c>
      <c r="BR64" s="17">
        <v>2456</v>
      </c>
      <c r="BS64" s="18">
        <v>1021251</v>
      </c>
      <c r="BT64" s="18">
        <v>1289946</v>
      </c>
      <c r="BU64" s="17">
        <v>0</v>
      </c>
      <c r="BV64" s="17">
        <v>0</v>
      </c>
      <c r="BW64" s="17">
        <v>0</v>
      </c>
      <c r="BX64" s="17">
        <v>0</v>
      </c>
      <c r="BY64" s="18">
        <v>0</v>
      </c>
      <c r="BZ64" s="18">
        <v>1289946</v>
      </c>
      <c r="CA64" s="17">
        <v>1289946</v>
      </c>
      <c r="CB64" s="17">
        <v>0</v>
      </c>
      <c r="CD64" s="14">
        <f t="shared" si="1"/>
        <v>0</v>
      </c>
      <c r="CE64" s="14">
        <f t="shared" si="2"/>
        <v>0</v>
      </c>
      <c r="CF64" s="14">
        <f t="shared" si="3"/>
        <v>0</v>
      </c>
      <c r="CG64" s="14">
        <f t="shared" si="4"/>
        <v>0</v>
      </c>
      <c r="CH64" s="14">
        <f t="shared" si="5"/>
        <v>0</v>
      </c>
      <c r="CI64" s="14">
        <f t="shared" si="6"/>
        <v>0</v>
      </c>
    </row>
    <row r="65" spans="1:87" ht="15.6" x14ac:dyDescent="0.3">
      <c r="A65" s="14"/>
      <c r="B65" s="19" t="s">
        <v>139</v>
      </c>
      <c r="C65" s="20" t="s">
        <v>140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249</v>
      </c>
      <c r="J65" s="17">
        <v>181</v>
      </c>
      <c r="K65" s="17">
        <v>49</v>
      </c>
      <c r="L65" s="17">
        <v>0</v>
      </c>
      <c r="M65" s="17">
        <v>4</v>
      </c>
      <c r="N65" s="17">
        <v>0</v>
      </c>
      <c r="O65" s="17">
        <v>0</v>
      </c>
      <c r="P65" s="17">
        <v>0</v>
      </c>
      <c r="Q65" s="17">
        <v>23</v>
      </c>
      <c r="R65" s="17">
        <v>0</v>
      </c>
      <c r="S65" s="17">
        <v>4578</v>
      </c>
      <c r="T65" s="17">
        <v>0</v>
      </c>
      <c r="U65" s="17">
        <v>0</v>
      </c>
      <c r="V65" s="17">
        <v>227</v>
      </c>
      <c r="W65" s="17">
        <v>185</v>
      </c>
      <c r="X65" s="17">
        <v>9</v>
      </c>
      <c r="Y65" s="17">
        <v>57</v>
      </c>
      <c r="Z65" s="17">
        <v>0</v>
      </c>
      <c r="AA65" s="17">
        <v>8</v>
      </c>
      <c r="AB65" s="17">
        <v>0</v>
      </c>
      <c r="AC65" s="17">
        <v>40</v>
      </c>
      <c r="AD65" s="17">
        <v>0</v>
      </c>
      <c r="AE65" s="17">
        <v>17</v>
      </c>
      <c r="AF65" s="17">
        <v>79</v>
      </c>
      <c r="AG65" s="17">
        <v>68</v>
      </c>
      <c r="AH65" s="17">
        <v>2218</v>
      </c>
      <c r="AI65" s="17">
        <v>0</v>
      </c>
      <c r="AJ65" s="17">
        <v>0</v>
      </c>
      <c r="AK65" s="17">
        <v>9</v>
      </c>
      <c r="AL65" s="17">
        <v>8</v>
      </c>
      <c r="AM65" s="17">
        <v>5</v>
      </c>
      <c r="AN65" s="17">
        <v>443</v>
      </c>
      <c r="AO65" s="17">
        <v>0</v>
      </c>
      <c r="AP65" s="17">
        <v>1994</v>
      </c>
      <c r="AQ65" s="17">
        <v>410</v>
      </c>
      <c r="AR65" s="17">
        <v>1098</v>
      </c>
      <c r="AS65" s="17">
        <v>127</v>
      </c>
      <c r="AT65" s="17">
        <v>99</v>
      </c>
      <c r="AU65" s="17">
        <v>0</v>
      </c>
      <c r="AV65" s="17">
        <v>120</v>
      </c>
      <c r="AW65" s="17">
        <v>682</v>
      </c>
      <c r="AX65" s="17">
        <v>68</v>
      </c>
      <c r="AY65" s="17">
        <v>4</v>
      </c>
      <c r="AZ65" s="17">
        <v>578</v>
      </c>
      <c r="BA65" s="17">
        <v>338</v>
      </c>
      <c r="BB65" s="17">
        <v>16</v>
      </c>
      <c r="BC65" s="17">
        <v>550</v>
      </c>
      <c r="BD65" s="17">
        <v>585</v>
      </c>
      <c r="BE65" s="17">
        <v>100</v>
      </c>
      <c r="BF65" s="17">
        <v>482</v>
      </c>
      <c r="BG65" s="17">
        <v>549</v>
      </c>
      <c r="BH65" s="17">
        <v>2145</v>
      </c>
      <c r="BI65" s="17">
        <v>421</v>
      </c>
      <c r="BJ65" s="17">
        <v>179</v>
      </c>
      <c r="BK65" s="17">
        <v>84</v>
      </c>
      <c r="BL65" s="18">
        <v>19086</v>
      </c>
      <c r="BM65" s="17">
        <v>99745</v>
      </c>
      <c r="BN65" s="17">
        <v>9236</v>
      </c>
      <c r="BO65" s="17">
        <v>40875</v>
      </c>
      <c r="BP65" s="17">
        <v>0</v>
      </c>
      <c r="BQ65" s="17">
        <v>0</v>
      </c>
      <c r="BR65" s="17">
        <v>3334</v>
      </c>
      <c r="BS65" s="18">
        <v>153190</v>
      </c>
      <c r="BT65" s="18">
        <v>172276</v>
      </c>
      <c r="BU65" s="17">
        <v>0</v>
      </c>
      <c r="BV65" s="17">
        <v>0</v>
      </c>
      <c r="BW65" s="17">
        <v>0</v>
      </c>
      <c r="BX65" s="17">
        <v>0</v>
      </c>
      <c r="BY65" s="18">
        <v>0</v>
      </c>
      <c r="BZ65" s="18">
        <v>172276</v>
      </c>
      <c r="CA65" s="17">
        <v>172276</v>
      </c>
      <c r="CB65" s="17">
        <v>0</v>
      </c>
      <c r="CD65" s="14">
        <f t="shared" si="1"/>
        <v>0</v>
      </c>
      <c r="CE65" s="14">
        <f t="shared" si="2"/>
        <v>0</v>
      </c>
      <c r="CF65" s="14">
        <f t="shared" si="3"/>
        <v>0</v>
      </c>
      <c r="CG65" s="14">
        <f t="shared" si="4"/>
        <v>0</v>
      </c>
      <c r="CH65" s="14">
        <f t="shared" si="5"/>
        <v>0</v>
      </c>
      <c r="CI65" s="14">
        <f t="shared" si="6"/>
        <v>0</v>
      </c>
    </row>
    <row r="66" spans="1:87" ht="15.6" x14ac:dyDescent="0.3">
      <c r="A66" s="14"/>
      <c r="B66" s="19" t="s">
        <v>141</v>
      </c>
      <c r="C66" s="20" t="s">
        <v>142</v>
      </c>
      <c r="D66" s="17">
        <v>0</v>
      </c>
      <c r="E66" s="17">
        <v>0</v>
      </c>
      <c r="F66" s="17">
        <v>23</v>
      </c>
      <c r="G66" s="17">
        <v>59</v>
      </c>
      <c r="H66" s="17">
        <v>0</v>
      </c>
      <c r="I66" s="17">
        <v>415</v>
      </c>
      <c r="J66" s="17">
        <v>659</v>
      </c>
      <c r="K66" s="17">
        <v>0</v>
      </c>
      <c r="L66" s="17">
        <v>0</v>
      </c>
      <c r="M66" s="17">
        <v>0</v>
      </c>
      <c r="N66" s="17">
        <v>0</v>
      </c>
      <c r="O66" s="17">
        <v>1924</v>
      </c>
      <c r="P66" s="17">
        <v>56</v>
      </c>
      <c r="Q66" s="17">
        <v>2</v>
      </c>
      <c r="R66" s="17">
        <v>11</v>
      </c>
      <c r="S66" s="17">
        <v>91</v>
      </c>
      <c r="T66" s="17">
        <v>193</v>
      </c>
      <c r="U66" s="17">
        <v>0</v>
      </c>
      <c r="V66" s="17">
        <v>299</v>
      </c>
      <c r="W66" s="17">
        <v>294</v>
      </c>
      <c r="X66" s="17">
        <v>167</v>
      </c>
      <c r="Y66" s="17">
        <v>143</v>
      </c>
      <c r="Z66" s="17">
        <v>0</v>
      </c>
      <c r="AA66" s="17">
        <v>9</v>
      </c>
      <c r="AB66" s="17">
        <v>0</v>
      </c>
      <c r="AC66" s="17">
        <v>33</v>
      </c>
      <c r="AD66" s="17">
        <v>129</v>
      </c>
      <c r="AE66" s="17">
        <v>62</v>
      </c>
      <c r="AF66" s="17">
        <v>117</v>
      </c>
      <c r="AG66" s="17">
        <v>86</v>
      </c>
      <c r="AH66" s="17">
        <v>86</v>
      </c>
      <c r="AI66" s="17">
        <v>52</v>
      </c>
      <c r="AJ66" s="17">
        <v>0</v>
      </c>
      <c r="AK66" s="17">
        <v>0</v>
      </c>
      <c r="AL66" s="17">
        <v>14</v>
      </c>
      <c r="AM66" s="17">
        <v>64</v>
      </c>
      <c r="AN66" s="17">
        <v>0</v>
      </c>
      <c r="AO66" s="17">
        <v>0</v>
      </c>
      <c r="AP66" s="17">
        <v>3815</v>
      </c>
      <c r="AQ66" s="17">
        <v>2086</v>
      </c>
      <c r="AR66" s="17">
        <v>1942</v>
      </c>
      <c r="AS66" s="17">
        <v>1373</v>
      </c>
      <c r="AT66" s="17">
        <v>148</v>
      </c>
      <c r="AU66" s="17">
        <v>24</v>
      </c>
      <c r="AV66" s="17">
        <v>915</v>
      </c>
      <c r="AW66" s="17">
        <v>360</v>
      </c>
      <c r="AX66" s="17">
        <v>158</v>
      </c>
      <c r="AY66" s="17">
        <v>2485</v>
      </c>
      <c r="AZ66" s="17">
        <v>332</v>
      </c>
      <c r="BA66" s="17">
        <v>336</v>
      </c>
      <c r="BB66" s="17">
        <v>39</v>
      </c>
      <c r="BC66" s="17">
        <v>338</v>
      </c>
      <c r="BD66" s="17">
        <v>27</v>
      </c>
      <c r="BE66" s="17">
        <v>101</v>
      </c>
      <c r="BF66" s="17">
        <v>4</v>
      </c>
      <c r="BG66" s="17">
        <v>1483</v>
      </c>
      <c r="BH66" s="17">
        <v>443</v>
      </c>
      <c r="BI66" s="17">
        <v>1723</v>
      </c>
      <c r="BJ66" s="17">
        <v>148</v>
      </c>
      <c r="BK66" s="17">
        <v>4569</v>
      </c>
      <c r="BL66" s="18">
        <v>27837</v>
      </c>
      <c r="BM66" s="17">
        <v>338431</v>
      </c>
      <c r="BN66" s="17">
        <v>21658</v>
      </c>
      <c r="BO66" s="17">
        <v>0</v>
      </c>
      <c r="BP66" s="17">
        <v>0</v>
      </c>
      <c r="BQ66" s="17">
        <v>0</v>
      </c>
      <c r="BR66" s="17">
        <v>124</v>
      </c>
      <c r="BS66" s="18">
        <v>360213</v>
      </c>
      <c r="BT66" s="18">
        <v>388050</v>
      </c>
      <c r="BU66" s="17">
        <v>0</v>
      </c>
      <c r="BV66" s="17">
        <v>0</v>
      </c>
      <c r="BW66" s="17">
        <v>0</v>
      </c>
      <c r="BX66" s="17">
        <v>0</v>
      </c>
      <c r="BY66" s="18">
        <v>0</v>
      </c>
      <c r="BZ66" s="18">
        <v>388050</v>
      </c>
      <c r="CA66" s="17">
        <v>388050</v>
      </c>
      <c r="CB66" s="17">
        <v>0</v>
      </c>
      <c r="CD66" s="14">
        <f t="shared" si="1"/>
        <v>0</v>
      </c>
      <c r="CE66" s="14">
        <f t="shared" si="2"/>
        <v>0</v>
      </c>
      <c r="CF66" s="14">
        <f t="shared" si="3"/>
        <v>0</v>
      </c>
      <c r="CG66" s="14">
        <f t="shared" si="4"/>
        <v>0</v>
      </c>
      <c r="CH66" s="14">
        <f t="shared" si="5"/>
        <v>0</v>
      </c>
      <c r="CI66" s="14">
        <f t="shared" si="6"/>
        <v>0</v>
      </c>
    </row>
    <row r="67" spans="1:87" ht="15.6" x14ac:dyDescent="0.3">
      <c r="A67" s="14"/>
      <c r="B67" s="21" t="s">
        <v>143</v>
      </c>
      <c r="C67" s="22" t="s">
        <v>144</v>
      </c>
      <c r="D67" s="23">
        <v>32558</v>
      </c>
      <c r="E67" s="23">
        <v>17143</v>
      </c>
      <c r="F67" s="23">
        <v>34958</v>
      </c>
      <c r="G67" s="23">
        <v>46932</v>
      </c>
      <c r="H67" s="23">
        <v>1903</v>
      </c>
      <c r="I67" s="23">
        <v>881667</v>
      </c>
      <c r="J67" s="23">
        <v>638410</v>
      </c>
      <c r="K67" s="23">
        <v>60271</v>
      </c>
      <c r="L67" s="23">
        <v>2305</v>
      </c>
      <c r="M67" s="23">
        <v>44762</v>
      </c>
      <c r="N67" s="23">
        <v>128001</v>
      </c>
      <c r="O67" s="23">
        <v>26799</v>
      </c>
      <c r="P67" s="23">
        <v>26329</v>
      </c>
      <c r="Q67" s="23">
        <v>308088</v>
      </c>
      <c r="R67" s="23">
        <v>66061</v>
      </c>
      <c r="S67" s="23">
        <v>574406</v>
      </c>
      <c r="T67" s="23">
        <v>284559</v>
      </c>
      <c r="U67" s="23">
        <v>0</v>
      </c>
      <c r="V67" s="23">
        <v>3795195</v>
      </c>
      <c r="W67" s="23">
        <v>349975</v>
      </c>
      <c r="X67" s="23">
        <v>1885924</v>
      </c>
      <c r="Y67" s="23">
        <v>18030</v>
      </c>
      <c r="Z67" s="23">
        <v>0</v>
      </c>
      <c r="AA67" s="23">
        <v>19914</v>
      </c>
      <c r="AB67" s="23">
        <v>0</v>
      </c>
      <c r="AC67" s="23">
        <v>164412</v>
      </c>
      <c r="AD67" s="23">
        <v>31003</v>
      </c>
      <c r="AE67" s="23">
        <v>10398</v>
      </c>
      <c r="AF67" s="23">
        <v>234262</v>
      </c>
      <c r="AG67" s="23">
        <v>821037</v>
      </c>
      <c r="AH67" s="23">
        <v>8725920</v>
      </c>
      <c r="AI67" s="23">
        <v>92009</v>
      </c>
      <c r="AJ67" s="23">
        <v>0</v>
      </c>
      <c r="AK67" s="23">
        <v>35766</v>
      </c>
      <c r="AL67" s="23">
        <v>8441</v>
      </c>
      <c r="AM67" s="23">
        <v>16092</v>
      </c>
      <c r="AN67" s="23">
        <v>505842</v>
      </c>
      <c r="AO67" s="23">
        <v>14559</v>
      </c>
      <c r="AP67" s="23">
        <v>3287312</v>
      </c>
      <c r="AQ67" s="23">
        <v>494277</v>
      </c>
      <c r="AR67" s="23">
        <v>2382974</v>
      </c>
      <c r="AS67" s="23">
        <v>396630</v>
      </c>
      <c r="AT67" s="23">
        <v>217406</v>
      </c>
      <c r="AU67" s="23">
        <v>10900</v>
      </c>
      <c r="AV67" s="23">
        <v>641447</v>
      </c>
      <c r="AW67" s="23">
        <v>149652</v>
      </c>
      <c r="AX67" s="23">
        <v>74944</v>
      </c>
      <c r="AY67" s="23">
        <v>1661173</v>
      </c>
      <c r="AZ67" s="23">
        <v>236508</v>
      </c>
      <c r="BA67" s="23">
        <v>167446</v>
      </c>
      <c r="BB67" s="23">
        <v>12885</v>
      </c>
      <c r="BC67" s="23">
        <v>90698</v>
      </c>
      <c r="BD67" s="23">
        <v>439724</v>
      </c>
      <c r="BE67" s="23">
        <v>40239</v>
      </c>
      <c r="BF67" s="23">
        <v>19557</v>
      </c>
      <c r="BG67" s="23">
        <v>1598686</v>
      </c>
      <c r="BH67" s="23">
        <v>404446</v>
      </c>
      <c r="BI67" s="23">
        <v>254973</v>
      </c>
      <c r="BJ67" s="23">
        <v>46374</v>
      </c>
      <c r="BK67" s="23">
        <v>48689</v>
      </c>
      <c r="BL67" s="18">
        <v>32580871</v>
      </c>
      <c r="BM67" s="23">
        <v>20284660</v>
      </c>
      <c r="BN67" s="23">
        <v>257590</v>
      </c>
      <c r="BO67" s="23">
        <v>6278939</v>
      </c>
      <c r="BP67" s="23">
        <v>13020827</v>
      </c>
      <c r="BQ67" s="23">
        <v>1139464</v>
      </c>
      <c r="BR67" s="23">
        <v>28495467</v>
      </c>
      <c r="BS67" s="18">
        <v>69476947</v>
      </c>
      <c r="BT67" s="18">
        <v>102057818</v>
      </c>
      <c r="BU67" s="23">
        <v>0</v>
      </c>
      <c r="BV67" s="23">
        <v>0</v>
      </c>
      <c r="BW67" s="23">
        <v>0</v>
      </c>
      <c r="BX67" s="23">
        <v>0</v>
      </c>
      <c r="BY67" s="18">
        <v>0</v>
      </c>
      <c r="BZ67" s="18">
        <v>102057818</v>
      </c>
      <c r="CA67" s="17">
        <v>102057818</v>
      </c>
      <c r="CB67" s="17">
        <v>0</v>
      </c>
      <c r="CD67" s="14">
        <f t="shared" si="1"/>
        <v>0</v>
      </c>
      <c r="CE67" s="14">
        <f t="shared" si="2"/>
        <v>0</v>
      </c>
      <c r="CF67" s="14">
        <f t="shared" si="3"/>
        <v>0</v>
      </c>
      <c r="CG67" s="14">
        <f t="shared" si="4"/>
        <v>0</v>
      </c>
      <c r="CH67" s="14">
        <f t="shared" si="5"/>
        <v>0</v>
      </c>
      <c r="CI67" s="14">
        <f t="shared" si="6"/>
        <v>0</v>
      </c>
    </row>
    <row r="68" spans="1:87" ht="15.6" x14ac:dyDescent="0.3">
      <c r="A68" s="14"/>
      <c r="B68" s="19">
        <v>200</v>
      </c>
      <c r="C68" s="20" t="s">
        <v>145</v>
      </c>
      <c r="D68" s="17">
        <v>9309</v>
      </c>
      <c r="E68" s="17">
        <v>15357</v>
      </c>
      <c r="F68" s="17">
        <v>35867</v>
      </c>
      <c r="G68" s="17">
        <v>32179</v>
      </c>
      <c r="H68" s="17">
        <v>2895</v>
      </c>
      <c r="I68" s="17">
        <v>489471</v>
      </c>
      <c r="J68" s="17">
        <v>352538</v>
      </c>
      <c r="K68" s="17">
        <v>13375</v>
      </c>
      <c r="L68" s="17">
        <v>3047</v>
      </c>
      <c r="M68" s="17">
        <v>42604</v>
      </c>
      <c r="N68" s="17">
        <v>137699</v>
      </c>
      <c r="O68" s="17">
        <v>22057</v>
      </c>
      <c r="P68" s="17">
        <v>9213</v>
      </c>
      <c r="Q68" s="17">
        <v>211853</v>
      </c>
      <c r="R68" s="17">
        <v>7492</v>
      </c>
      <c r="S68" s="17">
        <v>259723</v>
      </c>
      <c r="T68" s="17">
        <v>125808</v>
      </c>
      <c r="U68" s="17">
        <v>0</v>
      </c>
      <c r="V68" s="17">
        <v>142042</v>
      </c>
      <c r="W68" s="17">
        <v>91618</v>
      </c>
      <c r="X68" s="17">
        <v>181699</v>
      </c>
      <c r="Y68" s="17">
        <v>10194</v>
      </c>
      <c r="Z68" s="17">
        <v>0</v>
      </c>
      <c r="AA68" s="17">
        <v>37864</v>
      </c>
      <c r="AB68" s="17">
        <v>0</v>
      </c>
      <c r="AC68" s="17">
        <v>20369</v>
      </c>
      <c r="AD68" s="17">
        <v>22314</v>
      </c>
      <c r="AE68" s="17">
        <v>22645</v>
      </c>
      <c r="AF68" s="17">
        <v>88343</v>
      </c>
      <c r="AG68" s="17">
        <v>66689</v>
      </c>
      <c r="AH68" s="17">
        <v>684157</v>
      </c>
      <c r="AI68" s="17">
        <v>88367</v>
      </c>
      <c r="AJ68" s="17">
        <v>0</v>
      </c>
      <c r="AK68" s="17">
        <v>8575</v>
      </c>
      <c r="AL68" s="17">
        <v>6075</v>
      </c>
      <c r="AM68" s="17">
        <v>12694</v>
      </c>
      <c r="AN68" s="17">
        <v>498765</v>
      </c>
      <c r="AO68" s="17">
        <v>25710</v>
      </c>
      <c r="AP68" s="17">
        <v>666598</v>
      </c>
      <c r="AQ68" s="17">
        <v>197238</v>
      </c>
      <c r="AR68" s="17">
        <v>542450</v>
      </c>
      <c r="AS68" s="17">
        <v>412728</v>
      </c>
      <c r="AT68" s="17">
        <v>348070</v>
      </c>
      <c r="AU68" s="17">
        <v>17739</v>
      </c>
      <c r="AV68" s="17">
        <v>579826</v>
      </c>
      <c r="AW68" s="17">
        <v>30587</v>
      </c>
      <c r="AX68" s="17">
        <v>45498</v>
      </c>
      <c r="AY68" s="17">
        <v>607576</v>
      </c>
      <c r="AZ68" s="17">
        <v>98838</v>
      </c>
      <c r="BA68" s="17">
        <v>23615</v>
      </c>
      <c r="BB68" s="17">
        <v>2902</v>
      </c>
      <c r="BC68" s="17">
        <v>16024</v>
      </c>
      <c r="BD68" s="17">
        <v>15574</v>
      </c>
      <c r="BE68" s="17">
        <v>12913</v>
      </c>
      <c r="BF68" s="17">
        <v>7045</v>
      </c>
      <c r="BG68" s="17">
        <v>378554</v>
      </c>
      <c r="BH68" s="17">
        <v>117231</v>
      </c>
      <c r="BI68" s="17">
        <v>321905</v>
      </c>
      <c r="BJ68" s="17">
        <v>19007</v>
      </c>
      <c r="BK68" s="17">
        <v>19567</v>
      </c>
      <c r="BL68" s="18">
        <v>8260092</v>
      </c>
      <c r="BM68" s="17">
        <v>12369134</v>
      </c>
      <c r="BN68" s="17">
        <v>132559</v>
      </c>
      <c r="BO68" s="17">
        <v>64597</v>
      </c>
      <c r="BP68" s="17">
        <v>1315917</v>
      </c>
      <c r="BQ68" s="17">
        <v>50144</v>
      </c>
      <c r="BR68" s="17">
        <v>1711652</v>
      </c>
      <c r="BS68" s="18">
        <v>15644003</v>
      </c>
      <c r="BT68" s="18">
        <v>23904095</v>
      </c>
      <c r="BU68" s="17">
        <v>23904095</v>
      </c>
      <c r="BV68" s="17">
        <v>0</v>
      </c>
      <c r="BW68" s="17">
        <v>0</v>
      </c>
      <c r="BX68" s="17">
        <v>0</v>
      </c>
      <c r="BY68" s="18">
        <v>0</v>
      </c>
      <c r="BZ68" s="24">
        <v>0</v>
      </c>
      <c r="CA68" s="17">
        <v>23904095</v>
      </c>
      <c r="CB68" s="17">
        <v>0</v>
      </c>
      <c r="CD68" s="14">
        <f t="shared" si="1"/>
        <v>0</v>
      </c>
      <c r="CE68" s="14">
        <f t="shared" si="2"/>
        <v>0</v>
      </c>
      <c r="CF68" s="14">
        <f t="shared" si="3"/>
        <v>0</v>
      </c>
      <c r="CG68" s="14">
        <f t="shared" si="4"/>
        <v>0</v>
      </c>
      <c r="CH68" s="14">
        <f t="shared" si="5"/>
        <v>0</v>
      </c>
      <c r="CI68" s="14">
        <f t="shared" si="6"/>
        <v>0</v>
      </c>
    </row>
    <row r="69" spans="1:87" ht="15.6" x14ac:dyDescent="0.3">
      <c r="A69" s="14"/>
      <c r="B69" s="19" t="s">
        <v>146</v>
      </c>
      <c r="C69" s="20" t="s">
        <v>193</v>
      </c>
      <c r="D69" s="17">
        <v>44709</v>
      </c>
      <c r="E69" s="17">
        <v>33582</v>
      </c>
      <c r="F69" s="17">
        <v>108102</v>
      </c>
      <c r="G69" s="17">
        <v>104772</v>
      </c>
      <c r="H69" s="17">
        <v>8627</v>
      </c>
      <c r="I69" s="17">
        <v>976373</v>
      </c>
      <c r="J69" s="17">
        <v>1175070</v>
      </c>
      <c r="K69" s="17">
        <v>108674</v>
      </c>
      <c r="L69" s="17">
        <v>6340</v>
      </c>
      <c r="M69" s="17">
        <v>65381</v>
      </c>
      <c r="N69" s="17">
        <v>124139</v>
      </c>
      <c r="O69" s="17">
        <v>60542</v>
      </c>
      <c r="P69" s="17">
        <v>72391</v>
      </c>
      <c r="Q69" s="17">
        <v>810582</v>
      </c>
      <c r="R69" s="17">
        <v>54970</v>
      </c>
      <c r="S69" s="17">
        <v>1245773</v>
      </c>
      <c r="T69" s="17">
        <v>504895</v>
      </c>
      <c r="U69" s="17">
        <v>0</v>
      </c>
      <c r="V69" s="17">
        <v>1084511</v>
      </c>
      <c r="W69" s="17">
        <v>90400</v>
      </c>
      <c r="X69" s="17">
        <v>229129</v>
      </c>
      <c r="Y69" s="17">
        <v>5370</v>
      </c>
      <c r="Z69" s="17">
        <v>0</v>
      </c>
      <c r="AA69" s="17">
        <v>14981</v>
      </c>
      <c r="AB69" s="17">
        <v>0</v>
      </c>
      <c r="AC69" s="17">
        <v>107931</v>
      </c>
      <c r="AD69" s="17">
        <v>18762</v>
      </c>
      <c r="AE69" s="17">
        <v>13108</v>
      </c>
      <c r="AF69" s="17">
        <v>160645</v>
      </c>
      <c r="AG69" s="17">
        <v>267144</v>
      </c>
      <c r="AH69" s="17">
        <v>2511672</v>
      </c>
      <c r="AI69" s="17">
        <v>54538</v>
      </c>
      <c r="AJ69" s="17">
        <v>0</v>
      </c>
      <c r="AK69" s="17">
        <v>19271</v>
      </c>
      <c r="AL69" s="17">
        <v>4564</v>
      </c>
      <c r="AM69" s="17">
        <v>8698</v>
      </c>
      <c r="AN69" s="17">
        <v>88773</v>
      </c>
      <c r="AO69" s="17">
        <v>6411</v>
      </c>
      <c r="AP69" s="17">
        <v>2146625</v>
      </c>
      <c r="AQ69" s="17">
        <v>406938</v>
      </c>
      <c r="AR69" s="17">
        <v>1922484</v>
      </c>
      <c r="AS69" s="17">
        <v>234584</v>
      </c>
      <c r="AT69" s="17">
        <v>164316</v>
      </c>
      <c r="AU69" s="17">
        <v>19827</v>
      </c>
      <c r="AV69" s="17">
        <v>250530</v>
      </c>
      <c r="AW69" s="17">
        <v>121146</v>
      </c>
      <c r="AX69" s="17">
        <v>26107</v>
      </c>
      <c r="AY69" s="17">
        <v>551296</v>
      </c>
      <c r="AZ69" s="17">
        <v>205350</v>
      </c>
      <c r="BA69" s="17">
        <v>267769</v>
      </c>
      <c r="BB69" s="17">
        <v>12184</v>
      </c>
      <c r="BC69" s="17">
        <v>54908</v>
      </c>
      <c r="BD69" s="17">
        <v>368065</v>
      </c>
      <c r="BE69" s="17">
        <v>51247</v>
      </c>
      <c r="BF69" s="17">
        <v>20659</v>
      </c>
      <c r="BG69" s="17">
        <v>3280107</v>
      </c>
      <c r="BH69" s="17">
        <v>1123388</v>
      </c>
      <c r="BI69" s="17">
        <v>402364</v>
      </c>
      <c r="BJ69" s="17">
        <v>39583</v>
      </c>
      <c r="BK69" s="17">
        <v>171699</v>
      </c>
      <c r="BL69" s="18">
        <v>22032006</v>
      </c>
      <c r="BM69" s="25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</row>
    <row r="70" spans="1:87" ht="15.6" x14ac:dyDescent="0.3">
      <c r="A70" s="14"/>
      <c r="B70" s="19" t="s">
        <v>147</v>
      </c>
      <c r="C70" s="20" t="s">
        <v>148</v>
      </c>
      <c r="D70" s="17">
        <v>134170</v>
      </c>
      <c r="E70" s="17">
        <v>102379</v>
      </c>
      <c r="F70" s="17">
        <v>400081</v>
      </c>
      <c r="G70" s="17">
        <v>579903</v>
      </c>
      <c r="H70" s="17">
        <v>32417</v>
      </c>
      <c r="I70" s="17">
        <v>1254077</v>
      </c>
      <c r="J70" s="17">
        <v>1668031</v>
      </c>
      <c r="K70" s="17">
        <v>87837</v>
      </c>
      <c r="L70" s="17">
        <v>13098</v>
      </c>
      <c r="M70" s="17">
        <v>135757</v>
      </c>
      <c r="N70" s="17">
        <v>266208</v>
      </c>
      <c r="O70" s="17">
        <v>78302</v>
      </c>
      <c r="P70" s="17">
        <v>136155</v>
      </c>
      <c r="Q70" s="17">
        <v>3150635</v>
      </c>
      <c r="R70" s="17">
        <v>386799</v>
      </c>
      <c r="S70" s="17">
        <v>3566583</v>
      </c>
      <c r="T70" s="17">
        <v>1375197</v>
      </c>
      <c r="U70" s="17">
        <v>0</v>
      </c>
      <c r="V70" s="17">
        <v>1969363</v>
      </c>
      <c r="W70" s="17">
        <v>99131</v>
      </c>
      <c r="X70" s="17">
        <v>273230</v>
      </c>
      <c r="Y70" s="17">
        <v>12921</v>
      </c>
      <c r="Z70" s="17">
        <v>0</v>
      </c>
      <c r="AA70" s="17">
        <v>23402</v>
      </c>
      <c r="AB70" s="17">
        <v>0</v>
      </c>
      <c r="AC70" s="17">
        <v>175722</v>
      </c>
      <c r="AD70" s="17">
        <v>30414</v>
      </c>
      <c r="AE70" s="17">
        <v>16019</v>
      </c>
      <c r="AF70" s="17">
        <v>204820</v>
      </c>
      <c r="AG70" s="17">
        <v>413430</v>
      </c>
      <c r="AH70" s="17">
        <v>3751190</v>
      </c>
      <c r="AI70" s="17">
        <v>82088</v>
      </c>
      <c r="AJ70" s="17">
        <v>0</v>
      </c>
      <c r="AK70" s="17">
        <v>31285</v>
      </c>
      <c r="AL70" s="17">
        <v>6051</v>
      </c>
      <c r="AM70" s="17">
        <v>14367</v>
      </c>
      <c r="AN70" s="17">
        <v>119592</v>
      </c>
      <c r="AO70" s="17">
        <v>3077</v>
      </c>
      <c r="AP70" s="17">
        <v>2731468</v>
      </c>
      <c r="AQ70" s="17">
        <v>933379</v>
      </c>
      <c r="AR70" s="17">
        <v>4770749</v>
      </c>
      <c r="AS70" s="17">
        <v>455918</v>
      </c>
      <c r="AT70" s="17">
        <v>194762</v>
      </c>
      <c r="AU70" s="17">
        <v>11898</v>
      </c>
      <c r="AV70" s="17">
        <v>385452</v>
      </c>
      <c r="AW70" s="17">
        <v>163825</v>
      </c>
      <c r="AX70" s="17">
        <v>42993</v>
      </c>
      <c r="AY70" s="17">
        <v>588454</v>
      </c>
      <c r="AZ70" s="17">
        <v>531034</v>
      </c>
      <c r="BA70" s="17">
        <v>539216</v>
      </c>
      <c r="BB70" s="17">
        <v>40979</v>
      </c>
      <c r="BC70" s="17">
        <v>99291</v>
      </c>
      <c r="BD70" s="17">
        <v>1460033</v>
      </c>
      <c r="BE70" s="17">
        <v>59638</v>
      </c>
      <c r="BF70" s="17">
        <v>22476</v>
      </c>
      <c r="BG70" s="17">
        <v>0</v>
      </c>
      <c r="BH70" s="17">
        <v>400738</v>
      </c>
      <c r="BI70" s="17">
        <v>244634</v>
      </c>
      <c r="BJ70" s="17">
        <v>56580</v>
      </c>
      <c r="BK70" s="17">
        <v>133279</v>
      </c>
      <c r="BL70" s="18">
        <v>34460527</v>
      </c>
      <c r="BM70" s="27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</row>
    <row r="71" spans="1:87" ht="15.6" x14ac:dyDescent="0.3">
      <c r="A71" s="14"/>
      <c r="B71" s="19" t="s">
        <v>149</v>
      </c>
      <c r="C71" s="20" t="s">
        <v>150</v>
      </c>
      <c r="D71" s="17">
        <v>2325</v>
      </c>
      <c r="E71" s="17">
        <v>220</v>
      </c>
      <c r="F71" s="17">
        <v>2210</v>
      </c>
      <c r="G71" s="17">
        <v>942</v>
      </c>
      <c r="H71" s="17">
        <v>295</v>
      </c>
      <c r="I71" s="17">
        <v>94269</v>
      </c>
      <c r="J71" s="17">
        <v>25219</v>
      </c>
      <c r="K71" s="17">
        <v>7259</v>
      </c>
      <c r="L71" s="17">
        <v>233</v>
      </c>
      <c r="M71" s="17">
        <v>3686</v>
      </c>
      <c r="N71" s="17">
        <v>6920</v>
      </c>
      <c r="O71" s="17">
        <v>4526</v>
      </c>
      <c r="P71" s="17">
        <v>2899</v>
      </c>
      <c r="Q71" s="17">
        <v>45984</v>
      </c>
      <c r="R71" s="17">
        <v>19038</v>
      </c>
      <c r="S71" s="17">
        <v>309753</v>
      </c>
      <c r="T71" s="17">
        <v>70979</v>
      </c>
      <c r="U71" s="17">
        <v>0</v>
      </c>
      <c r="V71" s="17">
        <v>111464</v>
      </c>
      <c r="W71" s="17">
        <v>6926</v>
      </c>
      <c r="X71" s="17">
        <v>23810</v>
      </c>
      <c r="Y71" s="17">
        <v>1350</v>
      </c>
      <c r="Z71" s="17">
        <v>0</v>
      </c>
      <c r="AA71" s="17">
        <v>3355</v>
      </c>
      <c r="AB71" s="17">
        <v>0</v>
      </c>
      <c r="AC71" s="17">
        <v>5021</v>
      </c>
      <c r="AD71" s="17">
        <v>1977</v>
      </c>
      <c r="AE71" s="17">
        <v>3008</v>
      </c>
      <c r="AF71" s="17">
        <v>7104</v>
      </c>
      <c r="AG71" s="17">
        <v>82976</v>
      </c>
      <c r="AH71" s="17">
        <v>465361</v>
      </c>
      <c r="AI71" s="17">
        <v>5611</v>
      </c>
      <c r="AJ71" s="17">
        <v>0</v>
      </c>
      <c r="AK71" s="17">
        <v>4694</v>
      </c>
      <c r="AL71" s="17">
        <v>389</v>
      </c>
      <c r="AM71" s="17">
        <v>956</v>
      </c>
      <c r="AN71" s="17">
        <v>37699</v>
      </c>
      <c r="AO71" s="17">
        <v>1845</v>
      </c>
      <c r="AP71" s="17">
        <v>291880</v>
      </c>
      <c r="AQ71" s="17">
        <v>105857</v>
      </c>
      <c r="AR71" s="17">
        <v>464991</v>
      </c>
      <c r="AS71" s="17">
        <v>118394</v>
      </c>
      <c r="AT71" s="17">
        <v>69898</v>
      </c>
      <c r="AU71" s="17">
        <v>6246</v>
      </c>
      <c r="AV71" s="17">
        <v>146153</v>
      </c>
      <c r="AW71" s="17">
        <v>51436</v>
      </c>
      <c r="AX71" s="17">
        <v>7301</v>
      </c>
      <c r="AY71" s="17">
        <v>141277</v>
      </c>
      <c r="AZ71" s="17">
        <v>189857</v>
      </c>
      <c r="BA71" s="17">
        <v>52104</v>
      </c>
      <c r="BB71" s="17">
        <v>1813</v>
      </c>
      <c r="BC71" s="17">
        <v>6920</v>
      </c>
      <c r="BD71" s="17">
        <v>119648</v>
      </c>
      <c r="BE71" s="17">
        <v>8749</v>
      </c>
      <c r="BF71" s="17">
        <v>1575</v>
      </c>
      <c r="BG71" s="17">
        <v>247448</v>
      </c>
      <c r="BH71" s="17">
        <v>106875</v>
      </c>
      <c r="BI71" s="17">
        <v>57831</v>
      </c>
      <c r="BJ71" s="17">
        <v>8517</v>
      </c>
      <c r="BK71" s="17">
        <v>9073</v>
      </c>
      <c r="BL71" s="18">
        <v>3574146</v>
      </c>
      <c r="BM71" s="27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</row>
    <row r="72" spans="1:87" ht="15.6" x14ac:dyDescent="0.3">
      <c r="A72" s="14"/>
      <c r="B72" s="19">
        <v>204</v>
      </c>
      <c r="C72" s="20" t="s">
        <v>151</v>
      </c>
      <c r="D72" s="17">
        <v>1355</v>
      </c>
      <c r="E72" s="17">
        <v>1688</v>
      </c>
      <c r="F72" s="17">
        <v>3425</v>
      </c>
      <c r="G72" s="17">
        <v>12596</v>
      </c>
      <c r="H72" s="17">
        <v>452</v>
      </c>
      <c r="I72" s="17">
        <v>24676</v>
      </c>
      <c r="J72" s="17">
        <v>23864</v>
      </c>
      <c r="K72" s="17">
        <v>2078</v>
      </c>
      <c r="L72" s="17">
        <v>56</v>
      </c>
      <c r="M72" s="17">
        <v>1030</v>
      </c>
      <c r="N72" s="17">
        <v>1673</v>
      </c>
      <c r="O72" s="17">
        <v>3609</v>
      </c>
      <c r="P72" s="17">
        <v>9379</v>
      </c>
      <c r="Q72" s="17">
        <v>47302</v>
      </c>
      <c r="R72" s="17">
        <v>16860</v>
      </c>
      <c r="S72" s="17">
        <v>174296</v>
      </c>
      <c r="T72" s="17">
        <v>67782</v>
      </c>
      <c r="U72" s="17">
        <v>0</v>
      </c>
      <c r="V72" s="17">
        <v>71251</v>
      </c>
      <c r="W72" s="17">
        <v>5954</v>
      </c>
      <c r="X72" s="17">
        <v>4868</v>
      </c>
      <c r="Y72" s="17">
        <v>2291</v>
      </c>
      <c r="Z72" s="17">
        <v>0</v>
      </c>
      <c r="AA72" s="17">
        <v>764</v>
      </c>
      <c r="AB72" s="17">
        <v>0</v>
      </c>
      <c r="AC72" s="17">
        <v>8663</v>
      </c>
      <c r="AD72" s="17">
        <v>577</v>
      </c>
      <c r="AE72" s="17">
        <v>572</v>
      </c>
      <c r="AF72" s="17">
        <v>7337</v>
      </c>
      <c r="AG72" s="17">
        <v>29505</v>
      </c>
      <c r="AH72" s="17">
        <v>335753</v>
      </c>
      <c r="AI72" s="17">
        <v>3946</v>
      </c>
      <c r="AJ72" s="17">
        <v>0</v>
      </c>
      <c r="AK72" s="17">
        <v>1968</v>
      </c>
      <c r="AL72" s="17">
        <v>928</v>
      </c>
      <c r="AM72" s="17">
        <v>1913</v>
      </c>
      <c r="AN72" s="17">
        <v>-196830</v>
      </c>
      <c r="AO72" s="17">
        <v>825</v>
      </c>
      <c r="AP72" s="17">
        <v>126877</v>
      </c>
      <c r="AQ72" s="17">
        <v>19437</v>
      </c>
      <c r="AR72" s="17">
        <v>50672</v>
      </c>
      <c r="AS72" s="17">
        <v>21782</v>
      </c>
      <c r="AT72" s="17">
        <v>12612</v>
      </c>
      <c r="AU72" s="17">
        <v>1464</v>
      </c>
      <c r="AV72" s="17">
        <v>27616</v>
      </c>
      <c r="AW72" s="17">
        <v>7453</v>
      </c>
      <c r="AX72" s="17">
        <v>6612</v>
      </c>
      <c r="AY72" s="17">
        <v>97477</v>
      </c>
      <c r="AZ72" s="17">
        <v>15366</v>
      </c>
      <c r="BA72" s="17">
        <v>7564</v>
      </c>
      <c r="BB72" s="17">
        <v>819</v>
      </c>
      <c r="BC72" s="17">
        <v>3085</v>
      </c>
      <c r="BD72" s="17">
        <v>35796</v>
      </c>
      <c r="BE72" s="17">
        <v>5797</v>
      </c>
      <c r="BF72" s="17">
        <v>886</v>
      </c>
      <c r="BG72" s="17">
        <v>0</v>
      </c>
      <c r="BH72" s="17">
        <v>20258</v>
      </c>
      <c r="BI72" s="17">
        <v>8239</v>
      </c>
      <c r="BJ72" s="17">
        <v>2215</v>
      </c>
      <c r="BK72" s="17">
        <v>5743</v>
      </c>
      <c r="BL72" s="18">
        <v>1150176</v>
      </c>
      <c r="BM72" s="27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</row>
    <row r="73" spans="1:87" ht="15.6" x14ac:dyDescent="0.3">
      <c r="A73" s="14"/>
      <c r="B73" s="21" t="s">
        <v>152</v>
      </c>
      <c r="C73" s="22" t="s">
        <v>153</v>
      </c>
      <c r="D73" s="23">
        <v>182559</v>
      </c>
      <c r="E73" s="23">
        <v>137869</v>
      </c>
      <c r="F73" s="23">
        <v>513818</v>
      </c>
      <c r="G73" s="23">
        <v>698213</v>
      </c>
      <c r="H73" s="23">
        <v>41791</v>
      </c>
      <c r="I73" s="23">
        <v>2349395</v>
      </c>
      <c r="J73" s="23">
        <v>2892184</v>
      </c>
      <c r="K73" s="23">
        <v>205848</v>
      </c>
      <c r="L73" s="23">
        <v>19727</v>
      </c>
      <c r="M73" s="23">
        <v>205854</v>
      </c>
      <c r="N73" s="23">
        <v>398940</v>
      </c>
      <c r="O73" s="23">
        <v>146979</v>
      </c>
      <c r="P73" s="23">
        <v>220824</v>
      </c>
      <c r="Q73" s="23">
        <v>4054503</v>
      </c>
      <c r="R73" s="23">
        <v>477667</v>
      </c>
      <c r="S73" s="23">
        <v>5296405</v>
      </c>
      <c r="T73" s="23">
        <v>2018853</v>
      </c>
      <c r="U73" s="23">
        <v>0</v>
      </c>
      <c r="V73" s="23">
        <v>3236589</v>
      </c>
      <c r="W73" s="23">
        <v>202411</v>
      </c>
      <c r="X73" s="23">
        <v>531037</v>
      </c>
      <c r="Y73" s="23">
        <v>21932</v>
      </c>
      <c r="Z73" s="23">
        <v>0</v>
      </c>
      <c r="AA73" s="23">
        <v>42502</v>
      </c>
      <c r="AB73" s="23">
        <v>0</v>
      </c>
      <c r="AC73" s="23">
        <v>297337</v>
      </c>
      <c r="AD73" s="23">
        <v>51730</v>
      </c>
      <c r="AE73" s="23">
        <v>32707</v>
      </c>
      <c r="AF73" s="23">
        <v>379906</v>
      </c>
      <c r="AG73" s="23">
        <v>793055</v>
      </c>
      <c r="AH73" s="23">
        <v>7063976</v>
      </c>
      <c r="AI73" s="23">
        <v>146183</v>
      </c>
      <c r="AJ73" s="23">
        <v>0</v>
      </c>
      <c r="AK73" s="23">
        <v>57218</v>
      </c>
      <c r="AL73" s="23">
        <v>11932</v>
      </c>
      <c r="AM73" s="23">
        <v>25934</v>
      </c>
      <c r="AN73" s="23">
        <v>49234</v>
      </c>
      <c r="AO73" s="23">
        <v>12158</v>
      </c>
      <c r="AP73" s="23">
        <v>5296850</v>
      </c>
      <c r="AQ73" s="23">
        <v>1465611</v>
      </c>
      <c r="AR73" s="23">
        <v>7208896</v>
      </c>
      <c r="AS73" s="23">
        <v>830678</v>
      </c>
      <c r="AT73" s="23">
        <v>441588</v>
      </c>
      <c r="AU73" s="23">
        <v>39435</v>
      </c>
      <c r="AV73" s="23">
        <v>809751</v>
      </c>
      <c r="AW73" s="23">
        <v>343860</v>
      </c>
      <c r="AX73" s="23">
        <v>83013</v>
      </c>
      <c r="AY73" s="23">
        <v>1378504</v>
      </c>
      <c r="AZ73" s="23">
        <v>941607</v>
      </c>
      <c r="BA73" s="23">
        <v>866653</v>
      </c>
      <c r="BB73" s="23">
        <v>55795</v>
      </c>
      <c r="BC73" s="23">
        <v>164204</v>
      </c>
      <c r="BD73" s="23">
        <v>1983542</v>
      </c>
      <c r="BE73" s="23">
        <v>125431</v>
      </c>
      <c r="BF73" s="23">
        <v>45596</v>
      </c>
      <c r="BG73" s="23">
        <v>3527555</v>
      </c>
      <c r="BH73" s="23">
        <v>1651259</v>
      </c>
      <c r="BI73" s="23">
        <v>713068</v>
      </c>
      <c r="BJ73" s="23">
        <v>106895</v>
      </c>
      <c r="BK73" s="23">
        <v>319794</v>
      </c>
      <c r="BL73" s="18">
        <v>61216855</v>
      </c>
      <c r="BM73" s="27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</row>
    <row r="74" spans="1:87" ht="15.6" x14ac:dyDescent="0.3">
      <c r="A74" s="14"/>
      <c r="B74" s="21" t="s">
        <v>154</v>
      </c>
      <c r="C74" s="22" t="s">
        <v>155</v>
      </c>
      <c r="D74" s="23">
        <v>224426</v>
      </c>
      <c r="E74" s="23">
        <v>170369</v>
      </c>
      <c r="F74" s="23">
        <v>584643</v>
      </c>
      <c r="G74" s="23">
        <v>777324</v>
      </c>
      <c r="H74" s="23">
        <v>46589</v>
      </c>
      <c r="I74" s="23">
        <v>3720533</v>
      </c>
      <c r="J74" s="23">
        <v>3883132</v>
      </c>
      <c r="K74" s="23">
        <v>279494</v>
      </c>
      <c r="L74" s="23">
        <v>25079</v>
      </c>
      <c r="M74" s="23">
        <v>293220</v>
      </c>
      <c r="N74" s="23">
        <v>664640</v>
      </c>
      <c r="O74" s="23">
        <v>195835</v>
      </c>
      <c r="P74" s="23">
        <v>256366</v>
      </c>
      <c r="Q74" s="23">
        <v>4574444</v>
      </c>
      <c r="R74" s="23">
        <v>551220</v>
      </c>
      <c r="S74" s="23">
        <v>6130534</v>
      </c>
      <c r="T74" s="23">
        <v>2429220</v>
      </c>
      <c r="U74" s="23">
        <v>0</v>
      </c>
      <c r="V74" s="23">
        <v>7173826</v>
      </c>
      <c r="W74" s="23">
        <v>644004</v>
      </c>
      <c r="X74" s="23">
        <v>2598660</v>
      </c>
      <c r="Y74" s="23">
        <v>50156</v>
      </c>
      <c r="Z74" s="23">
        <v>0</v>
      </c>
      <c r="AA74" s="23">
        <v>100280</v>
      </c>
      <c r="AB74" s="23">
        <v>0</v>
      </c>
      <c r="AC74" s="23">
        <v>482118</v>
      </c>
      <c r="AD74" s="23">
        <v>105047</v>
      </c>
      <c r="AE74" s="23">
        <v>65750</v>
      </c>
      <c r="AF74" s="23">
        <v>702511</v>
      </c>
      <c r="AG74" s="23">
        <v>1680781</v>
      </c>
      <c r="AH74" s="23">
        <v>16474053</v>
      </c>
      <c r="AI74" s="23">
        <v>326559</v>
      </c>
      <c r="AJ74" s="23">
        <v>0</v>
      </c>
      <c r="AK74" s="23">
        <v>101559</v>
      </c>
      <c r="AL74" s="23">
        <v>26448</v>
      </c>
      <c r="AM74" s="23">
        <v>54720</v>
      </c>
      <c r="AN74" s="23">
        <v>1053841</v>
      </c>
      <c r="AO74" s="23">
        <v>52427</v>
      </c>
      <c r="AP74" s="23">
        <v>9250760</v>
      </c>
      <c r="AQ74" s="23">
        <v>2157126</v>
      </c>
      <c r="AR74" s="23">
        <v>10134320</v>
      </c>
      <c r="AS74" s="23">
        <v>1640036</v>
      </c>
      <c r="AT74" s="23">
        <v>1007064</v>
      </c>
      <c r="AU74" s="23">
        <v>68074</v>
      </c>
      <c r="AV74" s="23">
        <v>2031024</v>
      </c>
      <c r="AW74" s="23">
        <v>524099</v>
      </c>
      <c r="AX74" s="23">
        <v>203455</v>
      </c>
      <c r="AY74" s="23">
        <v>3647253</v>
      </c>
      <c r="AZ74" s="23">
        <v>1276953</v>
      </c>
      <c r="BA74" s="23">
        <v>1057714</v>
      </c>
      <c r="BB74" s="23">
        <v>71582</v>
      </c>
      <c r="BC74" s="23">
        <v>270926</v>
      </c>
      <c r="BD74" s="23">
        <v>2438840</v>
      </c>
      <c r="BE74" s="23">
        <v>178583</v>
      </c>
      <c r="BF74" s="23">
        <v>72198</v>
      </c>
      <c r="BG74" s="23">
        <v>5504795</v>
      </c>
      <c r="BH74" s="23">
        <v>2172936</v>
      </c>
      <c r="BI74" s="23">
        <v>1289946</v>
      </c>
      <c r="BJ74" s="23">
        <v>172276</v>
      </c>
      <c r="BK74" s="23">
        <v>388050</v>
      </c>
      <c r="BL74" s="18">
        <v>102057818</v>
      </c>
      <c r="BM74" s="27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</row>
    <row r="75" spans="1:87" ht="15.6" x14ac:dyDescent="0.3"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O75" s="14"/>
    </row>
    <row r="76" spans="1:87" x14ac:dyDescent="0.3">
      <c r="C76" s="1" t="s">
        <v>156</v>
      </c>
      <c r="D76" s="31">
        <f>SUM(D7:D66)-D67</f>
        <v>0</v>
      </c>
      <c r="E76" s="31">
        <f t="shared" ref="E76:BP76" si="7">SUM(E7:E66)-E67</f>
        <v>0</v>
      </c>
      <c r="F76" s="31">
        <f t="shared" si="7"/>
        <v>0</v>
      </c>
      <c r="G76" s="31">
        <f t="shared" si="7"/>
        <v>0</v>
      </c>
      <c r="H76" s="31">
        <f t="shared" si="7"/>
        <v>0</v>
      </c>
      <c r="I76" s="31">
        <f t="shared" si="7"/>
        <v>0</v>
      </c>
      <c r="J76" s="31">
        <f t="shared" si="7"/>
        <v>0</v>
      </c>
      <c r="K76" s="31">
        <f t="shared" si="7"/>
        <v>0</v>
      </c>
      <c r="L76" s="31">
        <f t="shared" si="7"/>
        <v>0</v>
      </c>
      <c r="M76" s="31">
        <f t="shared" si="7"/>
        <v>0</v>
      </c>
      <c r="N76" s="31">
        <f t="shared" si="7"/>
        <v>0</v>
      </c>
      <c r="O76" s="31">
        <f t="shared" si="7"/>
        <v>0</v>
      </c>
      <c r="P76" s="31">
        <f t="shared" si="7"/>
        <v>0</v>
      </c>
      <c r="Q76" s="31">
        <f t="shared" si="7"/>
        <v>0</v>
      </c>
      <c r="R76" s="31">
        <f t="shared" si="7"/>
        <v>0</v>
      </c>
      <c r="S76" s="31">
        <f t="shared" si="7"/>
        <v>0</v>
      </c>
      <c r="T76" s="31">
        <f t="shared" si="7"/>
        <v>0</v>
      </c>
      <c r="U76" s="31">
        <f t="shared" si="7"/>
        <v>0</v>
      </c>
      <c r="V76" s="31">
        <f t="shared" si="7"/>
        <v>0</v>
      </c>
      <c r="W76" s="31">
        <f t="shared" si="7"/>
        <v>0</v>
      </c>
      <c r="X76" s="31">
        <f t="shared" si="7"/>
        <v>0</v>
      </c>
      <c r="Y76" s="31">
        <f t="shared" si="7"/>
        <v>0</v>
      </c>
      <c r="Z76" s="31">
        <f t="shared" si="7"/>
        <v>0</v>
      </c>
      <c r="AA76" s="31">
        <f t="shared" si="7"/>
        <v>0</v>
      </c>
      <c r="AB76" s="31">
        <f t="shared" si="7"/>
        <v>0</v>
      </c>
      <c r="AC76" s="31">
        <f t="shared" si="7"/>
        <v>0</v>
      </c>
      <c r="AD76" s="31">
        <f t="shared" si="7"/>
        <v>0</v>
      </c>
      <c r="AE76" s="31">
        <f t="shared" si="7"/>
        <v>0</v>
      </c>
      <c r="AF76" s="31">
        <f t="shared" si="7"/>
        <v>0</v>
      </c>
      <c r="AG76" s="31">
        <f t="shared" si="7"/>
        <v>0</v>
      </c>
      <c r="AH76" s="31">
        <f t="shared" si="7"/>
        <v>0</v>
      </c>
      <c r="AI76" s="31">
        <f t="shared" si="7"/>
        <v>0</v>
      </c>
      <c r="AJ76" s="31">
        <f t="shared" si="7"/>
        <v>0</v>
      </c>
      <c r="AK76" s="31">
        <f t="shared" si="7"/>
        <v>0</v>
      </c>
      <c r="AL76" s="31">
        <f t="shared" si="7"/>
        <v>0</v>
      </c>
      <c r="AM76" s="31">
        <f t="shared" si="7"/>
        <v>0</v>
      </c>
      <c r="AN76" s="31">
        <f t="shared" si="7"/>
        <v>0</v>
      </c>
      <c r="AO76" s="31">
        <f t="shared" si="7"/>
        <v>0</v>
      </c>
      <c r="AP76" s="31">
        <f t="shared" si="7"/>
        <v>0</v>
      </c>
      <c r="AQ76" s="31">
        <f t="shared" si="7"/>
        <v>0</v>
      </c>
      <c r="AR76" s="31">
        <f t="shared" si="7"/>
        <v>0</v>
      </c>
      <c r="AS76" s="31">
        <f t="shared" si="7"/>
        <v>0</v>
      </c>
      <c r="AT76" s="31">
        <f t="shared" si="7"/>
        <v>0</v>
      </c>
      <c r="AU76" s="31">
        <f t="shared" si="7"/>
        <v>0</v>
      </c>
      <c r="AV76" s="31">
        <f t="shared" si="7"/>
        <v>0</v>
      </c>
      <c r="AW76" s="31">
        <f t="shared" si="7"/>
        <v>0</v>
      </c>
      <c r="AX76" s="31">
        <f t="shared" si="7"/>
        <v>0</v>
      </c>
      <c r="AY76" s="31">
        <f t="shared" si="7"/>
        <v>0</v>
      </c>
      <c r="AZ76" s="31">
        <f t="shared" si="7"/>
        <v>0</v>
      </c>
      <c r="BA76" s="31">
        <f t="shared" si="7"/>
        <v>0</v>
      </c>
      <c r="BB76" s="31">
        <f t="shared" si="7"/>
        <v>0</v>
      </c>
      <c r="BC76" s="31">
        <f t="shared" si="7"/>
        <v>0</v>
      </c>
      <c r="BD76" s="31">
        <f t="shared" si="7"/>
        <v>0</v>
      </c>
      <c r="BE76" s="31">
        <f t="shared" si="7"/>
        <v>0</v>
      </c>
      <c r="BF76" s="31">
        <f t="shared" si="7"/>
        <v>0</v>
      </c>
      <c r="BG76" s="31">
        <f t="shared" si="7"/>
        <v>0</v>
      </c>
      <c r="BH76" s="31">
        <f t="shared" si="7"/>
        <v>0</v>
      </c>
      <c r="BI76" s="31">
        <f t="shared" si="7"/>
        <v>0</v>
      </c>
      <c r="BJ76" s="31">
        <f t="shared" si="7"/>
        <v>0</v>
      </c>
      <c r="BK76" s="31">
        <f t="shared" si="7"/>
        <v>0</v>
      </c>
      <c r="BL76" s="31">
        <f t="shared" si="7"/>
        <v>0</v>
      </c>
      <c r="BM76" s="31">
        <f t="shared" si="7"/>
        <v>0</v>
      </c>
      <c r="BN76" s="31">
        <f t="shared" si="7"/>
        <v>0</v>
      </c>
      <c r="BO76" s="31">
        <f t="shared" si="7"/>
        <v>0</v>
      </c>
      <c r="BP76" s="31">
        <f t="shared" si="7"/>
        <v>0</v>
      </c>
      <c r="BQ76" s="31">
        <f t="shared" ref="BQ76:CB76" si="8">SUM(BQ7:BQ66)-BQ67</f>
        <v>0</v>
      </c>
      <c r="BR76" s="31">
        <f t="shared" si="8"/>
        <v>0</v>
      </c>
      <c r="BS76" s="31">
        <f t="shared" si="8"/>
        <v>0</v>
      </c>
      <c r="BT76" s="31">
        <f t="shared" si="8"/>
        <v>0</v>
      </c>
      <c r="BU76" s="31">
        <f t="shared" si="8"/>
        <v>0</v>
      </c>
      <c r="BV76" s="31">
        <f t="shared" si="8"/>
        <v>0</v>
      </c>
      <c r="BW76" s="31">
        <f t="shared" si="8"/>
        <v>0</v>
      </c>
      <c r="BX76" s="31">
        <f t="shared" si="8"/>
        <v>0</v>
      </c>
      <c r="BY76" s="31">
        <f t="shared" si="8"/>
        <v>0</v>
      </c>
      <c r="BZ76" s="31">
        <f t="shared" si="8"/>
        <v>0</v>
      </c>
      <c r="CA76" s="31">
        <f t="shared" si="8"/>
        <v>0</v>
      </c>
      <c r="CB76" s="31">
        <f t="shared" si="8"/>
        <v>0</v>
      </c>
    </row>
    <row r="77" spans="1:87" x14ac:dyDescent="0.3">
      <c r="C77" s="1" t="s">
        <v>157</v>
      </c>
      <c r="D77" s="32">
        <f>SUM(D69:D72)-D73</f>
        <v>0</v>
      </c>
      <c r="E77" s="32">
        <f t="shared" ref="E77:BP77" si="9">SUM(E69:E72)-E73</f>
        <v>0</v>
      </c>
      <c r="F77" s="32">
        <f t="shared" si="9"/>
        <v>0</v>
      </c>
      <c r="G77" s="32">
        <f t="shared" si="9"/>
        <v>0</v>
      </c>
      <c r="H77" s="32">
        <f t="shared" si="9"/>
        <v>0</v>
      </c>
      <c r="I77" s="32">
        <f t="shared" si="9"/>
        <v>0</v>
      </c>
      <c r="J77" s="32">
        <f t="shared" si="9"/>
        <v>0</v>
      </c>
      <c r="K77" s="32">
        <f t="shared" si="9"/>
        <v>0</v>
      </c>
      <c r="L77" s="32">
        <f t="shared" si="9"/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0</v>
      </c>
      <c r="Q77" s="32">
        <f t="shared" si="9"/>
        <v>0</v>
      </c>
      <c r="R77" s="32">
        <f t="shared" si="9"/>
        <v>0</v>
      </c>
      <c r="S77" s="32">
        <f t="shared" si="9"/>
        <v>0</v>
      </c>
      <c r="T77" s="32">
        <f t="shared" si="9"/>
        <v>0</v>
      </c>
      <c r="U77" s="32">
        <f t="shared" si="9"/>
        <v>0</v>
      </c>
      <c r="V77" s="32">
        <f t="shared" si="9"/>
        <v>0</v>
      </c>
      <c r="W77" s="32">
        <f t="shared" si="9"/>
        <v>0</v>
      </c>
      <c r="X77" s="32">
        <f t="shared" si="9"/>
        <v>0</v>
      </c>
      <c r="Y77" s="32">
        <f t="shared" si="9"/>
        <v>0</v>
      </c>
      <c r="Z77" s="32">
        <f t="shared" si="9"/>
        <v>0</v>
      </c>
      <c r="AA77" s="32">
        <f t="shared" si="9"/>
        <v>0</v>
      </c>
      <c r="AB77" s="32">
        <f t="shared" si="9"/>
        <v>0</v>
      </c>
      <c r="AC77" s="32">
        <f t="shared" si="9"/>
        <v>0</v>
      </c>
      <c r="AD77" s="32">
        <f t="shared" si="9"/>
        <v>0</v>
      </c>
      <c r="AE77" s="32">
        <f t="shared" si="9"/>
        <v>0</v>
      </c>
      <c r="AF77" s="32">
        <f t="shared" si="9"/>
        <v>0</v>
      </c>
      <c r="AG77" s="32">
        <f t="shared" si="9"/>
        <v>0</v>
      </c>
      <c r="AH77" s="32">
        <f t="shared" si="9"/>
        <v>0</v>
      </c>
      <c r="AI77" s="32">
        <f t="shared" si="9"/>
        <v>0</v>
      </c>
      <c r="AJ77" s="32">
        <f t="shared" si="9"/>
        <v>0</v>
      </c>
      <c r="AK77" s="32">
        <f t="shared" si="9"/>
        <v>0</v>
      </c>
      <c r="AL77" s="32">
        <f t="shared" si="9"/>
        <v>0</v>
      </c>
      <c r="AM77" s="32">
        <f t="shared" si="9"/>
        <v>0</v>
      </c>
      <c r="AN77" s="32">
        <f t="shared" si="9"/>
        <v>0</v>
      </c>
      <c r="AO77" s="32">
        <f t="shared" si="9"/>
        <v>0</v>
      </c>
      <c r="AP77" s="32">
        <f t="shared" si="9"/>
        <v>0</v>
      </c>
      <c r="AQ77" s="32">
        <f t="shared" si="9"/>
        <v>0</v>
      </c>
      <c r="AR77" s="32">
        <f t="shared" si="9"/>
        <v>0</v>
      </c>
      <c r="AS77" s="32">
        <f t="shared" si="9"/>
        <v>0</v>
      </c>
      <c r="AT77" s="32">
        <f t="shared" si="9"/>
        <v>0</v>
      </c>
      <c r="AU77" s="32">
        <f t="shared" si="9"/>
        <v>0</v>
      </c>
      <c r="AV77" s="32">
        <f t="shared" si="9"/>
        <v>0</v>
      </c>
      <c r="AW77" s="32">
        <f t="shared" si="9"/>
        <v>0</v>
      </c>
      <c r="AX77" s="32">
        <f t="shared" si="9"/>
        <v>0</v>
      </c>
      <c r="AY77" s="32">
        <f t="shared" si="9"/>
        <v>0</v>
      </c>
      <c r="AZ77" s="32">
        <f t="shared" si="9"/>
        <v>0</v>
      </c>
      <c r="BA77" s="32">
        <f t="shared" si="9"/>
        <v>0</v>
      </c>
      <c r="BB77" s="32">
        <f t="shared" si="9"/>
        <v>0</v>
      </c>
      <c r="BC77" s="32">
        <f t="shared" si="9"/>
        <v>0</v>
      </c>
      <c r="BD77" s="32">
        <f t="shared" si="9"/>
        <v>0</v>
      </c>
      <c r="BE77" s="32">
        <f t="shared" si="9"/>
        <v>0</v>
      </c>
      <c r="BF77" s="32">
        <f t="shared" si="9"/>
        <v>0</v>
      </c>
      <c r="BG77" s="32">
        <f t="shared" si="9"/>
        <v>0</v>
      </c>
      <c r="BH77" s="32">
        <f t="shared" si="9"/>
        <v>0</v>
      </c>
      <c r="BI77" s="32">
        <f t="shared" si="9"/>
        <v>0</v>
      </c>
      <c r="BJ77" s="32">
        <f t="shared" si="9"/>
        <v>0</v>
      </c>
      <c r="BK77" s="32">
        <f t="shared" si="9"/>
        <v>0</v>
      </c>
      <c r="BL77" s="32">
        <f t="shared" si="9"/>
        <v>0</v>
      </c>
      <c r="BM77" s="32">
        <f t="shared" si="9"/>
        <v>0</v>
      </c>
      <c r="BN77" s="32">
        <f t="shared" si="9"/>
        <v>0</v>
      </c>
      <c r="BO77" s="32">
        <f t="shared" si="9"/>
        <v>0</v>
      </c>
      <c r="BP77" s="32">
        <f t="shared" si="9"/>
        <v>0</v>
      </c>
      <c r="BQ77" s="32">
        <f t="shared" ref="BQ77:CB77" si="10">SUM(BQ69:BQ72)-BQ73</f>
        <v>0</v>
      </c>
      <c r="BR77" s="32">
        <f t="shared" si="10"/>
        <v>0</v>
      </c>
      <c r="BS77" s="32">
        <f t="shared" si="10"/>
        <v>0</v>
      </c>
      <c r="BT77" s="32">
        <f t="shared" si="10"/>
        <v>0</v>
      </c>
      <c r="BU77" s="32">
        <f t="shared" si="10"/>
        <v>0</v>
      </c>
      <c r="BV77" s="32">
        <f t="shared" si="10"/>
        <v>0</v>
      </c>
      <c r="BW77" s="32">
        <f t="shared" si="10"/>
        <v>0</v>
      </c>
      <c r="BX77" s="32">
        <f t="shared" si="10"/>
        <v>0</v>
      </c>
      <c r="BY77" s="32">
        <f t="shared" si="10"/>
        <v>0</v>
      </c>
      <c r="BZ77" s="32">
        <f t="shared" si="10"/>
        <v>0</v>
      </c>
      <c r="CA77" s="32">
        <f t="shared" si="10"/>
        <v>0</v>
      </c>
      <c r="CB77" s="32">
        <f t="shared" si="10"/>
        <v>0</v>
      </c>
    </row>
    <row r="78" spans="1:87" x14ac:dyDescent="0.3">
      <c r="C78" s="1" t="s">
        <v>158</v>
      </c>
      <c r="D78" s="32">
        <f>+D74-D73-D68-D67</f>
        <v>0</v>
      </c>
      <c r="E78" s="32">
        <f t="shared" ref="E78:BL78" si="11">+E74-E73-E68-E67</f>
        <v>0</v>
      </c>
      <c r="F78" s="32">
        <f t="shared" si="11"/>
        <v>0</v>
      </c>
      <c r="G78" s="32">
        <f t="shared" si="11"/>
        <v>0</v>
      </c>
      <c r="H78" s="32">
        <f t="shared" si="11"/>
        <v>0</v>
      </c>
      <c r="I78" s="32">
        <f t="shared" si="11"/>
        <v>0</v>
      </c>
      <c r="J78" s="32">
        <f t="shared" si="11"/>
        <v>0</v>
      </c>
      <c r="K78" s="32">
        <f t="shared" si="11"/>
        <v>0</v>
      </c>
      <c r="L78" s="32">
        <f t="shared" si="11"/>
        <v>0</v>
      </c>
      <c r="M78" s="32">
        <f t="shared" si="11"/>
        <v>0</v>
      </c>
      <c r="N78" s="32">
        <f t="shared" si="11"/>
        <v>0</v>
      </c>
      <c r="O78" s="32">
        <f t="shared" si="11"/>
        <v>0</v>
      </c>
      <c r="P78" s="32">
        <f t="shared" si="11"/>
        <v>0</v>
      </c>
      <c r="Q78" s="32">
        <f t="shared" si="11"/>
        <v>0</v>
      </c>
      <c r="R78" s="32">
        <f t="shared" si="11"/>
        <v>0</v>
      </c>
      <c r="S78" s="32">
        <f t="shared" si="11"/>
        <v>0</v>
      </c>
      <c r="T78" s="32">
        <f t="shared" si="11"/>
        <v>0</v>
      </c>
      <c r="U78" s="32">
        <f t="shared" si="11"/>
        <v>0</v>
      </c>
      <c r="V78" s="32">
        <f t="shared" si="11"/>
        <v>0</v>
      </c>
      <c r="W78" s="32">
        <f t="shared" si="11"/>
        <v>0</v>
      </c>
      <c r="X78" s="32">
        <f t="shared" si="11"/>
        <v>0</v>
      </c>
      <c r="Y78" s="32">
        <f t="shared" si="11"/>
        <v>0</v>
      </c>
      <c r="Z78" s="32">
        <f t="shared" si="11"/>
        <v>0</v>
      </c>
      <c r="AA78" s="32">
        <f t="shared" si="11"/>
        <v>0</v>
      </c>
      <c r="AB78" s="32">
        <f t="shared" si="11"/>
        <v>0</v>
      </c>
      <c r="AC78" s="32">
        <f t="shared" si="11"/>
        <v>0</v>
      </c>
      <c r="AD78" s="32">
        <f t="shared" si="11"/>
        <v>0</v>
      </c>
      <c r="AE78" s="32">
        <f t="shared" si="11"/>
        <v>0</v>
      </c>
      <c r="AF78" s="32">
        <f t="shared" si="11"/>
        <v>0</v>
      </c>
      <c r="AG78" s="32">
        <f t="shared" si="11"/>
        <v>0</v>
      </c>
      <c r="AH78" s="32">
        <f t="shared" si="11"/>
        <v>0</v>
      </c>
      <c r="AI78" s="32">
        <f t="shared" si="11"/>
        <v>0</v>
      </c>
      <c r="AJ78" s="32">
        <f t="shared" si="11"/>
        <v>0</v>
      </c>
      <c r="AK78" s="32">
        <f t="shared" si="11"/>
        <v>0</v>
      </c>
      <c r="AL78" s="32">
        <f t="shared" si="11"/>
        <v>0</v>
      </c>
      <c r="AM78" s="32">
        <f t="shared" si="11"/>
        <v>0</v>
      </c>
      <c r="AN78" s="32">
        <f t="shared" si="11"/>
        <v>0</v>
      </c>
      <c r="AO78" s="32">
        <f t="shared" si="11"/>
        <v>0</v>
      </c>
      <c r="AP78" s="32">
        <f t="shared" si="11"/>
        <v>0</v>
      </c>
      <c r="AQ78" s="32">
        <f t="shared" si="11"/>
        <v>0</v>
      </c>
      <c r="AR78" s="32">
        <f t="shared" si="11"/>
        <v>0</v>
      </c>
      <c r="AS78" s="32">
        <f t="shared" si="11"/>
        <v>0</v>
      </c>
      <c r="AT78" s="32">
        <f t="shared" si="11"/>
        <v>0</v>
      </c>
      <c r="AU78" s="32">
        <f t="shared" si="11"/>
        <v>0</v>
      </c>
      <c r="AV78" s="32">
        <f t="shared" si="11"/>
        <v>0</v>
      </c>
      <c r="AW78" s="32">
        <f t="shared" si="11"/>
        <v>0</v>
      </c>
      <c r="AX78" s="32">
        <f t="shared" si="11"/>
        <v>0</v>
      </c>
      <c r="AY78" s="32">
        <f t="shared" si="11"/>
        <v>0</v>
      </c>
      <c r="AZ78" s="32">
        <f t="shared" si="11"/>
        <v>0</v>
      </c>
      <c r="BA78" s="32">
        <f t="shared" si="11"/>
        <v>0</v>
      </c>
      <c r="BB78" s="32">
        <f t="shared" si="11"/>
        <v>0</v>
      </c>
      <c r="BC78" s="32">
        <f t="shared" si="11"/>
        <v>0</v>
      </c>
      <c r="BD78" s="32">
        <f t="shared" si="11"/>
        <v>0</v>
      </c>
      <c r="BE78" s="32">
        <f t="shared" si="11"/>
        <v>0</v>
      </c>
      <c r="BF78" s="32">
        <f t="shared" si="11"/>
        <v>0</v>
      </c>
      <c r="BG78" s="32">
        <f t="shared" si="11"/>
        <v>0</v>
      </c>
      <c r="BH78" s="32">
        <f t="shared" si="11"/>
        <v>0</v>
      </c>
      <c r="BI78" s="32">
        <f t="shared" si="11"/>
        <v>0</v>
      </c>
      <c r="BJ78" s="32">
        <f t="shared" si="11"/>
        <v>0</v>
      </c>
      <c r="BK78" s="32">
        <f t="shared" si="11"/>
        <v>0</v>
      </c>
      <c r="BL78" s="32">
        <f t="shared" si="11"/>
        <v>0</v>
      </c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</row>
    <row r="79" spans="1:87" x14ac:dyDescent="0.3"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</row>
    <row r="80" spans="1:87" x14ac:dyDescent="0.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" t="s">
        <v>159</v>
      </c>
      <c r="BN80" s="14">
        <f>+BL73</f>
        <v>61216855</v>
      </c>
    </row>
    <row r="81" spans="65:66" x14ac:dyDescent="0.3">
      <c r="BM81" s="1" t="s">
        <v>160</v>
      </c>
      <c r="BN81" s="14">
        <f>+BS67-BU67+BS68-BU68</f>
        <v>61216855</v>
      </c>
    </row>
    <row r="82" spans="65:66" x14ac:dyDescent="0.3">
      <c r="BN82" s="14"/>
    </row>
  </sheetData>
  <mergeCells count="79">
    <mergeCell ref="BJ4:BJ6"/>
    <mergeCell ref="BK4:BK6"/>
    <mergeCell ref="BL4:BL6"/>
    <mergeCell ref="BZ4:BZ6"/>
    <mergeCell ref="CA4:CA6"/>
    <mergeCell ref="BW5:BW6"/>
    <mergeCell ref="BX5:BX6"/>
    <mergeCell ref="BY5:BY6"/>
    <mergeCell ref="BQ5:BQ6"/>
    <mergeCell ref="BR5:BR6"/>
    <mergeCell ref="BS5:BS6"/>
    <mergeCell ref="BT5:BT6"/>
    <mergeCell ref="BU5:BU6"/>
    <mergeCell ref="BV5:BV6"/>
    <mergeCell ref="CB4:CB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264"/>
  <sheetViews>
    <sheetView showGridLines="0" workbookViewId="0"/>
  </sheetViews>
  <sheetFormatPr defaultRowHeight="14.4" x14ac:dyDescent="0.3"/>
  <cols>
    <col min="1" max="1" width="10.33203125" bestFit="1" customWidth="1"/>
    <col min="4" max="63" width="10.6640625" customWidth="1"/>
  </cols>
  <sheetData>
    <row r="1" spans="1:63" s="1" customFormat="1" ht="25.8" x14ac:dyDescent="0.5">
      <c r="A1" s="65"/>
      <c r="B1" s="2" t="s">
        <v>185</v>
      </c>
      <c r="C1" s="8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</row>
    <row r="2" spans="1:63" s="1" customFormat="1" x14ac:dyDescent="0.3">
      <c r="B2" s="139" t="s">
        <v>2</v>
      </c>
      <c r="C2" s="139" t="s">
        <v>3</v>
      </c>
      <c r="D2" s="139">
        <v>1</v>
      </c>
      <c r="E2" s="139">
        <v>2</v>
      </c>
      <c r="F2" s="139">
        <v>3</v>
      </c>
      <c r="G2" s="139">
        <v>4</v>
      </c>
      <c r="H2" s="139">
        <v>5</v>
      </c>
      <c r="I2" s="139">
        <v>6</v>
      </c>
      <c r="J2" s="139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  <c r="P2" s="139">
        <v>13</v>
      </c>
      <c r="Q2" s="139">
        <v>14</v>
      </c>
      <c r="R2" s="139">
        <v>15</v>
      </c>
      <c r="S2" s="139">
        <v>16</v>
      </c>
      <c r="T2" s="139">
        <v>17</v>
      </c>
      <c r="U2" s="139">
        <v>18</v>
      </c>
      <c r="V2" s="139">
        <v>19</v>
      </c>
      <c r="W2" s="139">
        <v>20</v>
      </c>
      <c r="X2" s="139">
        <v>21</v>
      </c>
      <c r="Y2" s="139">
        <v>22</v>
      </c>
      <c r="Z2" s="139">
        <v>23</v>
      </c>
      <c r="AA2" s="139">
        <v>24</v>
      </c>
      <c r="AB2" s="139">
        <v>25</v>
      </c>
      <c r="AC2" s="139">
        <v>26</v>
      </c>
      <c r="AD2" s="139">
        <v>27</v>
      </c>
      <c r="AE2" s="139">
        <v>28</v>
      </c>
      <c r="AF2" s="139">
        <v>29</v>
      </c>
      <c r="AG2" s="139">
        <v>30</v>
      </c>
      <c r="AH2" s="139">
        <v>31</v>
      </c>
      <c r="AI2" s="139">
        <v>32</v>
      </c>
      <c r="AJ2" s="139">
        <v>33</v>
      </c>
      <c r="AK2" s="139">
        <v>34</v>
      </c>
      <c r="AL2" s="139">
        <v>35</v>
      </c>
      <c r="AM2" s="139">
        <v>36</v>
      </c>
      <c r="AN2" s="139">
        <v>37</v>
      </c>
      <c r="AO2" s="139">
        <v>38</v>
      </c>
      <c r="AP2" s="139">
        <v>39</v>
      </c>
      <c r="AQ2" s="139">
        <v>40</v>
      </c>
      <c r="AR2" s="139">
        <v>41</v>
      </c>
      <c r="AS2" s="139">
        <v>42</v>
      </c>
      <c r="AT2" s="139">
        <v>43</v>
      </c>
      <c r="AU2" s="139">
        <v>44</v>
      </c>
      <c r="AV2" s="139">
        <v>45</v>
      </c>
      <c r="AW2" s="139">
        <v>46</v>
      </c>
      <c r="AX2" s="139">
        <v>47</v>
      </c>
      <c r="AY2" s="139">
        <v>48</v>
      </c>
      <c r="AZ2" s="139">
        <v>49</v>
      </c>
      <c r="BA2" s="139">
        <v>50</v>
      </c>
      <c r="BB2" s="139">
        <v>51</v>
      </c>
      <c r="BC2" s="139">
        <v>52</v>
      </c>
      <c r="BD2" s="139">
        <v>53</v>
      </c>
      <c r="BE2" s="139">
        <v>54</v>
      </c>
      <c r="BF2" s="139">
        <v>55</v>
      </c>
      <c r="BG2" s="139">
        <v>56</v>
      </c>
      <c r="BH2" s="139">
        <v>57</v>
      </c>
      <c r="BI2" s="139">
        <v>58</v>
      </c>
      <c r="BJ2" s="139">
        <v>59</v>
      </c>
      <c r="BK2" s="139">
        <v>60</v>
      </c>
    </row>
    <row r="3" spans="1:63" s="1" customFormat="1" ht="15" customHeight="1" x14ac:dyDescent="0.3"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</row>
    <row r="4" spans="1:63" s="1" customFormat="1" ht="33" customHeight="1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</row>
    <row r="5" spans="1:63" s="1" customFormat="1" ht="15.6" x14ac:dyDescent="0.3">
      <c r="A5" s="14"/>
      <c r="B5" s="44">
        <v>1</v>
      </c>
      <c r="C5" s="45" t="s">
        <v>24</v>
      </c>
      <c r="D5" s="42">
        <f>+PDD!D7/PDD!D$74</f>
        <v>7.3204530669352036E-2</v>
      </c>
      <c r="E5" s="42">
        <f>+PDD!E7/PDD!E$74</f>
        <v>0</v>
      </c>
      <c r="F5" s="42">
        <f>+PDD!F7/PDD!F$74</f>
        <v>0</v>
      </c>
      <c r="G5" s="42">
        <f>+PDD!G7/PDD!G$74</f>
        <v>0</v>
      </c>
      <c r="H5" s="42">
        <f>+PDD!H7/PDD!H$74</f>
        <v>0</v>
      </c>
      <c r="I5" s="42">
        <f>+PDD!I7/PDD!I$74</f>
        <v>0</v>
      </c>
      <c r="J5" s="42">
        <f>+PDD!J7/PDD!J$74</f>
        <v>0</v>
      </c>
      <c r="K5" s="42">
        <f>+PDD!K7/PDD!K$74</f>
        <v>0</v>
      </c>
      <c r="L5" s="42">
        <f>+PDD!L7/PDD!L$74</f>
        <v>0</v>
      </c>
      <c r="M5" s="42">
        <f>+PDD!M7/PDD!M$74</f>
        <v>1.0845099242889299E-3</v>
      </c>
      <c r="N5" s="42">
        <f>+PDD!N7/PDD!N$74</f>
        <v>1.0396605681271063E-3</v>
      </c>
      <c r="O5" s="42">
        <f>+PDD!O7/PDD!O$74</f>
        <v>2.680317614318176E-2</v>
      </c>
      <c r="P5" s="42">
        <f>+PDD!P7/PDD!P$74</f>
        <v>0</v>
      </c>
      <c r="Q5" s="42">
        <f>+PDD!Q7/PDD!Q$74</f>
        <v>0</v>
      </c>
      <c r="R5" s="42">
        <f>+PDD!R7/PDD!R$74</f>
        <v>0</v>
      </c>
      <c r="S5" s="42">
        <f>+PDD!S7/PDD!S$74</f>
        <v>0</v>
      </c>
      <c r="T5" s="42">
        <f>+PDD!T7/PDD!T$74</f>
        <v>0</v>
      </c>
      <c r="U5" s="64">
        <v>0</v>
      </c>
      <c r="V5" s="42">
        <f>+PDD!V7/PDD!V$74</f>
        <v>0</v>
      </c>
      <c r="W5" s="42">
        <f>+PDD!W7/PDD!W$74</f>
        <v>0</v>
      </c>
      <c r="X5" s="42">
        <f>+PDD!X7/PDD!X$74</f>
        <v>7.4182848083242908E-2</v>
      </c>
      <c r="Y5" s="42">
        <f>+PDD!Y7/PDD!Y$74</f>
        <v>0</v>
      </c>
      <c r="Z5" s="64">
        <v>0</v>
      </c>
      <c r="AA5" s="42">
        <f>+PDD!AA7/PDD!AA$74</f>
        <v>0</v>
      </c>
      <c r="AB5" s="64">
        <v>0</v>
      </c>
      <c r="AC5" s="42">
        <f>+PDD!AC7/PDD!AC$74</f>
        <v>0</v>
      </c>
      <c r="AD5" s="42">
        <f>+PDD!AD7/PDD!AD$74</f>
        <v>0</v>
      </c>
      <c r="AE5" s="42">
        <f>+PDD!AE7/PDD!AE$74</f>
        <v>0</v>
      </c>
      <c r="AF5" s="42">
        <f>+PDD!AF7/PDD!AF$74</f>
        <v>0</v>
      </c>
      <c r="AG5" s="42">
        <f>+PDD!AG7/PDD!AG$74</f>
        <v>0</v>
      </c>
      <c r="AH5" s="42">
        <f>+PDD!AH7/PDD!AH$74</f>
        <v>0</v>
      </c>
      <c r="AI5" s="42">
        <f>+PDD!AI7/PDD!AI$74</f>
        <v>0</v>
      </c>
      <c r="AJ5" s="64">
        <v>0</v>
      </c>
      <c r="AK5" s="42">
        <f>+PDD!AK7/PDD!AK$74</f>
        <v>0</v>
      </c>
      <c r="AL5" s="42">
        <f>+PDD!AL7/PDD!AL$74</f>
        <v>0</v>
      </c>
      <c r="AM5" s="42">
        <f>+PDD!AM7/PDD!AM$74</f>
        <v>0</v>
      </c>
      <c r="AN5" s="42">
        <f>+PDD!AN7/PDD!AN$74</f>
        <v>0</v>
      </c>
      <c r="AO5" s="42">
        <f>+PDD!AO7/PDD!AO$74</f>
        <v>0</v>
      </c>
      <c r="AP5" s="42">
        <f>+PDD!AP7/PDD!AP$74</f>
        <v>0</v>
      </c>
      <c r="AQ5" s="42">
        <f>+PDD!AQ7/PDD!AQ$74</f>
        <v>0</v>
      </c>
      <c r="AR5" s="42">
        <f>+PDD!AR7/PDD!AR$74</f>
        <v>0</v>
      </c>
      <c r="AS5" s="42">
        <f>+PDD!AS7/PDD!AS$74</f>
        <v>0</v>
      </c>
      <c r="AT5" s="42">
        <f>+PDD!AT7/PDD!AT$74</f>
        <v>0</v>
      </c>
      <c r="AU5" s="42">
        <f>+PDD!AU7/PDD!AU$74</f>
        <v>0</v>
      </c>
      <c r="AV5" s="42">
        <f>+PDD!AV7/PDD!AV$74</f>
        <v>0</v>
      </c>
      <c r="AW5" s="42">
        <f>+PDD!AW7/PDD!AW$74</f>
        <v>0</v>
      </c>
      <c r="AX5" s="42">
        <f>+PDD!AX7/PDD!AX$74</f>
        <v>0</v>
      </c>
      <c r="AY5" s="42">
        <f>+PDD!AY7/PDD!AY$74</f>
        <v>0</v>
      </c>
      <c r="AZ5" s="42">
        <f>+PDD!AZ7/PDD!AZ$74</f>
        <v>0</v>
      </c>
      <c r="BA5" s="42">
        <f>+PDD!BA7/PDD!BA$74</f>
        <v>0</v>
      </c>
      <c r="BB5" s="42">
        <f>+PDD!BB7/PDD!BB$74</f>
        <v>0</v>
      </c>
      <c r="BC5" s="42">
        <f>+PDD!BC7/PDD!BC$74</f>
        <v>0</v>
      </c>
      <c r="BD5" s="42">
        <f>+PDD!BD7/PDD!BD$74</f>
        <v>0</v>
      </c>
      <c r="BE5" s="42">
        <f>+PDD!BE7/PDD!BE$74</f>
        <v>0</v>
      </c>
      <c r="BF5" s="42">
        <f>+PDD!BF7/PDD!BF$74</f>
        <v>0</v>
      </c>
      <c r="BG5" s="42">
        <f>+PDD!BG7/PDD!BG$74</f>
        <v>0</v>
      </c>
      <c r="BH5" s="42">
        <f>+PDD!BH7/PDD!BH$74</f>
        <v>0</v>
      </c>
      <c r="BI5" s="42">
        <f>+PDD!BI7/PDD!BI$74</f>
        <v>0</v>
      </c>
      <c r="BJ5" s="42">
        <f>+PDD!BJ7/PDD!BJ$74</f>
        <v>0</v>
      </c>
      <c r="BK5" s="42">
        <f>+PDD!BK7/PDD!BK$74</f>
        <v>0</v>
      </c>
    </row>
    <row r="6" spans="1:63" s="1" customFormat="1" ht="15.6" x14ac:dyDescent="0.3">
      <c r="A6" s="14"/>
      <c r="B6" s="44">
        <v>2</v>
      </c>
      <c r="C6" s="45" t="s">
        <v>26</v>
      </c>
      <c r="D6" s="42">
        <f>+PDD!D8/PDD!D$74</f>
        <v>0</v>
      </c>
      <c r="E6" s="42">
        <f>+PDD!E8/PDD!E$74</f>
        <v>3.720747319054523E-2</v>
      </c>
      <c r="F6" s="42">
        <f>+PDD!F8/PDD!F$74</f>
        <v>0</v>
      </c>
      <c r="G6" s="42">
        <f>+PDD!G8/PDD!G$74</f>
        <v>0</v>
      </c>
      <c r="H6" s="42">
        <f>+PDD!H8/PDD!H$74</f>
        <v>0</v>
      </c>
      <c r="I6" s="42">
        <f>+PDD!I8/PDD!I$74</f>
        <v>0</v>
      </c>
      <c r="J6" s="42">
        <f>+PDD!J8/PDD!J$74</f>
        <v>0</v>
      </c>
      <c r="K6" s="42">
        <f>+PDD!K8/PDD!K$74</f>
        <v>0</v>
      </c>
      <c r="L6" s="42">
        <f>+PDD!L8/PDD!L$74</f>
        <v>0</v>
      </c>
      <c r="M6" s="42">
        <f>+PDD!M8/PDD!M$74</f>
        <v>7.4142282245412998E-3</v>
      </c>
      <c r="N6" s="42">
        <f>+PDD!N8/PDD!N$74</f>
        <v>5.0523591718825232E-3</v>
      </c>
      <c r="O6" s="42">
        <f>+PDD!O8/PDD!O$74</f>
        <v>1.0248423417673042E-2</v>
      </c>
      <c r="P6" s="42">
        <f>+PDD!P8/PDD!P$74</f>
        <v>0</v>
      </c>
      <c r="Q6" s="42">
        <f>+PDD!Q8/PDD!Q$74</f>
        <v>2.6276417418160547E-4</v>
      </c>
      <c r="R6" s="42">
        <f>+PDD!R8/PDD!R$74</f>
        <v>0</v>
      </c>
      <c r="S6" s="42">
        <f>+PDD!S8/PDD!S$74</f>
        <v>0</v>
      </c>
      <c r="T6" s="42">
        <f>+PDD!T8/PDD!T$74</f>
        <v>0</v>
      </c>
      <c r="U6" s="64">
        <v>0</v>
      </c>
      <c r="V6" s="42">
        <f>+PDD!V8/PDD!V$74</f>
        <v>0</v>
      </c>
      <c r="W6" s="42">
        <f>+PDD!W8/PDD!W$74</f>
        <v>8.3058490319935906E-3</v>
      </c>
      <c r="X6" s="42">
        <f>+PDD!X8/PDD!X$74</f>
        <v>1.1102645209454103E-2</v>
      </c>
      <c r="Y6" s="42">
        <f>+PDD!Y8/PDD!Y$74</f>
        <v>1.9778291729803013E-2</v>
      </c>
      <c r="Z6" s="64">
        <v>0</v>
      </c>
      <c r="AA6" s="42">
        <f>+PDD!AA8/PDD!AA$74</f>
        <v>0</v>
      </c>
      <c r="AB6" s="64">
        <v>0</v>
      </c>
      <c r="AC6" s="42">
        <f>+PDD!AC8/PDD!AC$74</f>
        <v>0</v>
      </c>
      <c r="AD6" s="42">
        <f>+PDD!AD8/PDD!AD$74</f>
        <v>0</v>
      </c>
      <c r="AE6" s="42">
        <f>+PDD!AE8/PDD!AE$74</f>
        <v>0</v>
      </c>
      <c r="AF6" s="42">
        <f>+PDD!AF8/PDD!AF$74</f>
        <v>0</v>
      </c>
      <c r="AG6" s="42">
        <f>+PDD!AG8/PDD!AG$74</f>
        <v>0</v>
      </c>
      <c r="AH6" s="42">
        <f>+PDD!AH8/PDD!AH$74</f>
        <v>0</v>
      </c>
      <c r="AI6" s="42">
        <f>+PDD!AI8/PDD!AI$74</f>
        <v>0</v>
      </c>
      <c r="AJ6" s="64">
        <v>0</v>
      </c>
      <c r="AK6" s="42">
        <f>+PDD!AK8/PDD!AK$74</f>
        <v>0</v>
      </c>
      <c r="AL6" s="42">
        <f>+PDD!AL8/PDD!AL$74</f>
        <v>0</v>
      </c>
      <c r="AM6" s="42">
        <f>+PDD!AM8/PDD!AM$74</f>
        <v>0</v>
      </c>
      <c r="AN6" s="42">
        <f>+PDD!AN8/PDD!AN$74</f>
        <v>0</v>
      </c>
      <c r="AO6" s="42">
        <f>+PDD!AO8/PDD!AO$74</f>
        <v>0</v>
      </c>
      <c r="AP6" s="42">
        <f>+PDD!AP8/PDD!AP$74</f>
        <v>0</v>
      </c>
      <c r="AQ6" s="42">
        <f>+PDD!AQ8/PDD!AQ$74</f>
        <v>0</v>
      </c>
      <c r="AR6" s="42">
        <f>+PDD!AR8/PDD!AR$74</f>
        <v>0</v>
      </c>
      <c r="AS6" s="42">
        <f>+PDD!AS8/PDD!AS$74</f>
        <v>0</v>
      </c>
      <c r="AT6" s="42">
        <f>+PDD!AT8/PDD!AT$74</f>
        <v>0</v>
      </c>
      <c r="AU6" s="42">
        <f>+PDD!AU8/PDD!AU$74</f>
        <v>0</v>
      </c>
      <c r="AV6" s="42">
        <f>+PDD!AV8/PDD!AV$74</f>
        <v>0</v>
      </c>
      <c r="AW6" s="42">
        <f>+PDD!AW8/PDD!AW$74</f>
        <v>0</v>
      </c>
      <c r="AX6" s="42">
        <f>+PDD!AX8/PDD!AX$74</f>
        <v>5.8145535867882335E-3</v>
      </c>
      <c r="AY6" s="42">
        <f>+PDD!AY8/PDD!AY$74</f>
        <v>8.2966550442209516E-3</v>
      </c>
      <c r="AZ6" s="42">
        <f>+PDD!AZ8/PDD!AZ$74</f>
        <v>0</v>
      </c>
      <c r="BA6" s="42">
        <f>+PDD!BA8/PDD!BA$74</f>
        <v>0</v>
      </c>
      <c r="BB6" s="42">
        <f>+PDD!BB8/PDD!BB$74</f>
        <v>0</v>
      </c>
      <c r="BC6" s="42">
        <f>+PDD!BC8/PDD!BC$74</f>
        <v>0</v>
      </c>
      <c r="BD6" s="42">
        <f>+PDD!BD8/PDD!BD$74</f>
        <v>0</v>
      </c>
      <c r="BE6" s="42">
        <f>+PDD!BE8/PDD!BE$74</f>
        <v>0</v>
      </c>
      <c r="BF6" s="42">
        <f>+PDD!BF8/PDD!BF$74</f>
        <v>0</v>
      </c>
      <c r="BG6" s="42">
        <f>+PDD!BG8/PDD!BG$74</f>
        <v>0</v>
      </c>
      <c r="BH6" s="42">
        <f>+PDD!BH8/PDD!BH$74</f>
        <v>2.1077473059491857E-4</v>
      </c>
      <c r="BI6" s="42">
        <f>+PDD!BI8/PDD!BI$74</f>
        <v>1.9799278419406702E-3</v>
      </c>
      <c r="BJ6" s="42">
        <f>+PDD!BJ8/PDD!BJ$74</f>
        <v>0</v>
      </c>
      <c r="BK6" s="42">
        <f>+PDD!BK8/PDD!BK$74</f>
        <v>0</v>
      </c>
    </row>
    <row r="7" spans="1:63" s="1" customFormat="1" ht="15.6" x14ac:dyDescent="0.3">
      <c r="A7" s="14"/>
      <c r="B7" s="44">
        <v>3</v>
      </c>
      <c r="C7" s="45" t="s">
        <v>28</v>
      </c>
      <c r="D7" s="42">
        <f>+PDD!D9/PDD!D$74</f>
        <v>0</v>
      </c>
      <c r="E7" s="42">
        <f>+PDD!E9/PDD!E$74</f>
        <v>0</v>
      </c>
      <c r="F7" s="42">
        <f>+PDD!F9/PDD!F$74</f>
        <v>2.6761630601922881E-2</v>
      </c>
      <c r="G7" s="42">
        <f>+PDD!G9/PDD!G$74</f>
        <v>0</v>
      </c>
      <c r="H7" s="42">
        <f>+PDD!H9/PDD!H$74</f>
        <v>0</v>
      </c>
      <c r="I7" s="42">
        <f>+PDD!I9/PDD!I$74</f>
        <v>0</v>
      </c>
      <c r="J7" s="42">
        <f>+PDD!J9/PDD!J$74</f>
        <v>0</v>
      </c>
      <c r="K7" s="42">
        <f>+PDD!K9/PDD!K$74</f>
        <v>0</v>
      </c>
      <c r="L7" s="42">
        <f>+PDD!L9/PDD!L$74</f>
        <v>0</v>
      </c>
      <c r="M7" s="42">
        <f>+PDD!M9/PDD!M$74</f>
        <v>8.4646340631607669E-3</v>
      </c>
      <c r="N7" s="42">
        <f>+PDD!N9/PDD!N$74</f>
        <v>2.7277924891670677E-3</v>
      </c>
      <c r="O7" s="42">
        <f>+PDD!O9/PDD!O$74</f>
        <v>0</v>
      </c>
      <c r="P7" s="42">
        <f>+PDD!P9/PDD!P$74</f>
        <v>0</v>
      </c>
      <c r="Q7" s="42">
        <f>+PDD!Q9/PDD!Q$74</f>
        <v>2.7642703681584036E-3</v>
      </c>
      <c r="R7" s="42">
        <f>+PDD!R9/PDD!R$74</f>
        <v>0</v>
      </c>
      <c r="S7" s="42">
        <f>+PDD!S9/PDD!S$74</f>
        <v>0</v>
      </c>
      <c r="T7" s="42">
        <f>+PDD!T9/PDD!T$74</f>
        <v>0</v>
      </c>
      <c r="U7" s="64">
        <v>0</v>
      </c>
      <c r="V7" s="42">
        <f>+PDD!V9/PDD!V$74</f>
        <v>0</v>
      </c>
      <c r="W7" s="42">
        <f>+PDD!W9/PDD!W$74</f>
        <v>1.2406755237545108E-3</v>
      </c>
      <c r="X7" s="42">
        <f>+PDD!X9/PDD!X$74</f>
        <v>5.0933942878252638E-3</v>
      </c>
      <c r="Y7" s="42">
        <f>+PDD!Y9/PDD!Y$74</f>
        <v>0</v>
      </c>
      <c r="Z7" s="64">
        <v>0</v>
      </c>
      <c r="AA7" s="42">
        <f>+PDD!AA9/PDD!AA$74</f>
        <v>0</v>
      </c>
      <c r="AB7" s="64">
        <v>0</v>
      </c>
      <c r="AC7" s="42">
        <f>+PDD!AC9/PDD!AC$74</f>
        <v>0</v>
      </c>
      <c r="AD7" s="42">
        <f>+PDD!AD9/PDD!AD$74</f>
        <v>0</v>
      </c>
      <c r="AE7" s="42">
        <f>+PDD!AE9/PDD!AE$74</f>
        <v>7.6045627376425851E-4</v>
      </c>
      <c r="AF7" s="42">
        <f>+PDD!AF9/PDD!AF$74</f>
        <v>0</v>
      </c>
      <c r="AG7" s="42">
        <f>+PDD!AG9/PDD!AG$74</f>
        <v>0</v>
      </c>
      <c r="AH7" s="42">
        <f>+PDD!AH9/PDD!AH$74</f>
        <v>0</v>
      </c>
      <c r="AI7" s="42">
        <f>+PDD!AI9/PDD!AI$74</f>
        <v>0</v>
      </c>
      <c r="AJ7" s="64">
        <v>0</v>
      </c>
      <c r="AK7" s="42">
        <f>+PDD!AK9/PDD!AK$74</f>
        <v>0</v>
      </c>
      <c r="AL7" s="42">
        <f>+PDD!AL9/PDD!AL$74</f>
        <v>0</v>
      </c>
      <c r="AM7" s="42">
        <f>+PDD!AM9/PDD!AM$74</f>
        <v>0</v>
      </c>
      <c r="AN7" s="42">
        <f>+PDD!AN9/PDD!AN$74</f>
        <v>0</v>
      </c>
      <c r="AO7" s="42">
        <f>+PDD!AO9/PDD!AO$74</f>
        <v>0</v>
      </c>
      <c r="AP7" s="42">
        <f>+PDD!AP9/PDD!AP$74</f>
        <v>0</v>
      </c>
      <c r="AQ7" s="42">
        <f>+PDD!AQ9/PDD!AQ$74</f>
        <v>0</v>
      </c>
      <c r="AR7" s="42">
        <f>+PDD!AR9/PDD!AR$74</f>
        <v>0</v>
      </c>
      <c r="AS7" s="42">
        <f>+PDD!AS9/PDD!AS$74</f>
        <v>0</v>
      </c>
      <c r="AT7" s="42">
        <f>+PDD!AT9/PDD!AT$74</f>
        <v>0</v>
      </c>
      <c r="AU7" s="42">
        <f>+PDD!AU9/PDD!AU$74</f>
        <v>0</v>
      </c>
      <c r="AV7" s="42">
        <f>+PDD!AV9/PDD!AV$74</f>
        <v>0</v>
      </c>
      <c r="AW7" s="42">
        <f>+PDD!AW9/PDD!AW$74</f>
        <v>0</v>
      </c>
      <c r="AX7" s="42">
        <f>+PDD!AX9/PDD!AX$74</f>
        <v>6.5370720798210904E-3</v>
      </c>
      <c r="AY7" s="42">
        <f>+PDD!AY9/PDD!AY$74</f>
        <v>1.93688236050529E-2</v>
      </c>
      <c r="AZ7" s="42">
        <f>+PDD!AZ9/PDD!AZ$74</f>
        <v>0</v>
      </c>
      <c r="BA7" s="42">
        <f>+PDD!BA9/PDD!BA$74</f>
        <v>0</v>
      </c>
      <c r="BB7" s="42">
        <f>+PDD!BB9/PDD!BB$74</f>
        <v>0</v>
      </c>
      <c r="BC7" s="42">
        <f>+PDD!BC9/PDD!BC$74</f>
        <v>0</v>
      </c>
      <c r="BD7" s="42">
        <f>+PDD!BD9/PDD!BD$74</f>
        <v>0</v>
      </c>
      <c r="BE7" s="42">
        <f>+PDD!BE9/PDD!BE$74</f>
        <v>0</v>
      </c>
      <c r="BF7" s="42">
        <f>+PDD!BF9/PDD!BF$74</f>
        <v>0</v>
      </c>
      <c r="BG7" s="42">
        <f>+PDD!BG9/PDD!BG$74</f>
        <v>0</v>
      </c>
      <c r="BH7" s="42">
        <f>+PDD!BH9/PDD!BH$74</f>
        <v>4.2154946118983715E-4</v>
      </c>
      <c r="BI7" s="42">
        <f>+PDD!BI9/PDD!BI$74</f>
        <v>7.8135053715426839E-3</v>
      </c>
      <c r="BJ7" s="42">
        <f>+PDD!BJ9/PDD!BJ$74</f>
        <v>0</v>
      </c>
      <c r="BK7" s="42">
        <f>+PDD!BK9/PDD!BK$74</f>
        <v>0</v>
      </c>
    </row>
    <row r="8" spans="1:63" s="1" customFormat="1" ht="15.6" x14ac:dyDescent="0.3">
      <c r="A8" s="14"/>
      <c r="B8" s="44">
        <v>4</v>
      </c>
      <c r="C8" s="46" t="s">
        <v>30</v>
      </c>
      <c r="D8" s="42">
        <f>+PDD!D10/PDD!D$74</f>
        <v>0</v>
      </c>
      <c r="E8" s="42">
        <f>+PDD!E10/PDD!E$74</f>
        <v>0</v>
      </c>
      <c r="F8" s="42">
        <f>+PDD!F10/PDD!F$74</f>
        <v>0</v>
      </c>
      <c r="G8" s="42">
        <f>+PDD!G10/PDD!G$74</f>
        <v>8.4687980816236224E-3</v>
      </c>
      <c r="H8" s="42">
        <f>+PDD!H10/PDD!H$74</f>
        <v>0</v>
      </c>
      <c r="I8" s="42">
        <f>+PDD!I10/PDD!I$74</f>
        <v>0</v>
      </c>
      <c r="J8" s="42">
        <f>+PDD!J10/PDD!J$74</f>
        <v>0</v>
      </c>
      <c r="K8" s="42">
        <f>+PDD!K10/PDD!K$74</f>
        <v>0</v>
      </c>
      <c r="L8" s="42">
        <f>+PDD!L10/PDD!L$74</f>
        <v>0</v>
      </c>
      <c r="M8" s="42">
        <f>+PDD!M10/PDD!M$74</f>
        <v>5.2179251074278702E-4</v>
      </c>
      <c r="N8" s="42">
        <f>+PDD!N10/PDD!N$74</f>
        <v>0</v>
      </c>
      <c r="O8" s="42">
        <f>+PDD!O10/PDD!O$74</f>
        <v>0</v>
      </c>
      <c r="P8" s="42">
        <f>+PDD!P10/PDD!P$74</f>
        <v>0</v>
      </c>
      <c r="Q8" s="42">
        <f>+PDD!Q10/PDD!Q$74</f>
        <v>0</v>
      </c>
      <c r="R8" s="42">
        <f>+PDD!R10/PDD!R$74</f>
        <v>0</v>
      </c>
      <c r="S8" s="42">
        <f>+PDD!S10/PDD!S$74</f>
        <v>0</v>
      </c>
      <c r="T8" s="42">
        <f>+PDD!T10/PDD!T$74</f>
        <v>0</v>
      </c>
      <c r="U8" s="64">
        <v>0</v>
      </c>
      <c r="V8" s="42">
        <f>+PDD!V10/PDD!V$74</f>
        <v>0</v>
      </c>
      <c r="W8" s="42">
        <f>+PDD!W10/PDD!W$74</f>
        <v>5.8540009068266659E-4</v>
      </c>
      <c r="X8" s="42">
        <f>+PDD!X10/PDD!X$74</f>
        <v>1.3468479908876113E-3</v>
      </c>
      <c r="Y8" s="42">
        <f>+PDD!Y10/PDD!Y$74</f>
        <v>6.6193476353776214E-3</v>
      </c>
      <c r="Z8" s="64">
        <v>0</v>
      </c>
      <c r="AA8" s="42">
        <f>+PDD!AA10/PDD!AA$74</f>
        <v>0</v>
      </c>
      <c r="AB8" s="64">
        <v>0</v>
      </c>
      <c r="AC8" s="42">
        <f>+PDD!AC10/PDD!AC$74</f>
        <v>0</v>
      </c>
      <c r="AD8" s="42">
        <f>+PDD!AD10/PDD!AD$74</f>
        <v>0</v>
      </c>
      <c r="AE8" s="42">
        <f>+PDD!AE10/PDD!AE$74</f>
        <v>1.0038022813688213E-3</v>
      </c>
      <c r="AF8" s="42">
        <f>+PDD!AF10/PDD!AF$74</f>
        <v>0</v>
      </c>
      <c r="AG8" s="42">
        <f>+PDD!AG10/PDD!AG$74</f>
        <v>0</v>
      </c>
      <c r="AH8" s="42">
        <f>+PDD!AH10/PDD!AH$74</f>
        <v>0</v>
      </c>
      <c r="AI8" s="42">
        <f>+PDD!AI10/PDD!AI$74</f>
        <v>0</v>
      </c>
      <c r="AJ8" s="64">
        <v>0</v>
      </c>
      <c r="AK8" s="42">
        <f>+PDD!AK10/PDD!AK$74</f>
        <v>0</v>
      </c>
      <c r="AL8" s="42">
        <f>+PDD!AL10/PDD!AL$74</f>
        <v>0</v>
      </c>
      <c r="AM8" s="42">
        <f>+PDD!AM10/PDD!AM$74</f>
        <v>0</v>
      </c>
      <c r="AN8" s="42">
        <f>+PDD!AN10/PDD!AN$74</f>
        <v>0</v>
      </c>
      <c r="AO8" s="42">
        <f>+PDD!AO10/PDD!AO$74</f>
        <v>0</v>
      </c>
      <c r="AP8" s="42">
        <f>+PDD!AP10/PDD!AP$74</f>
        <v>0</v>
      </c>
      <c r="AQ8" s="42">
        <f>+PDD!AQ10/PDD!AQ$74</f>
        <v>0</v>
      </c>
      <c r="AR8" s="42">
        <f>+PDD!AR10/PDD!AR$74</f>
        <v>0</v>
      </c>
      <c r="AS8" s="42">
        <f>+PDD!AS10/PDD!AS$74</f>
        <v>0</v>
      </c>
      <c r="AT8" s="42">
        <f>+PDD!AT10/PDD!AT$74</f>
        <v>0</v>
      </c>
      <c r="AU8" s="42">
        <f>+PDD!AU10/PDD!AU$74</f>
        <v>0</v>
      </c>
      <c r="AV8" s="42">
        <f>+PDD!AV10/PDD!AV$74</f>
        <v>0</v>
      </c>
      <c r="AW8" s="42">
        <f>+PDD!AW10/PDD!AW$74</f>
        <v>0</v>
      </c>
      <c r="AX8" s="42">
        <f>+PDD!AX10/PDD!AX$74</f>
        <v>3.460224619694773E-3</v>
      </c>
      <c r="AY8" s="42">
        <f>+PDD!AY10/PDD!AY$74</f>
        <v>7.6243682574255196E-3</v>
      </c>
      <c r="AZ8" s="42">
        <f>+PDD!AZ10/PDD!AZ$74</f>
        <v>0</v>
      </c>
      <c r="BA8" s="42">
        <f>+PDD!BA10/PDD!BA$74</f>
        <v>0</v>
      </c>
      <c r="BB8" s="42">
        <f>+PDD!BB10/PDD!BB$74</f>
        <v>0</v>
      </c>
      <c r="BC8" s="42">
        <f>+PDD!BC10/PDD!BC$74</f>
        <v>0</v>
      </c>
      <c r="BD8" s="42">
        <f>+PDD!BD10/PDD!BD$74</f>
        <v>0</v>
      </c>
      <c r="BE8" s="42">
        <f>+PDD!BE10/PDD!BE$74</f>
        <v>0</v>
      </c>
      <c r="BF8" s="42">
        <f>+PDD!BF10/PDD!BF$74</f>
        <v>0</v>
      </c>
      <c r="BG8" s="42">
        <f>+PDD!BG10/PDD!BG$74</f>
        <v>0</v>
      </c>
      <c r="BH8" s="42">
        <f>+PDD!BH10/PDD!BH$74</f>
        <v>7.3264928189325411E-4</v>
      </c>
      <c r="BI8" s="42">
        <f>+PDD!BI10/PDD!BI$74</f>
        <v>7.4475985816460531E-3</v>
      </c>
      <c r="BJ8" s="42">
        <f>+PDD!BJ10/PDD!BJ$74</f>
        <v>0</v>
      </c>
      <c r="BK8" s="42">
        <f>+PDD!BK10/PDD!BK$74</f>
        <v>0</v>
      </c>
    </row>
    <row r="9" spans="1:63" s="1" customFormat="1" ht="15.6" x14ac:dyDescent="0.3">
      <c r="A9" s="14"/>
      <c r="B9" s="44">
        <v>5</v>
      </c>
      <c r="C9" s="46" t="s">
        <v>32</v>
      </c>
      <c r="D9" s="42">
        <f>+PDD!D11/PDD!D$74</f>
        <v>0</v>
      </c>
      <c r="E9" s="42">
        <f>+PDD!E11/PDD!E$74</f>
        <v>0</v>
      </c>
      <c r="F9" s="42">
        <f>+PDD!F11/PDD!F$74</f>
        <v>0</v>
      </c>
      <c r="G9" s="42">
        <f>+PDD!G11/PDD!G$74</f>
        <v>0</v>
      </c>
      <c r="H9" s="42">
        <f>+PDD!H11/PDD!H$74</f>
        <v>3.9923587112837798E-3</v>
      </c>
      <c r="I9" s="42">
        <f>+PDD!I11/PDD!I$74</f>
        <v>0</v>
      </c>
      <c r="J9" s="42">
        <f>+PDD!J11/PDD!J$74</f>
        <v>0</v>
      </c>
      <c r="K9" s="42">
        <f>+PDD!K11/PDD!K$74</f>
        <v>0</v>
      </c>
      <c r="L9" s="42">
        <f>+PDD!L11/PDD!L$74</f>
        <v>0</v>
      </c>
      <c r="M9" s="42">
        <f>+PDD!M11/PDD!M$74</f>
        <v>0</v>
      </c>
      <c r="N9" s="42">
        <f>+PDD!N11/PDD!N$74</f>
        <v>0</v>
      </c>
      <c r="O9" s="42">
        <f>+PDD!O11/PDD!O$74</f>
        <v>0</v>
      </c>
      <c r="P9" s="42">
        <f>+PDD!P11/PDD!P$74</f>
        <v>0</v>
      </c>
      <c r="Q9" s="42">
        <f>+PDD!Q11/PDD!Q$74</f>
        <v>0</v>
      </c>
      <c r="R9" s="42">
        <f>+PDD!R11/PDD!R$74</f>
        <v>0</v>
      </c>
      <c r="S9" s="42">
        <f>+PDD!S11/PDD!S$74</f>
        <v>0</v>
      </c>
      <c r="T9" s="42">
        <f>+PDD!T11/PDD!T$74</f>
        <v>0</v>
      </c>
      <c r="U9" s="64">
        <v>0</v>
      </c>
      <c r="V9" s="42">
        <f>+PDD!V11/PDD!V$74</f>
        <v>0</v>
      </c>
      <c r="W9" s="42">
        <f>+PDD!W11/PDD!W$74</f>
        <v>1.5527853864261712E-6</v>
      </c>
      <c r="X9" s="42">
        <f>+PDD!X11/PDD!X$74</f>
        <v>0</v>
      </c>
      <c r="Y9" s="42">
        <f>+PDD!Y11/PDD!Y$74</f>
        <v>0</v>
      </c>
      <c r="Z9" s="64">
        <v>0</v>
      </c>
      <c r="AA9" s="42">
        <f>+PDD!AA11/PDD!AA$74</f>
        <v>0</v>
      </c>
      <c r="AB9" s="64">
        <v>0</v>
      </c>
      <c r="AC9" s="42">
        <f>+PDD!AC11/PDD!AC$74</f>
        <v>0</v>
      </c>
      <c r="AD9" s="42">
        <f>+PDD!AD11/PDD!AD$74</f>
        <v>0</v>
      </c>
      <c r="AE9" s="42">
        <f>+PDD!AE11/PDD!AE$74</f>
        <v>2.5247148288973383E-3</v>
      </c>
      <c r="AF9" s="42">
        <f>+PDD!AF11/PDD!AF$74</f>
        <v>0</v>
      </c>
      <c r="AG9" s="42">
        <f>+PDD!AG11/PDD!AG$74</f>
        <v>0</v>
      </c>
      <c r="AH9" s="42">
        <f>+PDD!AH11/PDD!AH$74</f>
        <v>0</v>
      </c>
      <c r="AI9" s="42">
        <f>+PDD!AI11/PDD!AI$74</f>
        <v>0</v>
      </c>
      <c r="AJ9" s="64">
        <v>0</v>
      </c>
      <c r="AK9" s="42">
        <f>+PDD!AK11/PDD!AK$74</f>
        <v>0</v>
      </c>
      <c r="AL9" s="42">
        <f>+PDD!AL11/PDD!AL$74</f>
        <v>0</v>
      </c>
      <c r="AM9" s="42">
        <f>+PDD!AM11/PDD!AM$74</f>
        <v>0</v>
      </c>
      <c r="AN9" s="42">
        <f>+PDD!AN11/PDD!AN$74</f>
        <v>0</v>
      </c>
      <c r="AO9" s="42">
        <f>+PDD!AO11/PDD!AO$74</f>
        <v>0</v>
      </c>
      <c r="AP9" s="42">
        <f>+PDD!AP11/PDD!AP$74</f>
        <v>0</v>
      </c>
      <c r="AQ9" s="42">
        <f>+PDD!AQ11/PDD!AQ$74</f>
        <v>0</v>
      </c>
      <c r="AR9" s="42">
        <f>+PDD!AR11/PDD!AR$74</f>
        <v>0</v>
      </c>
      <c r="AS9" s="42">
        <f>+PDD!AS11/PDD!AS$74</f>
        <v>0</v>
      </c>
      <c r="AT9" s="42">
        <f>+PDD!AT11/PDD!AT$74</f>
        <v>0</v>
      </c>
      <c r="AU9" s="42">
        <f>+PDD!AU11/PDD!AU$74</f>
        <v>0</v>
      </c>
      <c r="AV9" s="42">
        <f>+PDD!AV11/PDD!AV$74</f>
        <v>0</v>
      </c>
      <c r="AW9" s="42">
        <f>+PDD!AW11/PDD!AW$74</f>
        <v>0</v>
      </c>
      <c r="AX9" s="42">
        <f>+PDD!AX11/PDD!AX$74</f>
        <v>4.0057998083114204E-3</v>
      </c>
      <c r="AY9" s="42">
        <f>+PDD!AY11/PDD!AY$74</f>
        <v>2.3598582275482396E-3</v>
      </c>
      <c r="AZ9" s="42">
        <f>+PDD!AZ11/PDD!AZ$74</f>
        <v>0</v>
      </c>
      <c r="BA9" s="42">
        <f>+PDD!BA11/PDD!BA$74</f>
        <v>0</v>
      </c>
      <c r="BB9" s="42">
        <f>+PDD!BB11/PDD!BB$74</f>
        <v>0</v>
      </c>
      <c r="BC9" s="42">
        <f>+PDD!BC11/PDD!BC$74</f>
        <v>0</v>
      </c>
      <c r="BD9" s="42">
        <f>+PDD!BD11/PDD!BD$74</f>
        <v>0</v>
      </c>
      <c r="BE9" s="42">
        <f>+PDD!BE11/PDD!BE$74</f>
        <v>0</v>
      </c>
      <c r="BF9" s="42">
        <f>+PDD!BF11/PDD!BF$74</f>
        <v>0</v>
      </c>
      <c r="BG9" s="42">
        <f>+PDD!BG11/PDD!BG$74</f>
        <v>2.3615774974363261E-6</v>
      </c>
      <c r="BH9" s="42">
        <f>+PDD!BH11/PDD!BH$74</f>
        <v>9.2041367072016848E-5</v>
      </c>
      <c r="BI9" s="42">
        <f>+PDD!BI11/PDD!BI$74</f>
        <v>8.2173982476785854E-5</v>
      </c>
      <c r="BJ9" s="42">
        <f>+PDD!BJ11/PDD!BJ$74</f>
        <v>0</v>
      </c>
      <c r="BK9" s="42">
        <f>+PDD!BK11/PDD!BK$74</f>
        <v>0</v>
      </c>
    </row>
    <row r="10" spans="1:63" s="1" customFormat="1" ht="15.6" x14ac:dyDescent="0.3">
      <c r="A10" s="14"/>
      <c r="B10" s="44">
        <v>6</v>
      </c>
      <c r="C10" s="46" t="s">
        <v>34</v>
      </c>
      <c r="D10" s="42">
        <f>+PDD!D12/PDD!D$74</f>
        <v>0</v>
      </c>
      <c r="E10" s="42">
        <f>+PDD!E12/PDD!E$74</f>
        <v>0</v>
      </c>
      <c r="F10" s="42">
        <f>+PDD!F12/PDD!F$74</f>
        <v>0</v>
      </c>
      <c r="G10" s="42">
        <f>+PDD!G12/PDD!G$74</f>
        <v>0</v>
      </c>
      <c r="H10" s="42">
        <f>+PDD!H12/PDD!H$74</f>
        <v>0</v>
      </c>
      <c r="I10" s="42">
        <f>+PDD!I12/PDD!I$74</f>
        <v>4.1688650523997506E-2</v>
      </c>
      <c r="J10" s="42">
        <f>+PDD!J12/PDD!J$74</f>
        <v>0</v>
      </c>
      <c r="K10" s="42">
        <f>+PDD!K12/PDD!K$74</f>
        <v>0</v>
      </c>
      <c r="L10" s="42">
        <f>+PDD!L12/PDD!L$74</f>
        <v>0</v>
      </c>
      <c r="M10" s="42">
        <f>+PDD!M12/PDD!M$74</f>
        <v>0</v>
      </c>
      <c r="N10" s="42">
        <f>+PDD!N12/PDD!N$74</f>
        <v>0</v>
      </c>
      <c r="O10" s="42">
        <f>+PDD!O12/PDD!O$74</f>
        <v>0</v>
      </c>
      <c r="P10" s="42">
        <f>+PDD!P12/PDD!P$74</f>
        <v>0</v>
      </c>
      <c r="Q10" s="42">
        <f>+PDD!Q12/PDD!Q$74</f>
        <v>0</v>
      </c>
      <c r="R10" s="42">
        <f>+PDD!R12/PDD!R$74</f>
        <v>0</v>
      </c>
      <c r="S10" s="42">
        <f>+PDD!S12/PDD!S$74</f>
        <v>0</v>
      </c>
      <c r="T10" s="42">
        <f>+PDD!T12/PDD!T$74</f>
        <v>0</v>
      </c>
      <c r="U10" s="64">
        <v>0</v>
      </c>
      <c r="V10" s="42">
        <f>+PDD!V12/PDD!V$74</f>
        <v>0.35688961510914818</v>
      </c>
      <c r="W10" s="42">
        <f>+PDD!W12/PDD!W$74</f>
        <v>0</v>
      </c>
      <c r="X10" s="42">
        <f>+PDD!X12/PDD!X$74</f>
        <v>0</v>
      </c>
      <c r="Y10" s="42">
        <f>+PDD!Y12/PDD!Y$74</f>
        <v>0</v>
      </c>
      <c r="Z10" s="64">
        <v>0</v>
      </c>
      <c r="AA10" s="42">
        <f>+PDD!AA12/PDD!AA$74</f>
        <v>0</v>
      </c>
      <c r="AB10" s="64">
        <v>0</v>
      </c>
      <c r="AC10" s="42">
        <f>+PDD!AC12/PDD!AC$74</f>
        <v>0</v>
      </c>
      <c r="AD10" s="42">
        <f>+PDD!AD12/PDD!AD$74</f>
        <v>0</v>
      </c>
      <c r="AE10" s="42">
        <f>+PDD!AE12/PDD!AE$74</f>
        <v>0</v>
      </c>
      <c r="AF10" s="42">
        <f>+PDD!AF12/PDD!AF$74</f>
        <v>0</v>
      </c>
      <c r="AG10" s="42">
        <f>+PDD!AG12/PDD!AG$74</f>
        <v>0</v>
      </c>
      <c r="AH10" s="42">
        <f>+PDD!AH12/PDD!AH$74</f>
        <v>0</v>
      </c>
      <c r="AI10" s="42">
        <f>+PDD!AI12/PDD!AI$74</f>
        <v>0</v>
      </c>
      <c r="AJ10" s="64">
        <v>0</v>
      </c>
      <c r="AK10" s="42">
        <f>+PDD!AK12/PDD!AK$74</f>
        <v>0</v>
      </c>
      <c r="AL10" s="42">
        <f>+PDD!AL12/PDD!AL$74</f>
        <v>0</v>
      </c>
      <c r="AM10" s="42">
        <f>+PDD!AM12/PDD!AM$74</f>
        <v>0</v>
      </c>
      <c r="AN10" s="42">
        <f>+PDD!AN12/PDD!AN$74</f>
        <v>0</v>
      </c>
      <c r="AO10" s="42">
        <f>+PDD!AO12/PDD!AO$74</f>
        <v>0</v>
      </c>
      <c r="AP10" s="42">
        <f>+PDD!AP12/PDD!AP$74</f>
        <v>0</v>
      </c>
      <c r="AQ10" s="42">
        <f>+PDD!AQ12/PDD!AQ$74</f>
        <v>0</v>
      </c>
      <c r="AR10" s="42">
        <f>+PDD!AR12/PDD!AR$74</f>
        <v>0</v>
      </c>
      <c r="AS10" s="42">
        <f>+PDD!AS12/PDD!AS$74</f>
        <v>0</v>
      </c>
      <c r="AT10" s="42">
        <f>+PDD!AT12/PDD!AT$74</f>
        <v>0</v>
      </c>
      <c r="AU10" s="42">
        <f>+PDD!AU12/PDD!AU$74</f>
        <v>0</v>
      </c>
      <c r="AV10" s="42">
        <f>+PDD!AV12/PDD!AV$74</f>
        <v>0</v>
      </c>
      <c r="AW10" s="42">
        <f>+PDD!AW12/PDD!AW$74</f>
        <v>0</v>
      </c>
      <c r="AX10" s="42">
        <f>+PDD!AX12/PDD!AX$74</f>
        <v>0</v>
      </c>
      <c r="AY10" s="42">
        <f>+PDD!AY12/PDD!AY$74</f>
        <v>0</v>
      </c>
      <c r="AZ10" s="42">
        <f>+PDD!AZ12/PDD!AZ$74</f>
        <v>0</v>
      </c>
      <c r="BA10" s="42">
        <f>+PDD!BA12/PDD!BA$74</f>
        <v>0</v>
      </c>
      <c r="BB10" s="42">
        <f>+PDD!BB12/PDD!BB$74</f>
        <v>0</v>
      </c>
      <c r="BC10" s="42">
        <f>+PDD!BC12/PDD!BC$74</f>
        <v>0</v>
      </c>
      <c r="BD10" s="42">
        <f>+PDD!BD12/PDD!BD$74</f>
        <v>0</v>
      </c>
      <c r="BE10" s="42">
        <f>+PDD!BE12/PDD!BE$74</f>
        <v>0</v>
      </c>
      <c r="BF10" s="42">
        <f>+PDD!BF12/PDD!BF$74</f>
        <v>0</v>
      </c>
      <c r="BG10" s="42">
        <f>+PDD!BG12/PDD!BG$74</f>
        <v>0</v>
      </c>
      <c r="BH10" s="42">
        <f>+PDD!BH12/PDD!BH$74</f>
        <v>0</v>
      </c>
      <c r="BI10" s="42">
        <f>+PDD!BI12/PDD!BI$74</f>
        <v>0</v>
      </c>
      <c r="BJ10" s="42">
        <f>+PDD!BJ12/PDD!BJ$74</f>
        <v>0</v>
      </c>
      <c r="BK10" s="42">
        <f>+PDD!BK12/PDD!BK$74</f>
        <v>0</v>
      </c>
    </row>
    <row r="11" spans="1:63" s="1" customFormat="1" ht="15.6" x14ac:dyDescent="0.3">
      <c r="A11" s="14"/>
      <c r="B11" s="44">
        <v>7</v>
      </c>
      <c r="C11" s="46" t="s">
        <v>36</v>
      </c>
      <c r="D11" s="42">
        <f>+PDD!D13/PDD!D$74</f>
        <v>0</v>
      </c>
      <c r="E11" s="42">
        <f>+PDD!E13/PDD!E$74</f>
        <v>0</v>
      </c>
      <c r="F11" s="42">
        <f>+PDD!F13/PDD!F$74</f>
        <v>0</v>
      </c>
      <c r="G11" s="42">
        <f>+PDD!G13/PDD!G$74</f>
        <v>0</v>
      </c>
      <c r="H11" s="42">
        <f>+PDD!H13/PDD!H$74</f>
        <v>0</v>
      </c>
      <c r="I11" s="42">
        <f>+PDD!I13/PDD!I$74</f>
        <v>0</v>
      </c>
      <c r="J11" s="42">
        <f>+PDD!J13/PDD!J$74</f>
        <v>9.8195219734997424E-2</v>
      </c>
      <c r="K11" s="42">
        <f>+PDD!K13/PDD!K$74</f>
        <v>0</v>
      </c>
      <c r="L11" s="42">
        <f>+PDD!L13/PDD!L$74</f>
        <v>0</v>
      </c>
      <c r="M11" s="42">
        <f>+PDD!M13/PDD!M$74</f>
        <v>0</v>
      </c>
      <c r="N11" s="42">
        <f>+PDD!N13/PDD!N$74</f>
        <v>0</v>
      </c>
      <c r="O11" s="42">
        <f>+PDD!O13/PDD!O$74</f>
        <v>0</v>
      </c>
      <c r="P11" s="42">
        <f>+PDD!P13/PDD!P$74</f>
        <v>0</v>
      </c>
      <c r="Q11" s="42">
        <f>+PDD!Q13/PDD!Q$74</f>
        <v>0</v>
      </c>
      <c r="R11" s="42">
        <f>+PDD!R13/PDD!R$74</f>
        <v>0</v>
      </c>
      <c r="S11" s="42">
        <f>+PDD!S13/PDD!S$74</f>
        <v>0</v>
      </c>
      <c r="T11" s="42">
        <f>+PDD!T13/PDD!T$74</f>
        <v>0</v>
      </c>
      <c r="U11" s="64">
        <v>0</v>
      </c>
      <c r="V11" s="42">
        <f>+PDD!V13/PDD!V$74</f>
        <v>0</v>
      </c>
      <c r="W11" s="42">
        <f>+PDD!W13/PDD!W$74</f>
        <v>0</v>
      </c>
      <c r="X11" s="42">
        <f>+PDD!X13/PDD!X$74</f>
        <v>0.21160482710319933</v>
      </c>
      <c r="Y11" s="42">
        <f>+PDD!Y13/PDD!Y$74</f>
        <v>0</v>
      </c>
      <c r="Z11" s="64">
        <v>0</v>
      </c>
      <c r="AA11" s="42">
        <f>+PDD!AA13/PDD!AA$74</f>
        <v>0</v>
      </c>
      <c r="AB11" s="64">
        <v>0</v>
      </c>
      <c r="AC11" s="42">
        <f>+PDD!AC13/PDD!AC$74</f>
        <v>0</v>
      </c>
      <c r="AD11" s="42">
        <f>+PDD!AD13/PDD!AD$74</f>
        <v>0</v>
      </c>
      <c r="AE11" s="42">
        <f>+PDD!AE13/PDD!AE$74</f>
        <v>0</v>
      </c>
      <c r="AF11" s="42">
        <f>+PDD!AF13/PDD!AF$74</f>
        <v>0</v>
      </c>
      <c r="AG11" s="42">
        <f>+PDD!AG13/PDD!AG$74</f>
        <v>0</v>
      </c>
      <c r="AH11" s="42">
        <f>+PDD!AH13/PDD!AH$74</f>
        <v>0</v>
      </c>
      <c r="AI11" s="42">
        <f>+PDD!AI13/PDD!AI$74</f>
        <v>0</v>
      </c>
      <c r="AJ11" s="64">
        <v>0</v>
      </c>
      <c r="AK11" s="42">
        <f>+PDD!AK13/PDD!AK$74</f>
        <v>0</v>
      </c>
      <c r="AL11" s="42">
        <f>+PDD!AL13/PDD!AL$74</f>
        <v>0</v>
      </c>
      <c r="AM11" s="42">
        <f>+PDD!AM13/PDD!AM$74</f>
        <v>0</v>
      </c>
      <c r="AN11" s="42">
        <f>+PDD!AN13/PDD!AN$74</f>
        <v>0</v>
      </c>
      <c r="AO11" s="42">
        <f>+PDD!AO13/PDD!AO$74</f>
        <v>0</v>
      </c>
      <c r="AP11" s="42">
        <f>+PDD!AP13/PDD!AP$74</f>
        <v>0</v>
      </c>
      <c r="AQ11" s="42">
        <f>+PDD!AQ13/PDD!AQ$74</f>
        <v>0</v>
      </c>
      <c r="AR11" s="42">
        <f>+PDD!AR13/PDD!AR$74</f>
        <v>0</v>
      </c>
      <c r="AS11" s="42">
        <f>+PDD!AS13/PDD!AS$74</f>
        <v>0</v>
      </c>
      <c r="AT11" s="42">
        <f>+PDD!AT13/PDD!AT$74</f>
        <v>0</v>
      </c>
      <c r="AU11" s="42">
        <f>+PDD!AU13/PDD!AU$74</f>
        <v>0</v>
      </c>
      <c r="AV11" s="42">
        <f>+PDD!AV13/PDD!AV$74</f>
        <v>0</v>
      </c>
      <c r="AW11" s="42">
        <f>+PDD!AW13/PDD!AW$74</f>
        <v>0</v>
      </c>
      <c r="AX11" s="42">
        <f>+PDD!AX13/PDD!AX$74</f>
        <v>0</v>
      </c>
      <c r="AY11" s="42">
        <f>+PDD!AY13/PDD!AY$74</f>
        <v>3.8659232030243036E-4</v>
      </c>
      <c r="AZ11" s="42">
        <f>+PDD!AZ13/PDD!AZ$74</f>
        <v>0</v>
      </c>
      <c r="BA11" s="42">
        <f>+PDD!BA13/PDD!BA$74</f>
        <v>0</v>
      </c>
      <c r="BB11" s="42">
        <f>+PDD!BB13/PDD!BB$74</f>
        <v>0</v>
      </c>
      <c r="BC11" s="42">
        <f>+PDD!BC13/PDD!BC$74</f>
        <v>0</v>
      </c>
      <c r="BD11" s="42">
        <f>+PDD!BD13/PDD!BD$74</f>
        <v>0</v>
      </c>
      <c r="BE11" s="42">
        <f>+PDD!BE13/PDD!BE$74</f>
        <v>0</v>
      </c>
      <c r="BF11" s="42">
        <f>+PDD!BF13/PDD!BF$74</f>
        <v>0</v>
      </c>
      <c r="BG11" s="42">
        <f>+PDD!BG13/PDD!BG$74</f>
        <v>0</v>
      </c>
      <c r="BH11" s="42">
        <f>+PDD!BH13/PDD!BH$74</f>
        <v>0</v>
      </c>
      <c r="BI11" s="42">
        <f>+PDD!BI13/PDD!BI$74</f>
        <v>0</v>
      </c>
      <c r="BJ11" s="42">
        <f>+PDD!BJ13/PDD!BJ$74</f>
        <v>0</v>
      </c>
      <c r="BK11" s="42">
        <f>+PDD!BK13/PDD!BK$74</f>
        <v>0</v>
      </c>
    </row>
    <row r="12" spans="1:63" s="1" customFormat="1" ht="15.6" x14ac:dyDescent="0.3">
      <c r="A12" s="14"/>
      <c r="B12" s="44">
        <v>8</v>
      </c>
      <c r="C12" s="46" t="s">
        <v>38</v>
      </c>
      <c r="D12" s="42">
        <f>+PDD!D14/PDD!D$74</f>
        <v>0</v>
      </c>
      <c r="E12" s="42">
        <f>+PDD!E14/PDD!E$74</f>
        <v>0</v>
      </c>
      <c r="F12" s="42">
        <f>+PDD!F14/PDD!F$74</f>
        <v>0</v>
      </c>
      <c r="G12" s="42">
        <f>+PDD!G14/PDD!G$74</f>
        <v>0</v>
      </c>
      <c r="H12" s="42">
        <f>+PDD!H14/PDD!H$74</f>
        <v>0</v>
      </c>
      <c r="I12" s="42">
        <f>+PDD!I14/PDD!I$74</f>
        <v>0</v>
      </c>
      <c r="J12" s="42">
        <f>+PDD!J14/PDD!J$74</f>
        <v>0</v>
      </c>
      <c r="K12" s="42">
        <f>+PDD!K14/PDD!K$74</f>
        <v>0.13011012758771209</v>
      </c>
      <c r="L12" s="42">
        <f>+PDD!L14/PDD!L$74</f>
        <v>0</v>
      </c>
      <c r="M12" s="42">
        <f>+PDD!M14/PDD!M$74</f>
        <v>0</v>
      </c>
      <c r="N12" s="42">
        <f>+PDD!N14/PDD!N$74</f>
        <v>0</v>
      </c>
      <c r="O12" s="42">
        <f>+PDD!O14/PDD!O$74</f>
        <v>0</v>
      </c>
      <c r="P12" s="42">
        <f>+PDD!P14/PDD!P$74</f>
        <v>0</v>
      </c>
      <c r="Q12" s="42">
        <f>+PDD!Q14/PDD!Q$74</f>
        <v>0</v>
      </c>
      <c r="R12" s="42">
        <f>+PDD!R14/PDD!R$74</f>
        <v>0</v>
      </c>
      <c r="S12" s="42">
        <f>+PDD!S14/PDD!S$74</f>
        <v>0</v>
      </c>
      <c r="T12" s="42">
        <f>+PDD!T14/PDD!T$74</f>
        <v>0</v>
      </c>
      <c r="U12" s="64">
        <v>0</v>
      </c>
      <c r="V12" s="42">
        <f>+PDD!V14/PDD!V$74</f>
        <v>0</v>
      </c>
      <c r="W12" s="42">
        <f>+PDD!W14/PDD!W$74</f>
        <v>0</v>
      </c>
      <c r="X12" s="42">
        <f>+PDD!X14/PDD!X$74</f>
        <v>0</v>
      </c>
      <c r="Y12" s="42">
        <f>+PDD!Y14/PDD!Y$74</f>
        <v>0</v>
      </c>
      <c r="Z12" s="64">
        <v>0</v>
      </c>
      <c r="AA12" s="42">
        <f>+PDD!AA14/PDD!AA$74</f>
        <v>0</v>
      </c>
      <c r="AB12" s="64">
        <v>0</v>
      </c>
      <c r="AC12" s="42">
        <f>+PDD!AC14/PDD!AC$74</f>
        <v>0</v>
      </c>
      <c r="AD12" s="42">
        <f>+PDD!AD14/PDD!AD$74</f>
        <v>0</v>
      </c>
      <c r="AE12" s="42">
        <f>+PDD!AE14/PDD!AE$74</f>
        <v>0</v>
      </c>
      <c r="AF12" s="42">
        <f>+PDD!AF14/PDD!AF$74</f>
        <v>0.17617944772395022</v>
      </c>
      <c r="AG12" s="42">
        <f>+PDD!AG14/PDD!AG$74</f>
        <v>0</v>
      </c>
      <c r="AH12" s="42">
        <f>+PDD!AH14/PDD!AH$74</f>
        <v>0</v>
      </c>
      <c r="AI12" s="42">
        <f>+PDD!AI14/PDD!AI$74</f>
        <v>0</v>
      </c>
      <c r="AJ12" s="64">
        <v>0</v>
      </c>
      <c r="AK12" s="42">
        <f>+PDD!AK14/PDD!AK$74</f>
        <v>0</v>
      </c>
      <c r="AL12" s="42">
        <f>+PDD!AL14/PDD!AL$74</f>
        <v>0</v>
      </c>
      <c r="AM12" s="42">
        <f>+PDD!AM14/PDD!AM$74</f>
        <v>0</v>
      </c>
      <c r="AN12" s="42">
        <f>+PDD!AN14/PDD!AN$74</f>
        <v>0</v>
      </c>
      <c r="AO12" s="42">
        <f>+PDD!AO14/PDD!AO$74</f>
        <v>0</v>
      </c>
      <c r="AP12" s="42">
        <f>+PDD!AP14/PDD!AP$74</f>
        <v>0</v>
      </c>
      <c r="AQ12" s="42">
        <f>+PDD!AQ14/PDD!AQ$74</f>
        <v>0</v>
      </c>
      <c r="AR12" s="42">
        <f>+PDD!AR14/PDD!AR$74</f>
        <v>0</v>
      </c>
      <c r="AS12" s="42">
        <f>+PDD!AS14/PDD!AS$74</f>
        <v>0</v>
      </c>
      <c r="AT12" s="42">
        <f>+PDD!AT14/PDD!AT$74</f>
        <v>0</v>
      </c>
      <c r="AU12" s="42">
        <f>+PDD!AU14/PDD!AU$74</f>
        <v>0</v>
      </c>
      <c r="AV12" s="42">
        <f>+PDD!AV14/PDD!AV$74</f>
        <v>0</v>
      </c>
      <c r="AW12" s="42">
        <f>+PDD!AW14/PDD!AW$74</f>
        <v>0</v>
      </c>
      <c r="AX12" s="42">
        <f>+PDD!AX14/PDD!AX$74</f>
        <v>0</v>
      </c>
      <c r="AY12" s="42">
        <f>+PDD!AY14/PDD!AY$74</f>
        <v>0</v>
      </c>
      <c r="AZ12" s="42">
        <f>+PDD!AZ14/PDD!AZ$74</f>
        <v>0</v>
      </c>
      <c r="BA12" s="42">
        <f>+PDD!BA14/PDD!BA$74</f>
        <v>0</v>
      </c>
      <c r="BB12" s="42">
        <f>+PDD!BB14/PDD!BB$74</f>
        <v>0</v>
      </c>
      <c r="BC12" s="42">
        <f>+PDD!BC14/PDD!BC$74</f>
        <v>0</v>
      </c>
      <c r="BD12" s="42">
        <f>+PDD!BD14/PDD!BD$74</f>
        <v>0</v>
      </c>
      <c r="BE12" s="42">
        <f>+PDD!BE14/PDD!BE$74</f>
        <v>0</v>
      </c>
      <c r="BF12" s="42">
        <f>+PDD!BF14/PDD!BF$74</f>
        <v>0</v>
      </c>
      <c r="BG12" s="42">
        <f>+PDD!BG14/PDD!BG$74</f>
        <v>0</v>
      </c>
      <c r="BH12" s="42">
        <f>+PDD!BH14/PDD!BH$74</f>
        <v>0</v>
      </c>
      <c r="BI12" s="42">
        <f>+PDD!BI14/PDD!BI$74</f>
        <v>0</v>
      </c>
      <c r="BJ12" s="42">
        <f>+PDD!BJ14/PDD!BJ$74</f>
        <v>0</v>
      </c>
      <c r="BK12" s="42">
        <f>+PDD!BK14/PDD!BK$74</f>
        <v>0</v>
      </c>
    </row>
    <row r="13" spans="1:63" s="1" customFormat="1" ht="15.6" x14ac:dyDescent="0.3">
      <c r="A13" s="14"/>
      <c r="B13" s="44">
        <v>9</v>
      </c>
      <c r="C13" s="46" t="s">
        <v>40</v>
      </c>
      <c r="D13" s="42">
        <f>+PDD!D15/PDD!D$74</f>
        <v>0</v>
      </c>
      <c r="E13" s="42">
        <f>+PDD!E15/PDD!E$74</f>
        <v>0</v>
      </c>
      <c r="F13" s="42">
        <f>+PDD!F15/PDD!F$74</f>
        <v>0</v>
      </c>
      <c r="G13" s="42">
        <f>+PDD!G15/PDD!G$74</f>
        <v>0</v>
      </c>
      <c r="H13" s="42">
        <f>+PDD!H15/PDD!H$74</f>
        <v>0</v>
      </c>
      <c r="I13" s="42">
        <f>+PDD!I15/PDD!I$74</f>
        <v>0</v>
      </c>
      <c r="J13" s="42">
        <f>+PDD!J15/PDD!J$74</f>
        <v>0</v>
      </c>
      <c r="K13" s="42">
        <f>+PDD!K15/PDD!K$74</f>
        <v>0</v>
      </c>
      <c r="L13" s="42">
        <f>+PDD!L15/PDD!L$74</f>
        <v>4.7051317835639381E-3</v>
      </c>
      <c r="M13" s="42">
        <f>+PDD!M15/PDD!M$74</f>
        <v>2.3190778255234977E-4</v>
      </c>
      <c r="N13" s="42">
        <f>+PDD!N15/PDD!N$74</f>
        <v>0</v>
      </c>
      <c r="O13" s="42">
        <f>+PDD!O15/PDD!O$74</f>
        <v>8.1701432328235504E-5</v>
      </c>
      <c r="P13" s="42">
        <f>+PDD!P15/PDD!P$74</f>
        <v>0</v>
      </c>
      <c r="Q13" s="42">
        <f>+PDD!Q15/PDD!Q$74</f>
        <v>0</v>
      </c>
      <c r="R13" s="42">
        <f>+PDD!R15/PDD!R$74</f>
        <v>0</v>
      </c>
      <c r="S13" s="42">
        <f>+PDD!S15/PDD!S$74</f>
        <v>0</v>
      </c>
      <c r="T13" s="42">
        <f>+PDD!T15/PDD!T$74</f>
        <v>0</v>
      </c>
      <c r="U13" s="64">
        <v>0</v>
      </c>
      <c r="V13" s="42">
        <f>+PDD!V15/PDD!V$74</f>
        <v>8.5031334743831252E-5</v>
      </c>
      <c r="W13" s="42">
        <f>+PDD!W15/PDD!W$74</f>
        <v>4.3477990819932798E-5</v>
      </c>
      <c r="X13" s="42">
        <f>+PDD!X15/PDD!X$74</f>
        <v>3.0438764594060015E-4</v>
      </c>
      <c r="Y13" s="42">
        <f>+PDD!Y15/PDD!Y$74</f>
        <v>4.7850705797910517E-3</v>
      </c>
      <c r="Z13" s="64">
        <v>0</v>
      </c>
      <c r="AA13" s="42">
        <f>+PDD!AA15/PDD!AA$74</f>
        <v>0</v>
      </c>
      <c r="AB13" s="64">
        <v>0</v>
      </c>
      <c r="AC13" s="42">
        <f>+PDD!AC15/PDD!AC$74</f>
        <v>6.3262520793664625E-4</v>
      </c>
      <c r="AD13" s="42">
        <f>+PDD!AD15/PDD!AD$74</f>
        <v>0</v>
      </c>
      <c r="AE13" s="42">
        <f>+PDD!AE15/PDD!AE$74</f>
        <v>1.6730038022813687E-4</v>
      </c>
      <c r="AF13" s="42">
        <f>+PDD!AF15/PDD!AF$74</f>
        <v>0</v>
      </c>
      <c r="AG13" s="42">
        <f>+PDD!AG15/PDD!AG$74</f>
        <v>0</v>
      </c>
      <c r="AH13" s="42">
        <f>+PDD!AH15/PDD!AH$74</f>
        <v>0</v>
      </c>
      <c r="AI13" s="42">
        <f>+PDD!AI15/PDD!AI$74</f>
        <v>0</v>
      </c>
      <c r="AJ13" s="64">
        <v>0</v>
      </c>
      <c r="AK13" s="42">
        <f>+PDD!AK15/PDD!AK$74</f>
        <v>0</v>
      </c>
      <c r="AL13" s="42">
        <f>+PDD!AL15/PDD!AL$74</f>
        <v>0</v>
      </c>
      <c r="AM13" s="42">
        <f>+PDD!AM15/PDD!AM$74</f>
        <v>0</v>
      </c>
      <c r="AN13" s="42">
        <f>+PDD!AN15/PDD!AN$74</f>
        <v>0</v>
      </c>
      <c r="AO13" s="42">
        <f>+PDD!AO15/PDD!AO$74</f>
        <v>0</v>
      </c>
      <c r="AP13" s="42">
        <f>+PDD!AP15/PDD!AP$74</f>
        <v>0</v>
      </c>
      <c r="AQ13" s="42">
        <f>+PDD!AQ15/PDD!AQ$74</f>
        <v>0</v>
      </c>
      <c r="AR13" s="42">
        <f>+PDD!AR15/PDD!AR$74</f>
        <v>0</v>
      </c>
      <c r="AS13" s="42">
        <f>+PDD!AS15/PDD!AS$74</f>
        <v>0</v>
      </c>
      <c r="AT13" s="42">
        <f>+PDD!AT15/PDD!AT$74</f>
        <v>0</v>
      </c>
      <c r="AU13" s="42">
        <f>+PDD!AU15/PDD!AU$74</f>
        <v>0</v>
      </c>
      <c r="AV13" s="42">
        <f>+PDD!AV15/PDD!AV$74</f>
        <v>0</v>
      </c>
      <c r="AW13" s="42">
        <f>+PDD!AW15/PDD!AW$74</f>
        <v>0</v>
      </c>
      <c r="AX13" s="42">
        <f>+PDD!AX15/PDD!AX$74</f>
        <v>2.5558477304563662E-4</v>
      </c>
      <c r="AY13" s="42">
        <f>+PDD!AY15/PDD!AY$74</f>
        <v>5.8948474372356404E-5</v>
      </c>
      <c r="AZ13" s="42">
        <f>+PDD!AZ15/PDD!AZ$74</f>
        <v>0</v>
      </c>
      <c r="BA13" s="42">
        <f>+PDD!BA15/PDD!BA$74</f>
        <v>0</v>
      </c>
      <c r="BB13" s="42">
        <f>+PDD!BB15/PDD!BB$74</f>
        <v>0</v>
      </c>
      <c r="BC13" s="42">
        <f>+PDD!BC15/PDD!BC$74</f>
        <v>0</v>
      </c>
      <c r="BD13" s="42">
        <f>+PDD!BD15/PDD!BD$74</f>
        <v>0</v>
      </c>
      <c r="BE13" s="42">
        <f>+PDD!BE15/PDD!BE$74</f>
        <v>0</v>
      </c>
      <c r="BF13" s="42">
        <f>+PDD!BF15/PDD!BF$74</f>
        <v>0</v>
      </c>
      <c r="BG13" s="42">
        <f>+PDD!BG15/PDD!BG$74</f>
        <v>0</v>
      </c>
      <c r="BH13" s="42">
        <f>+PDD!BH15/PDD!BH$74</f>
        <v>9.2041367072016842E-7</v>
      </c>
      <c r="BI13" s="42">
        <f>+PDD!BI15/PDD!BI$74</f>
        <v>1.5504524995619971E-5</v>
      </c>
      <c r="BJ13" s="42">
        <f>+PDD!BJ15/PDD!BJ$74</f>
        <v>0</v>
      </c>
      <c r="BK13" s="42">
        <f>+PDD!BK15/PDD!BK$74</f>
        <v>0</v>
      </c>
    </row>
    <row r="14" spans="1:63" s="1" customFormat="1" ht="15.6" x14ac:dyDescent="0.3">
      <c r="A14" s="14"/>
      <c r="B14" s="44">
        <v>10</v>
      </c>
      <c r="C14" s="46" t="s">
        <v>42</v>
      </c>
      <c r="D14" s="42">
        <f>+PDD!D16/PDD!D$74</f>
        <v>3.7740725227914771E-3</v>
      </c>
      <c r="E14" s="42">
        <f>+PDD!E16/PDD!E$74</f>
        <v>4.725038005740481E-3</v>
      </c>
      <c r="F14" s="42">
        <f>+PDD!F16/PDD!F$74</f>
        <v>1.6488694810337249E-3</v>
      </c>
      <c r="G14" s="42">
        <f>+PDD!G16/PDD!G$74</f>
        <v>9.308859626101857E-3</v>
      </c>
      <c r="H14" s="42">
        <f>+PDD!H16/PDD!H$74</f>
        <v>1.0946790014810363E-3</v>
      </c>
      <c r="I14" s="42">
        <f>+PDD!I16/PDD!I$74</f>
        <v>2.9734986895694785E-3</v>
      </c>
      <c r="J14" s="42">
        <f>+PDD!J16/PDD!J$74</f>
        <v>1.5652313647849211E-3</v>
      </c>
      <c r="K14" s="42">
        <f>+PDD!K16/PDD!K$74</f>
        <v>1.8211482178508303E-3</v>
      </c>
      <c r="L14" s="42">
        <f>+PDD!L16/PDD!L$74</f>
        <v>5.6222337413772477E-3</v>
      </c>
      <c r="M14" s="42">
        <f>+PDD!M16/PDD!M$74</f>
        <v>8.5396630516335857E-3</v>
      </c>
      <c r="N14" s="42">
        <f>+PDD!N16/PDD!N$74</f>
        <v>0</v>
      </c>
      <c r="O14" s="42">
        <f>+PDD!O16/PDD!O$74</f>
        <v>2.6226159777363596E-2</v>
      </c>
      <c r="P14" s="42">
        <f>+PDD!P16/PDD!P$74</f>
        <v>0</v>
      </c>
      <c r="Q14" s="42">
        <f>+PDD!Q16/PDD!Q$74</f>
        <v>0</v>
      </c>
      <c r="R14" s="42">
        <f>+PDD!R16/PDD!R$74</f>
        <v>0</v>
      </c>
      <c r="S14" s="42">
        <f>+PDD!S16/PDD!S$74</f>
        <v>0</v>
      </c>
      <c r="T14" s="42">
        <f>+PDD!T16/PDD!T$74</f>
        <v>0</v>
      </c>
      <c r="U14" s="64">
        <v>0</v>
      </c>
      <c r="V14" s="42">
        <f>+PDD!V16/PDD!V$74</f>
        <v>0</v>
      </c>
      <c r="W14" s="42">
        <f>+PDD!W16/PDD!W$74</f>
        <v>3.3214079415655805E-3</v>
      </c>
      <c r="X14" s="42">
        <f>+PDD!X16/PDD!X$74</f>
        <v>1.2243233050880068E-2</v>
      </c>
      <c r="Y14" s="42">
        <f>+PDD!Y16/PDD!Y$74</f>
        <v>1.1623733950075764E-2</v>
      </c>
      <c r="Z14" s="64">
        <v>0</v>
      </c>
      <c r="AA14" s="42">
        <f>+PDD!AA16/PDD!AA$74</f>
        <v>8.9748703629836458E-4</v>
      </c>
      <c r="AB14" s="64">
        <v>0</v>
      </c>
      <c r="AC14" s="42">
        <f>+PDD!AC16/PDD!AC$74</f>
        <v>0</v>
      </c>
      <c r="AD14" s="42">
        <f>+PDD!AD16/PDD!AD$74</f>
        <v>0</v>
      </c>
      <c r="AE14" s="42">
        <f>+PDD!AE16/PDD!AE$74</f>
        <v>4.4106463878326995E-4</v>
      </c>
      <c r="AF14" s="42">
        <f>+PDD!AF16/PDD!AF$74</f>
        <v>0</v>
      </c>
      <c r="AG14" s="42">
        <f>+PDD!AG16/PDD!AG$74</f>
        <v>0</v>
      </c>
      <c r="AH14" s="42">
        <f>+PDD!AH16/PDD!AH$74</f>
        <v>0</v>
      </c>
      <c r="AI14" s="42">
        <f>+PDD!AI16/PDD!AI$74</f>
        <v>0</v>
      </c>
      <c r="AJ14" s="64">
        <v>0</v>
      </c>
      <c r="AK14" s="42">
        <f>+PDD!AK16/PDD!AK$74</f>
        <v>0</v>
      </c>
      <c r="AL14" s="42">
        <f>+PDD!AL16/PDD!AL$74</f>
        <v>0</v>
      </c>
      <c r="AM14" s="42">
        <f>+PDD!AM16/PDD!AM$74</f>
        <v>0</v>
      </c>
      <c r="AN14" s="42">
        <f>+PDD!AN16/PDD!AN$74</f>
        <v>0</v>
      </c>
      <c r="AO14" s="42">
        <f>+PDD!AO16/PDD!AO$74</f>
        <v>0</v>
      </c>
      <c r="AP14" s="42">
        <f>+PDD!AP16/PDD!AP$74</f>
        <v>0</v>
      </c>
      <c r="AQ14" s="42">
        <f>+PDD!AQ16/PDD!AQ$74</f>
        <v>0</v>
      </c>
      <c r="AR14" s="42">
        <f>+PDD!AR16/PDD!AR$74</f>
        <v>0</v>
      </c>
      <c r="AS14" s="42">
        <f>+PDD!AS16/PDD!AS$74</f>
        <v>0</v>
      </c>
      <c r="AT14" s="42">
        <f>+PDD!AT16/PDD!AT$74</f>
        <v>0</v>
      </c>
      <c r="AU14" s="42">
        <f>+PDD!AU16/PDD!AU$74</f>
        <v>0</v>
      </c>
      <c r="AV14" s="42">
        <f>+PDD!AV16/PDD!AV$74</f>
        <v>0</v>
      </c>
      <c r="AW14" s="42">
        <f>+PDD!AW16/PDD!AW$74</f>
        <v>0</v>
      </c>
      <c r="AX14" s="42">
        <f>+PDD!AX16/PDD!AX$74</f>
        <v>2.968715440760856E-3</v>
      </c>
      <c r="AY14" s="42">
        <f>+PDD!AY16/PDD!AY$74</f>
        <v>8.664329016934114E-3</v>
      </c>
      <c r="AZ14" s="42">
        <f>+PDD!AZ16/PDD!AZ$74</f>
        <v>0</v>
      </c>
      <c r="BA14" s="42">
        <f>+PDD!BA16/PDD!BA$74</f>
        <v>0</v>
      </c>
      <c r="BB14" s="42">
        <f>+PDD!BB16/PDD!BB$74</f>
        <v>0</v>
      </c>
      <c r="BC14" s="42">
        <f>+PDD!BC16/PDD!BC$74</f>
        <v>0</v>
      </c>
      <c r="BD14" s="42">
        <f>+PDD!BD16/PDD!BD$74</f>
        <v>0</v>
      </c>
      <c r="BE14" s="42">
        <f>+PDD!BE16/PDD!BE$74</f>
        <v>0</v>
      </c>
      <c r="BF14" s="42">
        <f>+PDD!BF16/PDD!BF$74</f>
        <v>0</v>
      </c>
      <c r="BG14" s="42">
        <f>+PDD!BG16/PDD!BG$74</f>
        <v>1.5259423829588569E-5</v>
      </c>
      <c r="BH14" s="42">
        <f>+PDD!BH16/PDD!BH$74</f>
        <v>0</v>
      </c>
      <c r="BI14" s="42">
        <f>+PDD!BI16/PDD!BI$74</f>
        <v>0</v>
      </c>
      <c r="BJ14" s="42">
        <f>+PDD!BJ16/PDD!BJ$74</f>
        <v>0</v>
      </c>
      <c r="BK14" s="42">
        <f>+PDD!BK16/PDD!BK$74</f>
        <v>0</v>
      </c>
    </row>
    <row r="15" spans="1:63" s="1" customFormat="1" ht="15.6" x14ac:dyDescent="0.3">
      <c r="A15" s="14"/>
      <c r="B15" s="44">
        <v>11</v>
      </c>
      <c r="C15" s="46" t="s">
        <v>44</v>
      </c>
      <c r="D15" s="42">
        <f>+PDD!D17/PDD!D$74</f>
        <v>0</v>
      </c>
      <c r="E15" s="42">
        <f>+PDD!E17/PDD!E$74</f>
        <v>4.1674248249388095E-4</v>
      </c>
      <c r="F15" s="42">
        <f>+PDD!F17/PDD!F$74</f>
        <v>2.1431882362398934E-3</v>
      </c>
      <c r="G15" s="42">
        <f>+PDD!G17/PDD!G$74</f>
        <v>3.0167600640144906E-3</v>
      </c>
      <c r="H15" s="42">
        <f>+PDD!H17/PDD!H$74</f>
        <v>2.7903582390693081E-4</v>
      </c>
      <c r="I15" s="42">
        <f>+PDD!I17/PDD!I$74</f>
        <v>0</v>
      </c>
      <c r="J15" s="42">
        <f>+PDD!J17/PDD!J$74</f>
        <v>2.3074157664483206E-4</v>
      </c>
      <c r="K15" s="42">
        <f>+PDD!K17/PDD!K$74</f>
        <v>0</v>
      </c>
      <c r="L15" s="42">
        <f>+PDD!L17/PDD!L$74</f>
        <v>3.389289844092667E-3</v>
      </c>
      <c r="M15" s="42">
        <f>+PDD!M17/PDD!M$74</f>
        <v>6.9811063365391177E-3</v>
      </c>
      <c r="N15" s="42">
        <f>+PDD!N17/PDD!N$74</f>
        <v>6.9932595089070779E-3</v>
      </c>
      <c r="O15" s="42">
        <f>+PDD!O17/PDD!O$74</f>
        <v>0</v>
      </c>
      <c r="P15" s="42">
        <f>+PDD!P17/PDD!P$74</f>
        <v>0</v>
      </c>
      <c r="Q15" s="42">
        <f>+PDD!Q17/PDD!Q$74</f>
        <v>1.24627167804437E-3</v>
      </c>
      <c r="R15" s="42">
        <f>+PDD!R17/PDD!R$74</f>
        <v>0</v>
      </c>
      <c r="S15" s="42">
        <f>+PDD!S17/PDD!S$74</f>
        <v>0</v>
      </c>
      <c r="T15" s="42">
        <f>+PDD!T17/PDD!T$74</f>
        <v>0</v>
      </c>
      <c r="U15" s="64">
        <v>0</v>
      </c>
      <c r="V15" s="42">
        <f>+PDD!V17/PDD!V$74</f>
        <v>0</v>
      </c>
      <c r="W15" s="42">
        <f>+PDD!W17/PDD!W$74</f>
        <v>1.1801168936838901E-4</v>
      </c>
      <c r="X15" s="42">
        <f>+PDD!X17/PDD!X$74</f>
        <v>9.6961510932557556E-3</v>
      </c>
      <c r="Y15" s="42">
        <f>+PDD!Y17/PDD!Y$74</f>
        <v>0</v>
      </c>
      <c r="Z15" s="64">
        <v>0</v>
      </c>
      <c r="AA15" s="42">
        <f>+PDD!AA17/PDD!AA$74</f>
        <v>8.9748703629836452E-5</v>
      </c>
      <c r="AB15" s="64">
        <v>0</v>
      </c>
      <c r="AC15" s="42">
        <f>+PDD!AC17/PDD!AC$74</f>
        <v>0</v>
      </c>
      <c r="AD15" s="42">
        <f>+PDD!AD17/PDD!AD$74</f>
        <v>0</v>
      </c>
      <c r="AE15" s="42">
        <f>+PDD!AE17/PDD!AE$74</f>
        <v>1.5665399239543727E-3</v>
      </c>
      <c r="AF15" s="42">
        <f>+PDD!AF17/PDD!AF$74</f>
        <v>0</v>
      </c>
      <c r="AG15" s="42">
        <f>+PDD!AG17/PDD!AG$74</f>
        <v>0</v>
      </c>
      <c r="AH15" s="42">
        <f>+PDD!AH17/PDD!AH$74</f>
        <v>0</v>
      </c>
      <c r="AI15" s="42">
        <f>+PDD!AI17/PDD!AI$74</f>
        <v>0</v>
      </c>
      <c r="AJ15" s="64">
        <v>0</v>
      </c>
      <c r="AK15" s="42">
        <f>+PDD!AK17/PDD!AK$74</f>
        <v>0</v>
      </c>
      <c r="AL15" s="42">
        <f>+PDD!AL17/PDD!AL$74</f>
        <v>0</v>
      </c>
      <c r="AM15" s="42">
        <f>+PDD!AM17/PDD!AM$74</f>
        <v>0</v>
      </c>
      <c r="AN15" s="42">
        <f>+PDD!AN17/PDD!AN$74</f>
        <v>0</v>
      </c>
      <c r="AO15" s="42">
        <f>+PDD!AO17/PDD!AO$74</f>
        <v>0</v>
      </c>
      <c r="AP15" s="42">
        <f>+PDD!AP17/PDD!AP$74</f>
        <v>0</v>
      </c>
      <c r="AQ15" s="42">
        <f>+PDD!AQ17/PDD!AQ$74</f>
        <v>0</v>
      </c>
      <c r="AR15" s="42">
        <f>+PDD!AR17/PDD!AR$74</f>
        <v>0</v>
      </c>
      <c r="AS15" s="42">
        <f>+PDD!AS17/PDD!AS$74</f>
        <v>0</v>
      </c>
      <c r="AT15" s="42">
        <f>+PDD!AT17/PDD!AT$74</f>
        <v>0</v>
      </c>
      <c r="AU15" s="42">
        <f>+PDD!AU17/PDD!AU$74</f>
        <v>0</v>
      </c>
      <c r="AV15" s="42">
        <f>+PDD!AV17/PDD!AV$74</f>
        <v>0</v>
      </c>
      <c r="AW15" s="42">
        <f>+PDD!AW17/PDD!AW$74</f>
        <v>0</v>
      </c>
      <c r="AX15" s="42">
        <f>+PDD!AX17/PDD!AX$74</f>
        <v>1.0130004177828021E-2</v>
      </c>
      <c r="AY15" s="42">
        <f>+PDD!AY17/PDD!AY$74</f>
        <v>2.1749793611794958E-2</v>
      </c>
      <c r="AZ15" s="42">
        <f>+PDD!AZ17/PDD!AZ$74</f>
        <v>0</v>
      </c>
      <c r="BA15" s="42">
        <f>+PDD!BA17/PDD!BA$74</f>
        <v>0</v>
      </c>
      <c r="BB15" s="42">
        <f>+PDD!BB17/PDD!BB$74</f>
        <v>0</v>
      </c>
      <c r="BC15" s="42">
        <f>+PDD!BC17/PDD!BC$74</f>
        <v>0</v>
      </c>
      <c r="BD15" s="42">
        <f>+PDD!BD17/PDD!BD$74</f>
        <v>0</v>
      </c>
      <c r="BE15" s="42">
        <f>+PDD!BE17/PDD!BE$74</f>
        <v>0</v>
      </c>
      <c r="BF15" s="42">
        <f>+PDD!BF17/PDD!BF$74</f>
        <v>0</v>
      </c>
      <c r="BG15" s="42">
        <f>+PDD!BG17/PDD!BG$74</f>
        <v>0</v>
      </c>
      <c r="BH15" s="42">
        <f>+PDD!BH17/PDD!BH$74</f>
        <v>0</v>
      </c>
      <c r="BI15" s="42">
        <f>+PDD!BI17/PDD!BI$74</f>
        <v>0</v>
      </c>
      <c r="BJ15" s="42">
        <f>+PDD!BJ17/PDD!BJ$74</f>
        <v>0</v>
      </c>
      <c r="BK15" s="42">
        <f>+PDD!BK17/PDD!BK$74</f>
        <v>0</v>
      </c>
    </row>
    <row r="16" spans="1:63" s="1" customFormat="1" ht="15.6" x14ac:dyDescent="0.3">
      <c r="A16" s="14"/>
      <c r="B16" s="44">
        <v>12</v>
      </c>
      <c r="C16" s="46" t="s">
        <v>46</v>
      </c>
      <c r="D16" s="42">
        <f>+PDD!D18/PDD!D$74</f>
        <v>1.3193658488766899E-2</v>
      </c>
      <c r="E16" s="42">
        <f>+PDD!E18/PDD!E$74</f>
        <v>6.779402356062429E-3</v>
      </c>
      <c r="F16" s="42">
        <f>+PDD!F18/PDD!F$74</f>
        <v>3.4739148506011362E-3</v>
      </c>
      <c r="G16" s="42">
        <f>+PDD!G18/PDD!G$74</f>
        <v>5.0648120989445844E-3</v>
      </c>
      <c r="H16" s="42">
        <f>+PDD!H18/PDD!H$74</f>
        <v>4.9153233595913195E-3</v>
      </c>
      <c r="I16" s="42">
        <f>+PDD!I18/PDD!I$74</f>
        <v>4.3156450970868961E-2</v>
      </c>
      <c r="J16" s="42">
        <f>+PDD!J18/PDD!J$74</f>
        <v>3.0336336750849571E-3</v>
      </c>
      <c r="K16" s="42">
        <f>+PDD!K18/PDD!K$74</f>
        <v>9.4921536777175901E-3</v>
      </c>
      <c r="L16" s="42">
        <f>+PDD!L18/PDD!L$74</f>
        <v>3.5089118385900554E-3</v>
      </c>
      <c r="M16" s="42">
        <f>+PDD!M18/PDD!M$74</f>
        <v>4.6517972853147805E-3</v>
      </c>
      <c r="N16" s="42">
        <f>+PDD!N18/PDD!N$74</f>
        <v>1.3240250361097738E-4</v>
      </c>
      <c r="O16" s="42">
        <f>+PDD!O18/PDD!O$74</f>
        <v>0</v>
      </c>
      <c r="P16" s="42">
        <f>+PDD!P18/PDD!P$74</f>
        <v>1.5130711560815397E-2</v>
      </c>
      <c r="Q16" s="42">
        <f>+PDD!Q18/PDD!Q$74</f>
        <v>1.115982619964306E-3</v>
      </c>
      <c r="R16" s="42">
        <f>+PDD!R18/PDD!R$74</f>
        <v>0</v>
      </c>
      <c r="S16" s="42">
        <f>+PDD!S18/PDD!S$74</f>
        <v>0</v>
      </c>
      <c r="T16" s="42">
        <f>+PDD!T18/PDD!T$74</f>
        <v>0</v>
      </c>
      <c r="U16" s="64">
        <v>0</v>
      </c>
      <c r="V16" s="42">
        <f>+PDD!V18/PDD!V$74</f>
        <v>0</v>
      </c>
      <c r="W16" s="42">
        <f>+PDD!W18/PDD!W$74</f>
        <v>0</v>
      </c>
      <c r="X16" s="42">
        <f>+PDD!X18/PDD!X$74</f>
        <v>0</v>
      </c>
      <c r="Y16" s="42">
        <f>+PDD!Y18/PDD!Y$74</f>
        <v>0</v>
      </c>
      <c r="Z16" s="64">
        <v>0</v>
      </c>
      <c r="AA16" s="42">
        <f>+PDD!AA18/PDD!AA$74</f>
        <v>0</v>
      </c>
      <c r="AB16" s="64">
        <v>0</v>
      </c>
      <c r="AC16" s="42">
        <f>+PDD!AC18/PDD!AC$74</f>
        <v>0</v>
      </c>
      <c r="AD16" s="42">
        <f>+PDD!AD18/PDD!AD$74</f>
        <v>0</v>
      </c>
      <c r="AE16" s="42">
        <f>+PDD!AE18/PDD!AE$74</f>
        <v>0</v>
      </c>
      <c r="AF16" s="42">
        <f>+PDD!AF18/PDD!AF$74</f>
        <v>0</v>
      </c>
      <c r="AG16" s="42">
        <f>+PDD!AG18/PDD!AG$74</f>
        <v>0</v>
      </c>
      <c r="AH16" s="42">
        <f>+PDD!AH18/PDD!AH$74</f>
        <v>0</v>
      </c>
      <c r="AI16" s="42">
        <f>+PDD!AI18/PDD!AI$74</f>
        <v>0</v>
      </c>
      <c r="AJ16" s="64">
        <v>0</v>
      </c>
      <c r="AK16" s="42">
        <f>+PDD!AK18/PDD!AK$74</f>
        <v>0</v>
      </c>
      <c r="AL16" s="42">
        <f>+PDD!AL18/PDD!AL$74</f>
        <v>0</v>
      </c>
      <c r="AM16" s="42">
        <f>+PDD!AM18/PDD!AM$74</f>
        <v>0</v>
      </c>
      <c r="AN16" s="42">
        <f>+PDD!AN18/PDD!AN$74</f>
        <v>0</v>
      </c>
      <c r="AO16" s="42">
        <f>+PDD!AO18/PDD!AO$74</f>
        <v>0</v>
      </c>
      <c r="AP16" s="42">
        <f>+PDD!AP18/PDD!AP$74</f>
        <v>0</v>
      </c>
      <c r="AQ16" s="42">
        <f>+PDD!AQ18/PDD!AQ$74</f>
        <v>0</v>
      </c>
      <c r="AR16" s="42">
        <f>+PDD!AR18/PDD!AR$74</f>
        <v>0</v>
      </c>
      <c r="AS16" s="42">
        <f>+PDD!AS18/PDD!AS$74</f>
        <v>0</v>
      </c>
      <c r="AT16" s="42">
        <f>+PDD!AT18/PDD!AT$74</f>
        <v>0</v>
      </c>
      <c r="AU16" s="42">
        <f>+PDD!AU18/PDD!AU$74</f>
        <v>0</v>
      </c>
      <c r="AV16" s="42">
        <f>+PDD!AV18/PDD!AV$74</f>
        <v>0</v>
      </c>
      <c r="AW16" s="42">
        <f>+PDD!AW18/PDD!AW$74</f>
        <v>0</v>
      </c>
      <c r="AX16" s="42">
        <f>+PDD!AX18/PDD!AX$74</f>
        <v>0</v>
      </c>
      <c r="AY16" s="42">
        <f>+PDD!AY18/PDD!AY$74</f>
        <v>0</v>
      </c>
      <c r="AZ16" s="42">
        <f>+PDD!AZ18/PDD!AZ$74</f>
        <v>0</v>
      </c>
      <c r="BA16" s="42">
        <f>+PDD!BA18/PDD!BA$74</f>
        <v>0</v>
      </c>
      <c r="BB16" s="42">
        <f>+PDD!BB18/PDD!BB$74</f>
        <v>0</v>
      </c>
      <c r="BC16" s="42">
        <f>+PDD!BC18/PDD!BC$74</f>
        <v>0</v>
      </c>
      <c r="BD16" s="42">
        <f>+PDD!BD18/PDD!BD$74</f>
        <v>0</v>
      </c>
      <c r="BE16" s="42">
        <f>+PDD!BE18/PDD!BE$74</f>
        <v>0</v>
      </c>
      <c r="BF16" s="42">
        <f>+PDD!BF18/PDD!BF$74</f>
        <v>0</v>
      </c>
      <c r="BG16" s="42">
        <f>+PDD!BG18/PDD!BG$74</f>
        <v>0</v>
      </c>
      <c r="BH16" s="42">
        <f>+PDD!BH18/PDD!BH$74</f>
        <v>0</v>
      </c>
      <c r="BI16" s="42">
        <f>+PDD!BI18/PDD!BI$74</f>
        <v>0</v>
      </c>
      <c r="BJ16" s="42">
        <f>+PDD!BJ18/PDD!BJ$74</f>
        <v>0</v>
      </c>
      <c r="BK16" s="42">
        <f>+PDD!BK18/PDD!BK$74</f>
        <v>0</v>
      </c>
    </row>
    <row r="17" spans="1:63" s="1" customFormat="1" ht="15.6" x14ac:dyDescent="0.3">
      <c r="A17" s="14"/>
      <c r="B17" s="44">
        <v>13</v>
      </c>
      <c r="C17" s="46" t="s">
        <v>48</v>
      </c>
      <c r="D17" s="42">
        <f>+PDD!D19/PDD!D$74</f>
        <v>2.1833477404578793E-4</v>
      </c>
      <c r="E17" s="42">
        <f>+PDD!E19/PDD!E$74</f>
        <v>1.7608837288473841E-4</v>
      </c>
      <c r="F17" s="42">
        <f>+PDD!F19/PDD!F$74</f>
        <v>0</v>
      </c>
      <c r="G17" s="42">
        <f>+PDD!G19/PDD!G$74</f>
        <v>6.4323242303080822E-6</v>
      </c>
      <c r="H17" s="42">
        <f>+PDD!H19/PDD!H$74</f>
        <v>2.1464294146686985E-5</v>
      </c>
      <c r="I17" s="42">
        <f>+PDD!I19/PDD!I$74</f>
        <v>4.1660697539841735E-5</v>
      </c>
      <c r="J17" s="42">
        <f>+PDD!J19/PDD!J$74</f>
        <v>2.7377385059276895E-3</v>
      </c>
      <c r="K17" s="42">
        <f>+PDD!K19/PDD!K$74</f>
        <v>5.3668415064366322E-5</v>
      </c>
      <c r="L17" s="42">
        <f>+PDD!L19/PDD!L$74</f>
        <v>2.392439889947765E-4</v>
      </c>
      <c r="M17" s="42">
        <f>+PDD!M19/PDD!M$74</f>
        <v>9.8219766728054026E-4</v>
      </c>
      <c r="N17" s="42">
        <f>+PDD!N19/PDD!N$74</f>
        <v>0</v>
      </c>
      <c r="O17" s="42">
        <f>+PDD!O19/PDD!O$74</f>
        <v>0</v>
      </c>
      <c r="P17" s="42">
        <f>+PDD!P19/PDD!P$74</f>
        <v>1.5485672827129963E-3</v>
      </c>
      <c r="Q17" s="42">
        <f>+PDD!Q19/PDD!Q$74</f>
        <v>8.5168820516766624E-4</v>
      </c>
      <c r="R17" s="42">
        <f>+PDD!R19/PDD!R$74</f>
        <v>0</v>
      </c>
      <c r="S17" s="42">
        <f>+PDD!S19/PDD!S$74</f>
        <v>2.6387587117207081E-3</v>
      </c>
      <c r="T17" s="42">
        <f>+PDD!T19/PDD!T$74</f>
        <v>7.6526621713965805E-4</v>
      </c>
      <c r="U17" s="64">
        <v>0</v>
      </c>
      <c r="V17" s="42">
        <f>+PDD!V19/PDD!V$74</f>
        <v>2.3418465962235493E-5</v>
      </c>
      <c r="W17" s="42">
        <f>+PDD!W19/PDD!W$74</f>
        <v>1.2030981174029976E-2</v>
      </c>
      <c r="X17" s="42">
        <f>+PDD!X19/PDD!X$74</f>
        <v>5.9726936190190325E-3</v>
      </c>
      <c r="Y17" s="42">
        <f>+PDD!Y19/PDD!Y$74</f>
        <v>0</v>
      </c>
      <c r="Z17" s="64">
        <v>0</v>
      </c>
      <c r="AA17" s="42">
        <f>+PDD!AA19/PDD!AA$74</f>
        <v>6.8807339449541288E-4</v>
      </c>
      <c r="AB17" s="64">
        <v>0</v>
      </c>
      <c r="AC17" s="42">
        <f>+PDD!AC19/PDD!AC$74</f>
        <v>0.22187099423792517</v>
      </c>
      <c r="AD17" s="42">
        <f>+PDD!AD19/PDD!AD$74</f>
        <v>3.9030148409759438E-4</v>
      </c>
      <c r="AE17" s="42">
        <f>+PDD!AE19/PDD!AE$74</f>
        <v>8.7756653992395444E-3</v>
      </c>
      <c r="AF17" s="42">
        <f>+PDD!AF19/PDD!AF$74</f>
        <v>2.7045839851617982E-5</v>
      </c>
      <c r="AG17" s="42">
        <f>+PDD!AG19/PDD!AG$74</f>
        <v>1.4219580064267742E-4</v>
      </c>
      <c r="AH17" s="42">
        <f>+PDD!AH19/PDD!AH$74</f>
        <v>0</v>
      </c>
      <c r="AI17" s="42">
        <f>+PDD!AI19/PDD!AI$74</f>
        <v>0</v>
      </c>
      <c r="AJ17" s="64">
        <v>0</v>
      </c>
      <c r="AK17" s="42">
        <f>+PDD!AK19/PDD!AK$74</f>
        <v>6.7743873019624062E-3</v>
      </c>
      <c r="AL17" s="42">
        <f>+PDD!AL19/PDD!AL$74</f>
        <v>5.8227465214761038E-3</v>
      </c>
      <c r="AM17" s="42">
        <f>+PDD!AM19/PDD!AM$74</f>
        <v>1.0416666666666667E-3</v>
      </c>
      <c r="AN17" s="42">
        <f>+PDD!AN19/PDD!AN$74</f>
        <v>0</v>
      </c>
      <c r="AO17" s="42">
        <f>+PDD!AO19/PDD!AO$74</f>
        <v>0</v>
      </c>
      <c r="AP17" s="42">
        <f>+PDD!AP19/PDD!AP$74</f>
        <v>2.7738261505000669E-3</v>
      </c>
      <c r="AQ17" s="42">
        <f>+PDD!AQ19/PDD!AQ$74</f>
        <v>2.7351207115393351E-5</v>
      </c>
      <c r="AR17" s="42">
        <f>+PDD!AR19/PDD!AR$74</f>
        <v>1.1840952328325926E-6</v>
      </c>
      <c r="AS17" s="42">
        <f>+PDD!AS19/PDD!AS$74</f>
        <v>0</v>
      </c>
      <c r="AT17" s="42">
        <f>+PDD!AT19/PDD!AT$74</f>
        <v>0</v>
      </c>
      <c r="AU17" s="42">
        <f>+PDD!AU19/PDD!AU$74</f>
        <v>0</v>
      </c>
      <c r="AV17" s="42">
        <f>+PDD!AV19/PDD!AV$74</f>
        <v>0</v>
      </c>
      <c r="AW17" s="42">
        <f>+PDD!AW19/PDD!AW$74</f>
        <v>0</v>
      </c>
      <c r="AX17" s="42">
        <f>+PDD!AX19/PDD!AX$74</f>
        <v>1.2061635251038313E-2</v>
      </c>
      <c r="AY17" s="42">
        <f>+PDD!AY19/PDD!AY$74</f>
        <v>3.2802769646087071E-3</v>
      </c>
      <c r="AZ17" s="42">
        <f>+PDD!AZ19/PDD!AZ$74</f>
        <v>0</v>
      </c>
      <c r="BA17" s="42">
        <f>+PDD!BA19/PDD!BA$74</f>
        <v>0</v>
      </c>
      <c r="BB17" s="42">
        <f>+PDD!BB19/PDD!BB$74</f>
        <v>0</v>
      </c>
      <c r="BC17" s="42">
        <f>+PDD!BC19/PDD!BC$74</f>
        <v>0</v>
      </c>
      <c r="BD17" s="42">
        <f>+PDD!BD19/PDD!BD$74</f>
        <v>0</v>
      </c>
      <c r="BE17" s="42">
        <f>+PDD!BE19/PDD!BE$74</f>
        <v>0</v>
      </c>
      <c r="BF17" s="42">
        <f>+PDD!BF19/PDD!BF$74</f>
        <v>0</v>
      </c>
      <c r="BG17" s="42">
        <f>+PDD!BG19/PDD!BG$74</f>
        <v>0</v>
      </c>
      <c r="BH17" s="42">
        <f>+PDD!BH19/PDD!BH$74</f>
        <v>6.5349370621131957E-5</v>
      </c>
      <c r="BI17" s="42">
        <f>+PDD!BI19/PDD!BI$74</f>
        <v>1.3093571358801066E-3</v>
      </c>
      <c r="BJ17" s="42">
        <f>+PDD!BJ19/PDD!BJ$74</f>
        <v>0</v>
      </c>
      <c r="BK17" s="42">
        <f>+PDD!BK19/PDD!BK$74</f>
        <v>0</v>
      </c>
    </row>
    <row r="18" spans="1:63" s="1" customFormat="1" ht="15.6" x14ac:dyDescent="0.3">
      <c r="A18" s="14"/>
      <c r="B18" s="44">
        <v>14</v>
      </c>
      <c r="C18" s="46" t="s">
        <v>50</v>
      </c>
      <c r="D18" s="42">
        <f>+PDD!D20/PDD!D$74</f>
        <v>0</v>
      </c>
      <c r="E18" s="42">
        <f>+PDD!E20/PDD!E$74</f>
        <v>0</v>
      </c>
      <c r="F18" s="42">
        <f>+PDD!F20/PDD!F$74</f>
        <v>0</v>
      </c>
      <c r="G18" s="42">
        <f>+PDD!G20/PDD!G$74</f>
        <v>0</v>
      </c>
      <c r="H18" s="42">
        <f>+PDD!H20/PDD!H$74</f>
        <v>0</v>
      </c>
      <c r="I18" s="42">
        <f>+PDD!I20/PDD!I$74</f>
        <v>0</v>
      </c>
      <c r="J18" s="42">
        <f>+PDD!J20/PDD!J$74</f>
        <v>0</v>
      </c>
      <c r="K18" s="42">
        <f>+PDD!K20/PDD!K$74</f>
        <v>0</v>
      </c>
      <c r="L18" s="42">
        <f>+PDD!L20/PDD!L$74</f>
        <v>0</v>
      </c>
      <c r="M18" s="42">
        <f>+PDD!M20/PDD!M$74</f>
        <v>0</v>
      </c>
      <c r="N18" s="42">
        <f>+PDD!N20/PDD!N$74</f>
        <v>7.3724121328839676E-5</v>
      </c>
      <c r="O18" s="42">
        <f>+PDD!O20/PDD!O$74</f>
        <v>0</v>
      </c>
      <c r="P18" s="42">
        <f>+PDD!P20/PDD!P$74</f>
        <v>0</v>
      </c>
      <c r="Q18" s="42">
        <f>+PDD!Q20/PDD!Q$74</f>
        <v>2.8944501233373936E-2</v>
      </c>
      <c r="R18" s="42">
        <f>+PDD!R20/PDD!R$74</f>
        <v>0</v>
      </c>
      <c r="S18" s="42">
        <f>+PDD!S20/PDD!S$74</f>
        <v>0</v>
      </c>
      <c r="T18" s="42">
        <f>+PDD!T20/PDD!T$74</f>
        <v>0</v>
      </c>
      <c r="U18" s="64">
        <v>0</v>
      </c>
      <c r="V18" s="42">
        <f>+PDD!V20/PDD!V$74</f>
        <v>3.7079237773539534E-5</v>
      </c>
      <c r="W18" s="42">
        <f>+PDD!W20/PDD!W$74</f>
        <v>0.22943956869833107</v>
      </c>
      <c r="X18" s="42">
        <f>+PDD!X20/PDD!X$74</f>
        <v>0.28563028637836424</v>
      </c>
      <c r="Y18" s="42">
        <f>+PDD!Y20/PDD!Y$74</f>
        <v>0</v>
      </c>
      <c r="Z18" s="64">
        <v>0</v>
      </c>
      <c r="AA18" s="42">
        <f>+PDD!AA20/PDD!AA$74</f>
        <v>0</v>
      </c>
      <c r="AB18" s="64">
        <v>0</v>
      </c>
      <c r="AC18" s="42">
        <f>+PDD!AC20/PDD!AC$74</f>
        <v>0</v>
      </c>
      <c r="AD18" s="42">
        <f>+PDD!AD20/PDD!AD$74</f>
        <v>0</v>
      </c>
      <c r="AE18" s="42">
        <f>+PDD!AE20/PDD!AE$74</f>
        <v>2.9505703422053231E-3</v>
      </c>
      <c r="AF18" s="42">
        <f>+PDD!AF20/PDD!AF$74</f>
        <v>0</v>
      </c>
      <c r="AG18" s="42">
        <f>+PDD!AG20/PDD!AG$74</f>
        <v>0</v>
      </c>
      <c r="AH18" s="42">
        <f>+PDD!AH20/PDD!AH$74</f>
        <v>0</v>
      </c>
      <c r="AI18" s="42">
        <f>+PDD!AI20/PDD!AI$74</f>
        <v>0</v>
      </c>
      <c r="AJ18" s="64">
        <v>0</v>
      </c>
      <c r="AK18" s="42">
        <f>+PDD!AK20/PDD!AK$74</f>
        <v>0</v>
      </c>
      <c r="AL18" s="42">
        <f>+PDD!AL20/PDD!AL$74</f>
        <v>0</v>
      </c>
      <c r="AM18" s="42">
        <f>+PDD!AM20/PDD!AM$74</f>
        <v>3.8742690058479533E-3</v>
      </c>
      <c r="AN18" s="42">
        <f>+PDD!AN20/PDD!AN$74</f>
        <v>0</v>
      </c>
      <c r="AO18" s="42">
        <f>+PDD!AO20/PDD!AO$74</f>
        <v>0</v>
      </c>
      <c r="AP18" s="42">
        <f>+PDD!AP20/PDD!AP$74</f>
        <v>0</v>
      </c>
      <c r="AQ18" s="42">
        <f>+PDD!AQ20/PDD!AQ$74</f>
        <v>0</v>
      </c>
      <c r="AR18" s="42">
        <f>+PDD!AR20/PDD!AR$74</f>
        <v>4.0239502995760942E-4</v>
      </c>
      <c r="AS18" s="42">
        <f>+PDD!AS20/PDD!AS$74</f>
        <v>0</v>
      </c>
      <c r="AT18" s="42">
        <f>+PDD!AT20/PDD!AT$74</f>
        <v>0</v>
      </c>
      <c r="AU18" s="42">
        <f>+PDD!AU20/PDD!AU$74</f>
        <v>0</v>
      </c>
      <c r="AV18" s="42">
        <f>+PDD!AV20/PDD!AV$74</f>
        <v>0</v>
      </c>
      <c r="AW18" s="42">
        <f>+PDD!AW20/PDD!AW$74</f>
        <v>0</v>
      </c>
      <c r="AX18" s="42">
        <f>+PDD!AX20/PDD!AX$74</f>
        <v>2.4359194907964905E-2</v>
      </c>
      <c r="AY18" s="42">
        <f>+PDD!AY20/PDD!AY$74</f>
        <v>0.21087267595639786</v>
      </c>
      <c r="AZ18" s="42">
        <f>+PDD!AZ20/PDD!AZ$74</f>
        <v>0</v>
      </c>
      <c r="BA18" s="42">
        <f>+PDD!BA20/PDD!BA$74</f>
        <v>0</v>
      </c>
      <c r="BB18" s="42">
        <f>+PDD!BB20/PDD!BB$74</f>
        <v>0</v>
      </c>
      <c r="BC18" s="42">
        <f>+PDD!BC20/PDD!BC$74</f>
        <v>0</v>
      </c>
      <c r="BD18" s="42">
        <f>+PDD!BD20/PDD!BD$74</f>
        <v>0</v>
      </c>
      <c r="BE18" s="42">
        <f>+PDD!BE20/PDD!BE$74</f>
        <v>0</v>
      </c>
      <c r="BF18" s="42">
        <f>+PDD!BF20/PDD!BF$74</f>
        <v>0</v>
      </c>
      <c r="BG18" s="42">
        <f>+PDD!BG20/PDD!BG$74</f>
        <v>0</v>
      </c>
      <c r="BH18" s="42">
        <f>+PDD!BH20/PDD!BH$74</f>
        <v>8.1686713276414948E-4</v>
      </c>
      <c r="BI18" s="42">
        <f>+PDD!BI20/PDD!BI$74</f>
        <v>3.9148925613940429E-3</v>
      </c>
      <c r="BJ18" s="42">
        <f>+PDD!BJ20/PDD!BJ$74</f>
        <v>0</v>
      </c>
      <c r="BK18" s="42">
        <f>+PDD!BK20/PDD!BK$74</f>
        <v>0</v>
      </c>
    </row>
    <row r="19" spans="1:63" s="1" customFormat="1" ht="15.6" x14ac:dyDescent="0.3">
      <c r="A19" s="14"/>
      <c r="B19" s="44">
        <v>15</v>
      </c>
      <c r="C19" s="46" t="s">
        <v>52</v>
      </c>
      <c r="D19" s="42">
        <f>+PDD!D21/PDD!D$74</f>
        <v>0</v>
      </c>
      <c r="E19" s="42">
        <f>+PDD!E21/PDD!E$74</f>
        <v>0</v>
      </c>
      <c r="F19" s="42">
        <f>+PDD!F21/PDD!F$74</f>
        <v>0</v>
      </c>
      <c r="G19" s="42">
        <f>+PDD!G21/PDD!G$74</f>
        <v>0</v>
      </c>
      <c r="H19" s="42">
        <f>+PDD!H21/PDD!H$74</f>
        <v>0</v>
      </c>
      <c r="I19" s="42">
        <f>+PDD!I21/PDD!I$74</f>
        <v>0</v>
      </c>
      <c r="J19" s="42">
        <f>+PDD!J21/PDD!J$74</f>
        <v>0</v>
      </c>
      <c r="K19" s="42">
        <f>+PDD!K21/PDD!K$74</f>
        <v>0</v>
      </c>
      <c r="L19" s="42">
        <f>+PDD!L21/PDD!L$74</f>
        <v>0</v>
      </c>
      <c r="M19" s="42">
        <f>+PDD!M21/PDD!M$74</f>
        <v>0</v>
      </c>
      <c r="N19" s="42">
        <f>+PDD!N21/PDD!N$74</f>
        <v>0</v>
      </c>
      <c r="O19" s="42">
        <f>+PDD!O21/PDD!O$74</f>
        <v>0</v>
      </c>
      <c r="P19" s="42">
        <f>+PDD!P21/PDD!P$74</f>
        <v>0</v>
      </c>
      <c r="Q19" s="42">
        <f>+PDD!Q21/PDD!Q$74</f>
        <v>0</v>
      </c>
      <c r="R19" s="42">
        <f>+PDD!R21/PDD!R$74</f>
        <v>0.11042777838249701</v>
      </c>
      <c r="S19" s="42">
        <f>+PDD!S21/PDD!S$74</f>
        <v>0</v>
      </c>
      <c r="T19" s="42">
        <f>+PDD!T21/PDD!T$74</f>
        <v>0</v>
      </c>
      <c r="U19" s="64">
        <v>0</v>
      </c>
      <c r="V19" s="42">
        <f>+PDD!V21/PDD!V$74</f>
        <v>0</v>
      </c>
      <c r="W19" s="42">
        <f>+PDD!W21/PDD!W$74</f>
        <v>0</v>
      </c>
      <c r="X19" s="42">
        <f>+PDD!X21/PDD!X$74</f>
        <v>0</v>
      </c>
      <c r="Y19" s="42">
        <f>+PDD!Y21/PDD!Y$74</f>
        <v>0</v>
      </c>
      <c r="Z19" s="64">
        <v>0</v>
      </c>
      <c r="AA19" s="42">
        <f>+PDD!AA21/PDD!AA$74</f>
        <v>0</v>
      </c>
      <c r="AB19" s="64">
        <v>0</v>
      </c>
      <c r="AC19" s="42">
        <f>+PDD!AC21/PDD!AC$74</f>
        <v>0</v>
      </c>
      <c r="AD19" s="42">
        <f>+PDD!AD21/PDD!AD$74</f>
        <v>0</v>
      </c>
      <c r="AE19" s="42">
        <f>+PDD!AE21/PDD!AE$74</f>
        <v>0</v>
      </c>
      <c r="AF19" s="42">
        <f>+PDD!AF21/PDD!AF$74</f>
        <v>0</v>
      </c>
      <c r="AG19" s="42">
        <f>+PDD!AG21/PDD!AG$74</f>
        <v>0</v>
      </c>
      <c r="AH19" s="42">
        <f>+PDD!AH21/PDD!AH$74</f>
        <v>8.3727422753829914E-3</v>
      </c>
      <c r="AI19" s="42">
        <f>+PDD!AI21/PDD!AI$74</f>
        <v>0</v>
      </c>
      <c r="AJ19" s="64">
        <v>0</v>
      </c>
      <c r="AK19" s="42">
        <f>+PDD!AK21/PDD!AK$74</f>
        <v>0</v>
      </c>
      <c r="AL19" s="42">
        <f>+PDD!AL21/PDD!AL$74</f>
        <v>0</v>
      </c>
      <c r="AM19" s="42">
        <f>+PDD!AM21/PDD!AM$74</f>
        <v>0</v>
      </c>
      <c r="AN19" s="42">
        <f>+PDD!AN21/PDD!AN$74</f>
        <v>7.7628408839663668E-2</v>
      </c>
      <c r="AO19" s="42">
        <f>+PDD!AO21/PDD!AO$74</f>
        <v>0</v>
      </c>
      <c r="AP19" s="42">
        <f>+PDD!AP21/PDD!AP$74</f>
        <v>0</v>
      </c>
      <c r="AQ19" s="42">
        <f>+PDD!AQ21/PDD!AQ$74</f>
        <v>0</v>
      </c>
      <c r="AR19" s="42">
        <f>+PDD!AR21/PDD!AR$74</f>
        <v>0</v>
      </c>
      <c r="AS19" s="42">
        <f>+PDD!AS21/PDD!AS$74</f>
        <v>0</v>
      </c>
      <c r="AT19" s="42">
        <f>+PDD!AT21/PDD!AT$74</f>
        <v>0</v>
      </c>
      <c r="AU19" s="42">
        <f>+PDD!AU21/PDD!AU$74</f>
        <v>0</v>
      </c>
      <c r="AV19" s="42">
        <f>+PDD!AV21/PDD!AV$74</f>
        <v>0</v>
      </c>
      <c r="AW19" s="42">
        <f>+PDD!AW21/PDD!AW$74</f>
        <v>0</v>
      </c>
      <c r="AX19" s="42">
        <f>+PDD!AX21/PDD!AX$74</f>
        <v>0</v>
      </c>
      <c r="AY19" s="42">
        <f>+PDD!AY21/PDD!AY$74</f>
        <v>0</v>
      </c>
      <c r="AZ19" s="42">
        <f>+PDD!AZ21/PDD!AZ$74</f>
        <v>0</v>
      </c>
      <c r="BA19" s="42">
        <f>+PDD!BA21/PDD!BA$74</f>
        <v>0</v>
      </c>
      <c r="BB19" s="42">
        <f>+PDD!BB21/PDD!BB$74</f>
        <v>0</v>
      </c>
      <c r="BC19" s="42">
        <f>+PDD!BC21/PDD!BC$74</f>
        <v>0</v>
      </c>
      <c r="BD19" s="42">
        <f>+PDD!BD21/PDD!BD$74</f>
        <v>0</v>
      </c>
      <c r="BE19" s="42">
        <f>+PDD!BE21/PDD!BE$74</f>
        <v>0</v>
      </c>
      <c r="BF19" s="42">
        <f>+PDD!BF21/PDD!BF$74</f>
        <v>0</v>
      </c>
      <c r="BG19" s="42">
        <f>+PDD!BG21/PDD!BG$74</f>
        <v>0</v>
      </c>
      <c r="BH19" s="42">
        <f>+PDD!BH21/PDD!BH$74</f>
        <v>0</v>
      </c>
      <c r="BI19" s="42">
        <f>+PDD!BI21/PDD!BI$74</f>
        <v>0</v>
      </c>
      <c r="BJ19" s="42">
        <f>+PDD!BJ21/PDD!BJ$74</f>
        <v>0</v>
      </c>
      <c r="BK19" s="42">
        <f>+PDD!BK21/PDD!BK$74</f>
        <v>0</v>
      </c>
    </row>
    <row r="20" spans="1:63" s="1" customFormat="1" ht="15.6" x14ac:dyDescent="0.3">
      <c r="A20" s="14"/>
      <c r="B20" s="44">
        <v>16</v>
      </c>
      <c r="C20" s="46" t="s">
        <v>54</v>
      </c>
      <c r="D20" s="42">
        <f>+PDD!D22/PDD!D$74</f>
        <v>0</v>
      </c>
      <c r="E20" s="42">
        <f>+PDD!E22/PDD!E$74</f>
        <v>0</v>
      </c>
      <c r="F20" s="42">
        <f>+PDD!F22/PDD!F$74</f>
        <v>0</v>
      </c>
      <c r="G20" s="42">
        <f>+PDD!G22/PDD!G$74</f>
        <v>0</v>
      </c>
      <c r="H20" s="42">
        <f>+PDD!H22/PDD!H$74</f>
        <v>0</v>
      </c>
      <c r="I20" s="42">
        <f>+PDD!I22/PDD!I$74</f>
        <v>0</v>
      </c>
      <c r="J20" s="42">
        <f>+PDD!J22/PDD!J$74</f>
        <v>0</v>
      </c>
      <c r="K20" s="42">
        <f>+PDD!K22/PDD!K$74</f>
        <v>0</v>
      </c>
      <c r="L20" s="42">
        <f>+PDD!L22/PDD!L$74</f>
        <v>0</v>
      </c>
      <c r="M20" s="42">
        <f>+PDD!M22/PDD!M$74</f>
        <v>0</v>
      </c>
      <c r="N20" s="42">
        <f>+PDD!N22/PDD!N$74</f>
        <v>0</v>
      </c>
      <c r="O20" s="42">
        <f>+PDD!O22/PDD!O$74</f>
        <v>0</v>
      </c>
      <c r="P20" s="42">
        <f>+PDD!P22/PDD!P$74</f>
        <v>0</v>
      </c>
      <c r="Q20" s="42">
        <f>+PDD!Q22/PDD!Q$74</f>
        <v>0</v>
      </c>
      <c r="R20" s="42">
        <f>+PDD!R22/PDD!R$74</f>
        <v>0</v>
      </c>
      <c r="S20" s="42">
        <f>+PDD!S22/PDD!S$74</f>
        <v>4.0870175420281499E-2</v>
      </c>
      <c r="T20" s="42">
        <f>+PDD!T22/PDD!T$74</f>
        <v>0</v>
      </c>
      <c r="U20" s="64">
        <v>0</v>
      </c>
      <c r="V20" s="42">
        <f>+PDD!V22/PDD!V$74</f>
        <v>0</v>
      </c>
      <c r="W20" s="42">
        <f>+PDD!W22/PDD!W$74</f>
        <v>0</v>
      </c>
      <c r="X20" s="42">
        <f>+PDD!X22/PDD!X$74</f>
        <v>0</v>
      </c>
      <c r="Y20" s="42">
        <f>+PDD!Y22/PDD!Y$74</f>
        <v>0</v>
      </c>
      <c r="Z20" s="64">
        <v>0</v>
      </c>
      <c r="AA20" s="42">
        <f>+PDD!AA22/PDD!AA$74</f>
        <v>0</v>
      </c>
      <c r="AB20" s="64">
        <v>0</v>
      </c>
      <c r="AC20" s="42">
        <f>+PDD!AC22/PDD!AC$74</f>
        <v>0</v>
      </c>
      <c r="AD20" s="42">
        <f>+PDD!AD22/PDD!AD$74</f>
        <v>0</v>
      </c>
      <c r="AE20" s="42">
        <f>+PDD!AE22/PDD!AE$74</f>
        <v>0</v>
      </c>
      <c r="AF20" s="42">
        <f>+PDD!AF22/PDD!AF$74</f>
        <v>0</v>
      </c>
      <c r="AG20" s="42">
        <f>+PDD!AG22/PDD!AG$74</f>
        <v>0</v>
      </c>
      <c r="AH20" s="42">
        <f>+PDD!AH22/PDD!AH$74</f>
        <v>0.34782339233702841</v>
      </c>
      <c r="AI20" s="42">
        <f>+PDD!AI22/PDD!AI$74</f>
        <v>0</v>
      </c>
      <c r="AJ20" s="64">
        <v>0</v>
      </c>
      <c r="AK20" s="42">
        <f>+PDD!AK22/PDD!AK$74</f>
        <v>0</v>
      </c>
      <c r="AL20" s="42">
        <f>+PDD!AL22/PDD!AL$74</f>
        <v>0</v>
      </c>
      <c r="AM20" s="42">
        <f>+PDD!AM22/PDD!AM$74</f>
        <v>0</v>
      </c>
      <c r="AN20" s="42">
        <f>+PDD!AN22/PDD!AN$74</f>
        <v>0</v>
      </c>
      <c r="AO20" s="42">
        <f>+PDD!AO22/PDD!AO$74</f>
        <v>0</v>
      </c>
      <c r="AP20" s="42">
        <f>+PDD!AP22/PDD!AP$74</f>
        <v>0</v>
      </c>
      <c r="AQ20" s="42">
        <f>+PDD!AQ22/PDD!AQ$74</f>
        <v>0</v>
      </c>
      <c r="AR20" s="42">
        <f>+PDD!AR22/PDD!AR$74</f>
        <v>0</v>
      </c>
      <c r="AS20" s="42">
        <f>+PDD!AS22/PDD!AS$74</f>
        <v>0</v>
      </c>
      <c r="AT20" s="42">
        <f>+PDD!AT22/PDD!AT$74</f>
        <v>0</v>
      </c>
      <c r="AU20" s="42">
        <f>+PDD!AU22/PDD!AU$74</f>
        <v>0</v>
      </c>
      <c r="AV20" s="42">
        <f>+PDD!AV22/PDD!AV$74</f>
        <v>0</v>
      </c>
      <c r="AW20" s="42">
        <f>+PDD!AW22/PDD!AW$74</f>
        <v>0</v>
      </c>
      <c r="AX20" s="42">
        <f>+PDD!AX22/PDD!AX$74</f>
        <v>0</v>
      </c>
      <c r="AY20" s="42">
        <f>+PDD!AY22/PDD!AY$74</f>
        <v>0</v>
      </c>
      <c r="AZ20" s="42">
        <f>+PDD!AZ22/PDD!AZ$74</f>
        <v>0</v>
      </c>
      <c r="BA20" s="42">
        <f>+PDD!BA22/PDD!BA$74</f>
        <v>0</v>
      </c>
      <c r="BB20" s="42">
        <f>+PDD!BB22/PDD!BB$74</f>
        <v>0</v>
      </c>
      <c r="BC20" s="42">
        <f>+PDD!BC22/PDD!BC$74</f>
        <v>0</v>
      </c>
      <c r="BD20" s="42">
        <f>+PDD!BD22/PDD!BD$74</f>
        <v>0</v>
      </c>
      <c r="BE20" s="42">
        <f>+PDD!BE22/PDD!BE$74</f>
        <v>0</v>
      </c>
      <c r="BF20" s="42">
        <f>+PDD!BF22/PDD!BF$74</f>
        <v>0</v>
      </c>
      <c r="BG20" s="42">
        <f>+PDD!BG22/PDD!BG$74</f>
        <v>0</v>
      </c>
      <c r="BH20" s="42">
        <f>+PDD!BH22/PDD!BH$74</f>
        <v>0</v>
      </c>
      <c r="BI20" s="42">
        <f>+PDD!BI22/PDD!BI$74</f>
        <v>0</v>
      </c>
      <c r="BJ20" s="42">
        <f>+PDD!BJ22/PDD!BJ$74</f>
        <v>0</v>
      </c>
      <c r="BK20" s="42">
        <f>+PDD!BK22/PDD!BK$74</f>
        <v>0</v>
      </c>
    </row>
    <row r="21" spans="1:63" s="1" customFormat="1" ht="15.6" x14ac:dyDescent="0.3">
      <c r="A21" s="14"/>
      <c r="B21" s="44">
        <v>17</v>
      </c>
      <c r="C21" s="46" t="s">
        <v>56</v>
      </c>
      <c r="D21" s="42">
        <f>+PDD!D23/PDD!D$74</f>
        <v>0</v>
      </c>
      <c r="E21" s="42">
        <f>+PDD!E23/PDD!E$74</f>
        <v>0</v>
      </c>
      <c r="F21" s="42">
        <f>+PDD!F23/PDD!F$74</f>
        <v>0</v>
      </c>
      <c r="G21" s="42">
        <f>+PDD!G23/PDD!G$74</f>
        <v>0</v>
      </c>
      <c r="H21" s="42">
        <f>+PDD!H23/PDD!H$74</f>
        <v>0</v>
      </c>
      <c r="I21" s="42">
        <f>+PDD!I23/PDD!I$74</f>
        <v>0</v>
      </c>
      <c r="J21" s="42">
        <f>+PDD!J23/PDD!J$74</f>
        <v>0</v>
      </c>
      <c r="K21" s="42">
        <f>+PDD!K23/PDD!K$74</f>
        <v>0</v>
      </c>
      <c r="L21" s="42">
        <f>+PDD!L23/PDD!L$74</f>
        <v>0</v>
      </c>
      <c r="M21" s="42">
        <f>+PDD!M23/PDD!M$74</f>
        <v>0</v>
      </c>
      <c r="N21" s="42">
        <f>+PDD!N23/PDD!N$74</f>
        <v>0</v>
      </c>
      <c r="O21" s="42">
        <f>+PDD!O23/PDD!O$74</f>
        <v>0</v>
      </c>
      <c r="P21" s="42">
        <f>+PDD!P23/PDD!P$74</f>
        <v>0</v>
      </c>
      <c r="Q21" s="42">
        <f>+PDD!Q23/PDD!Q$74</f>
        <v>0</v>
      </c>
      <c r="R21" s="42">
        <f>+PDD!R23/PDD!R$74</f>
        <v>0</v>
      </c>
      <c r="S21" s="42">
        <f>+PDD!S23/PDD!S$74</f>
        <v>0</v>
      </c>
      <c r="T21" s="42">
        <f>+PDD!T23/PDD!T$74</f>
        <v>4.1935271403989761E-2</v>
      </c>
      <c r="U21" s="64">
        <v>0</v>
      </c>
      <c r="V21" s="42">
        <f>+PDD!V23/PDD!V$74</f>
        <v>0</v>
      </c>
      <c r="W21" s="42">
        <f>+PDD!W23/PDD!W$74</f>
        <v>0</v>
      </c>
      <c r="X21" s="42">
        <f>+PDD!X23/PDD!X$74</f>
        <v>0</v>
      </c>
      <c r="Y21" s="42">
        <f>+PDD!Y23/PDD!Y$74</f>
        <v>0</v>
      </c>
      <c r="Z21" s="64">
        <v>0</v>
      </c>
      <c r="AA21" s="42">
        <f>+PDD!AA23/PDD!AA$74</f>
        <v>0</v>
      </c>
      <c r="AB21" s="64">
        <v>0</v>
      </c>
      <c r="AC21" s="42">
        <f>+PDD!AC23/PDD!AC$74</f>
        <v>0</v>
      </c>
      <c r="AD21" s="42">
        <f>+PDD!AD23/PDD!AD$74</f>
        <v>0</v>
      </c>
      <c r="AE21" s="42">
        <f>+PDD!AE23/PDD!AE$74</f>
        <v>0</v>
      </c>
      <c r="AF21" s="42">
        <f>+PDD!AF23/PDD!AF$74</f>
        <v>0</v>
      </c>
      <c r="AG21" s="42">
        <f>+PDD!AG23/PDD!AG$74</f>
        <v>0.31645824173405102</v>
      </c>
      <c r="AH21" s="42">
        <f>+PDD!AH23/PDD!AH$74</f>
        <v>6.403402975576198E-4</v>
      </c>
      <c r="AI21" s="42">
        <f>+PDD!AI23/PDD!AI$74</f>
        <v>0</v>
      </c>
      <c r="AJ21" s="64">
        <v>0</v>
      </c>
      <c r="AK21" s="42">
        <f>+PDD!AK23/PDD!AK$74</f>
        <v>0</v>
      </c>
      <c r="AL21" s="42">
        <f>+PDD!AL23/PDD!AL$74</f>
        <v>0</v>
      </c>
      <c r="AM21" s="42">
        <f>+PDD!AM23/PDD!AM$74</f>
        <v>0</v>
      </c>
      <c r="AN21" s="42">
        <f>+PDD!AN23/PDD!AN$74</f>
        <v>0</v>
      </c>
      <c r="AO21" s="42">
        <f>+PDD!AO23/PDD!AO$74</f>
        <v>0</v>
      </c>
      <c r="AP21" s="42">
        <f>+PDD!AP23/PDD!AP$74</f>
        <v>6.6779486225996568E-2</v>
      </c>
      <c r="AQ21" s="42">
        <f>+PDD!AQ23/PDD!AQ$74</f>
        <v>0</v>
      </c>
      <c r="AR21" s="42">
        <f>+PDD!AR23/PDD!AR$74</f>
        <v>0</v>
      </c>
      <c r="AS21" s="42">
        <f>+PDD!AS23/PDD!AS$74</f>
        <v>0</v>
      </c>
      <c r="AT21" s="42">
        <f>+PDD!AT23/PDD!AT$74</f>
        <v>0</v>
      </c>
      <c r="AU21" s="42">
        <f>+PDD!AU23/PDD!AU$74</f>
        <v>0</v>
      </c>
      <c r="AV21" s="42">
        <f>+PDD!AV23/PDD!AV$74</f>
        <v>0</v>
      </c>
      <c r="AW21" s="42">
        <f>+PDD!AW23/PDD!AW$74</f>
        <v>0</v>
      </c>
      <c r="AX21" s="42">
        <f>+PDD!AX23/PDD!AX$74</f>
        <v>0</v>
      </c>
      <c r="AY21" s="42">
        <f>+PDD!AY23/PDD!AY$74</f>
        <v>0</v>
      </c>
      <c r="AZ21" s="42">
        <f>+PDD!AZ23/PDD!AZ$74</f>
        <v>0</v>
      </c>
      <c r="BA21" s="42">
        <f>+PDD!BA23/PDD!BA$74</f>
        <v>0</v>
      </c>
      <c r="BB21" s="42">
        <f>+PDD!BB23/PDD!BB$74</f>
        <v>0</v>
      </c>
      <c r="BC21" s="42">
        <f>+PDD!BC23/PDD!BC$74</f>
        <v>0</v>
      </c>
      <c r="BD21" s="42">
        <f>+PDD!BD23/PDD!BD$74</f>
        <v>0</v>
      </c>
      <c r="BE21" s="42">
        <f>+PDD!BE23/PDD!BE$74</f>
        <v>0</v>
      </c>
      <c r="BF21" s="42">
        <f>+PDD!BF23/PDD!BF$74</f>
        <v>0</v>
      </c>
      <c r="BG21" s="42">
        <f>+PDD!BG23/PDD!BG$74</f>
        <v>0</v>
      </c>
      <c r="BH21" s="42">
        <f>+PDD!BH23/PDD!BH$74</f>
        <v>0</v>
      </c>
      <c r="BI21" s="42">
        <f>+PDD!BI23/PDD!BI$74</f>
        <v>0</v>
      </c>
      <c r="BJ21" s="42">
        <f>+PDD!BJ23/PDD!BJ$74</f>
        <v>0</v>
      </c>
      <c r="BK21" s="42">
        <f>+PDD!BK23/PDD!BK$74</f>
        <v>0</v>
      </c>
    </row>
    <row r="22" spans="1:63" s="1" customFormat="1" ht="15.6" x14ac:dyDescent="0.3">
      <c r="A22" s="14"/>
      <c r="B22" s="44">
        <v>18</v>
      </c>
      <c r="C22" s="46" t="s">
        <v>58</v>
      </c>
      <c r="D22" s="42">
        <f>+PDD!D24/PDD!D$74</f>
        <v>0</v>
      </c>
      <c r="E22" s="42">
        <f>+PDD!E24/PDD!E$74</f>
        <v>0</v>
      </c>
      <c r="F22" s="42">
        <f>+PDD!F24/PDD!F$74</f>
        <v>0</v>
      </c>
      <c r="G22" s="42">
        <f>+PDD!G24/PDD!G$74</f>
        <v>0</v>
      </c>
      <c r="H22" s="42">
        <f>+PDD!H24/PDD!H$74</f>
        <v>0</v>
      </c>
      <c r="I22" s="42">
        <f>+PDD!I24/PDD!I$74</f>
        <v>0</v>
      </c>
      <c r="J22" s="42">
        <f>+PDD!J24/PDD!J$74</f>
        <v>0</v>
      </c>
      <c r="K22" s="42">
        <f>+PDD!K24/PDD!K$74</f>
        <v>0</v>
      </c>
      <c r="L22" s="42">
        <f>+PDD!L24/PDD!L$74</f>
        <v>0</v>
      </c>
      <c r="M22" s="42">
        <f>+PDD!M24/PDD!M$74</f>
        <v>0</v>
      </c>
      <c r="N22" s="42">
        <f>+PDD!N24/PDD!N$74</f>
        <v>0</v>
      </c>
      <c r="O22" s="42">
        <f>+PDD!O24/PDD!O$74</f>
        <v>0</v>
      </c>
      <c r="P22" s="42">
        <f>+PDD!P24/PDD!P$74</f>
        <v>0</v>
      </c>
      <c r="Q22" s="42">
        <f>+PDD!Q24/PDD!Q$74</f>
        <v>0</v>
      </c>
      <c r="R22" s="42">
        <f>+PDD!R24/PDD!R$74</f>
        <v>0</v>
      </c>
      <c r="S22" s="42">
        <f>+PDD!S24/PDD!S$74</f>
        <v>0</v>
      </c>
      <c r="T22" s="42">
        <f>+PDD!T24/PDD!T$74</f>
        <v>0</v>
      </c>
      <c r="U22" s="64">
        <v>0</v>
      </c>
      <c r="V22" s="42">
        <f>+PDD!V24/PDD!V$74</f>
        <v>0</v>
      </c>
      <c r="W22" s="42">
        <f>+PDD!W24/PDD!W$74</f>
        <v>0</v>
      </c>
      <c r="X22" s="42">
        <f>+PDD!X24/PDD!X$74</f>
        <v>0</v>
      </c>
      <c r="Y22" s="42">
        <f>+PDD!Y24/PDD!Y$74</f>
        <v>0</v>
      </c>
      <c r="Z22" s="64">
        <v>0</v>
      </c>
      <c r="AA22" s="42">
        <f>+PDD!AA24/PDD!AA$74</f>
        <v>0</v>
      </c>
      <c r="AB22" s="64">
        <v>0</v>
      </c>
      <c r="AC22" s="42">
        <f>+PDD!AC24/PDD!AC$74</f>
        <v>0</v>
      </c>
      <c r="AD22" s="42">
        <f>+PDD!AD24/PDD!AD$74</f>
        <v>0</v>
      </c>
      <c r="AE22" s="42">
        <f>+PDD!AE24/PDD!AE$74</f>
        <v>0</v>
      </c>
      <c r="AF22" s="42">
        <f>+PDD!AF24/PDD!AF$74</f>
        <v>0</v>
      </c>
      <c r="AG22" s="42">
        <f>+PDD!AG24/PDD!AG$74</f>
        <v>0</v>
      </c>
      <c r="AH22" s="42">
        <f>+PDD!AH24/PDD!AH$74</f>
        <v>0</v>
      </c>
      <c r="AI22" s="42">
        <f>+PDD!AI24/PDD!AI$74</f>
        <v>0</v>
      </c>
      <c r="AJ22" s="64">
        <v>0</v>
      </c>
      <c r="AK22" s="42">
        <f>+PDD!AK24/PDD!AK$74</f>
        <v>0</v>
      </c>
      <c r="AL22" s="42">
        <f>+PDD!AL24/PDD!AL$74</f>
        <v>0</v>
      </c>
      <c r="AM22" s="42">
        <f>+PDD!AM24/PDD!AM$74</f>
        <v>0</v>
      </c>
      <c r="AN22" s="42">
        <f>+PDD!AN24/PDD!AN$74</f>
        <v>0</v>
      </c>
      <c r="AO22" s="42">
        <f>+PDD!AO24/PDD!AO$74</f>
        <v>0</v>
      </c>
      <c r="AP22" s="42">
        <f>+PDD!AP24/PDD!AP$74</f>
        <v>0</v>
      </c>
      <c r="AQ22" s="42">
        <f>+PDD!AQ24/PDD!AQ$74</f>
        <v>0</v>
      </c>
      <c r="AR22" s="42">
        <f>+PDD!AR24/PDD!AR$74</f>
        <v>0</v>
      </c>
      <c r="AS22" s="42">
        <f>+PDD!AS24/PDD!AS$74</f>
        <v>0</v>
      </c>
      <c r="AT22" s="42">
        <f>+PDD!AT24/PDD!AT$74</f>
        <v>0</v>
      </c>
      <c r="AU22" s="42">
        <f>+PDD!AU24/PDD!AU$74</f>
        <v>0</v>
      </c>
      <c r="AV22" s="42">
        <f>+PDD!AV24/PDD!AV$74</f>
        <v>0</v>
      </c>
      <c r="AW22" s="42">
        <f>+PDD!AW24/PDD!AW$74</f>
        <v>0</v>
      </c>
      <c r="AX22" s="42">
        <f>+PDD!AX24/PDD!AX$74</f>
        <v>0</v>
      </c>
      <c r="AY22" s="42">
        <f>+PDD!AY24/PDD!AY$74</f>
        <v>0</v>
      </c>
      <c r="AZ22" s="42">
        <f>+PDD!AZ24/PDD!AZ$74</f>
        <v>0</v>
      </c>
      <c r="BA22" s="42">
        <f>+PDD!BA24/PDD!BA$74</f>
        <v>0</v>
      </c>
      <c r="BB22" s="42">
        <f>+PDD!BB24/PDD!BB$74</f>
        <v>0</v>
      </c>
      <c r="BC22" s="42">
        <f>+PDD!BC24/PDD!BC$74</f>
        <v>0</v>
      </c>
      <c r="BD22" s="42">
        <f>+PDD!BD24/PDD!BD$74</f>
        <v>0</v>
      </c>
      <c r="BE22" s="42">
        <f>+PDD!BE24/PDD!BE$74</f>
        <v>0</v>
      </c>
      <c r="BF22" s="42">
        <f>+PDD!BF24/PDD!BF$74</f>
        <v>0</v>
      </c>
      <c r="BG22" s="42">
        <f>+PDD!BG24/PDD!BG$74</f>
        <v>0</v>
      </c>
      <c r="BH22" s="42">
        <f>+PDD!BH24/PDD!BH$74</f>
        <v>0</v>
      </c>
      <c r="BI22" s="42">
        <f>+PDD!BI24/PDD!BI$74</f>
        <v>0</v>
      </c>
      <c r="BJ22" s="42">
        <f>+PDD!BJ24/PDD!BJ$74</f>
        <v>0</v>
      </c>
      <c r="BK22" s="42">
        <f>+PDD!BK24/PDD!BK$74</f>
        <v>0</v>
      </c>
    </row>
    <row r="23" spans="1:63" s="1" customFormat="1" ht="15.6" x14ac:dyDescent="0.3">
      <c r="A23" s="14"/>
      <c r="B23" s="44">
        <v>19</v>
      </c>
      <c r="C23" s="46" t="s">
        <v>60</v>
      </c>
      <c r="D23" s="42">
        <f>+PDD!D25/PDD!D$74</f>
        <v>0</v>
      </c>
      <c r="E23" s="42">
        <f>+PDD!E25/PDD!E$74</f>
        <v>0</v>
      </c>
      <c r="F23" s="42">
        <f>+PDD!F25/PDD!F$74</f>
        <v>0</v>
      </c>
      <c r="G23" s="42">
        <f>+PDD!G25/PDD!G$74</f>
        <v>0</v>
      </c>
      <c r="H23" s="42">
        <f>+PDD!H25/PDD!H$74</f>
        <v>0</v>
      </c>
      <c r="I23" s="42">
        <f>+PDD!I25/PDD!I$74</f>
        <v>0</v>
      </c>
      <c r="J23" s="42">
        <f>+PDD!J25/PDD!J$74</f>
        <v>0</v>
      </c>
      <c r="K23" s="42">
        <f>+PDD!K25/PDD!K$74</f>
        <v>0</v>
      </c>
      <c r="L23" s="42">
        <f>+PDD!L25/PDD!L$74</f>
        <v>0</v>
      </c>
      <c r="M23" s="42">
        <f>+PDD!M25/PDD!M$74</f>
        <v>0</v>
      </c>
      <c r="N23" s="42">
        <f>+PDD!N25/PDD!N$74</f>
        <v>0</v>
      </c>
      <c r="O23" s="42">
        <f>+PDD!O25/PDD!O$74</f>
        <v>0</v>
      </c>
      <c r="P23" s="42">
        <f>+PDD!P25/PDD!P$74</f>
        <v>0</v>
      </c>
      <c r="Q23" s="42">
        <f>+PDD!Q25/PDD!Q$74</f>
        <v>0</v>
      </c>
      <c r="R23" s="42">
        <f>+PDD!R25/PDD!R$74</f>
        <v>0</v>
      </c>
      <c r="S23" s="42">
        <f>+PDD!S25/PDD!S$74</f>
        <v>0</v>
      </c>
      <c r="T23" s="42">
        <f>+PDD!T25/PDD!T$74</f>
        <v>0</v>
      </c>
      <c r="U23" s="64">
        <v>0</v>
      </c>
      <c r="V23" s="42">
        <f>+PDD!V25/PDD!V$74</f>
        <v>4.6446484762802998E-2</v>
      </c>
      <c r="W23" s="42">
        <f>+PDD!W25/PDD!W$74</f>
        <v>4.3544760591549124E-2</v>
      </c>
      <c r="X23" s="42">
        <f>+PDD!X25/PDD!X$74</f>
        <v>8.5751887511255794E-3</v>
      </c>
      <c r="Y23" s="42">
        <f>+PDD!Y25/PDD!Y$74</f>
        <v>0</v>
      </c>
      <c r="Z23" s="64">
        <v>0</v>
      </c>
      <c r="AA23" s="42">
        <f>+PDD!AA25/PDD!AA$74</f>
        <v>0</v>
      </c>
      <c r="AB23" s="64">
        <v>0</v>
      </c>
      <c r="AC23" s="42">
        <f>+PDD!AC25/PDD!AC$74</f>
        <v>0</v>
      </c>
      <c r="AD23" s="42">
        <f>+PDD!AD25/PDD!AD$74</f>
        <v>0</v>
      </c>
      <c r="AE23" s="42">
        <f>+PDD!AE25/PDD!AE$74</f>
        <v>2.3422053231939165E-3</v>
      </c>
      <c r="AF23" s="42">
        <f>+PDD!AF25/PDD!AF$74</f>
        <v>0</v>
      </c>
      <c r="AG23" s="42">
        <f>+PDD!AG25/PDD!AG$74</f>
        <v>0</v>
      </c>
      <c r="AH23" s="42">
        <f>+PDD!AH25/PDD!AH$74</f>
        <v>0</v>
      </c>
      <c r="AI23" s="42">
        <f>+PDD!AI25/PDD!AI$74</f>
        <v>0</v>
      </c>
      <c r="AJ23" s="64">
        <v>0</v>
      </c>
      <c r="AK23" s="42">
        <f>+PDD!AK25/PDD!AK$74</f>
        <v>0</v>
      </c>
      <c r="AL23" s="42">
        <f>+PDD!AL25/PDD!AL$74</f>
        <v>0</v>
      </c>
      <c r="AM23" s="42">
        <f>+PDD!AM25/PDD!AM$74</f>
        <v>0</v>
      </c>
      <c r="AN23" s="42">
        <f>+PDD!AN25/PDD!AN$74</f>
        <v>0</v>
      </c>
      <c r="AO23" s="42">
        <f>+PDD!AO25/PDD!AO$74</f>
        <v>0</v>
      </c>
      <c r="AP23" s="42">
        <f>+PDD!AP25/PDD!AP$74</f>
        <v>0</v>
      </c>
      <c r="AQ23" s="42">
        <f>+PDD!AQ25/PDD!AQ$74</f>
        <v>0</v>
      </c>
      <c r="AR23" s="42">
        <f>+PDD!AR25/PDD!AR$74</f>
        <v>1.1544928520117778E-5</v>
      </c>
      <c r="AS23" s="42">
        <f>+PDD!AS25/PDD!AS$74</f>
        <v>0</v>
      </c>
      <c r="AT23" s="42">
        <f>+PDD!AT25/PDD!AT$74</f>
        <v>3.0385357832272823E-4</v>
      </c>
      <c r="AU23" s="42">
        <f>+PDD!AU25/PDD!AU$74</f>
        <v>0</v>
      </c>
      <c r="AV23" s="42">
        <f>+PDD!AV25/PDD!AV$74</f>
        <v>0</v>
      </c>
      <c r="AW23" s="42">
        <f>+PDD!AW25/PDD!AW$74</f>
        <v>0</v>
      </c>
      <c r="AX23" s="42">
        <f>+PDD!AX25/PDD!AX$74</f>
        <v>3.1210832862303703E-3</v>
      </c>
      <c r="AY23" s="42">
        <f>+PDD!AY25/PDD!AY$74</f>
        <v>1.175597086355128E-2</v>
      </c>
      <c r="AZ23" s="42">
        <f>+PDD!AZ25/PDD!AZ$74</f>
        <v>0</v>
      </c>
      <c r="BA23" s="42">
        <f>+PDD!BA25/PDD!BA$74</f>
        <v>0</v>
      </c>
      <c r="BB23" s="42">
        <f>+PDD!BB25/PDD!BB$74</f>
        <v>0</v>
      </c>
      <c r="BC23" s="42">
        <f>+PDD!BC25/PDD!BC$74</f>
        <v>0</v>
      </c>
      <c r="BD23" s="42">
        <f>+PDD!BD25/PDD!BD$74</f>
        <v>0</v>
      </c>
      <c r="BE23" s="42">
        <f>+PDD!BE25/PDD!BE$74</f>
        <v>0</v>
      </c>
      <c r="BF23" s="42">
        <f>+PDD!BF25/PDD!BF$74</f>
        <v>0</v>
      </c>
      <c r="BG23" s="42">
        <f>+PDD!BG25/PDD!BG$74</f>
        <v>6.031105608837386E-5</v>
      </c>
      <c r="BH23" s="42">
        <f>+PDD!BH25/PDD!BH$74</f>
        <v>0</v>
      </c>
      <c r="BI23" s="42">
        <f>+PDD!BI25/PDD!BI$74</f>
        <v>9.767850747240583E-4</v>
      </c>
      <c r="BJ23" s="42">
        <f>+PDD!BJ25/PDD!BJ$74</f>
        <v>5.8626854582182082E-4</v>
      </c>
      <c r="BK23" s="42">
        <f>+PDD!BK25/PDD!BK$74</f>
        <v>3.2727741270454838E-4</v>
      </c>
    </row>
    <row r="24" spans="1:63" s="1" customFormat="1" ht="15.6" x14ac:dyDescent="0.3">
      <c r="A24" s="14"/>
      <c r="B24" s="44">
        <v>20</v>
      </c>
      <c r="C24" s="46" t="s">
        <v>62</v>
      </c>
      <c r="D24" s="42">
        <f>+PDD!D26/PDD!D$74</f>
        <v>0</v>
      </c>
      <c r="E24" s="42">
        <f>+PDD!E26/PDD!E$74</f>
        <v>0</v>
      </c>
      <c r="F24" s="42">
        <f>+PDD!F26/PDD!F$74</f>
        <v>0</v>
      </c>
      <c r="G24" s="42">
        <f>+PDD!G26/PDD!G$74</f>
        <v>0</v>
      </c>
      <c r="H24" s="42">
        <f>+PDD!H26/PDD!H$74</f>
        <v>0</v>
      </c>
      <c r="I24" s="42">
        <f>+PDD!I26/PDD!I$74</f>
        <v>0</v>
      </c>
      <c r="J24" s="42">
        <f>+PDD!J26/PDD!J$74</f>
        <v>0</v>
      </c>
      <c r="K24" s="42">
        <f>+PDD!K26/PDD!K$74</f>
        <v>0</v>
      </c>
      <c r="L24" s="42">
        <f>+PDD!L26/PDD!L$74</f>
        <v>0</v>
      </c>
      <c r="M24" s="42">
        <f>+PDD!M26/PDD!M$74</f>
        <v>0</v>
      </c>
      <c r="N24" s="42">
        <f>+PDD!N26/PDD!N$74</f>
        <v>0</v>
      </c>
      <c r="O24" s="42">
        <f>+PDD!O26/PDD!O$74</f>
        <v>0</v>
      </c>
      <c r="P24" s="42">
        <f>+PDD!P26/PDD!P$74</f>
        <v>0</v>
      </c>
      <c r="Q24" s="42">
        <f>+PDD!Q26/PDD!Q$74</f>
        <v>0</v>
      </c>
      <c r="R24" s="42">
        <f>+PDD!R26/PDD!R$74</f>
        <v>0</v>
      </c>
      <c r="S24" s="42">
        <f>+PDD!S26/PDD!S$74</f>
        <v>0</v>
      </c>
      <c r="T24" s="42">
        <f>+PDD!T26/PDD!T$74</f>
        <v>0</v>
      </c>
      <c r="U24" s="64">
        <v>0</v>
      </c>
      <c r="V24" s="42">
        <f>+PDD!V26/PDD!V$74</f>
        <v>0</v>
      </c>
      <c r="W24" s="42">
        <f>+PDD!W26/PDD!W$74</f>
        <v>5.3173582772777811E-2</v>
      </c>
      <c r="X24" s="42">
        <f>+PDD!X26/PDD!X$74</f>
        <v>0</v>
      </c>
      <c r="Y24" s="42">
        <f>+PDD!Y26/PDD!Y$74</f>
        <v>0</v>
      </c>
      <c r="Z24" s="64">
        <v>0</v>
      </c>
      <c r="AA24" s="42">
        <f>+PDD!AA26/PDD!AA$74</f>
        <v>0</v>
      </c>
      <c r="AB24" s="64">
        <v>0</v>
      </c>
      <c r="AC24" s="42">
        <f>+PDD!AC26/PDD!AC$74</f>
        <v>0</v>
      </c>
      <c r="AD24" s="42">
        <f>+PDD!AD26/PDD!AD$74</f>
        <v>0</v>
      </c>
      <c r="AE24" s="42">
        <f>+PDD!AE26/PDD!AE$74</f>
        <v>0</v>
      </c>
      <c r="AF24" s="42">
        <f>+PDD!AF26/PDD!AF$74</f>
        <v>0</v>
      </c>
      <c r="AG24" s="42">
        <f>+PDD!AG26/PDD!AG$74</f>
        <v>0</v>
      </c>
      <c r="AH24" s="42">
        <f>+PDD!AH26/PDD!AH$74</f>
        <v>0</v>
      </c>
      <c r="AI24" s="42">
        <f>+PDD!AI26/PDD!AI$74</f>
        <v>0</v>
      </c>
      <c r="AJ24" s="64">
        <v>0</v>
      </c>
      <c r="AK24" s="42">
        <f>+PDD!AK26/PDD!AK$74</f>
        <v>0</v>
      </c>
      <c r="AL24" s="42">
        <f>+PDD!AL26/PDD!AL$74</f>
        <v>0</v>
      </c>
      <c r="AM24" s="42">
        <f>+PDD!AM26/PDD!AM$74</f>
        <v>0</v>
      </c>
      <c r="AN24" s="42">
        <f>+PDD!AN26/PDD!AN$74</f>
        <v>0</v>
      </c>
      <c r="AO24" s="42">
        <f>+PDD!AO26/PDD!AO$74</f>
        <v>0</v>
      </c>
      <c r="AP24" s="42">
        <f>+PDD!AP26/PDD!AP$74</f>
        <v>0</v>
      </c>
      <c r="AQ24" s="42">
        <f>+PDD!AQ26/PDD!AQ$74</f>
        <v>0</v>
      </c>
      <c r="AR24" s="42">
        <f>+PDD!AR26/PDD!AR$74</f>
        <v>4.7067785505095554E-5</v>
      </c>
      <c r="AS24" s="42">
        <f>+PDD!AS26/PDD!AS$74</f>
        <v>0</v>
      </c>
      <c r="AT24" s="42">
        <f>+PDD!AT26/PDD!AT$74</f>
        <v>2.3407648371900892E-2</v>
      </c>
      <c r="AU24" s="42">
        <f>+PDD!AU26/PDD!AU$74</f>
        <v>3.3786761465464055E-4</v>
      </c>
      <c r="AV24" s="42">
        <f>+PDD!AV26/PDD!AV$74</f>
        <v>0</v>
      </c>
      <c r="AW24" s="42">
        <f>+PDD!AW26/PDD!AW$74</f>
        <v>0</v>
      </c>
      <c r="AX24" s="42">
        <f>+PDD!AX26/PDD!AX$74</f>
        <v>8.4981937037674187E-3</v>
      </c>
      <c r="AY24" s="42">
        <f>+PDD!AY26/PDD!AY$74</f>
        <v>1.1986829539930462E-2</v>
      </c>
      <c r="AZ24" s="42">
        <f>+PDD!AZ26/PDD!AZ$74</f>
        <v>0</v>
      </c>
      <c r="BA24" s="42">
        <f>+PDD!BA26/PDD!BA$74</f>
        <v>0</v>
      </c>
      <c r="BB24" s="42">
        <f>+PDD!BB26/PDD!BB$74</f>
        <v>0</v>
      </c>
      <c r="BC24" s="42">
        <f>+PDD!BC26/PDD!BC$74</f>
        <v>0</v>
      </c>
      <c r="BD24" s="42">
        <f>+PDD!BD26/PDD!BD$74</f>
        <v>0</v>
      </c>
      <c r="BE24" s="42">
        <f>+PDD!BE26/PDD!BE$74</f>
        <v>0</v>
      </c>
      <c r="BF24" s="42">
        <f>+PDD!BF26/PDD!BF$74</f>
        <v>0</v>
      </c>
      <c r="BG24" s="42">
        <f>+PDD!BG26/PDD!BG$74</f>
        <v>8.1383593757805689E-5</v>
      </c>
      <c r="BH24" s="42">
        <f>+PDD!BH26/PDD!BH$74</f>
        <v>0</v>
      </c>
      <c r="BI24" s="42">
        <f>+PDD!BI26/PDD!BI$74</f>
        <v>1.624874219540973E-3</v>
      </c>
      <c r="BJ24" s="42">
        <f>+PDD!BJ26/PDD!BJ$74</f>
        <v>0</v>
      </c>
      <c r="BK24" s="42">
        <f>+PDD!BK26/PDD!BK$74</f>
        <v>0</v>
      </c>
    </row>
    <row r="25" spans="1:63" s="1" customFormat="1" ht="15.6" x14ac:dyDescent="0.3">
      <c r="A25" s="14"/>
      <c r="B25" s="44">
        <v>21</v>
      </c>
      <c r="C25" s="46" t="s">
        <v>64</v>
      </c>
      <c r="D25" s="42">
        <f>+PDD!D27/PDD!D$74</f>
        <v>0</v>
      </c>
      <c r="E25" s="42">
        <f>+PDD!E27/PDD!E$74</f>
        <v>0</v>
      </c>
      <c r="F25" s="42">
        <f>+PDD!F27/PDD!F$74</f>
        <v>0</v>
      </c>
      <c r="G25" s="42">
        <f>+PDD!G27/PDD!G$74</f>
        <v>0</v>
      </c>
      <c r="H25" s="42">
        <f>+PDD!H27/PDD!H$74</f>
        <v>0</v>
      </c>
      <c r="I25" s="42">
        <f>+PDD!I27/PDD!I$74</f>
        <v>0</v>
      </c>
      <c r="J25" s="42">
        <f>+PDD!J27/PDD!J$74</f>
        <v>0</v>
      </c>
      <c r="K25" s="42">
        <f>+PDD!K27/PDD!K$74</f>
        <v>0</v>
      </c>
      <c r="L25" s="42">
        <f>+PDD!L27/PDD!L$74</f>
        <v>0</v>
      </c>
      <c r="M25" s="42">
        <f>+PDD!M27/PDD!M$74</f>
        <v>3.4854375554191394E-2</v>
      </c>
      <c r="N25" s="42">
        <f>+PDD!N27/PDD!N$74</f>
        <v>8.1489227250842566E-2</v>
      </c>
      <c r="O25" s="42">
        <f>+PDD!O27/PDD!O$74</f>
        <v>3.6612454362090537E-3</v>
      </c>
      <c r="P25" s="42">
        <f>+PDD!P27/PDD!P$74</f>
        <v>0</v>
      </c>
      <c r="Q25" s="42">
        <f>+PDD!Q27/PDD!Q$74</f>
        <v>5.234297326625924E-3</v>
      </c>
      <c r="R25" s="42">
        <f>+PDD!R27/PDD!R$74</f>
        <v>0</v>
      </c>
      <c r="S25" s="42">
        <f>+PDD!S27/PDD!S$74</f>
        <v>0</v>
      </c>
      <c r="T25" s="42">
        <f>+PDD!T27/PDD!T$74</f>
        <v>0</v>
      </c>
      <c r="U25" s="64">
        <v>0</v>
      </c>
      <c r="V25" s="42">
        <f>+PDD!V27/PDD!V$74</f>
        <v>7.1551777252473086E-4</v>
      </c>
      <c r="W25" s="42">
        <f>+PDD!W27/PDD!W$74</f>
        <v>4.4091341047571134E-2</v>
      </c>
      <c r="X25" s="42">
        <f>+PDD!X27/PDD!X$74</f>
        <v>6.2216680904773995E-3</v>
      </c>
      <c r="Y25" s="42">
        <f>+PDD!Y27/PDD!Y$74</f>
        <v>9.7097057181593435E-3</v>
      </c>
      <c r="Z25" s="64">
        <v>0</v>
      </c>
      <c r="AA25" s="42">
        <f>+PDD!AA27/PDD!AA$74</f>
        <v>0</v>
      </c>
      <c r="AB25" s="64">
        <v>0</v>
      </c>
      <c r="AC25" s="42">
        <f>+PDD!AC27/PDD!AC$74</f>
        <v>0</v>
      </c>
      <c r="AD25" s="42">
        <f>+PDD!AD27/PDD!AD$74</f>
        <v>9.5195483926242543E-5</v>
      </c>
      <c r="AE25" s="42">
        <f>+PDD!AE27/PDD!AE$74</f>
        <v>3.6653992395437262E-3</v>
      </c>
      <c r="AF25" s="42">
        <f>+PDD!AF27/PDD!AF$74</f>
        <v>4.8397818681842707E-5</v>
      </c>
      <c r="AG25" s="42">
        <f>+PDD!AG27/PDD!AG$74</f>
        <v>0</v>
      </c>
      <c r="AH25" s="42">
        <f>+PDD!AH27/PDD!AH$74</f>
        <v>2.7801294556961786E-5</v>
      </c>
      <c r="AI25" s="42">
        <f>+PDD!AI27/PDD!AI$74</f>
        <v>6.4306909318071162E-5</v>
      </c>
      <c r="AJ25" s="64">
        <v>0</v>
      </c>
      <c r="AK25" s="42">
        <f>+PDD!AK27/PDD!AK$74</f>
        <v>0</v>
      </c>
      <c r="AL25" s="42">
        <f>+PDD!AL27/PDD!AL$74</f>
        <v>0</v>
      </c>
      <c r="AM25" s="42">
        <f>+PDD!AM27/PDD!AM$74</f>
        <v>0</v>
      </c>
      <c r="AN25" s="42">
        <f>+PDD!AN27/PDD!AN$74</f>
        <v>1.8598631102794444E-4</v>
      </c>
      <c r="AO25" s="42">
        <f>+PDD!AO27/PDD!AO$74</f>
        <v>0</v>
      </c>
      <c r="AP25" s="42">
        <f>+PDD!AP27/PDD!AP$74</f>
        <v>0</v>
      </c>
      <c r="AQ25" s="42">
        <f>+PDD!AQ27/PDD!AQ$74</f>
        <v>2.6938621109754367E-3</v>
      </c>
      <c r="AR25" s="42">
        <f>+PDD!AR27/PDD!AR$74</f>
        <v>2.3856558703494661E-3</v>
      </c>
      <c r="AS25" s="42">
        <f>+PDD!AS27/PDD!AS$74</f>
        <v>0</v>
      </c>
      <c r="AT25" s="42">
        <f>+PDD!AT27/PDD!AT$74</f>
        <v>1.4184798582811024E-2</v>
      </c>
      <c r="AU25" s="42">
        <f>+PDD!AU27/PDD!AU$74</f>
        <v>1.9096865176131857E-4</v>
      </c>
      <c r="AV25" s="42">
        <f>+PDD!AV27/PDD!AV$74</f>
        <v>6.4947533854843665E-3</v>
      </c>
      <c r="AW25" s="42">
        <f>+PDD!AW27/PDD!AW$74</f>
        <v>7.0406545328268128E-4</v>
      </c>
      <c r="AX25" s="42">
        <f>+PDD!AX27/PDD!AX$74</f>
        <v>4.7597748887960485E-2</v>
      </c>
      <c r="AY25" s="42">
        <f>+PDD!AY27/PDD!AY$74</f>
        <v>2.3039257216321433E-2</v>
      </c>
      <c r="AZ25" s="42">
        <f>+PDD!AZ27/PDD!AZ$74</f>
        <v>2.8184279296105653E-3</v>
      </c>
      <c r="BA25" s="42">
        <f>+PDD!BA27/PDD!BA$74</f>
        <v>2.3541335370430948E-4</v>
      </c>
      <c r="BB25" s="42">
        <f>+PDD!BB27/PDD!BB$74</f>
        <v>9.7789947193428517E-5</v>
      </c>
      <c r="BC25" s="42">
        <f>+PDD!BC27/PDD!BC$74</f>
        <v>1.3177029890080686E-3</v>
      </c>
      <c r="BD25" s="42">
        <f>+PDD!BD27/PDD!BD$74</f>
        <v>8.8156664643847081E-5</v>
      </c>
      <c r="BE25" s="42">
        <f>+PDD!BE27/PDD!BE$74</f>
        <v>0</v>
      </c>
      <c r="BF25" s="42">
        <f>+PDD!BF27/PDD!BF$74</f>
        <v>6.2328596360009968E-4</v>
      </c>
      <c r="BG25" s="42">
        <f>+PDD!BG27/PDD!BG$74</f>
        <v>1.497966772604611E-3</v>
      </c>
      <c r="BH25" s="42">
        <f>+PDD!BH27/PDD!BH$74</f>
        <v>2.0525224857059757E-4</v>
      </c>
      <c r="BI25" s="42">
        <f>+PDD!BI27/PDD!BI$74</f>
        <v>1.966361382569503E-2</v>
      </c>
      <c r="BJ25" s="42">
        <f>+PDD!BJ27/PDD!BJ$74</f>
        <v>7.9059184099932664E-3</v>
      </c>
      <c r="BK25" s="42">
        <f>+PDD!BK27/PDD!BK$74</f>
        <v>1.7729674011081047E-3</v>
      </c>
    </row>
    <row r="26" spans="1:63" s="1" customFormat="1" ht="15.6" x14ac:dyDescent="0.3">
      <c r="A26" s="14"/>
      <c r="B26" s="44">
        <v>22</v>
      </c>
      <c r="C26" s="46" t="s">
        <v>66</v>
      </c>
      <c r="D26" s="42">
        <f>+PDD!D28/PDD!D$74</f>
        <v>0</v>
      </c>
      <c r="E26" s="42">
        <f>+PDD!E28/PDD!E$74</f>
        <v>0</v>
      </c>
      <c r="F26" s="42">
        <f>+PDD!F28/PDD!F$74</f>
        <v>0</v>
      </c>
      <c r="G26" s="42">
        <f>+PDD!G28/PDD!G$74</f>
        <v>0</v>
      </c>
      <c r="H26" s="42">
        <f>+PDD!H28/PDD!H$74</f>
        <v>0</v>
      </c>
      <c r="I26" s="42">
        <f>+PDD!I28/PDD!I$74</f>
        <v>0</v>
      </c>
      <c r="J26" s="42">
        <f>+PDD!J28/PDD!J$74</f>
        <v>0</v>
      </c>
      <c r="K26" s="42">
        <f>+PDD!K28/PDD!K$74</f>
        <v>0</v>
      </c>
      <c r="L26" s="42">
        <f>+PDD!L28/PDD!L$74</f>
        <v>0</v>
      </c>
      <c r="M26" s="42">
        <f>+PDD!M28/PDD!M$74</f>
        <v>0</v>
      </c>
      <c r="N26" s="42">
        <f>+PDD!N28/PDD!N$74</f>
        <v>0</v>
      </c>
      <c r="O26" s="42">
        <f>+PDD!O28/PDD!O$74</f>
        <v>0</v>
      </c>
      <c r="P26" s="42">
        <f>+PDD!P28/PDD!P$74</f>
        <v>0</v>
      </c>
      <c r="Q26" s="42">
        <f>+PDD!Q28/PDD!Q$74</f>
        <v>0</v>
      </c>
      <c r="R26" s="42">
        <f>+PDD!R28/PDD!R$74</f>
        <v>0</v>
      </c>
      <c r="S26" s="42">
        <f>+PDD!S28/PDD!S$74</f>
        <v>0</v>
      </c>
      <c r="T26" s="42">
        <f>+PDD!T28/PDD!T$74</f>
        <v>0</v>
      </c>
      <c r="U26" s="64">
        <v>0</v>
      </c>
      <c r="V26" s="42">
        <f>+PDD!V28/PDD!V$74</f>
        <v>0</v>
      </c>
      <c r="W26" s="42">
        <f>+PDD!W28/PDD!W$74</f>
        <v>7.1738684852889112E-4</v>
      </c>
      <c r="X26" s="42">
        <f>+PDD!X28/PDD!X$74</f>
        <v>9.6203427920543659E-5</v>
      </c>
      <c r="Y26" s="42">
        <f>+PDD!Y28/PDD!Y$74</f>
        <v>9.0118829252731486E-3</v>
      </c>
      <c r="Z26" s="64">
        <v>0</v>
      </c>
      <c r="AA26" s="42">
        <f>+PDD!AA28/PDD!AA$74</f>
        <v>0</v>
      </c>
      <c r="AB26" s="64">
        <v>0</v>
      </c>
      <c r="AC26" s="42">
        <f>+PDD!AC28/PDD!AC$74</f>
        <v>0</v>
      </c>
      <c r="AD26" s="42">
        <f>+PDD!AD28/PDD!AD$74</f>
        <v>0</v>
      </c>
      <c r="AE26" s="42">
        <f>+PDD!AE28/PDD!AE$74</f>
        <v>6.539923954372623E-4</v>
      </c>
      <c r="AF26" s="42">
        <f>+PDD!AF28/PDD!AF$74</f>
        <v>0</v>
      </c>
      <c r="AG26" s="42">
        <f>+PDD!AG28/PDD!AG$74</f>
        <v>0</v>
      </c>
      <c r="AH26" s="42">
        <f>+PDD!AH28/PDD!AH$74</f>
        <v>1.396134879498081E-5</v>
      </c>
      <c r="AI26" s="42">
        <f>+PDD!AI28/PDD!AI$74</f>
        <v>3.0622337770510076E-6</v>
      </c>
      <c r="AJ26" s="64">
        <v>0</v>
      </c>
      <c r="AK26" s="42">
        <f>+PDD!AK28/PDD!AK$74</f>
        <v>0</v>
      </c>
      <c r="AL26" s="42">
        <f>+PDD!AL28/PDD!AL$74</f>
        <v>0</v>
      </c>
      <c r="AM26" s="42">
        <f>+PDD!AM28/PDD!AM$74</f>
        <v>0</v>
      </c>
      <c r="AN26" s="42">
        <f>+PDD!AN28/PDD!AN$74</f>
        <v>0</v>
      </c>
      <c r="AO26" s="42">
        <f>+PDD!AO28/PDD!AO$74</f>
        <v>0</v>
      </c>
      <c r="AP26" s="42">
        <f>+PDD!AP28/PDD!AP$74</f>
        <v>0</v>
      </c>
      <c r="AQ26" s="42">
        <f>+PDD!AQ28/PDD!AQ$74</f>
        <v>1.8543191264673459E-4</v>
      </c>
      <c r="AR26" s="42">
        <f>+PDD!AR28/PDD!AR$74</f>
        <v>6.996029333985901E-5</v>
      </c>
      <c r="AS26" s="42">
        <f>+PDD!AS28/PDD!AS$74</f>
        <v>0</v>
      </c>
      <c r="AT26" s="42">
        <f>+PDD!AT28/PDD!AT$74</f>
        <v>1.7198509727286448E-3</v>
      </c>
      <c r="AU26" s="42">
        <f>+PDD!AU28/PDD!AU$74</f>
        <v>5.8759585157328792E-5</v>
      </c>
      <c r="AV26" s="42">
        <f>+PDD!AV28/PDD!AV$74</f>
        <v>5.908349679767447E-4</v>
      </c>
      <c r="AW26" s="42">
        <f>+PDD!AW28/PDD!AW$74</f>
        <v>3.4726263549443901E-4</v>
      </c>
      <c r="AX26" s="42">
        <f>+PDD!AX28/PDD!AX$74</f>
        <v>3.5241208129561819E-3</v>
      </c>
      <c r="AY26" s="42">
        <f>+PDD!AY28/PDD!AY$74</f>
        <v>1.6549441456350847E-3</v>
      </c>
      <c r="AZ26" s="42">
        <f>+PDD!AZ28/PDD!AZ$74</f>
        <v>1.1041909921508466E-4</v>
      </c>
      <c r="BA26" s="42">
        <f>+PDD!BA28/PDD!BA$74</f>
        <v>1.1817939442987424E-4</v>
      </c>
      <c r="BB26" s="42">
        <f>+PDD!BB28/PDD!BB$74</f>
        <v>2.6542985666787739E-4</v>
      </c>
      <c r="BC26" s="42">
        <f>+PDD!BC28/PDD!BC$74</f>
        <v>3.4326716520378258E-4</v>
      </c>
      <c r="BD26" s="42">
        <f>+PDD!BD28/PDD!BD$74</f>
        <v>2.8292138885699758E-5</v>
      </c>
      <c r="BE26" s="42">
        <f>+PDD!BE28/PDD!BE$74</f>
        <v>0</v>
      </c>
      <c r="BF26" s="42">
        <f>+PDD!BF28/PDD!BF$74</f>
        <v>4.4322557411562646E-4</v>
      </c>
      <c r="BG26" s="42">
        <f>+PDD!BG28/PDD!BG$74</f>
        <v>2.990120431369379E-4</v>
      </c>
      <c r="BH26" s="42">
        <f>+PDD!BH28/PDD!BH$74</f>
        <v>7.8695368846574409E-5</v>
      </c>
      <c r="BI26" s="42">
        <f>+PDD!BI28/PDD!BI$74</f>
        <v>2.1163676619021261E-4</v>
      </c>
      <c r="BJ26" s="42">
        <f>+PDD!BJ28/PDD!BJ$74</f>
        <v>1.108686061900671E-3</v>
      </c>
      <c r="BK26" s="42">
        <f>+PDD!BK28/PDD!BK$74</f>
        <v>4.1231800025769873E-5</v>
      </c>
    </row>
    <row r="27" spans="1:63" s="1" customFormat="1" ht="15.6" x14ac:dyDescent="0.3">
      <c r="A27" s="14"/>
      <c r="B27" s="44">
        <v>23</v>
      </c>
      <c r="C27" s="46" t="s">
        <v>68</v>
      </c>
      <c r="D27" s="42">
        <f>+PDD!D29/PDD!D$74</f>
        <v>0</v>
      </c>
      <c r="E27" s="42">
        <f>+PDD!E29/PDD!E$74</f>
        <v>0</v>
      </c>
      <c r="F27" s="42">
        <f>+PDD!F29/PDD!F$74</f>
        <v>0</v>
      </c>
      <c r="G27" s="42">
        <f>+PDD!G29/PDD!G$74</f>
        <v>0</v>
      </c>
      <c r="H27" s="42">
        <f>+PDD!H29/PDD!H$74</f>
        <v>0</v>
      </c>
      <c r="I27" s="42">
        <f>+PDD!I29/PDD!I$74</f>
        <v>0</v>
      </c>
      <c r="J27" s="42">
        <f>+PDD!J29/PDD!J$74</f>
        <v>0</v>
      </c>
      <c r="K27" s="42">
        <f>+PDD!K29/PDD!K$74</f>
        <v>0</v>
      </c>
      <c r="L27" s="42">
        <f>+PDD!L29/PDD!L$74</f>
        <v>0</v>
      </c>
      <c r="M27" s="42">
        <f>+PDD!M29/PDD!M$74</f>
        <v>0</v>
      </c>
      <c r="N27" s="42">
        <f>+PDD!N29/PDD!N$74</f>
        <v>0</v>
      </c>
      <c r="O27" s="42">
        <f>+PDD!O29/PDD!O$74</f>
        <v>0</v>
      </c>
      <c r="P27" s="42">
        <f>+PDD!P29/PDD!P$74</f>
        <v>0</v>
      </c>
      <c r="Q27" s="42">
        <f>+PDD!Q29/PDD!Q$74</f>
        <v>0</v>
      </c>
      <c r="R27" s="42">
        <f>+PDD!R29/PDD!R$74</f>
        <v>0</v>
      </c>
      <c r="S27" s="42">
        <f>+PDD!S29/PDD!S$74</f>
        <v>0</v>
      </c>
      <c r="T27" s="42">
        <f>+PDD!T29/PDD!T$74</f>
        <v>0</v>
      </c>
      <c r="U27" s="64">
        <v>0</v>
      </c>
      <c r="V27" s="42">
        <f>+PDD!V29/PDD!V$74</f>
        <v>0</v>
      </c>
      <c r="W27" s="42">
        <f>+PDD!W29/PDD!W$74</f>
        <v>0</v>
      </c>
      <c r="X27" s="42">
        <f>+PDD!X29/PDD!X$74</f>
        <v>0</v>
      </c>
      <c r="Y27" s="42">
        <f>+PDD!Y29/PDD!Y$74</f>
        <v>0</v>
      </c>
      <c r="Z27" s="64">
        <v>0</v>
      </c>
      <c r="AA27" s="42">
        <f>+PDD!AA29/PDD!AA$74</f>
        <v>0</v>
      </c>
      <c r="AB27" s="64">
        <v>0</v>
      </c>
      <c r="AC27" s="42">
        <f>+PDD!AC29/PDD!AC$74</f>
        <v>0</v>
      </c>
      <c r="AD27" s="42">
        <f>+PDD!AD29/PDD!AD$74</f>
        <v>0</v>
      </c>
      <c r="AE27" s="42">
        <f>+PDD!AE29/PDD!AE$74</f>
        <v>0</v>
      </c>
      <c r="AF27" s="42">
        <f>+PDD!AF29/PDD!AF$74</f>
        <v>0</v>
      </c>
      <c r="AG27" s="42">
        <f>+PDD!AG29/PDD!AG$74</f>
        <v>0</v>
      </c>
      <c r="AH27" s="42">
        <f>+PDD!AH29/PDD!AH$74</f>
        <v>0</v>
      </c>
      <c r="AI27" s="42">
        <f>+PDD!AI29/PDD!AI$74</f>
        <v>0</v>
      </c>
      <c r="AJ27" s="64">
        <v>0</v>
      </c>
      <c r="AK27" s="42">
        <f>+PDD!AK29/PDD!AK$74</f>
        <v>0</v>
      </c>
      <c r="AL27" s="42">
        <f>+PDD!AL29/PDD!AL$74</f>
        <v>0</v>
      </c>
      <c r="AM27" s="42">
        <f>+PDD!AM29/PDD!AM$74</f>
        <v>0</v>
      </c>
      <c r="AN27" s="42">
        <f>+PDD!AN29/PDD!AN$74</f>
        <v>0</v>
      </c>
      <c r="AO27" s="42">
        <f>+PDD!AO29/PDD!AO$74</f>
        <v>0</v>
      </c>
      <c r="AP27" s="42">
        <f>+PDD!AP29/PDD!AP$74</f>
        <v>0</v>
      </c>
      <c r="AQ27" s="42">
        <f>+PDD!AQ29/PDD!AQ$74</f>
        <v>0</v>
      </c>
      <c r="AR27" s="42">
        <f>+PDD!AR29/PDD!AR$74</f>
        <v>0</v>
      </c>
      <c r="AS27" s="42">
        <f>+PDD!AS29/PDD!AS$74</f>
        <v>0</v>
      </c>
      <c r="AT27" s="42">
        <f>+PDD!AT29/PDD!AT$74</f>
        <v>0</v>
      </c>
      <c r="AU27" s="42">
        <f>+PDD!AU29/PDD!AU$74</f>
        <v>0</v>
      </c>
      <c r="AV27" s="42">
        <f>+PDD!AV29/PDD!AV$74</f>
        <v>0</v>
      </c>
      <c r="AW27" s="42">
        <f>+PDD!AW29/PDD!AW$74</f>
        <v>0</v>
      </c>
      <c r="AX27" s="42">
        <f>+PDD!AX29/PDD!AX$74</f>
        <v>0</v>
      </c>
      <c r="AY27" s="42">
        <f>+PDD!AY29/PDD!AY$74</f>
        <v>0</v>
      </c>
      <c r="AZ27" s="42">
        <f>+PDD!AZ29/PDD!AZ$74</f>
        <v>0</v>
      </c>
      <c r="BA27" s="42">
        <f>+PDD!BA29/PDD!BA$74</f>
        <v>0</v>
      </c>
      <c r="BB27" s="42">
        <f>+PDD!BB29/PDD!BB$74</f>
        <v>0</v>
      </c>
      <c r="BC27" s="42">
        <f>+PDD!BC29/PDD!BC$74</f>
        <v>0</v>
      </c>
      <c r="BD27" s="42">
        <f>+PDD!BD29/PDD!BD$74</f>
        <v>0</v>
      </c>
      <c r="BE27" s="42">
        <f>+PDD!BE29/PDD!BE$74</f>
        <v>0</v>
      </c>
      <c r="BF27" s="42">
        <f>+PDD!BF29/PDD!BF$74</f>
        <v>0</v>
      </c>
      <c r="BG27" s="42">
        <f>+PDD!BG29/PDD!BG$74</f>
        <v>0</v>
      </c>
      <c r="BH27" s="42">
        <f>+PDD!BH29/PDD!BH$74</f>
        <v>0</v>
      </c>
      <c r="BI27" s="42">
        <f>+PDD!BI29/PDD!BI$74</f>
        <v>0</v>
      </c>
      <c r="BJ27" s="42">
        <f>+PDD!BJ29/PDD!BJ$74</f>
        <v>0</v>
      </c>
      <c r="BK27" s="42">
        <f>+PDD!BK29/PDD!BK$74</f>
        <v>0</v>
      </c>
    </row>
    <row r="28" spans="1:63" s="1" customFormat="1" ht="15.6" x14ac:dyDescent="0.3">
      <c r="A28" s="14"/>
      <c r="B28" s="44">
        <v>24</v>
      </c>
      <c r="C28" s="46" t="s">
        <v>70</v>
      </c>
      <c r="D28" s="42">
        <f>+PDD!D30/PDD!D$74</f>
        <v>8.9116234304403233E-6</v>
      </c>
      <c r="E28" s="42">
        <f>+PDD!E30/PDD!E$74</f>
        <v>1.1739224858982561E-5</v>
      </c>
      <c r="F28" s="42">
        <f>+PDD!F30/PDD!F$74</f>
        <v>5.1313365592335834E-6</v>
      </c>
      <c r="G28" s="42">
        <f>+PDD!G30/PDD!G$74</f>
        <v>6.4323242303080822E-6</v>
      </c>
      <c r="H28" s="42">
        <f>+PDD!H30/PDD!H$74</f>
        <v>0</v>
      </c>
      <c r="I28" s="42">
        <f>+PDD!I30/PDD!I$74</f>
        <v>1.4514049465493251E-5</v>
      </c>
      <c r="J28" s="42">
        <f>+PDD!J30/PDD!J$74</f>
        <v>6.1805779458437156E-6</v>
      </c>
      <c r="K28" s="42">
        <f>+PDD!K30/PDD!K$74</f>
        <v>1.7889471688122105E-5</v>
      </c>
      <c r="L28" s="42">
        <f>+PDD!L30/PDD!L$74</f>
        <v>0</v>
      </c>
      <c r="M28" s="42">
        <f>+PDD!M30/PDD!M$74</f>
        <v>0</v>
      </c>
      <c r="N28" s="42">
        <f>+PDD!N30/PDD!N$74</f>
        <v>0</v>
      </c>
      <c r="O28" s="42">
        <f>+PDD!O30/PDD!O$74</f>
        <v>0</v>
      </c>
      <c r="P28" s="42">
        <f>+PDD!P30/PDD!P$74</f>
        <v>4.6808079074448252E-5</v>
      </c>
      <c r="Q28" s="42">
        <f>+PDD!Q30/PDD!Q$74</f>
        <v>3.7162986365118908E-6</v>
      </c>
      <c r="R28" s="42">
        <f>+PDD!R30/PDD!R$74</f>
        <v>2.3584049925619536E-5</v>
      </c>
      <c r="S28" s="42">
        <f>+PDD!S30/PDD!S$74</f>
        <v>2.006350507149948E-5</v>
      </c>
      <c r="T28" s="42">
        <f>+PDD!T30/PDD!T$74</f>
        <v>9.4680597064078186E-6</v>
      </c>
      <c r="U28" s="64">
        <v>0</v>
      </c>
      <c r="V28" s="42">
        <f>+PDD!V30/PDD!V$74</f>
        <v>1.4636541226397184E-5</v>
      </c>
      <c r="W28" s="42">
        <f>+PDD!W30/PDD!W$74</f>
        <v>3.1055707728523423E-5</v>
      </c>
      <c r="X28" s="42">
        <f>+PDD!X30/PDD!X$74</f>
        <v>1.077478392710089E-5</v>
      </c>
      <c r="Y28" s="42">
        <f>+PDD!Y30/PDD!Y$74</f>
        <v>5.3832044022649329E-4</v>
      </c>
      <c r="Z28" s="64">
        <v>0</v>
      </c>
      <c r="AA28" s="42">
        <f>+PDD!AA30/PDD!AA$74</f>
        <v>2.8270841643398485E-2</v>
      </c>
      <c r="AB28" s="64">
        <v>0</v>
      </c>
      <c r="AC28" s="42">
        <f>+PDD!AC30/PDD!AC$74</f>
        <v>9.1263964423647317E-5</v>
      </c>
      <c r="AD28" s="42">
        <f>+PDD!AD30/PDD!AD$74</f>
        <v>1.2660999362190258E-3</v>
      </c>
      <c r="AE28" s="42">
        <f>+PDD!AE30/PDD!AE$74</f>
        <v>2.8897338403041824E-4</v>
      </c>
      <c r="AF28" s="42">
        <f>+PDD!AF30/PDD!AF$74</f>
        <v>6.9038064884393267E-4</v>
      </c>
      <c r="AG28" s="42">
        <f>+PDD!AG30/PDD!AG$74</f>
        <v>1.9038768286885679E-5</v>
      </c>
      <c r="AH28" s="42">
        <f>+PDD!AH30/PDD!AH$74</f>
        <v>5.5238380014924078E-6</v>
      </c>
      <c r="AI28" s="42">
        <f>+PDD!AI30/PDD!AI$74</f>
        <v>3.3684571547561081E-5</v>
      </c>
      <c r="AJ28" s="64">
        <v>0</v>
      </c>
      <c r="AK28" s="42">
        <f>+PDD!AK30/PDD!AK$74</f>
        <v>1.0831142488602685E-4</v>
      </c>
      <c r="AL28" s="42">
        <f>+PDD!AL30/PDD!AL$74</f>
        <v>4.9531155474894133E-3</v>
      </c>
      <c r="AM28" s="42">
        <f>+PDD!AM30/PDD!AM$74</f>
        <v>1.8640350877192982E-3</v>
      </c>
      <c r="AN28" s="42">
        <f>+PDD!AN30/PDD!AN$74</f>
        <v>7.7810599511691039E-5</v>
      </c>
      <c r="AO28" s="42">
        <f>+PDD!AO30/PDD!AO$74</f>
        <v>1.0681519064604115E-3</v>
      </c>
      <c r="AP28" s="42">
        <f>+PDD!AP30/PDD!AP$74</f>
        <v>3.5672744725838743E-5</v>
      </c>
      <c r="AQ28" s="42">
        <f>+PDD!AQ30/PDD!AQ$74</f>
        <v>7.5563504403544345E-5</v>
      </c>
      <c r="AR28" s="42">
        <f>+PDD!AR30/PDD!AR$74</f>
        <v>4.2824777587445431E-5</v>
      </c>
      <c r="AS28" s="42">
        <f>+PDD!AS30/PDD!AS$74</f>
        <v>7.0120411990956297E-5</v>
      </c>
      <c r="AT28" s="42">
        <f>+PDD!AT30/PDD!AT$74</f>
        <v>1.5093380361128986E-4</v>
      </c>
      <c r="AU28" s="42">
        <f>+PDD!AU30/PDD!AU$74</f>
        <v>7.3449481446660988E-5</v>
      </c>
      <c r="AV28" s="42">
        <f>+PDD!AV30/PDD!AV$74</f>
        <v>1.2013644348860476E-4</v>
      </c>
      <c r="AW28" s="42">
        <f>+PDD!AW30/PDD!AW$74</f>
        <v>1.4501077086580971E-4</v>
      </c>
      <c r="AX28" s="42">
        <f>+PDD!AX30/PDD!AX$74</f>
        <v>1.9316310732102923E-3</v>
      </c>
      <c r="AY28" s="42">
        <f>+PDD!AY30/PDD!AY$74</f>
        <v>6.5802948136583886E-6</v>
      </c>
      <c r="AZ28" s="42">
        <f>+PDD!AZ30/PDD!AZ$74</f>
        <v>4.9022947594782262E-4</v>
      </c>
      <c r="BA28" s="42">
        <f>+PDD!BA30/PDD!BA$74</f>
        <v>1.1912482958531324E-4</v>
      </c>
      <c r="BB28" s="42">
        <f>+PDD!BB30/PDD!BB$74</f>
        <v>4.190997736861222E-4</v>
      </c>
      <c r="BC28" s="42">
        <f>+PDD!BC30/PDD!BC$74</f>
        <v>4.2447015052080641E-4</v>
      </c>
      <c r="BD28" s="42">
        <f>+PDD!BD30/PDD!BD$74</f>
        <v>4.3053254826064847E-5</v>
      </c>
      <c r="BE28" s="42">
        <f>+PDD!BE30/PDD!BE$74</f>
        <v>1.6798911430539301E-4</v>
      </c>
      <c r="BF28" s="42">
        <f>+PDD!BF30/PDD!BF$74</f>
        <v>4.7092717249785313E-4</v>
      </c>
      <c r="BG28" s="42">
        <f>+PDD!BG30/PDD!BG$74</f>
        <v>9.9549574507315887E-4</v>
      </c>
      <c r="BH28" s="42">
        <f>+PDD!BH30/PDD!BH$74</f>
        <v>8.2929271731887176E-4</v>
      </c>
      <c r="BI28" s="42">
        <f>+PDD!BI30/PDD!BI$74</f>
        <v>8.8143224600099543E-4</v>
      </c>
      <c r="BJ28" s="42">
        <f>+PDD!BJ30/PDD!BJ$74</f>
        <v>1.5266200747637512E-3</v>
      </c>
      <c r="BK28" s="42">
        <f>+PDD!BK30/PDD!BK$74</f>
        <v>3.9685607524803503E-4</v>
      </c>
    </row>
    <row r="29" spans="1:63" s="1" customFormat="1" ht="15.6" x14ac:dyDescent="0.3">
      <c r="A29" s="14"/>
      <c r="B29" s="44">
        <v>25</v>
      </c>
      <c r="C29" s="46" t="s">
        <v>72</v>
      </c>
      <c r="D29" s="42">
        <f>+PDD!D31/PDD!D$74</f>
        <v>0</v>
      </c>
      <c r="E29" s="42">
        <f>+PDD!E31/PDD!E$74</f>
        <v>0</v>
      </c>
      <c r="F29" s="42">
        <f>+PDD!F31/PDD!F$74</f>
        <v>0</v>
      </c>
      <c r="G29" s="42">
        <f>+PDD!G31/PDD!G$74</f>
        <v>0</v>
      </c>
      <c r="H29" s="42">
        <f>+PDD!H31/PDD!H$74</f>
        <v>0</v>
      </c>
      <c r="I29" s="42">
        <f>+PDD!I31/PDD!I$74</f>
        <v>0</v>
      </c>
      <c r="J29" s="42">
        <f>+PDD!J31/PDD!J$74</f>
        <v>0</v>
      </c>
      <c r="K29" s="42">
        <f>+PDD!K31/PDD!K$74</f>
        <v>0</v>
      </c>
      <c r="L29" s="42">
        <f>+PDD!L31/PDD!L$74</f>
        <v>0</v>
      </c>
      <c r="M29" s="42">
        <f>+PDD!M31/PDD!M$74</f>
        <v>0</v>
      </c>
      <c r="N29" s="42">
        <f>+PDD!N31/PDD!N$74</f>
        <v>0</v>
      </c>
      <c r="O29" s="42">
        <f>+PDD!O31/PDD!O$74</f>
        <v>0</v>
      </c>
      <c r="P29" s="42">
        <f>+PDD!P31/PDD!P$74</f>
        <v>0</v>
      </c>
      <c r="Q29" s="42">
        <f>+PDD!Q31/PDD!Q$74</f>
        <v>0</v>
      </c>
      <c r="R29" s="42">
        <f>+PDD!R31/PDD!R$74</f>
        <v>0</v>
      </c>
      <c r="S29" s="42">
        <f>+PDD!S31/PDD!S$74</f>
        <v>0</v>
      </c>
      <c r="T29" s="42">
        <f>+PDD!T31/PDD!T$74</f>
        <v>0</v>
      </c>
      <c r="U29" s="64">
        <v>0</v>
      </c>
      <c r="V29" s="42">
        <f>+PDD!V31/PDD!V$74</f>
        <v>0</v>
      </c>
      <c r="W29" s="42">
        <f>+PDD!W31/PDD!W$74</f>
        <v>0</v>
      </c>
      <c r="X29" s="42">
        <f>+PDD!X31/PDD!X$74</f>
        <v>0</v>
      </c>
      <c r="Y29" s="42">
        <f>+PDD!Y31/PDD!Y$74</f>
        <v>0</v>
      </c>
      <c r="Z29" s="64">
        <v>0</v>
      </c>
      <c r="AA29" s="42">
        <f>+PDD!AA31/PDD!AA$74</f>
        <v>0</v>
      </c>
      <c r="AB29" s="64">
        <v>0</v>
      </c>
      <c r="AC29" s="42">
        <f>+PDD!AC31/PDD!AC$74</f>
        <v>0</v>
      </c>
      <c r="AD29" s="42">
        <f>+PDD!AD31/PDD!AD$74</f>
        <v>0</v>
      </c>
      <c r="AE29" s="42">
        <f>+PDD!AE31/PDD!AE$74</f>
        <v>0</v>
      </c>
      <c r="AF29" s="42">
        <f>+PDD!AF31/PDD!AF$74</f>
        <v>0</v>
      </c>
      <c r="AG29" s="42">
        <f>+PDD!AG31/PDD!AG$74</f>
        <v>0</v>
      </c>
      <c r="AH29" s="42">
        <f>+PDD!AH31/PDD!AH$74</f>
        <v>0</v>
      </c>
      <c r="AI29" s="42">
        <f>+PDD!AI31/PDD!AI$74</f>
        <v>0</v>
      </c>
      <c r="AJ29" s="64">
        <v>0</v>
      </c>
      <c r="AK29" s="42">
        <f>+PDD!AK31/PDD!AK$74</f>
        <v>0</v>
      </c>
      <c r="AL29" s="42">
        <f>+PDD!AL31/PDD!AL$74</f>
        <v>0</v>
      </c>
      <c r="AM29" s="42">
        <f>+PDD!AM31/PDD!AM$74</f>
        <v>0</v>
      </c>
      <c r="AN29" s="42">
        <f>+PDD!AN31/PDD!AN$74</f>
        <v>0</v>
      </c>
      <c r="AO29" s="42">
        <f>+PDD!AO31/PDD!AO$74</f>
        <v>0</v>
      </c>
      <c r="AP29" s="42">
        <f>+PDD!AP31/PDD!AP$74</f>
        <v>0</v>
      </c>
      <c r="AQ29" s="42">
        <f>+PDD!AQ31/PDD!AQ$74</f>
        <v>0</v>
      </c>
      <c r="AR29" s="42">
        <f>+PDD!AR31/PDD!AR$74</f>
        <v>0</v>
      </c>
      <c r="AS29" s="42">
        <f>+PDD!AS31/PDD!AS$74</f>
        <v>0</v>
      </c>
      <c r="AT29" s="42">
        <f>+PDD!AT31/PDD!AT$74</f>
        <v>0</v>
      </c>
      <c r="AU29" s="42">
        <f>+PDD!AU31/PDD!AU$74</f>
        <v>0</v>
      </c>
      <c r="AV29" s="42">
        <f>+PDD!AV31/PDD!AV$74</f>
        <v>0</v>
      </c>
      <c r="AW29" s="42">
        <f>+PDD!AW31/PDD!AW$74</f>
        <v>0</v>
      </c>
      <c r="AX29" s="42">
        <f>+PDD!AX31/PDD!AX$74</f>
        <v>0</v>
      </c>
      <c r="AY29" s="42">
        <f>+PDD!AY31/PDD!AY$74</f>
        <v>0</v>
      </c>
      <c r="AZ29" s="42">
        <f>+PDD!AZ31/PDD!AZ$74</f>
        <v>0</v>
      </c>
      <c r="BA29" s="42">
        <f>+PDD!BA31/PDD!BA$74</f>
        <v>0</v>
      </c>
      <c r="BB29" s="42">
        <f>+PDD!BB31/PDD!BB$74</f>
        <v>0</v>
      </c>
      <c r="BC29" s="42">
        <f>+PDD!BC31/PDD!BC$74</f>
        <v>0</v>
      </c>
      <c r="BD29" s="42">
        <f>+PDD!BD31/PDD!BD$74</f>
        <v>0</v>
      </c>
      <c r="BE29" s="42">
        <f>+PDD!BE31/PDD!BE$74</f>
        <v>0</v>
      </c>
      <c r="BF29" s="42">
        <f>+PDD!BF31/PDD!BF$74</f>
        <v>0</v>
      </c>
      <c r="BG29" s="42">
        <f>+PDD!BG31/PDD!BG$74</f>
        <v>0</v>
      </c>
      <c r="BH29" s="42">
        <f>+PDD!BH31/PDD!BH$74</f>
        <v>0</v>
      </c>
      <c r="BI29" s="42">
        <f>+PDD!BI31/PDD!BI$74</f>
        <v>0</v>
      </c>
      <c r="BJ29" s="42">
        <f>+PDD!BJ31/PDD!BJ$74</f>
        <v>0</v>
      </c>
      <c r="BK29" s="42">
        <f>+PDD!BK31/PDD!BK$74</f>
        <v>0</v>
      </c>
    </row>
    <row r="30" spans="1:63" s="1" customFormat="1" ht="15.6" x14ac:dyDescent="0.3">
      <c r="A30" s="14"/>
      <c r="B30" s="44">
        <v>26</v>
      </c>
      <c r="C30" s="46" t="s">
        <v>74</v>
      </c>
      <c r="D30" s="42">
        <f>+PDD!D32/PDD!D$74</f>
        <v>1.3367435145660484E-5</v>
      </c>
      <c r="E30" s="42">
        <f>+PDD!E32/PDD!E$74</f>
        <v>1.1739224858982561E-5</v>
      </c>
      <c r="F30" s="42">
        <f>+PDD!F32/PDD!F$74</f>
        <v>2.0525346236934333E-5</v>
      </c>
      <c r="G30" s="42">
        <f>+PDD!G32/PDD!G$74</f>
        <v>3.2161621151540413E-5</v>
      </c>
      <c r="H30" s="42">
        <f>+PDD!H32/PDD!H$74</f>
        <v>4.2928588293373969E-5</v>
      </c>
      <c r="I30" s="42">
        <f>+PDD!I32/PDD!I$74</f>
        <v>0</v>
      </c>
      <c r="J30" s="42">
        <f>+PDD!J32/PDD!J$74</f>
        <v>3.2466060901354885E-3</v>
      </c>
      <c r="K30" s="42">
        <f>+PDD!K32/PDD!K$74</f>
        <v>1.2880419615447916E-4</v>
      </c>
      <c r="L30" s="42">
        <f>+PDD!L32/PDD!L$74</f>
        <v>7.9747996331592174E-5</v>
      </c>
      <c r="M30" s="42">
        <f>+PDD!M32/PDD!M$74</f>
        <v>1.364163426778528E-5</v>
      </c>
      <c r="N30" s="42">
        <f>+PDD!N32/PDD!N$74</f>
        <v>2.2568608570052961E-5</v>
      </c>
      <c r="O30" s="42">
        <f>+PDD!O32/PDD!O$74</f>
        <v>0</v>
      </c>
      <c r="P30" s="42">
        <f>+PDD!P32/PDD!P$74</f>
        <v>0</v>
      </c>
      <c r="Q30" s="42">
        <f>+PDD!Q32/PDD!Q$74</f>
        <v>4.1097890803778557E-5</v>
      </c>
      <c r="R30" s="42">
        <f>+PDD!R32/PDD!R$74</f>
        <v>0</v>
      </c>
      <c r="S30" s="42">
        <f>+PDD!S32/PDD!S$74</f>
        <v>2.0781223952105968E-4</v>
      </c>
      <c r="T30" s="42">
        <f>+PDD!T32/PDD!T$74</f>
        <v>8.4800882587826541E-5</v>
      </c>
      <c r="U30" s="64">
        <v>0</v>
      </c>
      <c r="V30" s="42">
        <f>+PDD!V32/PDD!V$74</f>
        <v>5.297033967648504E-6</v>
      </c>
      <c r="W30" s="42">
        <f>+PDD!W32/PDD!W$74</f>
        <v>0</v>
      </c>
      <c r="X30" s="42">
        <f>+PDD!X32/PDD!X$74</f>
        <v>5.0025782518682708E-5</v>
      </c>
      <c r="Y30" s="42">
        <f>+PDD!Y32/PDD!Y$74</f>
        <v>4.9844485206156791E-4</v>
      </c>
      <c r="Z30" s="64">
        <v>0</v>
      </c>
      <c r="AA30" s="42">
        <f>+PDD!AA32/PDD!AA$74</f>
        <v>2.9916234543278817E-4</v>
      </c>
      <c r="AB30" s="64">
        <v>0</v>
      </c>
      <c r="AC30" s="42">
        <f>+PDD!AC32/PDD!AC$74</f>
        <v>2.8103078499454492E-2</v>
      </c>
      <c r="AD30" s="42">
        <f>+PDD!AD32/PDD!AD$74</f>
        <v>9.2339619408455262E-4</v>
      </c>
      <c r="AE30" s="42">
        <f>+PDD!AE32/PDD!AE$74</f>
        <v>2.2813688212927757E-4</v>
      </c>
      <c r="AF30" s="42">
        <f>+PDD!AF32/PDD!AF$74</f>
        <v>1.3409042705381125E-3</v>
      </c>
      <c r="AG30" s="42">
        <f>+PDD!AG32/PDD!AG$74</f>
        <v>1.6301945345645864E-4</v>
      </c>
      <c r="AH30" s="42">
        <f>+PDD!AH32/PDD!AH$74</f>
        <v>2.774059304046187E-5</v>
      </c>
      <c r="AI30" s="42">
        <f>+PDD!AI32/PDD!AI$74</f>
        <v>1.1024041597383627E-4</v>
      </c>
      <c r="AJ30" s="64">
        <v>0</v>
      </c>
      <c r="AK30" s="42">
        <f>+PDD!AK32/PDD!AK$74</f>
        <v>0.19435992871138943</v>
      </c>
      <c r="AL30" s="42">
        <f>+PDD!AL32/PDD!AL$74</f>
        <v>8.7605868118572294E-2</v>
      </c>
      <c r="AM30" s="42">
        <f>+PDD!AM32/PDD!AM$74</f>
        <v>1.9718567251461989E-2</v>
      </c>
      <c r="AN30" s="42">
        <f>+PDD!AN32/PDD!AN$74</f>
        <v>0</v>
      </c>
      <c r="AO30" s="42">
        <f>+PDD!AO32/PDD!AO$74</f>
        <v>0</v>
      </c>
      <c r="AP30" s="42">
        <f>+PDD!AP32/PDD!AP$74</f>
        <v>4.0510077009888915E-2</v>
      </c>
      <c r="AQ30" s="42">
        <f>+PDD!AQ32/PDD!AQ$74</f>
        <v>2.9205526241860698E-5</v>
      </c>
      <c r="AR30" s="42">
        <f>+PDD!AR32/PDD!AR$74</f>
        <v>2.6277046708609951E-4</v>
      </c>
      <c r="AS30" s="42">
        <f>+PDD!AS32/PDD!AS$74</f>
        <v>0</v>
      </c>
      <c r="AT30" s="42">
        <f>+PDD!AT32/PDD!AT$74</f>
        <v>7.3580229260503799E-4</v>
      </c>
      <c r="AU30" s="42">
        <f>+PDD!AU32/PDD!AU$74</f>
        <v>4.3188295090636659E-3</v>
      </c>
      <c r="AV30" s="42">
        <f>+PDD!AV32/PDD!AV$74</f>
        <v>0</v>
      </c>
      <c r="AW30" s="42">
        <f>+PDD!AW32/PDD!AW$74</f>
        <v>1.5932104430651461E-3</v>
      </c>
      <c r="AX30" s="42">
        <f>+PDD!AX32/PDD!AX$74</f>
        <v>4.4235826104052494E-5</v>
      </c>
      <c r="AY30" s="42">
        <f>+PDD!AY32/PDD!AY$74</f>
        <v>8.1156969368453461E-5</v>
      </c>
      <c r="AZ30" s="42">
        <f>+PDD!AZ32/PDD!AZ$74</f>
        <v>1.4879169397777365E-5</v>
      </c>
      <c r="BA30" s="42">
        <f>+PDD!BA32/PDD!BA$74</f>
        <v>0</v>
      </c>
      <c r="BB30" s="42">
        <f>+PDD!BB32/PDD!BB$74</f>
        <v>0</v>
      </c>
      <c r="BC30" s="42">
        <f>+PDD!BC32/PDD!BC$74</f>
        <v>0</v>
      </c>
      <c r="BD30" s="42">
        <f>+PDD!BD32/PDD!BD$74</f>
        <v>0</v>
      </c>
      <c r="BE30" s="42">
        <f>+PDD!BE32/PDD!BE$74</f>
        <v>1.399909285878275E-4</v>
      </c>
      <c r="BF30" s="42">
        <f>+PDD!BF32/PDD!BF$74</f>
        <v>0</v>
      </c>
      <c r="BG30" s="42">
        <f>+PDD!BG32/PDD!BG$74</f>
        <v>2.4233418319846606E-4</v>
      </c>
      <c r="BH30" s="42">
        <f>+PDD!BH32/PDD!BH$74</f>
        <v>1.1201434372664449E-3</v>
      </c>
      <c r="BI30" s="42">
        <f>+PDD!BI32/PDD!BI$74</f>
        <v>2.7132918742334952E-4</v>
      </c>
      <c r="BJ30" s="42">
        <f>+PDD!BJ32/PDD!BJ$74</f>
        <v>1.056444310292786E-3</v>
      </c>
      <c r="BK30" s="42">
        <f>+PDD!BK32/PDD!BK$74</f>
        <v>0</v>
      </c>
    </row>
    <row r="31" spans="1:63" s="1" customFormat="1" ht="15.6" x14ac:dyDescent="0.3">
      <c r="A31" s="14"/>
      <c r="B31" s="44">
        <v>27</v>
      </c>
      <c r="C31" s="46" t="s">
        <v>76</v>
      </c>
      <c r="D31" s="42">
        <f>+PDD!D33/PDD!D$74</f>
        <v>0</v>
      </c>
      <c r="E31" s="42">
        <f>+PDD!E33/PDD!E$74</f>
        <v>0</v>
      </c>
      <c r="F31" s="42">
        <f>+PDD!F33/PDD!F$74</f>
        <v>1.7104455197445278E-6</v>
      </c>
      <c r="G31" s="42">
        <f>+PDD!G33/PDD!G$74</f>
        <v>1.8010507844862631E-5</v>
      </c>
      <c r="H31" s="42">
        <f>+PDD!H33/PDD!H$74</f>
        <v>0</v>
      </c>
      <c r="I31" s="42">
        <f>+PDD!I33/PDD!I$74</f>
        <v>1.002544527894256E-4</v>
      </c>
      <c r="J31" s="42">
        <f>+PDD!J33/PDD!J$74</f>
        <v>1.9571830161838435E-5</v>
      </c>
      <c r="K31" s="42">
        <f>+PDD!K33/PDD!K$74</f>
        <v>3.5778943376244214E-6</v>
      </c>
      <c r="L31" s="42">
        <f>+PDD!L33/PDD!L$74</f>
        <v>3.9873998165796087E-5</v>
      </c>
      <c r="M31" s="42">
        <f>+PDD!M33/PDD!M$74</f>
        <v>2.2849737398540344E-4</v>
      </c>
      <c r="N31" s="42">
        <f>+PDD!N33/PDD!N$74</f>
        <v>1.5045739046701974E-5</v>
      </c>
      <c r="O31" s="42">
        <f>+PDD!O33/PDD!O$74</f>
        <v>1.7361554369750044E-4</v>
      </c>
      <c r="P31" s="42">
        <f>+PDD!P33/PDD!P$74</f>
        <v>6.631144535546836E-5</v>
      </c>
      <c r="Q31" s="42">
        <f>+PDD!Q33/PDD!Q$74</f>
        <v>6.5581740644327486E-7</v>
      </c>
      <c r="R31" s="42">
        <f>+PDD!R33/PDD!R$74</f>
        <v>2.9933601828670948E-4</v>
      </c>
      <c r="S31" s="42">
        <f>+PDD!S33/PDD!S$74</f>
        <v>3.6212179885145406E-5</v>
      </c>
      <c r="T31" s="42">
        <f>+PDD!T33/PDD!T$74</f>
        <v>1.4531413375486782E-4</v>
      </c>
      <c r="U31" s="64">
        <v>0</v>
      </c>
      <c r="V31" s="42">
        <f>+PDD!V33/PDD!V$74</f>
        <v>1.380016744203163E-5</v>
      </c>
      <c r="W31" s="42">
        <f>+PDD!W33/PDD!W$74</f>
        <v>2.12110483785815E-3</v>
      </c>
      <c r="X31" s="42">
        <f>+PDD!X33/PDD!X$74</f>
        <v>1.4622921043922637E-5</v>
      </c>
      <c r="Y31" s="42">
        <f>+PDD!Y33/PDD!Y$74</f>
        <v>4.2666879336470216E-3</v>
      </c>
      <c r="Z31" s="64">
        <v>0</v>
      </c>
      <c r="AA31" s="42">
        <f>+PDD!AA33/PDD!AA$74</f>
        <v>3.1511767052253689E-3</v>
      </c>
      <c r="AB31" s="64">
        <v>0</v>
      </c>
      <c r="AC31" s="42">
        <f>+PDD!AC33/PDD!AC$74</f>
        <v>7.6744697356248887E-5</v>
      </c>
      <c r="AD31" s="42">
        <f>+PDD!AD33/PDD!AD$74</f>
        <v>6.6446447780517295E-2</v>
      </c>
      <c r="AE31" s="42">
        <f>+PDD!AE33/PDD!AE$74</f>
        <v>1.5209125475285171E-4</v>
      </c>
      <c r="AF31" s="42">
        <f>+PDD!AF33/PDD!AF$74</f>
        <v>1.7081583064179777E-5</v>
      </c>
      <c r="AG31" s="42">
        <f>+PDD!AG33/PDD!AG$74</f>
        <v>2.9153113939293696E-5</v>
      </c>
      <c r="AH31" s="42">
        <f>+PDD!AH33/PDD!AH$74</f>
        <v>5.5845395179923242E-6</v>
      </c>
      <c r="AI31" s="42">
        <f>+PDD!AI33/PDD!AI$74</f>
        <v>2.1435636439357054E-5</v>
      </c>
      <c r="AJ31" s="64">
        <v>0</v>
      </c>
      <c r="AK31" s="42">
        <f>+PDD!AK33/PDD!AK$74</f>
        <v>9.846493171456986E-5</v>
      </c>
      <c r="AL31" s="42">
        <f>+PDD!AL33/PDD!AL$74</f>
        <v>6.4277071990320625E-4</v>
      </c>
      <c r="AM31" s="42">
        <f>+PDD!AM33/PDD!AM$74</f>
        <v>4.7514619883040935E-4</v>
      </c>
      <c r="AN31" s="42">
        <f>+PDD!AN33/PDD!AN$74</f>
        <v>2.3532961803535827E-4</v>
      </c>
      <c r="AO31" s="42">
        <f>+PDD!AO33/PDD!AO$74</f>
        <v>1.8692658363057204E-3</v>
      </c>
      <c r="AP31" s="42">
        <f>+PDD!AP33/PDD!AP$74</f>
        <v>6.8318711111303284E-5</v>
      </c>
      <c r="AQ31" s="42">
        <f>+PDD!AQ33/PDD!AQ$74</f>
        <v>1.3782226907468548E-3</v>
      </c>
      <c r="AR31" s="42">
        <f>+PDD!AR33/PDD!AR$74</f>
        <v>3.4492694132413422E-3</v>
      </c>
      <c r="AS31" s="42">
        <f>+PDD!AS33/PDD!AS$74</f>
        <v>9.9388062213268491E-5</v>
      </c>
      <c r="AT31" s="42">
        <f>+PDD!AT33/PDD!AT$74</f>
        <v>1.1915826600891303E-5</v>
      </c>
      <c r="AU31" s="42">
        <f>+PDD!AU33/PDD!AU$74</f>
        <v>8.8139377735993178E-5</v>
      </c>
      <c r="AV31" s="42">
        <f>+PDD!AV33/PDD!AV$74</f>
        <v>2.5553612364994212E-4</v>
      </c>
      <c r="AW31" s="42">
        <f>+PDD!AW33/PDD!AW$74</f>
        <v>7.231458178702879E-4</v>
      </c>
      <c r="AX31" s="42">
        <f>+PDD!AX33/PDD!AX$74</f>
        <v>1.273008773438844E-3</v>
      </c>
      <c r="AY31" s="42">
        <f>+PDD!AY33/PDD!AY$74</f>
        <v>2.453901607593441E-4</v>
      </c>
      <c r="AZ31" s="42">
        <f>+PDD!AZ33/PDD!AZ$74</f>
        <v>3.3415482010692643E-3</v>
      </c>
      <c r="BA31" s="42">
        <f>+PDD!BA33/PDD!BA$74</f>
        <v>8.8776361095721523E-4</v>
      </c>
      <c r="BB31" s="42">
        <f>+PDD!BB33/PDD!BB$74</f>
        <v>3.1991282724707329E-3</v>
      </c>
      <c r="BC31" s="42">
        <f>+PDD!BC33/PDD!BC$74</f>
        <v>4.5990418047732592E-3</v>
      </c>
      <c r="BD31" s="42">
        <f>+PDD!BD33/PDD!BD$74</f>
        <v>1.8410391825622016E-4</v>
      </c>
      <c r="BE31" s="42">
        <f>+PDD!BE33/PDD!BE$74</f>
        <v>3.9253456376026835E-3</v>
      </c>
      <c r="BF31" s="42">
        <f>+PDD!BF33/PDD!BF$74</f>
        <v>3.5458045929250117E-3</v>
      </c>
      <c r="BG31" s="42">
        <f>+PDD!BG33/PDD!BG$74</f>
        <v>4.1311256822461149E-3</v>
      </c>
      <c r="BH31" s="42">
        <f>+PDD!BH33/PDD!BH$74</f>
        <v>4.0765121476196257E-3</v>
      </c>
      <c r="BI31" s="42">
        <f>+PDD!BI33/PDD!BI$74</f>
        <v>1.4775812320825833E-3</v>
      </c>
      <c r="BJ31" s="42">
        <f>+PDD!BJ33/PDD!BJ$74</f>
        <v>1.2596066776567833E-3</v>
      </c>
      <c r="BK31" s="42">
        <f>+PDD!BK33/PDD!BK$74</f>
        <v>2.1904393763690246E-4</v>
      </c>
    </row>
    <row r="32" spans="1:63" s="1" customFormat="1" ht="15.6" x14ac:dyDescent="0.3">
      <c r="A32" s="14"/>
      <c r="B32" s="44">
        <v>28</v>
      </c>
      <c r="C32" s="46" t="s">
        <v>78</v>
      </c>
      <c r="D32" s="42">
        <f>+PDD!D34/PDD!D$74</f>
        <v>3.2081844349585165E-4</v>
      </c>
      <c r="E32" s="42">
        <f>+PDD!E34/PDD!E$74</f>
        <v>2.8174139661558148E-4</v>
      </c>
      <c r="F32" s="42">
        <f>+PDD!F34/PDD!F$74</f>
        <v>1.1288940430313884E-4</v>
      </c>
      <c r="G32" s="42">
        <f>+PDD!G34/PDD!G$74</f>
        <v>2.8044933644143238E-4</v>
      </c>
      <c r="H32" s="42">
        <f>+PDD!H34/PDD!H$74</f>
        <v>4.9367876537380069E-4</v>
      </c>
      <c r="I32" s="42">
        <f>+PDD!I34/PDD!I$74</f>
        <v>1.1627366294022926E-3</v>
      </c>
      <c r="J32" s="42">
        <f>+PDD!J34/PDD!J$74</f>
        <v>1.1258952824678636E-3</v>
      </c>
      <c r="K32" s="42">
        <f>+PDD!K34/PDD!K$74</f>
        <v>4.186136375020573E-4</v>
      </c>
      <c r="L32" s="42">
        <f>+PDD!L34/PDD!L$74</f>
        <v>1.395589935802863E-3</v>
      </c>
      <c r="M32" s="42">
        <f>+PDD!M34/PDD!M$74</f>
        <v>2.3190778255234977E-4</v>
      </c>
      <c r="N32" s="42">
        <f>+PDD!N34/PDD!N$74</f>
        <v>2.2117236398651901E-4</v>
      </c>
      <c r="O32" s="42">
        <f>+PDD!O34/PDD!O$74</f>
        <v>1.6340286465647101E-4</v>
      </c>
      <c r="P32" s="42">
        <f>+PDD!P34/PDD!P$74</f>
        <v>5.851009884306031E-5</v>
      </c>
      <c r="Q32" s="42">
        <f>+PDD!Q34/PDD!Q$74</f>
        <v>3.2353658717868229E-5</v>
      </c>
      <c r="R32" s="42">
        <f>+PDD!R34/PDD!R$74</f>
        <v>1.2699103806102826E-5</v>
      </c>
      <c r="S32" s="42">
        <f>+PDD!S34/PDD!S$74</f>
        <v>2.1205330563373435E-6</v>
      </c>
      <c r="T32" s="42">
        <f>+PDD!T34/PDD!T$74</f>
        <v>1.6877845563596546E-5</v>
      </c>
      <c r="U32" s="64">
        <v>0</v>
      </c>
      <c r="V32" s="42">
        <f>+PDD!V34/PDD!V$74</f>
        <v>2.1745718393504385E-5</v>
      </c>
      <c r="W32" s="42">
        <f>+PDD!W34/PDD!W$74</f>
        <v>4.6583561592785138E-5</v>
      </c>
      <c r="X32" s="42">
        <f>+PDD!X34/PDD!X$74</f>
        <v>5.3873919635504452E-6</v>
      </c>
      <c r="Y32" s="42">
        <f>+PDD!Y34/PDD!Y$74</f>
        <v>1.196267644947763E-4</v>
      </c>
      <c r="Z32" s="64">
        <v>0</v>
      </c>
      <c r="AA32" s="42">
        <f>+PDD!AA34/PDD!AA$74</f>
        <v>1.2165935380933387E-3</v>
      </c>
      <c r="AB32" s="64">
        <v>0</v>
      </c>
      <c r="AC32" s="42">
        <f>+PDD!AC34/PDD!AC$74</f>
        <v>2.9245952235759708E-4</v>
      </c>
      <c r="AD32" s="42">
        <f>+PDD!AD34/PDD!AD$74</f>
        <v>6.7588793587632198E-4</v>
      </c>
      <c r="AE32" s="42">
        <f>+PDD!AE34/PDD!AE$74</f>
        <v>4.1825095057034219E-3</v>
      </c>
      <c r="AF32" s="42">
        <f>+PDD!AF34/PDD!AF$74</f>
        <v>1.3622562493683372E-3</v>
      </c>
      <c r="AG32" s="42">
        <f>+PDD!AG34/PDD!AG$74</f>
        <v>1.6658922251024971E-5</v>
      </c>
      <c r="AH32" s="42">
        <f>+PDD!AH34/PDD!AH$74</f>
        <v>7.9033374482891366E-5</v>
      </c>
      <c r="AI32" s="42">
        <f>+PDD!AI34/PDD!AI$74</f>
        <v>2.8478774126574372E-4</v>
      </c>
      <c r="AJ32" s="64">
        <v>0</v>
      </c>
      <c r="AK32" s="42">
        <f>+PDD!AK34/PDD!AK$74</f>
        <v>8.8618438543112873E-5</v>
      </c>
      <c r="AL32" s="42">
        <f>+PDD!AL34/PDD!AL$74</f>
        <v>4.1591046581972174E-4</v>
      </c>
      <c r="AM32" s="42">
        <f>+PDD!AM34/PDD!AM$74</f>
        <v>1.3888888888888889E-3</v>
      </c>
      <c r="AN32" s="42">
        <f>+PDD!AN34/PDD!AN$74</f>
        <v>9.5839884764399943E-5</v>
      </c>
      <c r="AO32" s="42">
        <f>+PDD!AO34/PDD!AO$74</f>
        <v>5.6459457912907468E-3</v>
      </c>
      <c r="AP32" s="42">
        <f>+PDD!AP34/PDD!AP$74</f>
        <v>8.6479381153548471E-5</v>
      </c>
      <c r="AQ32" s="42">
        <f>+PDD!AQ34/PDD!AQ$74</f>
        <v>1.1264988693289126E-4</v>
      </c>
      <c r="AR32" s="42">
        <f>+PDD!AR34/PDD!AR$74</f>
        <v>4.7462483916039754E-5</v>
      </c>
      <c r="AS32" s="42">
        <f>+PDD!AS34/PDD!AS$74</f>
        <v>9.7558834074373973E-6</v>
      </c>
      <c r="AT32" s="42">
        <f>+PDD!AT34/PDD!AT$74</f>
        <v>3.4754494252599636E-5</v>
      </c>
      <c r="AU32" s="42">
        <f>+PDD!AU34/PDD!AU$74</f>
        <v>2.9379792578664396E-5</v>
      </c>
      <c r="AV32" s="42">
        <f>+PDD!AV34/PDD!AV$74</f>
        <v>5.4159872064534937E-6</v>
      </c>
      <c r="AW32" s="42">
        <f>+PDD!AW34/PDD!AW$74</f>
        <v>7.6321458350426156E-6</v>
      </c>
      <c r="AX32" s="42">
        <f>+PDD!AX34/PDD!AX$74</f>
        <v>3.440564252537416E-5</v>
      </c>
      <c r="AY32" s="42">
        <f>+PDD!AY34/PDD!AY$74</f>
        <v>1.3708947528454976E-6</v>
      </c>
      <c r="AZ32" s="42">
        <f>+PDD!AZ34/PDD!AZ$74</f>
        <v>2.3493425364911629E-6</v>
      </c>
      <c r="BA32" s="42">
        <f>+PDD!BA34/PDD!BA$74</f>
        <v>9.4543515543899391E-7</v>
      </c>
      <c r="BB32" s="42">
        <f>+PDD!BB34/PDD!BB$74</f>
        <v>0</v>
      </c>
      <c r="BC32" s="42">
        <f>+PDD!BC34/PDD!BC$74</f>
        <v>3.691044787137447E-6</v>
      </c>
      <c r="BD32" s="42">
        <f>+PDD!BD34/PDD!BD$74</f>
        <v>0</v>
      </c>
      <c r="BE32" s="42">
        <f>+PDD!BE34/PDD!BE$74</f>
        <v>1.6798911430539301E-5</v>
      </c>
      <c r="BF32" s="42">
        <f>+PDD!BF34/PDD!BF$74</f>
        <v>1.3850799191113327E-5</v>
      </c>
      <c r="BG32" s="42">
        <f>+PDD!BG34/PDD!BG$74</f>
        <v>5.5769560900996311E-5</v>
      </c>
      <c r="BH32" s="42">
        <f>+PDD!BH34/PDD!BH$74</f>
        <v>3.8197167334886989E-5</v>
      </c>
      <c r="BI32" s="42">
        <f>+PDD!BI34/PDD!BI$74</f>
        <v>1.9024052169625705E-3</v>
      </c>
      <c r="BJ32" s="42">
        <f>+PDD!BJ34/PDD!BJ$74</f>
        <v>1.7413917202628339E-5</v>
      </c>
      <c r="BK32" s="42">
        <f>+PDD!BK34/PDD!BK$74</f>
        <v>1.7523515010952197E-4</v>
      </c>
    </row>
    <row r="33" spans="1:63" s="1" customFormat="1" ht="15.6" x14ac:dyDescent="0.3">
      <c r="A33" s="14"/>
      <c r="B33" s="44">
        <v>29</v>
      </c>
      <c r="C33" s="46" t="s">
        <v>80</v>
      </c>
      <c r="D33" s="42">
        <f>+PDD!D35/PDD!D$74</f>
        <v>4.6696906775507297E-3</v>
      </c>
      <c r="E33" s="42">
        <f>+PDD!E35/PDD!E$74</f>
        <v>4.3904700972594779E-3</v>
      </c>
      <c r="F33" s="42">
        <f>+PDD!F35/PDD!F$74</f>
        <v>1.967012347706207E-4</v>
      </c>
      <c r="G33" s="42">
        <f>+PDD!G35/PDD!G$74</f>
        <v>4.3997097735307285E-4</v>
      </c>
      <c r="H33" s="42">
        <f>+PDD!H35/PDD!H$74</f>
        <v>4.2928588293373969E-5</v>
      </c>
      <c r="I33" s="42">
        <f>+PDD!I35/PDD!I$74</f>
        <v>1.424527077168782E-5</v>
      </c>
      <c r="J33" s="42">
        <f>+PDD!J35/PDD!J$74</f>
        <v>1.820695253213128E-4</v>
      </c>
      <c r="K33" s="42">
        <f>+PDD!K35/PDD!K$74</f>
        <v>1.7961029574874595E-3</v>
      </c>
      <c r="L33" s="42">
        <f>+PDD!L35/PDD!L$74</f>
        <v>1.9936999082898043E-3</v>
      </c>
      <c r="M33" s="42">
        <f>+PDD!M35/PDD!M$74</f>
        <v>2.046245140167792E-5</v>
      </c>
      <c r="N33" s="42">
        <f>+PDD!N35/PDD!N$74</f>
        <v>9.0274434280211843E-4</v>
      </c>
      <c r="O33" s="42">
        <f>+PDD!O35/PDD!O$74</f>
        <v>3.5386932877167002E-3</v>
      </c>
      <c r="P33" s="42">
        <f>+PDD!P35/PDD!P$74</f>
        <v>2.4925302107143693E-3</v>
      </c>
      <c r="Q33" s="42">
        <f>+PDD!Q35/PDD!Q$74</f>
        <v>4.2628131418812863E-5</v>
      </c>
      <c r="R33" s="42">
        <f>+PDD!R35/PDD!R$74</f>
        <v>0</v>
      </c>
      <c r="S33" s="42">
        <f>+PDD!S35/PDD!S$74</f>
        <v>3.8022788879402673E-4</v>
      </c>
      <c r="T33" s="42">
        <f>+PDD!T35/PDD!T$74</f>
        <v>1.0044376384189163E-4</v>
      </c>
      <c r="U33" s="64">
        <v>0</v>
      </c>
      <c r="V33" s="42">
        <f>+PDD!V35/PDD!V$74</f>
        <v>5.0795767837134604E-4</v>
      </c>
      <c r="W33" s="42">
        <f>+PDD!W35/PDD!W$74</f>
        <v>6.1707691256576045E-3</v>
      </c>
      <c r="X33" s="42">
        <f>+PDD!X35/PDD!X$74</f>
        <v>8.277342938283577E-4</v>
      </c>
      <c r="Y33" s="42">
        <f>+PDD!Y35/PDD!Y$74</f>
        <v>3.2438790972166842E-2</v>
      </c>
      <c r="Z33" s="64">
        <v>0</v>
      </c>
      <c r="AA33" s="42">
        <f>+PDD!AA35/PDD!AA$74</f>
        <v>3.1910650179497405E-4</v>
      </c>
      <c r="AB33" s="64">
        <v>0</v>
      </c>
      <c r="AC33" s="42">
        <f>+PDD!AC35/PDD!AC$74</f>
        <v>4.3142965000269646E-4</v>
      </c>
      <c r="AD33" s="42">
        <f>+PDD!AD35/PDD!AD$74</f>
        <v>2.9491560920349939E-2</v>
      </c>
      <c r="AE33" s="42">
        <f>+PDD!AE35/PDD!AE$74</f>
        <v>2.6007604562737641E-3</v>
      </c>
      <c r="AF33" s="42">
        <f>+PDD!AF35/PDD!AF$74</f>
        <v>3.8069154789035331E-2</v>
      </c>
      <c r="AG33" s="42">
        <f>+PDD!AG35/PDD!AG$74</f>
        <v>2.0823652813781213E-5</v>
      </c>
      <c r="AH33" s="42">
        <f>+PDD!AH35/PDD!AH$74</f>
        <v>9.105227474987485E-7</v>
      </c>
      <c r="AI33" s="42">
        <f>+PDD!AI35/PDD!AI$74</f>
        <v>2.4497870216408059E-4</v>
      </c>
      <c r="AJ33" s="64">
        <v>0</v>
      </c>
      <c r="AK33" s="42">
        <f>+PDD!AK35/PDD!AK$74</f>
        <v>2.5108557587215311E-3</v>
      </c>
      <c r="AL33" s="42">
        <f>+PDD!AL35/PDD!AL$74</f>
        <v>1.4216575922565033E-2</v>
      </c>
      <c r="AM33" s="42">
        <f>+PDD!AM35/PDD!AM$74</f>
        <v>2.4853801169590645E-3</v>
      </c>
      <c r="AN33" s="42">
        <f>+PDD!AN35/PDD!AN$74</f>
        <v>3.6143972382930633E-3</v>
      </c>
      <c r="AO33" s="42">
        <f>+PDD!AO35/PDD!AO$74</f>
        <v>1.2646155606843802E-2</v>
      </c>
      <c r="AP33" s="42">
        <f>+PDD!AP35/PDD!AP$74</f>
        <v>1.5468999303840981E-4</v>
      </c>
      <c r="AQ33" s="42">
        <f>+PDD!AQ35/PDD!AQ$74</f>
        <v>2.6982197609226349E-2</v>
      </c>
      <c r="AR33" s="42">
        <f>+PDD!AR35/PDD!AR$74</f>
        <v>1.2881673363383039E-2</v>
      </c>
      <c r="AS33" s="42">
        <f>+PDD!AS35/PDD!AS$74</f>
        <v>2.6931725888943901E-2</v>
      </c>
      <c r="AT33" s="42">
        <f>+PDD!AT35/PDD!AT$74</f>
        <v>6.9211092840176986E-4</v>
      </c>
      <c r="AU33" s="42">
        <f>+PDD!AU35/PDD!AU$74</f>
        <v>2.6148015395011312E-3</v>
      </c>
      <c r="AV33" s="42">
        <f>+PDD!AV35/PDD!AV$74</f>
        <v>2.7217305162322059E-2</v>
      </c>
      <c r="AW33" s="42">
        <f>+PDD!AW35/PDD!AW$74</f>
        <v>1.1200174012925038E-3</v>
      </c>
      <c r="AX33" s="42">
        <f>+PDD!AX35/PDD!AX$74</f>
        <v>1.6219802904819246E-4</v>
      </c>
      <c r="AY33" s="42">
        <f>+PDD!AY35/PDD!AY$74</f>
        <v>2.6458268729918108E-4</v>
      </c>
      <c r="AZ33" s="42">
        <f>+PDD!AZ35/PDD!AZ$74</f>
        <v>5.6384220875787909E-5</v>
      </c>
      <c r="BA33" s="42">
        <f>+PDD!BA35/PDD!BA$74</f>
        <v>6.9962201502485547E-5</v>
      </c>
      <c r="BB33" s="42">
        <f>+PDD!BB35/PDD!BB$74</f>
        <v>4.3306976614232629E-4</v>
      </c>
      <c r="BC33" s="42">
        <f>+PDD!BC35/PDD!BC$74</f>
        <v>3.9494179222370683E-4</v>
      </c>
      <c r="BD33" s="42">
        <f>+PDD!BD35/PDD!BD$74</f>
        <v>6.6425021731642908E-5</v>
      </c>
      <c r="BE33" s="42">
        <f>+PDD!BE35/PDD!BE$74</f>
        <v>1.0303332344064105E-3</v>
      </c>
      <c r="BF33" s="42">
        <f>+PDD!BF35/PDD!BF$74</f>
        <v>3.7397157816005983E-4</v>
      </c>
      <c r="BG33" s="42">
        <f>+PDD!BG35/PDD!BG$74</f>
        <v>2.0164238631956323E-5</v>
      </c>
      <c r="BH33" s="42">
        <f>+PDD!BH35/PDD!BH$74</f>
        <v>2.2043907413748034E-4</v>
      </c>
      <c r="BI33" s="42">
        <f>+PDD!BI35/PDD!BI$74</f>
        <v>4.5040645112276017E-4</v>
      </c>
      <c r="BJ33" s="42">
        <f>+PDD!BJ35/PDD!BJ$74</f>
        <v>1.0053634864984095E-2</v>
      </c>
      <c r="BK33" s="42">
        <f>+PDD!BK35/PDD!BK$74</f>
        <v>2.2935188764334493E-3</v>
      </c>
    </row>
    <row r="34" spans="1:63" s="1" customFormat="1" ht="15.6" x14ac:dyDescent="0.3">
      <c r="A34" s="14"/>
      <c r="B34" s="44">
        <v>30</v>
      </c>
      <c r="C34" s="46" t="s">
        <v>82</v>
      </c>
      <c r="D34" s="42">
        <f>+PDD!D36/PDD!D$74</f>
        <v>0</v>
      </c>
      <c r="E34" s="42">
        <f>+PDD!E36/PDD!E$74</f>
        <v>0</v>
      </c>
      <c r="F34" s="42">
        <f>+PDD!F36/PDD!F$74</f>
        <v>0</v>
      </c>
      <c r="G34" s="42">
        <f>+PDD!G36/PDD!G$74</f>
        <v>0</v>
      </c>
      <c r="H34" s="42">
        <f>+PDD!H36/PDD!H$74</f>
        <v>0</v>
      </c>
      <c r="I34" s="42">
        <f>+PDD!I36/PDD!I$74</f>
        <v>1.8008172484963847E-5</v>
      </c>
      <c r="J34" s="42">
        <f>+PDD!J36/PDD!J$74</f>
        <v>2.3434691377990756E-4</v>
      </c>
      <c r="K34" s="42">
        <f>+PDD!K36/PDD!K$74</f>
        <v>5.0090520726741901E-5</v>
      </c>
      <c r="L34" s="42">
        <f>+PDD!L36/PDD!L$74</f>
        <v>7.9747996331592174E-5</v>
      </c>
      <c r="M34" s="42">
        <f>+PDD!M36/PDD!M$74</f>
        <v>1.70520428347316E-5</v>
      </c>
      <c r="N34" s="42">
        <f>+PDD!N36/PDD!N$74</f>
        <v>1.805488685604237E-5</v>
      </c>
      <c r="O34" s="42">
        <f>+PDD!O36/PDD!O$74</f>
        <v>0</v>
      </c>
      <c r="P34" s="42">
        <f>+PDD!P36/PDD!P$74</f>
        <v>3.6666328608317796E-4</v>
      </c>
      <c r="Q34" s="42">
        <f>+PDD!Q36/PDD!Q$74</f>
        <v>0</v>
      </c>
      <c r="R34" s="42">
        <f>+PDD!R36/PDD!R$74</f>
        <v>0</v>
      </c>
      <c r="S34" s="42">
        <f>+PDD!S36/PDD!S$74</f>
        <v>0</v>
      </c>
      <c r="T34" s="42">
        <f>+PDD!T36/PDD!T$74</f>
        <v>0</v>
      </c>
      <c r="U34" s="64">
        <v>0</v>
      </c>
      <c r="V34" s="42">
        <f>+PDD!V36/PDD!V$74</f>
        <v>6.969781536379611E-6</v>
      </c>
      <c r="W34" s="42">
        <f>+PDD!W36/PDD!W$74</f>
        <v>0</v>
      </c>
      <c r="X34" s="42">
        <f>+PDD!X36/PDD!X$74</f>
        <v>0</v>
      </c>
      <c r="Y34" s="42">
        <f>+PDD!Y36/PDD!Y$74</f>
        <v>0</v>
      </c>
      <c r="Z34" s="64">
        <v>0</v>
      </c>
      <c r="AA34" s="42">
        <f>+PDD!AA36/PDD!AA$74</f>
        <v>0</v>
      </c>
      <c r="AB34" s="64">
        <v>0</v>
      </c>
      <c r="AC34" s="42">
        <f>+PDD!AC36/PDD!AC$74</f>
        <v>0</v>
      </c>
      <c r="AD34" s="42">
        <f>+PDD!AD36/PDD!AD$74</f>
        <v>0</v>
      </c>
      <c r="AE34" s="42">
        <f>+PDD!AE36/PDD!AE$74</f>
        <v>7.6045627376425851E-4</v>
      </c>
      <c r="AF34" s="42">
        <f>+PDD!AF36/PDD!AF$74</f>
        <v>1.4599059658852317E-2</v>
      </c>
      <c r="AG34" s="42">
        <f>+PDD!AG36/PDD!AG$74</f>
        <v>6.1043050819827215E-2</v>
      </c>
      <c r="AH34" s="42">
        <f>+PDD!AH36/PDD!AH$74</f>
        <v>1.2219215271433204E-4</v>
      </c>
      <c r="AI34" s="42">
        <f>+PDD!AI36/PDD!AI$74</f>
        <v>6.0632228785609948E-4</v>
      </c>
      <c r="AJ34" s="64">
        <v>0</v>
      </c>
      <c r="AK34" s="42">
        <f>+PDD!AK36/PDD!AK$74</f>
        <v>4.9823255447572351E-3</v>
      </c>
      <c r="AL34" s="42">
        <f>+PDD!AL36/PDD!AL$74</f>
        <v>2.1173623714458561E-3</v>
      </c>
      <c r="AM34" s="42">
        <f>+PDD!AM36/PDD!AM$74</f>
        <v>1.1951754385964913E-2</v>
      </c>
      <c r="AN34" s="42">
        <f>+PDD!AN36/PDD!AN$74</f>
        <v>0</v>
      </c>
      <c r="AO34" s="42">
        <f>+PDD!AO36/PDD!AO$74</f>
        <v>5.6459457912907468E-3</v>
      </c>
      <c r="AP34" s="42">
        <f>+PDD!AP36/PDD!AP$74</f>
        <v>0.1369333979046046</v>
      </c>
      <c r="AQ34" s="42">
        <f>+PDD!AQ36/PDD!AQ$74</f>
        <v>9.5033855231451477E-5</v>
      </c>
      <c r="AR34" s="42">
        <f>+PDD!AR36/PDD!AR$74</f>
        <v>1.0094411859897853E-4</v>
      </c>
      <c r="AS34" s="42">
        <f>+PDD!AS36/PDD!AS$74</f>
        <v>0</v>
      </c>
      <c r="AT34" s="42">
        <f>+PDD!AT36/PDD!AT$74</f>
        <v>2.0157606666507789E-4</v>
      </c>
      <c r="AU34" s="42">
        <f>+PDD!AU36/PDD!AU$74</f>
        <v>0</v>
      </c>
      <c r="AV34" s="42">
        <f>+PDD!AV36/PDD!AV$74</f>
        <v>0</v>
      </c>
      <c r="AW34" s="42">
        <f>+PDD!AW36/PDD!AW$74</f>
        <v>0</v>
      </c>
      <c r="AX34" s="42">
        <f>+PDD!AX36/PDD!AX$74</f>
        <v>2.3592440588827998E-4</v>
      </c>
      <c r="AY34" s="42">
        <f>+PDD!AY36/PDD!AY$74</f>
        <v>4.7707137399023318E-4</v>
      </c>
      <c r="AZ34" s="42">
        <f>+PDD!AZ36/PDD!AZ$74</f>
        <v>0</v>
      </c>
      <c r="BA34" s="42">
        <f>+PDD!BA36/PDD!BA$74</f>
        <v>0</v>
      </c>
      <c r="BB34" s="42">
        <f>+PDD!BB36/PDD!BB$74</f>
        <v>1.9557989438685703E-4</v>
      </c>
      <c r="BC34" s="42">
        <f>+PDD!BC36/PDD!BC$74</f>
        <v>0</v>
      </c>
      <c r="BD34" s="42">
        <f>+PDD!BD36/PDD!BD$74</f>
        <v>2.0476948057273131E-3</v>
      </c>
      <c r="BE34" s="42">
        <f>+PDD!BE36/PDD!BE$74</f>
        <v>0</v>
      </c>
      <c r="BF34" s="42">
        <f>+PDD!BF36/PDD!BF$74</f>
        <v>0</v>
      </c>
      <c r="BG34" s="42">
        <f>+PDD!BG36/PDD!BG$74</f>
        <v>1.5949731098069956E-4</v>
      </c>
      <c r="BH34" s="42">
        <f>+PDD!BH36/PDD!BH$74</f>
        <v>2.3631620995740324E-3</v>
      </c>
      <c r="BI34" s="42">
        <f>+PDD!BI36/PDD!BI$74</f>
        <v>1.3868797608582064E-3</v>
      </c>
      <c r="BJ34" s="42">
        <f>+PDD!BJ36/PDD!BJ$74</f>
        <v>0</v>
      </c>
      <c r="BK34" s="42">
        <f>+PDD!BK36/PDD!BK$74</f>
        <v>0</v>
      </c>
    </row>
    <row r="35" spans="1:63" s="1" customFormat="1" ht="15.6" x14ac:dyDescent="0.3">
      <c r="A35" s="14"/>
      <c r="B35" s="44">
        <v>31</v>
      </c>
      <c r="C35" s="46" t="s">
        <v>84</v>
      </c>
      <c r="D35" s="42">
        <f>+PDD!D37/PDD!D$74</f>
        <v>0</v>
      </c>
      <c r="E35" s="42">
        <f>+PDD!E37/PDD!E$74</f>
        <v>0</v>
      </c>
      <c r="F35" s="42">
        <f>+PDD!F37/PDD!F$74</f>
        <v>0</v>
      </c>
      <c r="G35" s="42">
        <f>+PDD!G37/PDD!G$74</f>
        <v>0</v>
      </c>
      <c r="H35" s="42">
        <f>+PDD!H37/PDD!H$74</f>
        <v>0</v>
      </c>
      <c r="I35" s="42">
        <f>+PDD!I37/PDD!I$74</f>
        <v>0</v>
      </c>
      <c r="J35" s="42">
        <f>+PDD!J37/PDD!J$74</f>
        <v>0</v>
      </c>
      <c r="K35" s="42">
        <f>+PDD!K37/PDD!K$74</f>
        <v>0</v>
      </c>
      <c r="L35" s="42">
        <f>+PDD!L37/PDD!L$74</f>
        <v>0</v>
      </c>
      <c r="M35" s="42">
        <f>+PDD!M37/PDD!M$74</f>
        <v>0</v>
      </c>
      <c r="N35" s="42">
        <f>+PDD!N37/PDD!N$74</f>
        <v>0</v>
      </c>
      <c r="O35" s="42">
        <f>+PDD!O37/PDD!O$74</f>
        <v>0</v>
      </c>
      <c r="P35" s="42">
        <f>+PDD!P37/PDD!P$74</f>
        <v>0</v>
      </c>
      <c r="Q35" s="42">
        <f>+PDD!Q37/PDD!Q$74</f>
        <v>0</v>
      </c>
      <c r="R35" s="42">
        <f>+PDD!R37/PDD!R$74</f>
        <v>0</v>
      </c>
      <c r="S35" s="42">
        <f>+PDD!S37/PDD!S$74</f>
        <v>0</v>
      </c>
      <c r="T35" s="42">
        <f>+PDD!T37/PDD!T$74</f>
        <v>0</v>
      </c>
      <c r="U35" s="64">
        <v>0</v>
      </c>
      <c r="V35" s="42">
        <f>+PDD!V37/PDD!V$74</f>
        <v>0</v>
      </c>
      <c r="W35" s="42">
        <f>+PDD!W37/PDD!W$74</f>
        <v>0</v>
      </c>
      <c r="X35" s="42">
        <f>+PDD!X37/PDD!X$74</f>
        <v>0</v>
      </c>
      <c r="Y35" s="42">
        <f>+PDD!Y37/PDD!Y$74</f>
        <v>0</v>
      </c>
      <c r="Z35" s="64">
        <v>0</v>
      </c>
      <c r="AA35" s="42">
        <f>+PDD!AA37/PDD!AA$74</f>
        <v>0</v>
      </c>
      <c r="AB35" s="64">
        <v>0</v>
      </c>
      <c r="AC35" s="42">
        <f>+PDD!AC37/PDD!AC$74</f>
        <v>0</v>
      </c>
      <c r="AD35" s="42">
        <f>+PDD!AD37/PDD!AD$74</f>
        <v>0</v>
      </c>
      <c r="AE35" s="42">
        <f>+PDD!AE37/PDD!AE$74</f>
        <v>0</v>
      </c>
      <c r="AF35" s="42">
        <f>+PDD!AF37/PDD!AF$74</f>
        <v>0</v>
      </c>
      <c r="AG35" s="42">
        <f>+PDD!AG37/PDD!AG$74</f>
        <v>0</v>
      </c>
      <c r="AH35" s="42">
        <f>+PDD!AH37/PDD!AH$74</f>
        <v>7.2092641683257908E-2</v>
      </c>
      <c r="AI35" s="42">
        <f>+PDD!AI37/PDD!AI$74</f>
        <v>2.8132741709767609E-2</v>
      </c>
      <c r="AJ35" s="64">
        <v>0</v>
      </c>
      <c r="AK35" s="42">
        <f>+PDD!AK37/PDD!AK$74</f>
        <v>8.7239929499108894E-3</v>
      </c>
      <c r="AL35" s="42">
        <f>+PDD!AL37/PDD!AL$74</f>
        <v>0</v>
      </c>
      <c r="AM35" s="42">
        <f>+PDD!AM37/PDD!AM$74</f>
        <v>0</v>
      </c>
      <c r="AN35" s="42">
        <f>+PDD!AN37/PDD!AN$74</f>
        <v>0</v>
      </c>
      <c r="AO35" s="42">
        <f>+PDD!AO37/PDD!AO$74</f>
        <v>0</v>
      </c>
      <c r="AP35" s="42">
        <f>+PDD!AP37/PDD!AP$74</f>
        <v>0</v>
      </c>
      <c r="AQ35" s="42">
        <f>+PDD!AQ37/PDD!AQ$74</f>
        <v>0</v>
      </c>
      <c r="AR35" s="42">
        <f>+PDD!AR37/PDD!AR$74</f>
        <v>0</v>
      </c>
      <c r="AS35" s="42">
        <f>+PDD!AS37/PDD!AS$74</f>
        <v>0</v>
      </c>
      <c r="AT35" s="42">
        <f>+PDD!AT37/PDD!AT$74</f>
        <v>0</v>
      </c>
      <c r="AU35" s="42">
        <f>+PDD!AU37/PDD!AU$74</f>
        <v>0</v>
      </c>
      <c r="AV35" s="42">
        <f>+PDD!AV37/PDD!AV$74</f>
        <v>0</v>
      </c>
      <c r="AW35" s="42">
        <f>+PDD!AW37/PDD!AW$74</f>
        <v>0</v>
      </c>
      <c r="AX35" s="42">
        <f>+PDD!AX37/PDD!AX$74</f>
        <v>0</v>
      </c>
      <c r="AY35" s="42">
        <f>+PDD!AY37/PDD!AY$74</f>
        <v>0</v>
      </c>
      <c r="AZ35" s="42">
        <f>+PDD!AZ37/PDD!AZ$74</f>
        <v>0</v>
      </c>
      <c r="BA35" s="42">
        <f>+PDD!BA37/PDD!BA$74</f>
        <v>0</v>
      </c>
      <c r="BB35" s="42">
        <f>+PDD!BB37/PDD!BB$74</f>
        <v>0</v>
      </c>
      <c r="BC35" s="42">
        <f>+PDD!BC37/PDD!BC$74</f>
        <v>0</v>
      </c>
      <c r="BD35" s="42">
        <f>+PDD!BD37/PDD!BD$74</f>
        <v>0</v>
      </c>
      <c r="BE35" s="42">
        <f>+PDD!BE37/PDD!BE$74</f>
        <v>0</v>
      </c>
      <c r="BF35" s="42">
        <f>+PDD!BF37/PDD!BF$74</f>
        <v>0</v>
      </c>
      <c r="BG35" s="42">
        <f>+PDD!BG37/PDD!BG$74</f>
        <v>0</v>
      </c>
      <c r="BH35" s="42">
        <f>+PDD!BH37/PDD!BH$74</f>
        <v>0</v>
      </c>
      <c r="BI35" s="42">
        <f>+PDD!BI37/PDD!BI$74</f>
        <v>0</v>
      </c>
      <c r="BJ35" s="42">
        <f>+PDD!BJ37/PDD!BJ$74</f>
        <v>0</v>
      </c>
      <c r="BK35" s="42">
        <f>+PDD!BK37/PDD!BK$74</f>
        <v>0</v>
      </c>
    </row>
    <row r="36" spans="1:63" s="1" customFormat="1" ht="15.6" x14ac:dyDescent="0.3">
      <c r="A36" s="14"/>
      <c r="B36" s="44">
        <v>32</v>
      </c>
      <c r="C36" s="46" t="s">
        <v>86</v>
      </c>
      <c r="D36" s="42">
        <f>+PDD!D38/PDD!D$74</f>
        <v>2.009571083564293E-3</v>
      </c>
      <c r="E36" s="42">
        <f>+PDD!E38/PDD!E$74</f>
        <v>1.5378384565267154E-3</v>
      </c>
      <c r="F36" s="42">
        <f>+PDD!F38/PDD!F$74</f>
        <v>1.0262673118467168E-4</v>
      </c>
      <c r="G36" s="42">
        <f>+PDD!G38/PDD!G$74</f>
        <v>2.3799599652139905E-4</v>
      </c>
      <c r="H36" s="42">
        <f>+PDD!H38/PDD!H$74</f>
        <v>4.2928588293373969E-5</v>
      </c>
      <c r="I36" s="42">
        <f>+PDD!I38/PDD!I$74</f>
        <v>3.0452626008155282E-4</v>
      </c>
      <c r="J36" s="42">
        <f>+PDD!J38/PDD!J$74</f>
        <v>6.4432525085420737E-4</v>
      </c>
      <c r="K36" s="42">
        <f>+PDD!K38/PDD!K$74</f>
        <v>1.8962839989409433E-4</v>
      </c>
      <c r="L36" s="42">
        <f>+PDD!L38/PDD!L$74</f>
        <v>7.9747996331592174E-5</v>
      </c>
      <c r="M36" s="42">
        <f>+PDD!M38/PDD!M$74</f>
        <v>2.728326853557056E-5</v>
      </c>
      <c r="N36" s="42">
        <f>+PDD!N38/PDD!N$74</f>
        <v>2.4073182474723159E-5</v>
      </c>
      <c r="O36" s="42">
        <f>+PDD!O38/PDD!O$74</f>
        <v>2.3999795746419179E-4</v>
      </c>
      <c r="P36" s="42">
        <f>+PDD!P38/PDD!P$74</f>
        <v>1.3184275605969591E-3</v>
      </c>
      <c r="Q36" s="42">
        <f>+PDD!Q38/PDD!Q$74</f>
        <v>2.0767551204037037E-5</v>
      </c>
      <c r="R36" s="42">
        <f>+PDD!R38/PDD!R$74</f>
        <v>1.1792024962809768E-4</v>
      </c>
      <c r="S36" s="42">
        <f>+PDD!S38/PDD!S$74</f>
        <v>5.0566557497275112E-6</v>
      </c>
      <c r="T36" s="42">
        <f>+PDD!T38/PDD!T$74</f>
        <v>3.2109072047817821E-4</v>
      </c>
      <c r="U36" s="64">
        <v>0</v>
      </c>
      <c r="V36" s="42">
        <f>+PDD!V38/PDD!V$74</f>
        <v>1.1151650458207377E-5</v>
      </c>
      <c r="W36" s="42">
        <f>+PDD!W38/PDD!W$74</f>
        <v>4.8136346979211309E-4</v>
      </c>
      <c r="X36" s="42">
        <f>+PDD!X38/PDD!X$74</f>
        <v>1.3083666197193939E-5</v>
      </c>
      <c r="Y36" s="42">
        <f>+PDD!Y38/PDD!Y$74</f>
        <v>2.1931573490708989E-4</v>
      </c>
      <c r="Z36" s="64">
        <v>0</v>
      </c>
      <c r="AA36" s="42">
        <f>+PDD!AA38/PDD!AA$74</f>
        <v>2.9916234543278817E-4</v>
      </c>
      <c r="AB36" s="64">
        <v>0</v>
      </c>
      <c r="AC36" s="42">
        <f>+PDD!AC38/PDD!AC$74</f>
        <v>5.1232270937820196E-4</v>
      </c>
      <c r="AD36" s="42">
        <f>+PDD!AD38/PDD!AD$74</f>
        <v>4.0934058088284292E-4</v>
      </c>
      <c r="AE36" s="42">
        <f>+PDD!AE38/PDD!AE$74</f>
        <v>4.2585551330798482E-3</v>
      </c>
      <c r="AF36" s="42">
        <f>+PDD!AF38/PDD!AF$74</f>
        <v>1.3949959502413485E-4</v>
      </c>
      <c r="AG36" s="42">
        <f>+PDD!AG38/PDD!AG$74</f>
        <v>2.5523848734606116E-4</v>
      </c>
      <c r="AH36" s="42">
        <f>+PDD!AH38/PDD!AH$74</f>
        <v>5.3781543618926078E-5</v>
      </c>
      <c r="AI36" s="42">
        <f>+PDD!AI38/PDD!AI$74</f>
        <v>9.8842781855652428E-2</v>
      </c>
      <c r="AJ36" s="64">
        <v>0</v>
      </c>
      <c r="AK36" s="42">
        <f>+PDD!AK38/PDD!AK$74</f>
        <v>8.3793656889098941E-3</v>
      </c>
      <c r="AL36" s="42">
        <f>+PDD!AL38/PDD!AL$74</f>
        <v>1.470810647307925E-2</v>
      </c>
      <c r="AM36" s="42">
        <f>+PDD!AM38/PDD!AM$74</f>
        <v>1.7415935672514621E-2</v>
      </c>
      <c r="AN36" s="42">
        <f>+PDD!AN38/PDD!AN$74</f>
        <v>1.4195689862132902E-2</v>
      </c>
      <c r="AO36" s="42">
        <f>+PDD!AO38/PDD!AO$74</f>
        <v>1.1063001888339976E-3</v>
      </c>
      <c r="AP36" s="42">
        <f>+PDD!AP38/PDD!AP$74</f>
        <v>1.4855428094556556E-2</v>
      </c>
      <c r="AQ36" s="42">
        <f>+PDD!AQ38/PDD!AQ$74</f>
        <v>1.0612268360772621E-2</v>
      </c>
      <c r="AR36" s="42">
        <f>+PDD!AR38/PDD!AR$74</f>
        <v>2.2721800772030091E-3</v>
      </c>
      <c r="AS36" s="42">
        <f>+PDD!AS38/PDD!AS$74</f>
        <v>1.109731737596004E-4</v>
      </c>
      <c r="AT36" s="42">
        <f>+PDD!AT38/PDD!AT$74</f>
        <v>4.0911004663060142E-4</v>
      </c>
      <c r="AU36" s="42">
        <f>+PDD!AU38/PDD!AU$74</f>
        <v>1.3367805623292299E-3</v>
      </c>
      <c r="AV36" s="42">
        <f>+PDD!AV38/PDD!AV$74</f>
        <v>3.6779476756552357E-4</v>
      </c>
      <c r="AW36" s="42">
        <f>+PDD!AW38/PDD!AW$74</f>
        <v>1.1066611460811793E-4</v>
      </c>
      <c r="AX36" s="42">
        <f>+PDD!AX38/PDD!AX$74</f>
        <v>1.1157258361799906E-3</v>
      </c>
      <c r="AY36" s="42">
        <f>+PDD!AY38/PDD!AY$74</f>
        <v>1.3983126479024077E-5</v>
      </c>
      <c r="AZ36" s="42">
        <f>+PDD!AZ38/PDD!AZ$74</f>
        <v>1.3242460764021854E-3</v>
      </c>
      <c r="BA36" s="42">
        <f>+PDD!BA38/PDD!BA$74</f>
        <v>4.3206386603562022E-4</v>
      </c>
      <c r="BB36" s="42">
        <f>+PDD!BB38/PDD!BB$74</f>
        <v>1.2712693135145706E-3</v>
      </c>
      <c r="BC36" s="42">
        <f>+PDD!BC38/PDD!BC$74</f>
        <v>3.9863283701084432E-4</v>
      </c>
      <c r="BD36" s="42">
        <f>+PDD!BD38/PDD!BD$74</f>
        <v>4.3463285824408323E-4</v>
      </c>
      <c r="BE36" s="42">
        <f>+PDD!BE38/PDD!BE$74</f>
        <v>2.4302425202846856E-3</v>
      </c>
      <c r="BF36" s="42">
        <f>+PDD!BF38/PDD!BF$74</f>
        <v>8.8645114823125292E-4</v>
      </c>
      <c r="BG36" s="42">
        <f>+PDD!BG38/PDD!BG$74</f>
        <v>1.5837102017422992E-3</v>
      </c>
      <c r="BH36" s="42">
        <f>+PDD!BH38/PDD!BH$74</f>
        <v>3.6494402044054679E-4</v>
      </c>
      <c r="BI36" s="42">
        <f>+PDD!BI38/PDD!BI$74</f>
        <v>4.4257666599997209E-3</v>
      </c>
      <c r="BJ36" s="42">
        <f>+PDD!BJ38/PDD!BJ$74</f>
        <v>7.0990735796048199E-3</v>
      </c>
      <c r="BK36" s="42">
        <f>+PDD!BK38/PDD!BK$74</f>
        <v>4.8911222780569511E-3</v>
      </c>
    </row>
    <row r="37" spans="1:63" s="1" customFormat="1" ht="15.6" x14ac:dyDescent="0.3">
      <c r="A37" s="14"/>
      <c r="B37" s="44">
        <v>33</v>
      </c>
      <c r="C37" s="46" t="s">
        <v>88</v>
      </c>
      <c r="D37" s="42">
        <f>+PDD!D39/PDD!D$74</f>
        <v>0</v>
      </c>
      <c r="E37" s="42">
        <f>+PDD!E39/PDD!E$74</f>
        <v>0</v>
      </c>
      <c r="F37" s="42">
        <f>+PDD!F39/PDD!F$74</f>
        <v>0</v>
      </c>
      <c r="G37" s="42">
        <f>+PDD!G39/PDD!G$74</f>
        <v>0</v>
      </c>
      <c r="H37" s="42">
        <f>+PDD!H39/PDD!H$74</f>
        <v>0</v>
      </c>
      <c r="I37" s="42">
        <f>+PDD!I39/PDD!I$74</f>
        <v>0</v>
      </c>
      <c r="J37" s="42">
        <f>+PDD!J39/PDD!J$74</f>
        <v>0</v>
      </c>
      <c r="K37" s="42">
        <f>+PDD!K39/PDD!K$74</f>
        <v>0</v>
      </c>
      <c r="L37" s="42">
        <f>+PDD!L39/PDD!L$74</f>
        <v>0</v>
      </c>
      <c r="M37" s="42">
        <f>+PDD!M39/PDD!M$74</f>
        <v>0</v>
      </c>
      <c r="N37" s="42">
        <f>+PDD!N39/PDD!N$74</f>
        <v>0</v>
      </c>
      <c r="O37" s="42">
        <f>+PDD!O39/PDD!O$74</f>
        <v>0</v>
      </c>
      <c r="P37" s="42">
        <f>+PDD!P39/PDD!P$74</f>
        <v>0</v>
      </c>
      <c r="Q37" s="42">
        <f>+PDD!Q39/PDD!Q$74</f>
        <v>0</v>
      </c>
      <c r="R37" s="42">
        <f>+PDD!R39/PDD!R$74</f>
        <v>0</v>
      </c>
      <c r="S37" s="42">
        <f>+PDD!S39/PDD!S$74</f>
        <v>0</v>
      </c>
      <c r="T37" s="42">
        <f>+PDD!T39/PDD!T$74</f>
        <v>0</v>
      </c>
      <c r="U37" s="64">
        <v>0</v>
      </c>
      <c r="V37" s="42">
        <f>+PDD!V39/PDD!V$74</f>
        <v>0</v>
      </c>
      <c r="W37" s="42">
        <f>+PDD!W39/PDD!W$74</f>
        <v>0</v>
      </c>
      <c r="X37" s="42">
        <f>+PDD!X39/PDD!X$74</f>
        <v>0</v>
      </c>
      <c r="Y37" s="42">
        <f>+PDD!Y39/PDD!Y$74</f>
        <v>0</v>
      </c>
      <c r="Z37" s="64">
        <v>0</v>
      </c>
      <c r="AA37" s="42">
        <f>+PDD!AA39/PDD!AA$74</f>
        <v>0</v>
      </c>
      <c r="AB37" s="64">
        <v>0</v>
      </c>
      <c r="AC37" s="42">
        <f>+PDD!AC39/PDD!AC$74</f>
        <v>0</v>
      </c>
      <c r="AD37" s="42">
        <f>+PDD!AD39/PDD!AD$74</f>
        <v>0</v>
      </c>
      <c r="AE37" s="42">
        <f>+PDD!AE39/PDD!AE$74</f>
        <v>0</v>
      </c>
      <c r="AF37" s="42">
        <f>+PDD!AF39/PDD!AF$74</f>
        <v>0</v>
      </c>
      <c r="AG37" s="42">
        <f>+PDD!AG39/PDD!AG$74</f>
        <v>0</v>
      </c>
      <c r="AH37" s="42">
        <f>+PDD!AH39/PDD!AH$74</f>
        <v>0</v>
      </c>
      <c r="AI37" s="42">
        <f>+PDD!AI39/PDD!AI$74</f>
        <v>0</v>
      </c>
      <c r="AJ37" s="64">
        <v>0</v>
      </c>
      <c r="AK37" s="42">
        <f>+PDD!AK39/PDD!AK$74</f>
        <v>0</v>
      </c>
      <c r="AL37" s="42">
        <f>+PDD!AL39/PDD!AL$74</f>
        <v>0</v>
      </c>
      <c r="AM37" s="42">
        <f>+PDD!AM39/PDD!AM$74</f>
        <v>0</v>
      </c>
      <c r="AN37" s="42">
        <f>+PDD!AN39/PDD!AN$74</f>
        <v>0</v>
      </c>
      <c r="AO37" s="42">
        <f>+PDD!AO39/PDD!AO$74</f>
        <v>0</v>
      </c>
      <c r="AP37" s="42">
        <f>+PDD!AP39/PDD!AP$74</f>
        <v>0</v>
      </c>
      <c r="AQ37" s="42">
        <f>+PDD!AQ39/PDD!AQ$74</f>
        <v>0</v>
      </c>
      <c r="AR37" s="42">
        <f>+PDD!AR39/PDD!AR$74</f>
        <v>0</v>
      </c>
      <c r="AS37" s="42">
        <f>+PDD!AS39/PDD!AS$74</f>
        <v>0</v>
      </c>
      <c r="AT37" s="42">
        <f>+PDD!AT39/PDD!AT$74</f>
        <v>0</v>
      </c>
      <c r="AU37" s="42">
        <f>+PDD!AU39/PDD!AU$74</f>
        <v>0</v>
      </c>
      <c r="AV37" s="42">
        <f>+PDD!AV39/PDD!AV$74</f>
        <v>0</v>
      </c>
      <c r="AW37" s="42">
        <f>+PDD!AW39/PDD!AW$74</f>
        <v>0</v>
      </c>
      <c r="AX37" s="42">
        <f>+PDD!AX39/PDD!AX$74</f>
        <v>0</v>
      </c>
      <c r="AY37" s="42">
        <f>+PDD!AY39/PDD!AY$74</f>
        <v>0</v>
      </c>
      <c r="AZ37" s="42">
        <f>+PDD!AZ39/PDD!AZ$74</f>
        <v>0</v>
      </c>
      <c r="BA37" s="42">
        <f>+PDD!BA39/PDD!BA$74</f>
        <v>0</v>
      </c>
      <c r="BB37" s="42">
        <f>+PDD!BB39/PDD!BB$74</f>
        <v>0</v>
      </c>
      <c r="BC37" s="42">
        <f>+PDD!BC39/PDD!BC$74</f>
        <v>0</v>
      </c>
      <c r="BD37" s="42">
        <f>+PDD!BD39/PDD!BD$74</f>
        <v>0</v>
      </c>
      <c r="BE37" s="42">
        <f>+PDD!BE39/PDD!BE$74</f>
        <v>0</v>
      </c>
      <c r="BF37" s="42">
        <f>+PDD!BF39/PDD!BF$74</f>
        <v>0</v>
      </c>
      <c r="BG37" s="42">
        <f>+PDD!BG39/PDD!BG$74</f>
        <v>0</v>
      </c>
      <c r="BH37" s="42">
        <f>+PDD!BH39/PDD!BH$74</f>
        <v>0</v>
      </c>
      <c r="BI37" s="42">
        <f>+PDD!BI39/PDD!BI$74</f>
        <v>0</v>
      </c>
      <c r="BJ37" s="42">
        <f>+PDD!BJ39/PDD!BJ$74</f>
        <v>0</v>
      </c>
      <c r="BK37" s="42">
        <f>+PDD!BK39/PDD!BK$74</f>
        <v>0</v>
      </c>
    </row>
    <row r="38" spans="1:63" s="1" customFormat="1" ht="15.6" x14ac:dyDescent="0.3">
      <c r="A38" s="14"/>
      <c r="B38" s="44">
        <v>34</v>
      </c>
      <c r="C38" s="46" t="s">
        <v>90</v>
      </c>
      <c r="D38" s="42">
        <f>+PDD!D40/PDD!D$74</f>
        <v>0</v>
      </c>
      <c r="E38" s="42">
        <f>+PDD!E40/PDD!E$74</f>
        <v>0</v>
      </c>
      <c r="F38" s="42">
        <f>+PDD!F40/PDD!F$74</f>
        <v>0</v>
      </c>
      <c r="G38" s="42">
        <f>+PDD!G40/PDD!G$74</f>
        <v>0</v>
      </c>
      <c r="H38" s="42">
        <f>+PDD!H40/PDD!H$74</f>
        <v>0</v>
      </c>
      <c r="I38" s="42">
        <f>+PDD!I40/PDD!I$74</f>
        <v>0</v>
      </c>
      <c r="J38" s="42">
        <f>+PDD!J40/PDD!J$74</f>
        <v>0</v>
      </c>
      <c r="K38" s="42">
        <f>+PDD!K40/PDD!K$74</f>
        <v>0</v>
      </c>
      <c r="L38" s="42">
        <f>+PDD!L40/PDD!L$74</f>
        <v>0</v>
      </c>
      <c r="M38" s="42">
        <f>+PDD!M40/PDD!M$74</f>
        <v>0</v>
      </c>
      <c r="N38" s="42">
        <f>+PDD!N40/PDD!N$74</f>
        <v>0</v>
      </c>
      <c r="O38" s="42">
        <f>+PDD!O40/PDD!O$74</f>
        <v>0</v>
      </c>
      <c r="P38" s="42">
        <f>+PDD!P40/PDD!P$74</f>
        <v>0</v>
      </c>
      <c r="Q38" s="42">
        <f>+PDD!Q40/PDD!Q$74</f>
        <v>3.4976928343641327E-6</v>
      </c>
      <c r="R38" s="42">
        <f>+PDD!R40/PDD!R$74</f>
        <v>7.4380465150030841E-5</v>
      </c>
      <c r="S38" s="42">
        <f>+PDD!S40/PDD!S$74</f>
        <v>3.5885944030324273E-6</v>
      </c>
      <c r="T38" s="42">
        <f>+PDD!T40/PDD!T$74</f>
        <v>1.1937988325470726E-5</v>
      </c>
      <c r="U38" s="64">
        <v>0</v>
      </c>
      <c r="V38" s="42">
        <f>+PDD!V40/PDD!V$74</f>
        <v>0</v>
      </c>
      <c r="W38" s="42">
        <f>+PDD!W40/PDD!W$74</f>
        <v>0</v>
      </c>
      <c r="X38" s="42">
        <f>+PDD!X40/PDD!X$74</f>
        <v>0</v>
      </c>
      <c r="Y38" s="42">
        <f>+PDD!Y40/PDD!Y$74</f>
        <v>5.9813382247388152E-5</v>
      </c>
      <c r="Z38" s="64">
        <v>0</v>
      </c>
      <c r="AA38" s="42">
        <f>+PDD!AA40/PDD!AA$74</f>
        <v>0</v>
      </c>
      <c r="AB38" s="64">
        <v>0</v>
      </c>
      <c r="AC38" s="42">
        <f>+PDD!AC40/PDD!AC$74</f>
        <v>4.1483620192566962E-6</v>
      </c>
      <c r="AD38" s="42">
        <f>+PDD!AD40/PDD!AD$74</f>
        <v>9.5195483926242543E-6</v>
      </c>
      <c r="AE38" s="42">
        <f>+PDD!AE40/PDD!AE$74</f>
        <v>0</v>
      </c>
      <c r="AF38" s="42">
        <f>+PDD!AF40/PDD!AF$74</f>
        <v>1.1387722042786519E-5</v>
      </c>
      <c r="AG38" s="42">
        <f>+PDD!AG40/PDD!AG$74</f>
        <v>0</v>
      </c>
      <c r="AH38" s="42">
        <f>+PDD!AH40/PDD!AH$74</f>
        <v>0</v>
      </c>
      <c r="AI38" s="42">
        <f>+PDD!AI40/PDD!AI$74</f>
        <v>1.6842285773780542E-4</v>
      </c>
      <c r="AJ38" s="64">
        <v>0</v>
      </c>
      <c r="AK38" s="42">
        <f>+PDD!AK40/PDD!AK$74</f>
        <v>1.9692986342913971E-5</v>
      </c>
      <c r="AL38" s="42">
        <f>+PDD!AL40/PDD!AL$74</f>
        <v>0</v>
      </c>
      <c r="AM38" s="42">
        <f>+PDD!AM40/PDD!AM$74</f>
        <v>0</v>
      </c>
      <c r="AN38" s="42">
        <f>+PDD!AN40/PDD!AN$74</f>
        <v>3.0365112004562358E-5</v>
      </c>
      <c r="AO38" s="42">
        <f>+PDD!AO40/PDD!AO$74</f>
        <v>0</v>
      </c>
      <c r="AP38" s="42">
        <f>+PDD!AP40/PDD!AP$74</f>
        <v>4.2699194444564554E-5</v>
      </c>
      <c r="AQ38" s="42">
        <f>+PDD!AQ40/PDD!AQ$74</f>
        <v>0</v>
      </c>
      <c r="AR38" s="42">
        <f>+PDD!AR40/PDD!AR$74</f>
        <v>0</v>
      </c>
      <c r="AS38" s="42">
        <f>+PDD!AS40/PDD!AS$74</f>
        <v>1.06887897582736E-3</v>
      </c>
      <c r="AT38" s="42">
        <f>+PDD!AT40/PDD!AT$74</f>
        <v>1.7277948571292389E-4</v>
      </c>
      <c r="AU38" s="42">
        <f>+PDD!AU40/PDD!AU$74</f>
        <v>4.2600699239063374E-4</v>
      </c>
      <c r="AV38" s="42">
        <f>+PDD!AV40/PDD!AV$74</f>
        <v>0</v>
      </c>
      <c r="AW38" s="42">
        <f>+PDD!AW40/PDD!AW$74</f>
        <v>0</v>
      </c>
      <c r="AX38" s="42">
        <f>+PDD!AX40/PDD!AX$74</f>
        <v>0</v>
      </c>
      <c r="AY38" s="42">
        <f>+PDD!AY40/PDD!AY$74</f>
        <v>0</v>
      </c>
      <c r="AZ38" s="42">
        <f>+PDD!AZ40/PDD!AZ$74</f>
        <v>0</v>
      </c>
      <c r="BA38" s="42">
        <f>+PDD!BA40/PDD!BA$74</f>
        <v>0</v>
      </c>
      <c r="BB38" s="42">
        <f>+PDD!BB40/PDD!BB$74</f>
        <v>0</v>
      </c>
      <c r="BC38" s="42">
        <f>+PDD!BC40/PDD!BC$74</f>
        <v>0</v>
      </c>
      <c r="BD38" s="42">
        <f>+PDD!BD40/PDD!BD$74</f>
        <v>0</v>
      </c>
      <c r="BE38" s="42">
        <f>+PDD!BE40/PDD!BE$74</f>
        <v>0</v>
      </c>
      <c r="BF38" s="42">
        <f>+PDD!BF40/PDD!BF$74</f>
        <v>0</v>
      </c>
      <c r="BG38" s="42">
        <f>+PDD!BG40/PDD!BG$74</f>
        <v>0</v>
      </c>
      <c r="BH38" s="42">
        <f>+PDD!BH40/PDD!BH$74</f>
        <v>0</v>
      </c>
      <c r="BI38" s="42">
        <f>+PDD!BI40/PDD!BI$74</f>
        <v>0</v>
      </c>
      <c r="BJ38" s="42">
        <f>+PDD!BJ40/PDD!BJ$74</f>
        <v>0</v>
      </c>
      <c r="BK38" s="42">
        <f>+PDD!BK40/PDD!BK$74</f>
        <v>0</v>
      </c>
    </row>
    <row r="39" spans="1:63" s="1" customFormat="1" ht="15.6" x14ac:dyDescent="0.3">
      <c r="A39" s="14"/>
      <c r="B39" s="44">
        <v>35</v>
      </c>
      <c r="C39" s="46" t="s">
        <v>92</v>
      </c>
      <c r="D39" s="42">
        <f>+PDD!D41/PDD!D$74</f>
        <v>0</v>
      </c>
      <c r="E39" s="42">
        <f>+PDD!E41/PDD!E$74</f>
        <v>0</v>
      </c>
      <c r="F39" s="42">
        <f>+PDD!F41/PDD!F$74</f>
        <v>0</v>
      </c>
      <c r="G39" s="42">
        <f>+PDD!G41/PDD!G$74</f>
        <v>0</v>
      </c>
      <c r="H39" s="42">
        <f>+PDD!H41/PDD!H$74</f>
        <v>0</v>
      </c>
      <c r="I39" s="42">
        <f>+PDD!I41/PDD!I$74</f>
        <v>3.7629017132760279E-6</v>
      </c>
      <c r="J39" s="42">
        <f>+PDD!J41/PDD!J$74</f>
        <v>0</v>
      </c>
      <c r="K39" s="42">
        <f>+PDD!K41/PDD!K$74</f>
        <v>0</v>
      </c>
      <c r="L39" s="42">
        <f>+PDD!L41/PDD!L$74</f>
        <v>0</v>
      </c>
      <c r="M39" s="42">
        <f>+PDD!M41/PDD!M$74</f>
        <v>0</v>
      </c>
      <c r="N39" s="42">
        <f>+PDD!N41/PDD!N$74</f>
        <v>0</v>
      </c>
      <c r="O39" s="42">
        <f>+PDD!O41/PDD!O$74</f>
        <v>0</v>
      </c>
      <c r="P39" s="42">
        <f>+PDD!P41/PDD!P$74</f>
        <v>0</v>
      </c>
      <c r="Q39" s="42">
        <f>+PDD!Q41/PDD!Q$74</f>
        <v>0</v>
      </c>
      <c r="R39" s="42">
        <f>+PDD!R41/PDD!R$74</f>
        <v>0</v>
      </c>
      <c r="S39" s="42">
        <f>+PDD!S41/PDD!S$74</f>
        <v>7.0140708786542905E-6</v>
      </c>
      <c r="T39" s="42">
        <f>+PDD!T41/PDD!T$74</f>
        <v>7.409785857188727E-6</v>
      </c>
      <c r="U39" s="64">
        <v>0</v>
      </c>
      <c r="V39" s="42">
        <f>+PDD!V41/PDD!V$74</f>
        <v>0</v>
      </c>
      <c r="W39" s="42">
        <f>+PDD!W41/PDD!W$74</f>
        <v>0</v>
      </c>
      <c r="X39" s="42">
        <f>+PDD!X41/PDD!X$74</f>
        <v>0</v>
      </c>
      <c r="Y39" s="42">
        <f>+PDD!Y41/PDD!Y$74</f>
        <v>0</v>
      </c>
      <c r="Z39" s="64">
        <v>0</v>
      </c>
      <c r="AA39" s="42">
        <f>+PDD!AA41/PDD!AA$74</f>
        <v>0</v>
      </c>
      <c r="AB39" s="64">
        <v>0</v>
      </c>
      <c r="AC39" s="42">
        <f>+PDD!AC41/PDD!AC$74</f>
        <v>2.4890172115540177E-5</v>
      </c>
      <c r="AD39" s="42">
        <f>+PDD!AD41/PDD!AD$74</f>
        <v>0</v>
      </c>
      <c r="AE39" s="42">
        <f>+PDD!AE41/PDD!AE$74</f>
        <v>0</v>
      </c>
      <c r="AF39" s="42">
        <f>+PDD!AF41/PDD!AF$74</f>
        <v>0</v>
      </c>
      <c r="AG39" s="42">
        <f>+PDD!AG41/PDD!AG$74</f>
        <v>0</v>
      </c>
      <c r="AH39" s="42">
        <f>+PDD!AH41/PDD!AH$74</f>
        <v>5.7666440674920735E-6</v>
      </c>
      <c r="AI39" s="42">
        <f>+PDD!AI41/PDD!AI$74</f>
        <v>0</v>
      </c>
      <c r="AJ39" s="64">
        <v>0</v>
      </c>
      <c r="AK39" s="42">
        <f>+PDD!AK41/PDD!AK$74</f>
        <v>0</v>
      </c>
      <c r="AL39" s="42">
        <f>+PDD!AL41/PDD!AL$74</f>
        <v>1.4292196007259528E-2</v>
      </c>
      <c r="AM39" s="42">
        <f>+PDD!AM41/PDD!AM$74</f>
        <v>0</v>
      </c>
      <c r="AN39" s="42">
        <f>+PDD!AN41/PDD!AN$74</f>
        <v>6.8321502010265306E-5</v>
      </c>
      <c r="AO39" s="42">
        <f>+PDD!AO41/PDD!AO$74</f>
        <v>2.098155530547237E-4</v>
      </c>
      <c r="AP39" s="42">
        <f>+PDD!AP41/PDD!AP$74</f>
        <v>7.7831443038193616E-6</v>
      </c>
      <c r="AQ39" s="42">
        <f>+PDD!AQ41/PDD!AQ$74</f>
        <v>2.9669106023477534E-5</v>
      </c>
      <c r="AR39" s="42">
        <f>+PDD!AR41/PDD!AR$74</f>
        <v>3.1575872875535803E-5</v>
      </c>
      <c r="AS39" s="42">
        <f>+PDD!AS41/PDD!AS$74</f>
        <v>0</v>
      </c>
      <c r="AT39" s="42">
        <f>+PDD!AT41/PDD!AT$74</f>
        <v>4.4684349753342392E-5</v>
      </c>
      <c r="AU39" s="42">
        <f>+PDD!AU41/PDD!AU$74</f>
        <v>0</v>
      </c>
      <c r="AV39" s="42">
        <f>+PDD!AV41/PDD!AV$74</f>
        <v>6.3514759057500057E-5</v>
      </c>
      <c r="AW39" s="42">
        <f>+PDD!AW41/PDD!AW$74</f>
        <v>0</v>
      </c>
      <c r="AX39" s="42">
        <f>+PDD!AX41/PDD!AX$74</f>
        <v>8.6997124671303236E-4</v>
      </c>
      <c r="AY39" s="42">
        <f>+PDD!AY41/PDD!AY$74</f>
        <v>2.0234406551999546E-4</v>
      </c>
      <c r="AZ39" s="42">
        <f>+PDD!AZ41/PDD!AZ$74</f>
        <v>2.0517591485356157E-4</v>
      </c>
      <c r="BA39" s="42">
        <f>+PDD!BA41/PDD!BA$74</f>
        <v>4.4057278243457115E-4</v>
      </c>
      <c r="BB39" s="42">
        <f>+PDD!BB41/PDD!BB$74</f>
        <v>1.4808192003576317E-3</v>
      </c>
      <c r="BC39" s="42">
        <f>+PDD!BC41/PDD!BC$74</f>
        <v>1.7347910499546001E-4</v>
      </c>
      <c r="BD39" s="42">
        <f>+PDD!BD41/PDD!BD$74</f>
        <v>3.1572386872447559E-5</v>
      </c>
      <c r="BE39" s="42">
        <f>+PDD!BE41/PDD!BE$74</f>
        <v>1.567898400183668E-4</v>
      </c>
      <c r="BF39" s="42">
        <f>+PDD!BF41/PDD!BF$74</f>
        <v>0</v>
      </c>
      <c r="BG39" s="42">
        <f>+PDD!BG41/PDD!BG$74</f>
        <v>4.2181407300362686E-4</v>
      </c>
      <c r="BH39" s="42">
        <f>+PDD!BH41/PDD!BH$74</f>
        <v>1.7625921794291226E-4</v>
      </c>
      <c r="BI39" s="42">
        <f>+PDD!BI41/PDD!BI$74</f>
        <v>2.155128974391176E-4</v>
      </c>
      <c r="BJ39" s="42">
        <f>+PDD!BJ41/PDD!BJ$74</f>
        <v>0</v>
      </c>
      <c r="BK39" s="42">
        <f>+PDD!BK41/PDD!BK$74</f>
        <v>0</v>
      </c>
    </row>
    <row r="40" spans="1:63" s="1" customFormat="1" ht="15.6" x14ac:dyDescent="0.3">
      <c r="A40" s="14"/>
      <c r="B40" s="44">
        <v>36</v>
      </c>
      <c r="C40" s="46" t="s">
        <v>94</v>
      </c>
      <c r="D40" s="42">
        <f>+PDD!D42/PDD!D$74</f>
        <v>2.6734870291320968E-5</v>
      </c>
      <c r="E40" s="42">
        <f>+PDD!E42/PDD!E$74</f>
        <v>1.3500108587829944E-4</v>
      </c>
      <c r="F40" s="42">
        <f>+PDD!F42/PDD!F$74</f>
        <v>1.7104455197445278E-6</v>
      </c>
      <c r="G40" s="42">
        <f>+PDD!G42/PDD!G$74</f>
        <v>5.1458593842464665E-6</v>
      </c>
      <c r="H40" s="42">
        <f>+PDD!H42/PDD!H$74</f>
        <v>0</v>
      </c>
      <c r="I40" s="42">
        <f>+PDD!I42/PDD!I$74</f>
        <v>2.252365454089508E-4</v>
      </c>
      <c r="J40" s="42">
        <f>+PDD!J42/PDD!J$74</f>
        <v>2.8327648918450365E-6</v>
      </c>
      <c r="K40" s="42">
        <f>+PDD!K42/PDD!K$74</f>
        <v>1.2522630181685475E-4</v>
      </c>
      <c r="L40" s="42">
        <f>+PDD!L42/PDD!L$74</f>
        <v>0</v>
      </c>
      <c r="M40" s="42">
        <f>+PDD!M42/PDD!M$74</f>
        <v>2.387285996862424E-5</v>
      </c>
      <c r="N40" s="42">
        <f>+PDD!N42/PDD!N$74</f>
        <v>1.2036591237361579E-5</v>
      </c>
      <c r="O40" s="42">
        <f>+PDD!O42/PDD!O$74</f>
        <v>5.1063395205147188E-5</v>
      </c>
      <c r="P40" s="42">
        <f>+PDD!P42/PDD!P$74</f>
        <v>3.8616665236419805E-4</v>
      </c>
      <c r="Q40" s="42">
        <f>+PDD!Q42/PDD!Q$74</f>
        <v>1.7226137209243352E-4</v>
      </c>
      <c r="R40" s="42">
        <f>+PDD!R42/PDD!R$74</f>
        <v>5.0796415224411305E-5</v>
      </c>
      <c r="S40" s="42">
        <f>+PDD!S42/PDD!S$74</f>
        <v>5.4889182573655089E-4</v>
      </c>
      <c r="T40" s="42">
        <f>+PDD!T42/PDD!T$74</f>
        <v>3.0256625583520636E-4</v>
      </c>
      <c r="U40" s="64">
        <v>0</v>
      </c>
      <c r="V40" s="42">
        <f>+PDD!V42/PDD!V$74</f>
        <v>1.7145662579493844E-5</v>
      </c>
      <c r="W40" s="42">
        <f>+PDD!W42/PDD!W$74</f>
        <v>5.2794703138489823E-4</v>
      </c>
      <c r="X40" s="42">
        <f>+PDD!X42/PDD!X$74</f>
        <v>1.2929740712521069E-4</v>
      </c>
      <c r="Y40" s="42">
        <f>+PDD!Y42/PDD!Y$74</f>
        <v>3.5888029348432891E-4</v>
      </c>
      <c r="Z40" s="64">
        <v>0</v>
      </c>
      <c r="AA40" s="42">
        <f>+PDD!AA42/PDD!AA$74</f>
        <v>7.8779417630634222E-4</v>
      </c>
      <c r="AB40" s="64">
        <v>0</v>
      </c>
      <c r="AC40" s="42">
        <f>+PDD!AC42/PDD!AC$74</f>
        <v>7.5915024952397548E-4</v>
      </c>
      <c r="AD40" s="42">
        <f>+PDD!AD42/PDD!AD$74</f>
        <v>8.9483754890667987E-4</v>
      </c>
      <c r="AE40" s="42">
        <f>+PDD!AE42/PDD!AE$74</f>
        <v>1.8250950570342206E-4</v>
      </c>
      <c r="AF40" s="42">
        <f>+PDD!AF42/PDD!AF$74</f>
        <v>1.1530068568321351E-4</v>
      </c>
      <c r="AG40" s="42">
        <f>+PDD!AG42/PDD!AG$74</f>
        <v>1.826531832523095E-4</v>
      </c>
      <c r="AH40" s="42">
        <f>+PDD!AH42/PDD!AH$74</f>
        <v>2.1002724708971131E-5</v>
      </c>
      <c r="AI40" s="42">
        <f>+PDD!AI42/PDD!AI$74</f>
        <v>1.5311168885255038E-4</v>
      </c>
      <c r="AJ40" s="64">
        <v>0</v>
      </c>
      <c r="AK40" s="42">
        <f>+PDD!AK42/PDD!AK$74</f>
        <v>9.1572386494549968E-4</v>
      </c>
      <c r="AL40" s="42">
        <f>+PDD!AL42/PDD!AL$74</f>
        <v>7.5620084694494864E-5</v>
      </c>
      <c r="AM40" s="42">
        <f>+PDD!AM42/PDD!AM$74</f>
        <v>8.3150584795321641E-3</v>
      </c>
      <c r="AN40" s="42">
        <f>+PDD!AN42/PDD!AN$74</f>
        <v>2.0572363383091E-3</v>
      </c>
      <c r="AO40" s="42">
        <f>+PDD!AO42/PDD!AO$74</f>
        <v>1.1825967535811701E-3</v>
      </c>
      <c r="AP40" s="42">
        <f>+PDD!AP42/PDD!AP$74</f>
        <v>2.5641136512027121E-4</v>
      </c>
      <c r="AQ40" s="42">
        <f>+PDD!AQ42/PDD!AQ$74</f>
        <v>9.7444470095859031E-4</v>
      </c>
      <c r="AR40" s="42">
        <f>+PDD!AR42/PDD!AR$74</f>
        <v>7.6068251249220475E-4</v>
      </c>
      <c r="AS40" s="42">
        <f>+PDD!AS42/PDD!AS$74</f>
        <v>3.8413790916784756E-4</v>
      </c>
      <c r="AT40" s="42">
        <f>+PDD!AT42/PDD!AT$74</f>
        <v>6.7721614515065573E-4</v>
      </c>
      <c r="AU40" s="42">
        <f>+PDD!AU42/PDD!AU$74</f>
        <v>9.69533155095925E-4</v>
      </c>
      <c r="AV40" s="42">
        <f>+PDD!AV42/PDD!AV$74</f>
        <v>1.7478867802645366E-4</v>
      </c>
      <c r="AW40" s="42">
        <f>+PDD!AW42/PDD!AW$74</f>
        <v>1.0875807814935728E-4</v>
      </c>
      <c r="AX40" s="42">
        <f>+PDD!AX42/PDD!AX$74</f>
        <v>7.8641468629426657E-4</v>
      </c>
      <c r="AY40" s="42">
        <f>+PDD!AY42/PDD!AY$74</f>
        <v>3.6548054110860969E-4</v>
      </c>
      <c r="AZ40" s="42">
        <f>+PDD!AZ42/PDD!AZ$74</f>
        <v>1.1018416496143555E-3</v>
      </c>
      <c r="BA40" s="42">
        <f>+PDD!BA42/PDD!BA$74</f>
        <v>5.5591587139812838E-4</v>
      </c>
      <c r="BB40" s="42">
        <f>+PDD!BB42/PDD!BB$74</f>
        <v>1.1175993964963258E-4</v>
      </c>
      <c r="BC40" s="42">
        <f>+PDD!BC42/PDD!BC$74</f>
        <v>4.3554328488221877E-4</v>
      </c>
      <c r="BD40" s="42">
        <f>+PDD!BD42/PDD!BD$74</f>
        <v>1.1275852454445557E-4</v>
      </c>
      <c r="BE40" s="42">
        <f>+PDD!BE42/PDD!BE$74</f>
        <v>4.7596915719861352E-4</v>
      </c>
      <c r="BF40" s="42">
        <f>+PDD!BF42/PDD!BF$74</f>
        <v>1.8006038948447325E-4</v>
      </c>
      <c r="BG40" s="42">
        <f>+PDD!BG42/PDD!BG$74</f>
        <v>5.4697768036775208E-4</v>
      </c>
      <c r="BH40" s="42">
        <f>+PDD!BH42/PDD!BH$74</f>
        <v>6.4613039684555823E-4</v>
      </c>
      <c r="BI40" s="42">
        <f>+PDD!BI42/PDD!BI$74</f>
        <v>2.1675325943876721E-3</v>
      </c>
      <c r="BJ40" s="42">
        <f>+PDD!BJ42/PDD!BJ$74</f>
        <v>3.1867468480809864E-3</v>
      </c>
      <c r="BK40" s="42">
        <f>+PDD!BK42/PDD!BK$74</f>
        <v>1.0771807756732379E-3</v>
      </c>
    </row>
    <row r="41" spans="1:63" s="1" customFormat="1" ht="15.6" x14ac:dyDescent="0.3">
      <c r="A41" s="14"/>
      <c r="B41" s="44">
        <v>37</v>
      </c>
      <c r="C41" s="46" t="s">
        <v>96</v>
      </c>
      <c r="D41" s="42">
        <f>+PDD!D43/PDD!D$74</f>
        <v>1.7823246860880647E-5</v>
      </c>
      <c r="E41" s="42">
        <f>+PDD!E43/PDD!E$74</f>
        <v>2.3478449717965122E-5</v>
      </c>
      <c r="F41" s="42">
        <f>+PDD!F43/PDD!F$74</f>
        <v>9.7495394625438082E-5</v>
      </c>
      <c r="G41" s="42">
        <f>+PDD!G43/PDD!G$74</f>
        <v>8.1047285301881836E-5</v>
      </c>
      <c r="H41" s="42">
        <f>+PDD!H43/PDD!H$74</f>
        <v>1.0732147073343494E-4</v>
      </c>
      <c r="I41" s="42">
        <f>+PDD!I43/PDD!I$74</f>
        <v>2.929687762479193E-4</v>
      </c>
      <c r="J41" s="42">
        <f>+PDD!J43/PDD!J$74</f>
        <v>1.1176545118734053E-4</v>
      </c>
      <c r="K41" s="42">
        <f>+PDD!K43/PDD!K$74</f>
        <v>1.7889471688122105E-5</v>
      </c>
      <c r="L41" s="42">
        <f>+PDD!L43/PDD!L$74</f>
        <v>2.392439889947765E-4</v>
      </c>
      <c r="M41" s="42">
        <f>+PDD!M43/PDD!M$74</f>
        <v>2.407748448264102E-3</v>
      </c>
      <c r="N41" s="42">
        <f>+PDD!N43/PDD!N$74</f>
        <v>5.1155512758786716E-4</v>
      </c>
      <c r="O41" s="42">
        <f>+PDD!O43/PDD!O$74</f>
        <v>2.2978527842316236E-4</v>
      </c>
      <c r="P41" s="42">
        <f>+PDD!P43/PDD!P$74</f>
        <v>1.4627524710765078E-3</v>
      </c>
      <c r="Q41" s="42">
        <f>+PDD!Q43/PDD!Q$74</f>
        <v>1.8625214342989007E-4</v>
      </c>
      <c r="R41" s="42">
        <f>+PDD!R43/PDD!R$74</f>
        <v>3.8822974492942926E-4</v>
      </c>
      <c r="S41" s="42">
        <f>+PDD!S43/PDD!S$74</f>
        <v>5.0387127777123497E-4</v>
      </c>
      <c r="T41" s="42">
        <f>+PDD!T43/PDD!T$74</f>
        <v>8.6941487391014401E-4</v>
      </c>
      <c r="U41" s="64">
        <v>0</v>
      </c>
      <c r="V41" s="42">
        <f>+PDD!V43/PDD!V$74</f>
        <v>7.645850345408433E-4</v>
      </c>
      <c r="W41" s="42">
        <f>+PDD!W43/PDD!W$74</f>
        <v>2.3804199973913205E-3</v>
      </c>
      <c r="X41" s="42">
        <f>+PDD!X43/PDD!X$74</f>
        <v>9.6318872034048314E-4</v>
      </c>
      <c r="Y41" s="42">
        <f>+PDD!Y43/PDD!Y$74</f>
        <v>3.5888029348432889E-2</v>
      </c>
      <c r="Z41" s="64">
        <v>0</v>
      </c>
      <c r="AA41" s="42">
        <f>+PDD!AA43/PDD!AA$74</f>
        <v>3.1471878739529315E-2</v>
      </c>
      <c r="AB41" s="64">
        <v>0</v>
      </c>
      <c r="AC41" s="42">
        <f>+PDD!AC43/PDD!AC$74</f>
        <v>4.1172493041122709E-3</v>
      </c>
      <c r="AD41" s="42">
        <f>+PDD!AD43/PDD!AD$74</f>
        <v>1.6878159300122802E-2</v>
      </c>
      <c r="AE41" s="42">
        <f>+PDD!AE43/PDD!AE$74</f>
        <v>7.5133079847908742E-3</v>
      </c>
      <c r="AF41" s="42">
        <f>+PDD!AF43/PDD!AF$74</f>
        <v>7.3265756692777765E-3</v>
      </c>
      <c r="AG41" s="42">
        <f>+PDD!AG43/PDD!AG$74</f>
        <v>1.200156355884556E-2</v>
      </c>
      <c r="AH41" s="42">
        <f>+PDD!AH43/PDD!AH$74</f>
        <v>1.1955770689823567E-3</v>
      </c>
      <c r="AI41" s="42">
        <f>+PDD!AI43/PDD!AI$74</f>
        <v>3.3715193885331595E-3</v>
      </c>
      <c r="AJ41" s="64">
        <v>0</v>
      </c>
      <c r="AK41" s="42">
        <f>+PDD!AK43/PDD!AK$74</f>
        <v>9.6692562943707597E-3</v>
      </c>
      <c r="AL41" s="42">
        <f>+PDD!AL43/PDD!AL$74</f>
        <v>1.9283121597096189E-2</v>
      </c>
      <c r="AM41" s="42">
        <f>+PDD!AM43/PDD!AM$74</f>
        <v>4.1904239766081874E-2</v>
      </c>
      <c r="AN41" s="42">
        <f>+PDD!AN43/PDD!AN$74</f>
        <v>0.15785777930446812</v>
      </c>
      <c r="AO41" s="42">
        <f>+PDD!AO43/PDD!AO$74</f>
        <v>1.5621721631983519E-2</v>
      </c>
      <c r="AP41" s="42">
        <f>+PDD!AP43/PDD!AP$74</f>
        <v>3.8688713143568746E-4</v>
      </c>
      <c r="AQ41" s="42">
        <f>+PDD!AQ43/PDD!AQ$74</f>
        <v>1.2085524906750927E-3</v>
      </c>
      <c r="AR41" s="42">
        <f>+PDD!AR43/PDD!AR$74</f>
        <v>8.4939098035191314E-4</v>
      </c>
      <c r="AS41" s="42">
        <f>+PDD!AS43/PDD!AS$74</f>
        <v>1.4024082398191259E-3</v>
      </c>
      <c r="AT41" s="42">
        <f>+PDD!AT43/PDD!AT$74</f>
        <v>1.3266286948992317E-3</v>
      </c>
      <c r="AU41" s="42">
        <f>+PDD!AU43/PDD!AU$74</f>
        <v>2.7910802949731174E-4</v>
      </c>
      <c r="AV41" s="42">
        <f>+PDD!AV43/PDD!AV$74</f>
        <v>1.0556251427851172E-3</v>
      </c>
      <c r="AW41" s="42">
        <f>+PDD!AW43/PDD!AW$74</f>
        <v>1.0274776330426122E-2</v>
      </c>
      <c r="AX41" s="42">
        <f>+PDD!AX43/PDD!AX$74</f>
        <v>9.0722764247622323E-2</v>
      </c>
      <c r="AY41" s="42">
        <f>+PDD!AY43/PDD!AY$74</f>
        <v>1.630268040083866E-3</v>
      </c>
      <c r="AZ41" s="42">
        <f>+PDD!AZ43/PDD!AZ$74</f>
        <v>5.2202391160833641E-3</v>
      </c>
      <c r="BA41" s="42">
        <f>+PDD!BA43/PDD!BA$74</f>
        <v>5.0505146003551058E-3</v>
      </c>
      <c r="BB41" s="42">
        <f>+PDD!BB43/PDD!BB$74</f>
        <v>1.3271492833393871E-2</v>
      </c>
      <c r="BC41" s="42">
        <f>+PDD!BC43/PDD!BC$74</f>
        <v>8.5152403239260911E-3</v>
      </c>
      <c r="BD41" s="42">
        <f>+PDD!BD43/PDD!BD$74</f>
        <v>5.0187794197241312E-4</v>
      </c>
      <c r="BE41" s="42">
        <f>+PDD!BE43/PDD!BE$74</f>
        <v>2.2510541316922662E-3</v>
      </c>
      <c r="BF41" s="42">
        <f>+PDD!BF43/PDD!BF$74</f>
        <v>7.8534031413612562E-3</v>
      </c>
      <c r="BG41" s="42">
        <f>+PDD!BG43/PDD!BG$74</f>
        <v>1.5931201797705456E-2</v>
      </c>
      <c r="BH41" s="42">
        <f>+PDD!BH43/PDD!BH$74</f>
        <v>3.9568583704260038E-3</v>
      </c>
      <c r="BI41" s="42">
        <f>+PDD!BI43/PDD!BI$74</f>
        <v>7.6142722253489678E-3</v>
      </c>
      <c r="BJ41" s="42">
        <f>+PDD!BJ43/PDD!BJ$74</f>
        <v>3.9814019364275928E-2</v>
      </c>
      <c r="BK41" s="42">
        <f>+PDD!BK43/PDD!BK$74</f>
        <v>3.50727998969205E-3</v>
      </c>
    </row>
    <row r="42" spans="1:63" s="1" customFormat="1" ht="15.6" x14ac:dyDescent="0.3">
      <c r="A42" s="14"/>
      <c r="B42" s="44">
        <v>38</v>
      </c>
      <c r="C42" s="46" t="s">
        <v>98</v>
      </c>
      <c r="D42" s="42">
        <f>+PDD!D44/PDD!D$74</f>
        <v>2.5843707948276936E-4</v>
      </c>
      <c r="E42" s="42">
        <f>+PDD!E44/PDD!E$74</f>
        <v>3.2869829605151175E-4</v>
      </c>
      <c r="F42" s="42">
        <f>+PDD!F44/PDD!F$74</f>
        <v>1.2144163190186148E-4</v>
      </c>
      <c r="G42" s="42">
        <f>+PDD!G44/PDD!G$74</f>
        <v>1.2864648460616166E-6</v>
      </c>
      <c r="H42" s="42">
        <f>+PDD!H44/PDD!H$74</f>
        <v>2.1464294146686985E-5</v>
      </c>
      <c r="I42" s="42">
        <f>+PDD!I44/PDD!I$74</f>
        <v>8.6277960711543211E-5</v>
      </c>
      <c r="J42" s="42">
        <f>+PDD!J44/PDD!J$74</f>
        <v>3.5280799107524544E-5</v>
      </c>
      <c r="K42" s="42">
        <f>+PDD!K44/PDD!K$74</f>
        <v>1.0733683012873263E-5</v>
      </c>
      <c r="L42" s="42">
        <f>+PDD!L44/PDD!L$74</f>
        <v>1.1962199449738825E-4</v>
      </c>
      <c r="M42" s="42">
        <f>+PDD!M44/PDD!M$74</f>
        <v>1.5687879407953073E-4</v>
      </c>
      <c r="N42" s="42">
        <f>+PDD!N44/PDD!N$74</f>
        <v>4.0623495426095331E-5</v>
      </c>
      <c r="O42" s="42">
        <f>+PDD!O44/PDD!O$74</f>
        <v>1.5319018561544158E-5</v>
      </c>
      <c r="P42" s="42">
        <f>+PDD!P44/PDD!P$74</f>
        <v>1.1702019768612063E-5</v>
      </c>
      <c r="Q42" s="42">
        <f>+PDD!Q44/PDD!Q$74</f>
        <v>1.9674522193298247E-6</v>
      </c>
      <c r="R42" s="42">
        <f>+PDD!R44/PDD!R$74</f>
        <v>5.4424730597583543E-6</v>
      </c>
      <c r="S42" s="42">
        <f>+PDD!S44/PDD!S$74</f>
        <v>3.0176816570954504E-5</v>
      </c>
      <c r="T42" s="42">
        <f>+PDD!T44/PDD!T$74</f>
        <v>2.2641012341410001E-5</v>
      </c>
      <c r="U42" s="64">
        <v>0</v>
      </c>
      <c r="V42" s="42">
        <f>+PDD!V44/PDD!V$74</f>
        <v>4.4885393094284697E-5</v>
      </c>
      <c r="W42" s="42">
        <f>+PDD!W44/PDD!W$74</f>
        <v>1.7080639250687885E-5</v>
      </c>
      <c r="X42" s="42">
        <f>+PDD!X44/PDD!X$74</f>
        <v>2.385845012429483E-5</v>
      </c>
      <c r="Y42" s="42">
        <f>+PDD!Y44/PDD!Y$74</f>
        <v>2.3127841135656751E-3</v>
      </c>
      <c r="Z42" s="64">
        <v>0</v>
      </c>
      <c r="AA42" s="42">
        <f>+PDD!AA44/PDD!AA$74</f>
        <v>8.9748703629836452E-5</v>
      </c>
      <c r="AB42" s="64">
        <v>0</v>
      </c>
      <c r="AC42" s="42">
        <f>+PDD!AC44/PDD!AC$74</f>
        <v>2.2815991105911829E-5</v>
      </c>
      <c r="AD42" s="42">
        <f>+PDD!AD44/PDD!AD$74</f>
        <v>8.5675935533618288E-5</v>
      </c>
      <c r="AE42" s="42">
        <f>+PDD!AE44/PDD!AE$74</f>
        <v>4.5627376425855514E-4</v>
      </c>
      <c r="AF42" s="42">
        <f>+PDD!AF44/PDD!AF$74</f>
        <v>2.1351978830224722E-5</v>
      </c>
      <c r="AG42" s="42">
        <f>+PDD!AG44/PDD!AG$74</f>
        <v>7.1395381075821306E-5</v>
      </c>
      <c r="AH42" s="42">
        <f>+PDD!AH44/PDD!AH$74</f>
        <v>1.3900647278480893E-5</v>
      </c>
      <c r="AI42" s="42">
        <f>+PDD!AI44/PDD!AI$74</f>
        <v>1.8373402662306047E-5</v>
      </c>
      <c r="AJ42" s="64">
        <v>0</v>
      </c>
      <c r="AK42" s="42">
        <f>+PDD!AK44/PDD!AK$74</f>
        <v>1.2800441122894082E-4</v>
      </c>
      <c r="AL42" s="42">
        <f>+PDD!AL44/PDD!AL$74</f>
        <v>1.5124016938898973E-4</v>
      </c>
      <c r="AM42" s="42">
        <f>+PDD!AM44/PDD!AM$74</f>
        <v>9.1374269005847948E-5</v>
      </c>
      <c r="AN42" s="42">
        <f>+PDD!AN44/PDD!AN$74</f>
        <v>2.1824924253279196E-5</v>
      </c>
      <c r="AO42" s="42">
        <f>+PDD!AO44/PDD!AO$74</f>
        <v>1.8292101398134548E-2</v>
      </c>
      <c r="AP42" s="42">
        <f>+PDD!AP44/PDD!AP$74</f>
        <v>1.6755380098500016E-5</v>
      </c>
      <c r="AQ42" s="42">
        <f>+PDD!AQ44/PDD!AQ$74</f>
        <v>1.854319126467346E-5</v>
      </c>
      <c r="AR42" s="42">
        <f>+PDD!AR44/PDD!AR$74</f>
        <v>2.8023587177038026E-5</v>
      </c>
      <c r="AS42" s="42">
        <f>+PDD!AS44/PDD!AS$74</f>
        <v>5.8535300444624387E-5</v>
      </c>
      <c r="AT42" s="42">
        <f>+PDD!AT44/PDD!AT$74</f>
        <v>2.6512714186983151E-4</v>
      </c>
      <c r="AU42" s="42">
        <f>+PDD!AU44/PDD!AU$74</f>
        <v>1.7627875547198636E-4</v>
      </c>
      <c r="AV42" s="42">
        <f>+PDD!AV44/PDD!AV$74</f>
        <v>1.7232686565988388E-5</v>
      </c>
      <c r="AW42" s="42">
        <f>+PDD!AW44/PDD!AW$74</f>
        <v>5.2661806261794053E-4</v>
      </c>
      <c r="AX42" s="42">
        <f>+PDD!AX44/PDD!AX$74</f>
        <v>3.8239414121058711E-3</v>
      </c>
      <c r="AY42" s="42">
        <f>+PDD!AY44/PDD!AY$74</f>
        <v>5.1819821657559814E-5</v>
      </c>
      <c r="AZ42" s="42">
        <f>+PDD!AZ44/PDD!AZ$74</f>
        <v>1.3861120965297862E-4</v>
      </c>
      <c r="BA42" s="42">
        <f>+PDD!BA44/PDD!BA$74</f>
        <v>8.4143728834070459E-5</v>
      </c>
      <c r="BB42" s="42">
        <f>+PDD!BB44/PDD!BB$74</f>
        <v>8.3819954737224438E-5</v>
      </c>
      <c r="BC42" s="42">
        <f>+PDD!BC44/PDD!BC$74</f>
        <v>2.0300746329255959E-4</v>
      </c>
      <c r="BD42" s="42">
        <f>+PDD!BD44/PDD!BD$74</f>
        <v>1.1152843154942514E-4</v>
      </c>
      <c r="BE42" s="42">
        <f>+PDD!BE44/PDD!BE$74</f>
        <v>1.11992742870262E-4</v>
      </c>
      <c r="BF42" s="42">
        <f>+PDD!BF44/PDD!BF$74</f>
        <v>1.8006038948447325E-4</v>
      </c>
      <c r="BG42" s="42">
        <f>+PDD!BG44/PDD!BG$74</f>
        <v>1.9728255093968077E-4</v>
      </c>
      <c r="BH42" s="42">
        <f>+PDD!BH44/PDD!BH$74</f>
        <v>1.2471605238258284E-4</v>
      </c>
      <c r="BI42" s="42">
        <f>+PDD!BI44/PDD!BI$74</f>
        <v>3.4962703865123036E-4</v>
      </c>
      <c r="BJ42" s="42">
        <f>+PDD!BJ44/PDD!BJ$74</f>
        <v>2.4379484083679676E-4</v>
      </c>
      <c r="BK42" s="42">
        <f>+PDD!BK44/PDD!BK$74</f>
        <v>2.5254477515784048E-4</v>
      </c>
    </row>
    <row r="43" spans="1:63" s="1" customFormat="1" ht="15.6" x14ac:dyDescent="0.3">
      <c r="A43" s="14"/>
      <c r="B43" s="44">
        <v>39</v>
      </c>
      <c r="C43" s="46" t="s">
        <v>100</v>
      </c>
      <c r="D43" s="42">
        <f>+PDD!D45/PDD!D$74</f>
        <v>5.770276171210109E-3</v>
      </c>
      <c r="E43" s="42">
        <f>+PDD!E45/PDD!E$74</f>
        <v>2.7352393921429366E-3</v>
      </c>
      <c r="F43" s="42">
        <f>+PDD!F45/PDD!F$74</f>
        <v>2.9590707491580331E-4</v>
      </c>
      <c r="G43" s="42">
        <f>+PDD!G45/PDD!G$74</f>
        <v>3.5506429751300613E-4</v>
      </c>
      <c r="H43" s="42">
        <f>+PDD!H45/PDD!H$74</f>
        <v>2.1464294146686985E-5</v>
      </c>
      <c r="I43" s="42">
        <f>+PDD!I45/PDD!I$74</f>
        <v>5.2554566778469647E-2</v>
      </c>
      <c r="J43" s="42">
        <f>+PDD!J45/PDD!J$74</f>
        <v>2.1086071758570145E-3</v>
      </c>
      <c r="K43" s="42">
        <f>+PDD!K45/PDD!K$74</f>
        <v>2.1635527059614877E-2</v>
      </c>
      <c r="L43" s="42">
        <f>+PDD!L45/PDD!L$74</f>
        <v>3.7082818294190356E-2</v>
      </c>
      <c r="M43" s="42">
        <f>+PDD!M45/PDD!M$74</f>
        <v>9.2899529363617769E-3</v>
      </c>
      <c r="N43" s="42">
        <f>+PDD!N45/PDD!N$74</f>
        <v>1.5292489167067887E-2</v>
      </c>
      <c r="O43" s="42">
        <f>+PDD!O45/PDD!O$74</f>
        <v>0</v>
      </c>
      <c r="P43" s="42">
        <f>+PDD!P45/PDD!P$74</f>
        <v>2.723060000156027E-2</v>
      </c>
      <c r="Q43" s="42">
        <f>+PDD!Q45/PDD!Q$74</f>
        <v>5.5919364189396564E-4</v>
      </c>
      <c r="R43" s="42">
        <f>+PDD!R45/PDD!R$74</f>
        <v>7.9278690903813358E-4</v>
      </c>
      <c r="S43" s="42">
        <f>+PDD!S45/PDD!S$74</f>
        <v>7.1625081925979044E-3</v>
      </c>
      <c r="T43" s="42">
        <f>+PDD!T45/PDD!T$74</f>
        <v>9.8747746190135099E-3</v>
      </c>
      <c r="U43" s="64">
        <v>0</v>
      </c>
      <c r="V43" s="42">
        <f>+PDD!V45/PDD!V$74</f>
        <v>1.39813817619775E-4</v>
      </c>
      <c r="W43" s="42">
        <f>+PDD!W45/PDD!W$74</f>
        <v>2.1226576232445762E-3</v>
      </c>
      <c r="X43" s="42">
        <f>+PDD!X45/PDD!X$74</f>
        <v>1.5123178869109465E-4</v>
      </c>
      <c r="Y43" s="42">
        <f>+PDD!Y45/PDD!Y$74</f>
        <v>1.9339660259988835E-3</v>
      </c>
      <c r="Z43" s="64">
        <v>0</v>
      </c>
      <c r="AA43" s="42">
        <f>+PDD!AA45/PDD!AA$74</f>
        <v>8.2967690466693254E-3</v>
      </c>
      <c r="AB43" s="64">
        <v>0</v>
      </c>
      <c r="AC43" s="42">
        <f>+PDD!AC45/PDD!AC$74</f>
        <v>1.9538785110699039E-3</v>
      </c>
      <c r="AD43" s="42">
        <f>+PDD!AD45/PDD!AD$74</f>
        <v>3.4460765181299801E-3</v>
      </c>
      <c r="AE43" s="42">
        <f>+PDD!AE45/PDD!AE$74</f>
        <v>9.368821292775666E-3</v>
      </c>
      <c r="AF43" s="42">
        <f>+PDD!AF45/PDD!AF$74</f>
        <v>1.0680259810878405E-2</v>
      </c>
      <c r="AG43" s="42">
        <f>+PDD!AG45/PDD!AG$74</f>
        <v>7.9207225688534087E-3</v>
      </c>
      <c r="AH43" s="42">
        <f>+PDD!AH45/PDD!AH$74</f>
        <v>1.2668406493532587E-4</v>
      </c>
      <c r="AI43" s="42">
        <f>+PDD!AI45/PDD!AI$74</f>
        <v>1.7500666035846508E-2</v>
      </c>
      <c r="AJ43" s="64">
        <v>0</v>
      </c>
      <c r="AK43" s="42">
        <f>+PDD!AK45/PDD!AK$74</f>
        <v>5.9275888892171055E-3</v>
      </c>
      <c r="AL43" s="42">
        <f>+PDD!AL45/PDD!AL$74</f>
        <v>4.5372050816696913E-4</v>
      </c>
      <c r="AM43" s="42">
        <f>+PDD!AM45/PDD!AM$74</f>
        <v>6.9444444444444447E-4</v>
      </c>
      <c r="AN43" s="42">
        <f>+PDD!AN45/PDD!AN$74</f>
        <v>1.4638830715449485E-2</v>
      </c>
      <c r="AO43" s="42">
        <f>+PDD!AO45/PDD!AO$74</f>
        <v>1.7090430503366585E-2</v>
      </c>
      <c r="AP43" s="42">
        <f>+PDD!AP45/PDD!AP$74</f>
        <v>1.7411542403002564E-3</v>
      </c>
      <c r="AQ43" s="42">
        <f>+PDD!AQ45/PDD!AQ$74</f>
        <v>1.2035458290336309E-2</v>
      </c>
      <c r="AR43" s="42">
        <f>+PDD!AR45/PDD!AR$74</f>
        <v>2.8635764412412477E-2</v>
      </c>
      <c r="AS43" s="42">
        <f>+PDD!AS45/PDD!AS$74</f>
        <v>4.0822274632995861E-3</v>
      </c>
      <c r="AT43" s="42">
        <f>+PDD!AT45/PDD!AT$74</f>
        <v>5.8715235575891901E-3</v>
      </c>
      <c r="AU43" s="42">
        <f>+PDD!AU45/PDD!AU$74</f>
        <v>1.1164321179892469E-3</v>
      </c>
      <c r="AV43" s="42">
        <f>+PDD!AV45/PDD!AV$74</f>
        <v>5.3372092107232605E-4</v>
      </c>
      <c r="AW43" s="42">
        <f>+PDD!AW45/PDD!AW$74</f>
        <v>7.8681699449913087E-2</v>
      </c>
      <c r="AX43" s="42">
        <f>+PDD!AX45/PDD!AX$74</f>
        <v>8.758693568602394E-3</v>
      </c>
      <c r="AY43" s="42">
        <f>+PDD!AY45/PDD!AY$74</f>
        <v>6.1295446189227895E-3</v>
      </c>
      <c r="AZ43" s="42">
        <f>+PDD!AZ45/PDD!AZ$74</f>
        <v>1.6910567577663391E-2</v>
      </c>
      <c r="BA43" s="42">
        <f>+PDD!BA45/PDD!BA$74</f>
        <v>2.1502977175304479E-2</v>
      </c>
      <c r="BB43" s="42">
        <f>+PDD!BB45/PDD!BB$74</f>
        <v>1.1650973708474198E-2</v>
      </c>
      <c r="BC43" s="42">
        <f>+PDD!BC45/PDD!BC$74</f>
        <v>5.9499641968655649E-3</v>
      </c>
      <c r="BD43" s="42">
        <f>+PDD!BD45/PDD!BD$74</f>
        <v>0.10215184267930656</v>
      </c>
      <c r="BE43" s="42">
        <f>+PDD!BE45/PDD!BE$74</f>
        <v>2.3199296685574775E-2</v>
      </c>
      <c r="BF43" s="42">
        <f>+PDD!BF45/PDD!BF$74</f>
        <v>1.4626443945815673E-2</v>
      </c>
      <c r="BG43" s="42">
        <f>+PDD!BG45/PDD!BG$74</f>
        <v>1.8882628690078378E-2</v>
      </c>
      <c r="BH43" s="42">
        <f>+PDD!BH45/PDD!BH$74</f>
        <v>9.12636175202583E-3</v>
      </c>
      <c r="BI43" s="42">
        <f>+PDD!BI45/PDD!BI$74</f>
        <v>4.783921187398542E-3</v>
      </c>
      <c r="BJ43" s="42">
        <f>+PDD!BJ45/PDD!BJ$74</f>
        <v>9.3686874550140478E-3</v>
      </c>
      <c r="BK43" s="42">
        <f>+PDD!BK45/PDD!BK$74</f>
        <v>7.7670403298544001E-3</v>
      </c>
    </row>
    <row r="44" spans="1:63" s="1" customFormat="1" ht="15.6" x14ac:dyDescent="0.3">
      <c r="A44" s="14"/>
      <c r="B44" s="44">
        <v>40</v>
      </c>
      <c r="C44" s="46" t="s">
        <v>102</v>
      </c>
      <c r="D44" s="42">
        <f>+PDD!D46/PDD!D$74</f>
        <v>2.8962776148931052E-3</v>
      </c>
      <c r="E44" s="42">
        <f>+PDD!E46/PDD!E$74</f>
        <v>3.8328569164578063E-3</v>
      </c>
      <c r="F44" s="42">
        <f>+PDD!F46/PDD!F$74</f>
        <v>2.3091014516551125E-4</v>
      </c>
      <c r="G44" s="42">
        <f>+PDD!G46/PDD!G$74</f>
        <v>3.1158178571612351E-3</v>
      </c>
      <c r="H44" s="42">
        <f>+PDD!H46/PDD!H$74</f>
        <v>3.9279658288437188E-3</v>
      </c>
      <c r="I44" s="42">
        <f>+PDD!I46/PDD!I$74</f>
        <v>9.4502588741989392E-4</v>
      </c>
      <c r="J44" s="42">
        <f>+PDD!J46/PDD!J$74</f>
        <v>4.192492039930654E-4</v>
      </c>
      <c r="K44" s="42">
        <f>+PDD!K46/PDD!K$74</f>
        <v>6.4402098077239584E-4</v>
      </c>
      <c r="L44" s="42">
        <f>+PDD!L46/PDD!L$74</f>
        <v>6.3798397065273739E-4</v>
      </c>
      <c r="M44" s="42">
        <f>+PDD!M46/PDD!M$74</f>
        <v>5.2520291930973327E-4</v>
      </c>
      <c r="N44" s="42">
        <f>+PDD!N46/PDD!N$74</f>
        <v>1.2638420799229659E-4</v>
      </c>
      <c r="O44" s="42">
        <f>+PDD!O46/PDD!O$74</f>
        <v>7.4041923047463425E-4</v>
      </c>
      <c r="P44" s="42">
        <f>+PDD!P46/PDD!P$74</f>
        <v>3.030823120070524E-3</v>
      </c>
      <c r="Q44" s="42">
        <f>+PDD!Q46/PDD!Q$74</f>
        <v>4.8749093878950095E-5</v>
      </c>
      <c r="R44" s="42">
        <f>+PDD!R46/PDD!R$74</f>
        <v>1.1810166539675628E-3</v>
      </c>
      <c r="S44" s="42">
        <f>+PDD!S46/PDD!S$74</f>
        <v>1.1295916473181618E-3</v>
      </c>
      <c r="T44" s="42">
        <f>+PDD!T46/PDD!T$74</f>
        <v>1.0764772231415846E-3</v>
      </c>
      <c r="U44" s="64">
        <v>0</v>
      </c>
      <c r="V44" s="42">
        <f>+PDD!V46/PDD!V$74</f>
        <v>1.7772942917768008E-4</v>
      </c>
      <c r="W44" s="42">
        <f>+PDD!W46/PDD!W$74</f>
        <v>5.2949981677132441E-4</v>
      </c>
      <c r="X44" s="42">
        <f>+PDD!X46/PDD!X$74</f>
        <v>6.888165439110926E-5</v>
      </c>
      <c r="Y44" s="42">
        <f>+PDD!Y46/PDD!Y$74</f>
        <v>8.333997926469416E-3</v>
      </c>
      <c r="Z44" s="64">
        <v>0</v>
      </c>
      <c r="AA44" s="42">
        <f>+PDD!AA46/PDD!AA$74</f>
        <v>1.1966493817311528E-4</v>
      </c>
      <c r="AB44" s="64">
        <v>0</v>
      </c>
      <c r="AC44" s="42">
        <f>+PDD!AC46/PDD!AC$74</f>
        <v>1.1200577451993081E-4</v>
      </c>
      <c r="AD44" s="42">
        <f>+PDD!AD46/PDD!AD$74</f>
        <v>4.9501651641646117E-4</v>
      </c>
      <c r="AE44" s="42">
        <f>+PDD!AE46/PDD!AE$74</f>
        <v>3.1939163498098861E-4</v>
      </c>
      <c r="AF44" s="42">
        <f>+PDD!AF46/PDD!AF$74</f>
        <v>2.1779018406829217E-4</v>
      </c>
      <c r="AG44" s="42">
        <f>+PDD!AG46/PDD!AG$74</f>
        <v>2.6237802545364328E-4</v>
      </c>
      <c r="AH44" s="42">
        <f>+PDD!AH46/PDD!AH$74</f>
        <v>5.1507664810839203E-3</v>
      </c>
      <c r="AI44" s="42">
        <f>+PDD!AI46/PDD!AI$74</f>
        <v>2.3793556447686331E-3</v>
      </c>
      <c r="AJ44" s="64">
        <v>0</v>
      </c>
      <c r="AK44" s="42">
        <f>+PDD!AK46/PDD!AK$74</f>
        <v>1.2800441122894082E-3</v>
      </c>
      <c r="AL44" s="42">
        <f>+PDD!AL46/PDD!AL$74</f>
        <v>1.4367816091954023E-3</v>
      </c>
      <c r="AM44" s="42">
        <f>+PDD!AM46/PDD!AM$74</f>
        <v>8.2236842105263153E-4</v>
      </c>
      <c r="AN44" s="42">
        <f>+PDD!AN46/PDD!AN$74</f>
        <v>1.4888393979736981E-3</v>
      </c>
      <c r="AO44" s="42">
        <f>+PDD!AO46/PDD!AO$74</f>
        <v>1.8501916951189272E-3</v>
      </c>
      <c r="AP44" s="42">
        <f>+PDD!AP46/PDD!AP$74</f>
        <v>7.1961655042396516E-4</v>
      </c>
      <c r="AQ44" s="42">
        <f>+PDD!AQ46/PDD!AQ$74</f>
        <v>7.4548264681803473E-3</v>
      </c>
      <c r="AR44" s="42">
        <f>+PDD!AR46/PDD!AR$74</f>
        <v>6.8255196204580083E-3</v>
      </c>
      <c r="AS44" s="42">
        <f>+PDD!AS46/PDD!AS$74</f>
        <v>9.5908870293091128E-2</v>
      </c>
      <c r="AT44" s="42">
        <f>+PDD!AT46/PDD!AT$74</f>
        <v>3.4754494252599638E-3</v>
      </c>
      <c r="AU44" s="42">
        <f>+PDD!AU46/PDD!AU$74</f>
        <v>6.2872756118341807E-3</v>
      </c>
      <c r="AV44" s="42">
        <f>+PDD!AV46/PDD!AV$74</f>
        <v>1.0186979572865708E-3</v>
      </c>
      <c r="AW44" s="42">
        <f>+PDD!AW46/PDD!AW$74</f>
        <v>1.7109362925706785E-2</v>
      </c>
      <c r="AX44" s="42">
        <f>+PDD!AX46/PDD!AX$74</f>
        <v>1.8038386866874739E-3</v>
      </c>
      <c r="AY44" s="42">
        <f>+PDD!AY46/PDD!AY$74</f>
        <v>9.4043380045201141E-5</v>
      </c>
      <c r="AZ44" s="42">
        <f>+PDD!AZ46/PDD!AZ$74</f>
        <v>6.4763542589273062E-4</v>
      </c>
      <c r="BA44" s="42">
        <f>+PDD!BA46/PDD!BA$74</f>
        <v>8.1969227976560772E-4</v>
      </c>
      <c r="BB44" s="42">
        <f>+PDD!BB46/PDD!BB$74</f>
        <v>1.2852393059707748E-3</v>
      </c>
      <c r="BC44" s="42">
        <f>+PDD!BC46/PDD!BC$74</f>
        <v>1.0408746299727602E-3</v>
      </c>
      <c r="BD44" s="42">
        <f>+PDD!BD46/PDD!BD$74</f>
        <v>1.6073215135064211E-4</v>
      </c>
      <c r="BE44" s="42">
        <f>+PDD!BE46/PDD!BE$74</f>
        <v>7.8226930894878012E-3</v>
      </c>
      <c r="BF44" s="42">
        <f>+PDD!BF46/PDD!BF$74</f>
        <v>9.6955594337793294E-4</v>
      </c>
      <c r="BG44" s="42">
        <f>+PDD!BG46/PDD!BG$74</f>
        <v>1.8708053615075583E-2</v>
      </c>
      <c r="BH44" s="42">
        <f>+PDD!BH46/PDD!BH$74</f>
        <v>4.8054797748299993E-3</v>
      </c>
      <c r="BI44" s="42">
        <f>+PDD!BI46/PDD!BI$74</f>
        <v>1.106247858437485E-3</v>
      </c>
      <c r="BJ44" s="42">
        <f>+PDD!BJ46/PDD!BJ$74</f>
        <v>2.3392695442197406E-3</v>
      </c>
      <c r="BK44" s="42">
        <f>+PDD!BK46/PDD!BK$74</f>
        <v>8.4782888802989302E-4</v>
      </c>
    </row>
    <row r="45" spans="1:63" s="1" customFormat="1" ht="15.6" x14ac:dyDescent="0.3">
      <c r="A45" s="14"/>
      <c r="B45" s="44">
        <v>41</v>
      </c>
      <c r="C45" s="46" t="s">
        <v>104</v>
      </c>
      <c r="D45" s="42">
        <f>+PDD!D47/PDD!D$74</f>
        <v>1.1531640718989778E-2</v>
      </c>
      <c r="E45" s="42">
        <f>+PDD!E47/PDD!E$74</f>
        <v>1.9187763032006998E-2</v>
      </c>
      <c r="F45" s="42">
        <f>+PDD!F47/PDD!F$74</f>
        <v>1.8756745569518493E-2</v>
      </c>
      <c r="G45" s="42">
        <f>+PDD!G47/PDD!G$74</f>
        <v>1.0485974960248235E-2</v>
      </c>
      <c r="H45" s="42">
        <f>+PDD!H47/PDD!H$74</f>
        <v>1.1225825838717294E-2</v>
      </c>
      <c r="I45" s="42">
        <f>+PDD!I47/PDD!I$74</f>
        <v>3.3744627449884199E-2</v>
      </c>
      <c r="J45" s="42">
        <f>+PDD!J47/PDD!J$74</f>
        <v>3.380879146008943E-2</v>
      </c>
      <c r="K45" s="42">
        <f>+PDD!K47/PDD!K$74</f>
        <v>2.6444217049382098E-2</v>
      </c>
      <c r="L45" s="42">
        <f>+PDD!L47/PDD!L$74</f>
        <v>2.1252841022369313E-2</v>
      </c>
      <c r="M45" s="42">
        <f>+PDD!M47/PDD!M$74</f>
        <v>4.0583861946661207E-2</v>
      </c>
      <c r="N45" s="42">
        <f>+PDD!N47/PDD!N$74</f>
        <v>6.0995426095329805E-2</v>
      </c>
      <c r="O45" s="42">
        <f>+PDD!O47/PDD!O$74</f>
        <v>2.6971685347358745E-2</v>
      </c>
      <c r="P45" s="42">
        <f>+PDD!P47/PDD!P$74</f>
        <v>7.7779424728708175E-3</v>
      </c>
      <c r="Q45" s="42">
        <f>+PDD!Q47/PDD!Q$74</f>
        <v>1.7338063379943005E-2</v>
      </c>
      <c r="R45" s="42">
        <f>+PDD!R47/PDD!R$74</f>
        <v>4.3122528210152028E-3</v>
      </c>
      <c r="S45" s="42">
        <f>+PDD!S47/PDD!S$74</f>
        <v>1.6220772937561394E-2</v>
      </c>
      <c r="T45" s="42">
        <f>+PDD!T47/PDD!T$74</f>
        <v>1.6355867315434584E-2</v>
      </c>
      <c r="U45" s="64">
        <v>0</v>
      </c>
      <c r="V45" s="42">
        <f>+PDD!V47/PDD!V$74</f>
        <v>7.8757834382935973E-2</v>
      </c>
      <c r="W45" s="42">
        <f>+PDD!W47/PDD!W$74</f>
        <v>8.6999459630685519E-2</v>
      </c>
      <c r="X45" s="42">
        <f>+PDD!X47/PDD!X$74</f>
        <v>7.3401291434816399E-2</v>
      </c>
      <c r="Y45" s="42">
        <f>+PDD!Y47/PDD!Y$74</f>
        <v>5.1459446526836268E-2</v>
      </c>
      <c r="Z45" s="64">
        <v>0</v>
      </c>
      <c r="AA45" s="42">
        <f>+PDD!AA47/PDD!AA$74</f>
        <v>6.7211806940566415E-2</v>
      </c>
      <c r="AB45" s="64">
        <v>0</v>
      </c>
      <c r="AC45" s="42">
        <f>+PDD!AC47/PDD!AC$74</f>
        <v>5.3455792980141789E-2</v>
      </c>
      <c r="AD45" s="42">
        <f>+PDD!AD47/PDD!AD$74</f>
        <v>5.4118632612068882E-2</v>
      </c>
      <c r="AE45" s="42">
        <f>+PDD!AE47/PDD!AE$74</f>
        <v>6.4577946768060834E-2</v>
      </c>
      <c r="AF45" s="42">
        <f>+PDD!AF47/PDD!AF$74</f>
        <v>5.4031894162511335E-2</v>
      </c>
      <c r="AG45" s="42">
        <f>+PDD!AG47/PDD!AG$74</f>
        <v>6.0142874056762899E-2</v>
      </c>
      <c r="AH45" s="42">
        <f>+PDD!AH47/PDD!AH$74</f>
        <v>4.7097335428021261E-2</v>
      </c>
      <c r="AI45" s="42">
        <f>+PDD!AI47/PDD!AI$74</f>
        <v>8.0242773893844599E-2</v>
      </c>
      <c r="AJ45" s="64">
        <v>0</v>
      </c>
      <c r="AK45" s="42">
        <f>+PDD!AK47/PDD!AK$74</f>
        <v>6.5784420878504127E-2</v>
      </c>
      <c r="AL45" s="42">
        <f>+PDD!AL47/PDD!AL$74</f>
        <v>7.1498790078644889E-2</v>
      </c>
      <c r="AM45" s="42">
        <f>+PDD!AM47/PDD!AM$74</f>
        <v>5.3746345029239764E-2</v>
      </c>
      <c r="AN45" s="42">
        <f>+PDD!AN47/PDD!AN$74</f>
        <v>0.12157906173701725</v>
      </c>
      <c r="AO45" s="42">
        <f>+PDD!AO47/PDD!AO$74</f>
        <v>8.6024376752436724E-2</v>
      </c>
      <c r="AP45" s="42">
        <f>+PDD!AP47/PDD!AP$74</f>
        <v>5.1744289117867069E-2</v>
      </c>
      <c r="AQ45" s="42">
        <f>+PDD!AQ47/PDD!AQ$74</f>
        <v>2.3593892985388894E-2</v>
      </c>
      <c r="AR45" s="42">
        <f>+PDD!AR47/PDD!AR$74</f>
        <v>1.3599925796698742E-2</v>
      </c>
      <c r="AS45" s="42">
        <f>+PDD!AS47/PDD!AS$74</f>
        <v>5.539939367184623E-2</v>
      </c>
      <c r="AT45" s="42">
        <f>+PDD!AT47/PDD!AT$74</f>
        <v>8.9059881000611685E-2</v>
      </c>
      <c r="AU45" s="42">
        <f>+PDD!AU47/PDD!AU$74</f>
        <v>6.2990275288656458E-2</v>
      </c>
      <c r="AV45" s="42">
        <f>+PDD!AV47/PDD!AV$74</f>
        <v>7.2282749982274949E-2</v>
      </c>
      <c r="AW45" s="42">
        <f>+PDD!AW47/PDD!AW$74</f>
        <v>9.7653305959370263E-3</v>
      </c>
      <c r="AX45" s="42">
        <f>+PDD!AX47/PDD!AX$74</f>
        <v>4.4457005234572758E-2</v>
      </c>
      <c r="AY45" s="42">
        <f>+PDD!AY47/PDD!AY$74</f>
        <v>8.2310988571398805E-2</v>
      </c>
      <c r="AZ45" s="42">
        <f>+PDD!AZ47/PDD!AZ$74</f>
        <v>1.418376400697598E-2</v>
      </c>
      <c r="BA45" s="42">
        <f>+PDD!BA47/PDD!BA$74</f>
        <v>3.9377374224034093E-3</v>
      </c>
      <c r="BB45" s="42">
        <f>+PDD!BB47/PDD!BB$74</f>
        <v>8.6753653153027292E-3</v>
      </c>
      <c r="BC45" s="42">
        <f>+PDD!BC47/PDD!BC$74</f>
        <v>9.8218701785727468E-3</v>
      </c>
      <c r="BD45" s="42">
        <f>+PDD!BD47/PDD!BD$74</f>
        <v>1.2395237079923242E-3</v>
      </c>
      <c r="BE45" s="42">
        <f>+PDD!BE47/PDD!BE$74</f>
        <v>1.3052754181529036E-2</v>
      </c>
      <c r="BF45" s="42">
        <f>+PDD!BF47/PDD!BF$74</f>
        <v>1.332446882185102E-2</v>
      </c>
      <c r="BG45" s="42">
        <f>+PDD!BG47/PDD!BG$74</f>
        <v>1.5100653157837849E-2</v>
      </c>
      <c r="BH45" s="42">
        <f>+PDD!BH47/PDD!BH$74</f>
        <v>1.3717845348413391E-2</v>
      </c>
      <c r="BI45" s="42">
        <f>+PDD!BI47/PDD!BI$74</f>
        <v>5.4576703210832078E-2</v>
      </c>
      <c r="BJ45" s="42">
        <f>+PDD!BJ47/PDD!BJ$74</f>
        <v>2.617892219461794E-2</v>
      </c>
      <c r="BK45" s="42">
        <f>+PDD!BK47/PDD!BK$74</f>
        <v>1.1008890606880557E-2</v>
      </c>
    </row>
    <row r="46" spans="1:63" s="1" customFormat="1" ht="15.6" x14ac:dyDescent="0.3">
      <c r="A46" s="14"/>
      <c r="B46" s="44">
        <v>42</v>
      </c>
      <c r="C46" s="46" t="s">
        <v>106</v>
      </c>
      <c r="D46" s="42">
        <f>+PDD!D48/PDD!D$74</f>
        <v>7.9135216062310079E-3</v>
      </c>
      <c r="E46" s="42">
        <f>+PDD!E48/PDD!E$74</f>
        <v>5.9517870035041588E-3</v>
      </c>
      <c r="F46" s="42">
        <f>+PDD!F48/PDD!F$74</f>
        <v>3.2977389620674497E-3</v>
      </c>
      <c r="G46" s="42">
        <f>+PDD!G48/PDD!G$74</f>
        <v>1.5600959188189224E-2</v>
      </c>
      <c r="H46" s="42">
        <f>+PDD!H48/PDD!H$74</f>
        <v>1.2728326428985384E-2</v>
      </c>
      <c r="I46" s="42">
        <f>+PDD!I48/PDD!I$74</f>
        <v>1.3947463978951403E-2</v>
      </c>
      <c r="J46" s="42">
        <f>+PDD!J48/PDD!J$74</f>
        <v>7.314456474824961E-3</v>
      </c>
      <c r="K46" s="42">
        <f>+PDD!K48/PDD!K$74</f>
        <v>1.1814207102835839E-2</v>
      </c>
      <c r="L46" s="42">
        <f>+PDD!L48/PDD!L$74</f>
        <v>5.3829897523824718E-3</v>
      </c>
      <c r="M46" s="42">
        <f>+PDD!M48/PDD!M$74</f>
        <v>1.3389264033831253E-2</v>
      </c>
      <c r="N46" s="42">
        <f>+PDD!N48/PDD!N$74</f>
        <v>4.966598459316322E-3</v>
      </c>
      <c r="O46" s="42">
        <f>+PDD!O48/PDD!O$74</f>
        <v>1.2336916281563561E-2</v>
      </c>
      <c r="P46" s="42">
        <f>+PDD!P48/PDD!P$74</f>
        <v>1.189315275816606E-2</v>
      </c>
      <c r="Q46" s="42">
        <f>+PDD!Q48/PDD!Q$74</f>
        <v>4.1950453432154818E-3</v>
      </c>
      <c r="R46" s="42">
        <f>+PDD!R48/PDD!R$74</f>
        <v>2.7938028373426219E-4</v>
      </c>
      <c r="S46" s="42">
        <f>+PDD!S48/PDD!S$74</f>
        <v>6.915058296716077E-3</v>
      </c>
      <c r="T46" s="42">
        <f>+PDD!T48/PDD!T$74</f>
        <v>1.1515218876841126E-2</v>
      </c>
      <c r="U46" s="64">
        <v>0</v>
      </c>
      <c r="V46" s="42">
        <f>+PDD!V48/PDD!V$74</f>
        <v>4.3183372443100793E-3</v>
      </c>
      <c r="W46" s="42">
        <f>+PDD!W48/PDD!W$74</f>
        <v>9.0449748759324471E-3</v>
      </c>
      <c r="X46" s="42">
        <f>+PDD!X48/PDD!X$74</f>
        <v>5.8199225754812095E-3</v>
      </c>
      <c r="Y46" s="42">
        <f>+PDD!Y48/PDD!Y$74</f>
        <v>3.957652125368849E-2</v>
      </c>
      <c r="Z46" s="64">
        <v>0</v>
      </c>
      <c r="AA46" s="42">
        <f>+PDD!AA48/PDD!AA$74</f>
        <v>2.7532907857997606E-2</v>
      </c>
      <c r="AB46" s="64">
        <v>0</v>
      </c>
      <c r="AC46" s="42">
        <f>+PDD!AC48/PDD!AC$74</f>
        <v>8.4792519673606882E-3</v>
      </c>
      <c r="AD46" s="42">
        <f>+PDD!AD48/PDD!AD$74</f>
        <v>2.1257151560729957E-2</v>
      </c>
      <c r="AE46" s="42">
        <f>+PDD!AE48/PDD!AE$74</f>
        <v>9.4600760456273764E-3</v>
      </c>
      <c r="AF46" s="42">
        <f>+PDD!AF48/PDD!AF$74</f>
        <v>1.1221176607910766E-2</v>
      </c>
      <c r="AG46" s="42">
        <f>+PDD!AG48/PDD!AG$74</f>
        <v>1.3455054525247489E-2</v>
      </c>
      <c r="AH46" s="42">
        <f>+PDD!AH48/PDD!AH$74</f>
        <v>5.5042314116629347E-3</v>
      </c>
      <c r="AI46" s="42">
        <f>+PDD!AI48/PDD!AI$74</f>
        <v>7.9158743136768552E-3</v>
      </c>
      <c r="AJ46" s="64">
        <v>0</v>
      </c>
      <c r="AK46" s="42">
        <f>+PDD!AK48/PDD!AK$74</f>
        <v>1.1983182189663152E-2</v>
      </c>
      <c r="AL46" s="42">
        <f>+PDD!AL48/PDD!AL$74</f>
        <v>2.4841197822141562E-2</v>
      </c>
      <c r="AM46" s="42">
        <f>+PDD!AM48/PDD!AM$74</f>
        <v>2.7010233918128655E-2</v>
      </c>
      <c r="AN46" s="42">
        <f>+PDD!AN48/PDD!AN$74</f>
        <v>2.162090865699854E-2</v>
      </c>
      <c r="AO46" s="42">
        <f>+PDD!AO48/PDD!AO$74</f>
        <v>2.1744520952944095E-2</v>
      </c>
      <c r="AP46" s="42">
        <f>+PDD!AP48/PDD!AP$74</f>
        <v>4.6947494043732621E-3</v>
      </c>
      <c r="AQ46" s="42">
        <f>+PDD!AQ48/PDD!AQ$74</f>
        <v>2.5287349927635195E-2</v>
      </c>
      <c r="AR46" s="42">
        <f>+PDD!AR48/PDD!AR$74</f>
        <v>5.0877809265939898E-2</v>
      </c>
      <c r="AS46" s="42">
        <f>+PDD!AS48/PDD!AS$74</f>
        <v>1.6430736886263474E-2</v>
      </c>
      <c r="AT46" s="42">
        <f>+PDD!AT48/PDD!AT$74</f>
        <v>8.3619313171754729E-3</v>
      </c>
      <c r="AU46" s="42">
        <f>+PDD!AU48/PDD!AU$74</f>
        <v>3.8193730352263713E-3</v>
      </c>
      <c r="AV46" s="42">
        <f>+PDD!AV48/PDD!AV$74</f>
        <v>7.3066591039790763E-3</v>
      </c>
      <c r="AW46" s="42">
        <f>+PDD!AW48/PDD!AW$74</f>
        <v>1.8128254394684972E-2</v>
      </c>
      <c r="AX46" s="42">
        <f>+PDD!AX48/PDD!AX$74</f>
        <v>9.8547590376250275E-3</v>
      </c>
      <c r="AY46" s="42">
        <f>+PDD!AY48/PDD!AY$74</f>
        <v>7.1283785358460189E-3</v>
      </c>
      <c r="AZ46" s="42">
        <f>+PDD!AZ48/PDD!AZ$74</f>
        <v>1.0971429645413732E-3</v>
      </c>
      <c r="BA46" s="42">
        <f>+PDD!BA48/PDD!BA$74</f>
        <v>1.0825232529776481E-3</v>
      </c>
      <c r="BB46" s="42">
        <f>+PDD!BB48/PDD!BB$74</f>
        <v>5.35050711072616E-3</v>
      </c>
      <c r="BC46" s="42">
        <f>+PDD!BC48/PDD!BC$74</f>
        <v>1.5650029897462776E-3</v>
      </c>
      <c r="BD46" s="42">
        <f>+PDD!BD48/PDD!BD$74</f>
        <v>5.9372488560135149E-4</v>
      </c>
      <c r="BE46" s="42">
        <f>+PDD!BE48/PDD!BE$74</f>
        <v>5.8684197264017293E-3</v>
      </c>
      <c r="BF46" s="42">
        <f>+PDD!BF48/PDD!BF$74</f>
        <v>2.6870550430759855E-2</v>
      </c>
      <c r="BG46" s="42">
        <f>+PDD!BG48/PDD!BG$74</f>
        <v>1.6770833427947817E-3</v>
      </c>
      <c r="BH46" s="42">
        <f>+PDD!BH48/PDD!BH$74</f>
        <v>1.1119057349134995E-2</v>
      </c>
      <c r="BI46" s="42">
        <f>+PDD!BI48/PDD!BI$74</f>
        <v>3.3923900690416499E-3</v>
      </c>
      <c r="BJ46" s="42">
        <f>+PDD!BJ48/PDD!BJ$74</f>
        <v>9.4383431238245601E-3</v>
      </c>
      <c r="BK46" s="42">
        <f>+PDD!BK48/PDD!BK$74</f>
        <v>7.1434093544646311E-3</v>
      </c>
    </row>
    <row r="47" spans="1:63" s="1" customFormat="1" ht="15.6" x14ac:dyDescent="0.3">
      <c r="A47" s="14"/>
      <c r="B47" s="44">
        <v>43</v>
      </c>
      <c r="C47" s="46" t="s">
        <v>108</v>
      </c>
      <c r="D47" s="42">
        <f>+PDD!D49/PDD!D$74</f>
        <v>2.8116171923039221E-3</v>
      </c>
      <c r="E47" s="42">
        <f>+PDD!E49/PDD!E$74</f>
        <v>1.8900152022961925E-3</v>
      </c>
      <c r="F47" s="42">
        <f>+PDD!F49/PDD!F$74</f>
        <v>3.6603534122532899E-4</v>
      </c>
      <c r="G47" s="42">
        <f>+PDD!G49/PDD!G$74</f>
        <v>9.4297873216316486E-4</v>
      </c>
      <c r="H47" s="42">
        <f>+PDD!H49/PDD!H$74</f>
        <v>5.5807164781386163E-4</v>
      </c>
      <c r="I47" s="42">
        <f>+PDD!I49/PDD!I$74</f>
        <v>4.1528995979877078E-3</v>
      </c>
      <c r="J47" s="42">
        <f>+PDD!J49/PDD!J$74</f>
        <v>3.8770250406115476E-3</v>
      </c>
      <c r="K47" s="42">
        <f>+PDD!K49/PDD!K$74</f>
        <v>2.1216913422112816E-3</v>
      </c>
      <c r="L47" s="42">
        <f>+PDD!L49/PDD!L$74</f>
        <v>2.3924398899477649E-3</v>
      </c>
      <c r="M47" s="42">
        <f>+PDD!M49/PDD!M$74</f>
        <v>7.199372484823682E-3</v>
      </c>
      <c r="N47" s="42">
        <f>+PDD!N49/PDD!N$74</f>
        <v>5.3472556571978816E-3</v>
      </c>
      <c r="O47" s="42">
        <f>+PDD!O49/PDD!O$74</f>
        <v>3.9420941098373633E-3</v>
      </c>
      <c r="P47" s="42">
        <f>+PDD!P49/PDD!P$74</f>
        <v>8.3825468275824412E-3</v>
      </c>
      <c r="Q47" s="42">
        <f>+PDD!Q49/PDD!Q$74</f>
        <v>1.0556474185715247E-3</v>
      </c>
      <c r="R47" s="42">
        <f>+PDD!R49/PDD!R$74</f>
        <v>1.4513261492688945E-5</v>
      </c>
      <c r="S47" s="42">
        <f>+PDD!S49/PDD!S$74</f>
        <v>6.6677715187616607E-3</v>
      </c>
      <c r="T47" s="42">
        <f>+PDD!T49/PDD!T$74</f>
        <v>2.0759338388453907E-2</v>
      </c>
      <c r="U47" s="64">
        <v>0</v>
      </c>
      <c r="V47" s="42">
        <f>+PDD!V49/PDD!V$74</f>
        <v>8.5980618989086165E-3</v>
      </c>
      <c r="W47" s="42">
        <f>+PDD!W49/PDD!W$74</f>
        <v>2.5341457506475114E-3</v>
      </c>
      <c r="X47" s="42">
        <f>+PDD!X49/PDD!X$74</f>
        <v>9.377910153694596E-4</v>
      </c>
      <c r="Y47" s="42">
        <f>+PDD!Y49/PDD!Y$74</f>
        <v>2.0515990110854136E-2</v>
      </c>
      <c r="Z47" s="64">
        <v>0</v>
      </c>
      <c r="AA47" s="42">
        <f>+PDD!AA49/PDD!AA$74</f>
        <v>1.1158755484643E-2</v>
      </c>
      <c r="AB47" s="64">
        <v>0</v>
      </c>
      <c r="AC47" s="42">
        <f>+PDD!AC49/PDD!AC$74</f>
        <v>6.2557299250390981E-3</v>
      </c>
      <c r="AD47" s="42">
        <f>+PDD!AD49/PDD!AD$74</f>
        <v>8.2439289080126037E-3</v>
      </c>
      <c r="AE47" s="42">
        <f>+PDD!AE49/PDD!AE$74</f>
        <v>4.6996197718631181E-3</v>
      </c>
      <c r="AF47" s="42">
        <f>+PDD!AF49/PDD!AF$74</f>
        <v>4.4070484305583826E-3</v>
      </c>
      <c r="AG47" s="42">
        <f>+PDD!AG49/PDD!AG$74</f>
        <v>5.4308086538341401E-3</v>
      </c>
      <c r="AH47" s="42">
        <f>+PDD!AH49/PDD!AH$74</f>
        <v>1.4066362418525666E-2</v>
      </c>
      <c r="AI47" s="42">
        <f>+PDD!AI49/PDD!AI$74</f>
        <v>3.6532448960218521E-3</v>
      </c>
      <c r="AJ47" s="64">
        <v>0</v>
      </c>
      <c r="AK47" s="42">
        <f>+PDD!AK49/PDD!AK$74</f>
        <v>4.4998473793558423E-3</v>
      </c>
      <c r="AL47" s="42">
        <f>+PDD!AL49/PDD!AL$74</f>
        <v>2.1816394434361768E-2</v>
      </c>
      <c r="AM47" s="42">
        <f>+PDD!AM49/PDD!AM$74</f>
        <v>9.8318713450292403E-3</v>
      </c>
      <c r="AN47" s="42">
        <f>+PDD!AN49/PDD!AN$74</f>
        <v>6.6082074999928835E-3</v>
      </c>
      <c r="AO47" s="42">
        <f>+PDD!AO49/PDD!AO$74</f>
        <v>1.3218379842447593E-2</v>
      </c>
      <c r="AP47" s="42">
        <f>+PDD!AP49/PDD!AP$74</f>
        <v>1.2815163294691463E-3</v>
      </c>
      <c r="AQ47" s="42">
        <f>+PDD!AQ49/PDD!AQ$74</f>
        <v>4.1009658221170205E-2</v>
      </c>
      <c r="AR47" s="42">
        <f>+PDD!AR49/PDD!AR$74</f>
        <v>3.026192186550257E-2</v>
      </c>
      <c r="AS47" s="42">
        <f>+PDD!AS49/PDD!AS$74</f>
        <v>3.1176144913892135E-3</v>
      </c>
      <c r="AT47" s="42">
        <f>+PDD!AT49/PDD!AT$74</f>
        <v>1.3051802070176274E-2</v>
      </c>
      <c r="AU47" s="42">
        <f>+PDD!AU49/PDD!AU$74</f>
        <v>1.0870523254105826E-3</v>
      </c>
      <c r="AV47" s="42">
        <f>+PDD!AV49/PDD!AV$74</f>
        <v>1.5115527930738387E-4</v>
      </c>
      <c r="AW47" s="42">
        <f>+PDD!AW49/PDD!AW$74</f>
        <v>2.7216232047761968E-2</v>
      </c>
      <c r="AX47" s="42">
        <f>+PDD!AX49/PDD!AX$74</f>
        <v>1.1796220294413998E-3</v>
      </c>
      <c r="AY47" s="42">
        <f>+PDD!AY49/PDD!AY$74</f>
        <v>1.7218438095739451E-4</v>
      </c>
      <c r="AZ47" s="42">
        <f>+PDD!AZ49/PDD!AZ$74</f>
        <v>4.8349469400988136E-3</v>
      </c>
      <c r="BA47" s="42">
        <f>+PDD!BA49/PDD!BA$74</f>
        <v>1.0437604116046494E-3</v>
      </c>
      <c r="BB47" s="42">
        <f>+PDD!BB49/PDD!BB$74</f>
        <v>2.0815288759744072E-3</v>
      </c>
      <c r="BC47" s="42">
        <f>+PDD!BC49/PDD!BC$74</f>
        <v>1.9045791101629226E-3</v>
      </c>
      <c r="BD47" s="42">
        <f>+PDD!BD49/PDD!BD$74</f>
        <v>3.2884486067146678E-4</v>
      </c>
      <c r="BE47" s="42">
        <f>+PDD!BE49/PDD!BE$74</f>
        <v>4.4461118919494015E-3</v>
      </c>
      <c r="BF47" s="42">
        <f>+PDD!BF49/PDD!BF$74</f>
        <v>1.1856284107593007E-2</v>
      </c>
      <c r="BG47" s="42">
        <f>+PDD!BG49/PDD!BG$74</f>
        <v>2.4821996096130736E-3</v>
      </c>
      <c r="BH47" s="42">
        <f>+PDD!BH49/PDD!BH$74</f>
        <v>3.6213675874485029E-3</v>
      </c>
      <c r="BI47" s="42">
        <f>+PDD!BI49/PDD!BI$74</f>
        <v>8.6902862600449942E-4</v>
      </c>
      <c r="BJ47" s="42">
        <f>+PDD!BJ49/PDD!BJ$74</f>
        <v>5.7698112331375237E-3</v>
      </c>
      <c r="BK47" s="42">
        <f>+PDD!BK49/PDD!BK$74</f>
        <v>2.6981059141863162E-3</v>
      </c>
    </row>
    <row r="48" spans="1:63" s="1" customFormat="1" ht="15.6" x14ac:dyDescent="0.3">
      <c r="A48" s="14"/>
      <c r="B48" s="44">
        <v>44</v>
      </c>
      <c r="C48" s="46" t="s">
        <v>110</v>
      </c>
      <c r="D48" s="42">
        <f>+PDD!D50/PDD!D$74</f>
        <v>6.2381364013082262E-5</v>
      </c>
      <c r="E48" s="42">
        <f>+PDD!E50/PDD!E$74</f>
        <v>1.0565302373084306E-4</v>
      </c>
      <c r="F48" s="42">
        <f>+PDD!F50/PDD!F$74</f>
        <v>4.9602920072591307E-5</v>
      </c>
      <c r="G48" s="42">
        <f>+PDD!G50/PDD!G$74</f>
        <v>5.9177382918834363E-5</v>
      </c>
      <c r="H48" s="42">
        <f>+PDD!H50/PDD!H$74</f>
        <v>6.4392882440060954E-5</v>
      </c>
      <c r="I48" s="42">
        <f>+PDD!I50/PDD!I$74</f>
        <v>2.1475417635053901E-4</v>
      </c>
      <c r="J48" s="42">
        <f>+PDD!J50/PDD!J$74</f>
        <v>3.6877448410200836E-4</v>
      </c>
      <c r="K48" s="42">
        <f>+PDD!K50/PDD!K$74</f>
        <v>2.1467366025746529E-4</v>
      </c>
      <c r="L48" s="42">
        <f>+PDD!L50/PDD!L$74</f>
        <v>2.7911798716057258E-4</v>
      </c>
      <c r="M48" s="42">
        <f>+PDD!M50/PDD!M$74</f>
        <v>9.2081031307550643E-5</v>
      </c>
      <c r="N48" s="42">
        <f>+PDD!N50/PDD!N$74</f>
        <v>1.1886133846894559E-4</v>
      </c>
      <c r="O48" s="42">
        <f>+PDD!O50/PDD!O$74</f>
        <v>3.9318814307963336E-4</v>
      </c>
      <c r="P48" s="42">
        <f>+PDD!P50/PDD!P$74</f>
        <v>2.8552928235413434E-3</v>
      </c>
      <c r="Q48" s="42">
        <f>+PDD!Q50/PDD!Q$74</f>
        <v>4.8093276472506823E-5</v>
      </c>
      <c r="R48" s="42">
        <f>+PDD!R50/PDD!R$74</f>
        <v>3.4468996045136245E-5</v>
      </c>
      <c r="S48" s="42">
        <f>+PDD!S50/PDD!S$74</f>
        <v>2.3831529194683529E-4</v>
      </c>
      <c r="T48" s="42">
        <f>+PDD!T50/PDD!T$74</f>
        <v>5.6108545129712414E-4</v>
      </c>
      <c r="U48" s="64">
        <v>0</v>
      </c>
      <c r="V48" s="42">
        <f>+PDD!V50/PDD!V$74</f>
        <v>5.9215263933081179E-4</v>
      </c>
      <c r="W48" s="42">
        <f>+PDD!W50/PDD!W$74</f>
        <v>4.8912739672424396E-4</v>
      </c>
      <c r="X48" s="42">
        <f>+PDD!X50/PDD!X$74</f>
        <v>3.4325383082049982E-4</v>
      </c>
      <c r="Y48" s="42">
        <f>+PDD!Y50/PDD!Y$74</f>
        <v>7.975117632985087E-4</v>
      </c>
      <c r="Z48" s="64">
        <v>0</v>
      </c>
      <c r="AA48" s="42">
        <f>+PDD!AA50/PDD!AA$74</f>
        <v>3.1910650179497405E-4</v>
      </c>
      <c r="AB48" s="64">
        <v>0</v>
      </c>
      <c r="AC48" s="42">
        <f>+PDD!AC50/PDD!AC$74</f>
        <v>1.1055384781319096E-3</v>
      </c>
      <c r="AD48" s="42">
        <f>+PDD!AD50/PDD!AD$74</f>
        <v>1.0757089683665407E-3</v>
      </c>
      <c r="AE48" s="42">
        <f>+PDD!AE50/PDD!AE$74</f>
        <v>3.9543726235741444E-4</v>
      </c>
      <c r="AF48" s="42">
        <f>+PDD!AF50/PDD!AF$74</f>
        <v>6.1209005979977543E-5</v>
      </c>
      <c r="AG48" s="42">
        <f>+PDD!AG50/PDD!AG$74</f>
        <v>4.9738782149488835E-4</v>
      </c>
      <c r="AH48" s="42">
        <f>+PDD!AH50/PDD!AH$74</f>
        <v>5.4449260300425161E-4</v>
      </c>
      <c r="AI48" s="42">
        <f>+PDD!AI50/PDD!AI$74</f>
        <v>3.5828135191496788E-4</v>
      </c>
      <c r="AJ48" s="64">
        <v>0</v>
      </c>
      <c r="AK48" s="42">
        <f>+PDD!AK50/PDD!AK$74</f>
        <v>3.9385972685827944E-4</v>
      </c>
      <c r="AL48" s="42">
        <f>+PDD!AL50/PDD!AL$74</f>
        <v>2.2686025408348456E-4</v>
      </c>
      <c r="AM48" s="42">
        <f>+PDD!AM50/PDD!AM$74</f>
        <v>2.3757309941520468E-4</v>
      </c>
      <c r="AN48" s="42">
        <f>+PDD!AN50/PDD!AN$74</f>
        <v>2.2584052053393255E-4</v>
      </c>
      <c r="AO48" s="42">
        <f>+PDD!AO50/PDD!AO$74</f>
        <v>1.3161157418887215E-3</v>
      </c>
      <c r="AP48" s="42">
        <f>+PDD!AP50/PDD!AP$74</f>
        <v>1.4106949050672594E-4</v>
      </c>
      <c r="AQ48" s="42">
        <f>+PDD!AQ50/PDD!AQ$74</f>
        <v>5.2384515322702525E-5</v>
      </c>
      <c r="AR48" s="42">
        <f>+PDD!AR50/PDD!AR$74</f>
        <v>2.0060546736238839E-4</v>
      </c>
      <c r="AS48" s="42">
        <f>+PDD!AS50/PDD!AS$74</f>
        <v>7.8656809972464019E-5</v>
      </c>
      <c r="AT48" s="42">
        <f>+PDD!AT50/PDD!AT$74</f>
        <v>9.7113986797264123E-4</v>
      </c>
      <c r="AU48" s="42">
        <f>+PDD!AU50/PDD!AU$74</f>
        <v>2.0874342627141051E-2</v>
      </c>
      <c r="AV48" s="42">
        <f>+PDD!AV50/PDD!AV$74</f>
        <v>9.4041232402965202E-5</v>
      </c>
      <c r="AW48" s="42">
        <f>+PDD!AW50/PDD!AW$74</f>
        <v>4.1080024957116882E-3</v>
      </c>
      <c r="AX48" s="42">
        <f>+PDD!AX50/PDD!AX$74</f>
        <v>5.8981101472069994E-5</v>
      </c>
      <c r="AY48" s="42">
        <f>+PDD!AY50/PDD!AY$74</f>
        <v>1.1104247498048531E-4</v>
      </c>
      <c r="AZ48" s="42">
        <f>+PDD!AZ50/PDD!AZ$74</f>
        <v>2.1613951335718699E-4</v>
      </c>
      <c r="BA48" s="42">
        <f>+PDD!BA50/PDD!BA$74</f>
        <v>3.5926535906681771E-5</v>
      </c>
      <c r="BB48" s="42">
        <f>+PDD!BB50/PDD!BB$74</f>
        <v>1.5366991701824481E-4</v>
      </c>
      <c r="BC48" s="42">
        <f>+PDD!BC50/PDD!BC$74</f>
        <v>4.6507164317931835E-4</v>
      </c>
      <c r="BD48" s="42">
        <f>+PDD!BD50/PDD!BD$74</f>
        <v>1.6401239933738991E-6</v>
      </c>
      <c r="BE48" s="42">
        <f>+PDD!BE50/PDD!BE$74</f>
        <v>8.3994557152696506E-5</v>
      </c>
      <c r="BF48" s="42">
        <f>+PDD!BF50/PDD!BF$74</f>
        <v>5.6788276683564644E-4</v>
      </c>
      <c r="BG48" s="42">
        <f>+PDD!BG50/PDD!BG$74</f>
        <v>1.4205796946116977E-4</v>
      </c>
      <c r="BH48" s="42">
        <f>+PDD!BH50/PDD!BH$74</f>
        <v>6.7696425481468395E-4</v>
      </c>
      <c r="BI48" s="42">
        <f>+PDD!BI50/PDD!BI$74</f>
        <v>1.5620808933087121E-3</v>
      </c>
      <c r="BJ48" s="42">
        <f>+PDD!BJ50/PDD!BJ$74</f>
        <v>5.9207318488936362E-4</v>
      </c>
      <c r="BK48" s="42">
        <f>+PDD!BK50/PDD!BK$74</f>
        <v>5.0508955031568095E-4</v>
      </c>
    </row>
    <row r="49" spans="1:63" s="1" customFormat="1" ht="15.6" x14ac:dyDescent="0.3">
      <c r="A49" s="14"/>
      <c r="B49" s="44">
        <v>45</v>
      </c>
      <c r="C49" s="46" t="s">
        <v>112</v>
      </c>
      <c r="D49" s="42">
        <f>+PDD!D51/PDD!D$74</f>
        <v>1.3411993262812687E-3</v>
      </c>
      <c r="E49" s="42">
        <f>+PDD!E51/PDD!E$74</f>
        <v>1.9193632644436487E-3</v>
      </c>
      <c r="F49" s="42">
        <f>+PDD!F51/PDD!F$74</f>
        <v>1.477824929059272E-3</v>
      </c>
      <c r="G49" s="42">
        <f>+PDD!G51/PDD!G$74</f>
        <v>1.7367275421831822E-3</v>
      </c>
      <c r="H49" s="42">
        <f>+PDD!H51/PDD!H$74</f>
        <v>8.8003606001416644E-4</v>
      </c>
      <c r="I49" s="42">
        <f>+PDD!I51/PDD!I$74</f>
        <v>3.7870917957185165E-3</v>
      </c>
      <c r="J49" s="42">
        <f>+PDD!J51/PDD!J$74</f>
        <v>3.0418744456794156E-3</v>
      </c>
      <c r="K49" s="42">
        <f>+PDD!K51/PDD!K$74</f>
        <v>2.5188376136875924E-3</v>
      </c>
      <c r="L49" s="42">
        <f>+PDD!L51/PDD!L$74</f>
        <v>1.8342039156266198E-3</v>
      </c>
      <c r="M49" s="42">
        <f>+PDD!M51/PDD!M$74</f>
        <v>3.226246504331219E-3</v>
      </c>
      <c r="N49" s="42">
        <f>+PDD!N51/PDD!N$74</f>
        <v>4.8357005296100148E-3</v>
      </c>
      <c r="O49" s="42">
        <f>+PDD!O51/PDD!O$74</f>
        <v>2.2416830495059618E-3</v>
      </c>
      <c r="P49" s="42">
        <f>+PDD!P51/PDD!P$74</f>
        <v>2.0205487467136827E-3</v>
      </c>
      <c r="Q49" s="42">
        <f>+PDD!Q51/PDD!Q$74</f>
        <v>1.3595094835569088E-3</v>
      </c>
      <c r="R49" s="42">
        <f>+PDD!R51/PDD!R$74</f>
        <v>5.1522078299045756E-4</v>
      </c>
      <c r="S49" s="42">
        <f>+PDD!S51/PDD!S$74</f>
        <v>1.4636571626549988E-3</v>
      </c>
      <c r="T49" s="42">
        <f>+PDD!T51/PDD!T$74</f>
        <v>1.2790113699047432E-3</v>
      </c>
      <c r="U49" s="64">
        <v>0</v>
      </c>
      <c r="V49" s="42">
        <f>+PDD!V51/PDD!V$74</f>
        <v>6.2850701982456779E-3</v>
      </c>
      <c r="W49" s="42">
        <f>+PDD!W51/PDD!W$74</f>
        <v>9.15366985298228E-3</v>
      </c>
      <c r="X49" s="42">
        <f>+PDD!X51/PDD!X$74</f>
        <v>6.1077632318194764E-3</v>
      </c>
      <c r="Y49" s="42">
        <f>+PDD!Y51/PDD!Y$74</f>
        <v>2.3526597017306004E-2</v>
      </c>
      <c r="Z49" s="64">
        <v>0</v>
      </c>
      <c r="AA49" s="42">
        <f>+PDD!AA51/PDD!AA$74</f>
        <v>6.1228560031910649E-3</v>
      </c>
      <c r="AB49" s="64">
        <v>0</v>
      </c>
      <c r="AC49" s="42">
        <f>+PDD!AC51/PDD!AC$74</f>
        <v>4.6026076603653049E-3</v>
      </c>
      <c r="AD49" s="42">
        <f>+PDD!AD51/PDD!AD$74</f>
        <v>8.6342303921101982E-3</v>
      </c>
      <c r="AE49" s="42">
        <f>+PDD!AE51/PDD!AE$74</f>
        <v>5.5209125475285175E-3</v>
      </c>
      <c r="AF49" s="42">
        <f>+PDD!AF51/PDD!AF$74</f>
        <v>4.6034866357964506E-3</v>
      </c>
      <c r="AG49" s="42">
        <f>+PDD!AG51/PDD!AG$74</f>
        <v>5.3379946584355721E-3</v>
      </c>
      <c r="AH49" s="42">
        <f>+PDD!AH51/PDD!AH$74</f>
        <v>5.1767467301458842E-3</v>
      </c>
      <c r="AI49" s="42">
        <f>+PDD!AI51/PDD!AI$74</f>
        <v>6.0662851123380462E-3</v>
      </c>
      <c r="AJ49" s="64">
        <v>0</v>
      </c>
      <c r="AK49" s="42">
        <f>+PDD!AK51/PDD!AK$74</f>
        <v>5.0610974901288902E-3</v>
      </c>
      <c r="AL49" s="42">
        <f>+PDD!AL51/PDD!AL$74</f>
        <v>6.3520871143375682E-3</v>
      </c>
      <c r="AM49" s="42">
        <f>+PDD!AM51/PDD!AM$74</f>
        <v>5.190058479532164E-3</v>
      </c>
      <c r="AN49" s="42">
        <f>+PDD!AN51/PDD!AN$74</f>
        <v>1.0285232781795356E-2</v>
      </c>
      <c r="AO49" s="42">
        <f>+PDD!AO51/PDD!AO$74</f>
        <v>1.730024605642131E-2</v>
      </c>
      <c r="AP49" s="42">
        <f>+PDD!AP51/PDD!AP$74</f>
        <v>4.1917637037389363E-3</v>
      </c>
      <c r="AQ49" s="42">
        <f>+PDD!AQ51/PDD!AQ$74</f>
        <v>5.1767954213152133E-3</v>
      </c>
      <c r="AR49" s="42">
        <f>+PDD!AR51/PDD!AR$74</f>
        <v>7.9817886153190354E-3</v>
      </c>
      <c r="AS49" s="42">
        <f>+PDD!AS51/PDD!AS$74</f>
        <v>5.3017128892292606E-3</v>
      </c>
      <c r="AT49" s="42">
        <f>+PDD!AT51/PDD!AT$74</f>
        <v>1.1282301819943916E-2</v>
      </c>
      <c r="AU49" s="42">
        <f>+PDD!AU51/PDD!AU$74</f>
        <v>4.6860769162969705E-3</v>
      </c>
      <c r="AV49" s="42">
        <f>+PDD!AV51/PDD!AV$74</f>
        <v>6.1794444575741105E-2</v>
      </c>
      <c r="AW49" s="42">
        <f>+PDD!AW51/PDD!AW$74</f>
        <v>1.0660199695095775E-2</v>
      </c>
      <c r="AX49" s="42">
        <f>+PDD!AX51/PDD!AX$74</f>
        <v>9.849843945835688E-3</v>
      </c>
      <c r="AY49" s="42">
        <f>+PDD!AY51/PDD!AY$74</f>
        <v>1.0000677222007906E-2</v>
      </c>
      <c r="AZ49" s="42">
        <f>+PDD!AZ51/PDD!AZ$74</f>
        <v>1.1762374966032422E-3</v>
      </c>
      <c r="BA49" s="42">
        <f>+PDD!BA51/PDD!BA$74</f>
        <v>1.3566994480549563E-3</v>
      </c>
      <c r="BB49" s="42">
        <f>+PDD!BB51/PDD!BB$74</f>
        <v>2.1094688608868152E-3</v>
      </c>
      <c r="BC49" s="42">
        <f>+PDD!BC51/PDD!BC$74</f>
        <v>2.7904298590759099E-3</v>
      </c>
      <c r="BD49" s="42">
        <f>+PDD!BD51/PDD!BD$74</f>
        <v>3.4893637959029701E-4</v>
      </c>
      <c r="BE49" s="42">
        <f>+PDD!BE51/PDD!BE$74</f>
        <v>8.617841563866661E-3</v>
      </c>
      <c r="BF49" s="42">
        <f>+PDD!BF51/PDD!BF$74</f>
        <v>1.5097371118313527E-3</v>
      </c>
      <c r="BG49" s="42">
        <f>+PDD!BG51/PDD!BG$74</f>
        <v>1.8161802573937812E-2</v>
      </c>
      <c r="BH49" s="42">
        <f>+PDD!BH51/PDD!BH$74</f>
        <v>7.1668010470625921E-3</v>
      </c>
      <c r="BI49" s="42">
        <f>+PDD!BI51/PDD!BI$74</f>
        <v>6.4374787781814125E-3</v>
      </c>
      <c r="BJ49" s="42">
        <f>+PDD!BJ51/PDD!BJ$74</f>
        <v>1.3559636861779934E-2</v>
      </c>
      <c r="BK49" s="42">
        <f>+PDD!BK51/PDD!BK$74</f>
        <v>3.4119314521324573E-3</v>
      </c>
    </row>
    <row r="50" spans="1:63" s="1" customFormat="1" ht="15.6" x14ac:dyDescent="0.3">
      <c r="A50" s="14"/>
      <c r="B50" s="44">
        <v>46</v>
      </c>
      <c r="C50" s="46" t="s">
        <v>114</v>
      </c>
      <c r="D50" s="42">
        <f>+PDD!D52/PDD!D$74</f>
        <v>4.4558117152201617E-4</v>
      </c>
      <c r="E50" s="42">
        <f>+PDD!E52/PDD!E$74</f>
        <v>6.5152697967353211E-4</v>
      </c>
      <c r="F50" s="42">
        <f>+PDD!F52/PDD!F$74</f>
        <v>3.6090400466609536E-4</v>
      </c>
      <c r="G50" s="42">
        <f>+PDD!G52/PDD!G$74</f>
        <v>4.2581986404639506E-4</v>
      </c>
      <c r="H50" s="42">
        <f>+PDD!H52/PDD!H$74</f>
        <v>2.3610723561355684E-4</v>
      </c>
      <c r="I50" s="42">
        <f>+PDD!I52/PDD!I$74</f>
        <v>9.6357161729246853E-4</v>
      </c>
      <c r="J50" s="42">
        <f>+PDD!J52/PDD!J$74</f>
        <v>7.7798024893307777E-4</v>
      </c>
      <c r="K50" s="42">
        <f>+PDD!K52/PDD!K$74</f>
        <v>5.044831016050434E-4</v>
      </c>
      <c r="L50" s="42">
        <f>+PDD!L52/PDD!L$74</f>
        <v>6.3798397065273739E-4</v>
      </c>
      <c r="M50" s="42">
        <f>+PDD!M52/PDD!M$74</f>
        <v>7.2300661619261993E-4</v>
      </c>
      <c r="N50" s="42">
        <f>+PDD!N52/PDD!N$74</f>
        <v>1.0547063071738084E-3</v>
      </c>
      <c r="O50" s="42">
        <f>+PDD!O52/PDD!O$74</f>
        <v>6.5871779814639876E-4</v>
      </c>
      <c r="P50" s="42">
        <f>+PDD!P52/PDD!P$74</f>
        <v>7.021211861167237E-4</v>
      </c>
      <c r="Q50" s="42">
        <f>+PDD!Q52/PDD!Q$74</f>
        <v>2.7150840626751578E-4</v>
      </c>
      <c r="R50" s="42">
        <f>+PDD!R52/PDD!R$74</f>
        <v>1.0703530350858096E-4</v>
      </c>
      <c r="S50" s="42">
        <f>+PDD!S52/PDD!S$74</f>
        <v>5.1577888647220613E-4</v>
      </c>
      <c r="T50" s="42">
        <f>+PDD!T52/PDD!T$74</f>
        <v>2.9762639859708053E-4</v>
      </c>
      <c r="U50" s="64">
        <v>0</v>
      </c>
      <c r="V50" s="42">
        <f>+PDD!V52/PDD!V$74</f>
        <v>1.361895312208576E-3</v>
      </c>
      <c r="W50" s="42">
        <f>+PDD!W52/PDD!W$74</f>
        <v>2.8679946087291383E-3</v>
      </c>
      <c r="X50" s="42">
        <f>+PDD!X52/PDD!X$74</f>
        <v>1.6550837739450332E-3</v>
      </c>
      <c r="Y50" s="42">
        <f>+PDD!Y52/PDD!Y$74</f>
        <v>1.4534651886115321E-2</v>
      </c>
      <c r="Z50" s="64">
        <v>0</v>
      </c>
      <c r="AA50" s="42">
        <f>+PDD!AA52/PDD!AA$74</f>
        <v>1.9445552453131233E-3</v>
      </c>
      <c r="AB50" s="64">
        <v>0</v>
      </c>
      <c r="AC50" s="42">
        <f>+PDD!AC52/PDD!AC$74</f>
        <v>3.1734969447313726E-3</v>
      </c>
      <c r="AD50" s="42">
        <f>+PDD!AD52/PDD!AD$74</f>
        <v>1.1204508458118746E-2</v>
      </c>
      <c r="AE50" s="42">
        <f>+PDD!AE52/PDD!AE$74</f>
        <v>6.4182509505703424E-3</v>
      </c>
      <c r="AF50" s="42">
        <f>+PDD!AF52/PDD!AF$74</f>
        <v>1.0960682466182024E-3</v>
      </c>
      <c r="AG50" s="42">
        <f>+PDD!AG52/PDD!AG$74</f>
        <v>1.383880469853003E-3</v>
      </c>
      <c r="AH50" s="42">
        <f>+PDD!AH52/PDD!AH$74</f>
        <v>9.7486635498866001E-4</v>
      </c>
      <c r="AI50" s="42">
        <f>+PDD!AI52/PDD!AI$74</f>
        <v>1.6288021460134309E-2</v>
      </c>
      <c r="AJ50" s="64">
        <v>0</v>
      </c>
      <c r="AK50" s="42">
        <f>+PDD!AK52/PDD!AK$74</f>
        <v>4.7361632154708103E-3</v>
      </c>
      <c r="AL50" s="42">
        <f>+PDD!AL52/PDD!AL$74</f>
        <v>7.9401088929219599E-3</v>
      </c>
      <c r="AM50" s="42">
        <f>+PDD!AM52/PDD!AM$74</f>
        <v>1.1202485380116959E-2</v>
      </c>
      <c r="AN50" s="42">
        <f>+PDD!AN52/PDD!AN$74</f>
        <v>1.8968705905350047E-3</v>
      </c>
      <c r="AO50" s="42">
        <f>+PDD!AO52/PDD!AO$74</f>
        <v>1.7548209891849618E-3</v>
      </c>
      <c r="AP50" s="42">
        <f>+PDD!AP52/PDD!AP$74</f>
        <v>4.0954472929791716E-3</v>
      </c>
      <c r="AQ50" s="42">
        <f>+PDD!AQ52/PDD!AQ$74</f>
        <v>5.5305067946888591E-4</v>
      </c>
      <c r="AR50" s="42">
        <f>+PDD!AR52/PDD!AR$74</f>
        <v>3.965732283961825E-4</v>
      </c>
      <c r="AS50" s="42">
        <f>+PDD!AS52/PDD!AS$74</f>
        <v>7.7821462455702189E-3</v>
      </c>
      <c r="AT50" s="42">
        <f>+PDD!AT52/PDD!AT$74</f>
        <v>7.3957563769532029E-3</v>
      </c>
      <c r="AU50" s="42">
        <f>+PDD!AU52/PDD!AU$74</f>
        <v>3.510885213150395E-3</v>
      </c>
      <c r="AV50" s="42">
        <f>+PDD!AV52/PDD!AV$74</f>
        <v>4.458982267073161E-2</v>
      </c>
      <c r="AW50" s="42">
        <f>+PDD!AW52/PDD!AW$74</f>
        <v>2.2066441645566964E-2</v>
      </c>
      <c r="AX50" s="42">
        <f>+PDD!AX52/PDD!AX$74</f>
        <v>1.3369049667002531E-3</v>
      </c>
      <c r="AY50" s="42">
        <f>+PDD!AY52/PDD!AY$74</f>
        <v>1.379641061368652E-2</v>
      </c>
      <c r="AZ50" s="42">
        <f>+PDD!AZ52/PDD!AZ$74</f>
        <v>8.3895021978099421E-3</v>
      </c>
      <c r="BA50" s="42">
        <f>+PDD!BA52/PDD!BA$74</f>
        <v>4.3962734727913215E-4</v>
      </c>
      <c r="BB50" s="42">
        <f>+PDD!BB52/PDD!BB$74</f>
        <v>1.4109692380766114E-3</v>
      </c>
      <c r="BC50" s="42">
        <f>+PDD!BC52/PDD!BC$74</f>
        <v>2.1887895587725061E-3</v>
      </c>
      <c r="BD50" s="42">
        <f>+PDD!BD52/PDD!BD$74</f>
        <v>5.740433976808647E-5</v>
      </c>
      <c r="BE50" s="42">
        <f>+PDD!BE52/PDD!BE$74</f>
        <v>5.9916117435590175E-4</v>
      </c>
      <c r="BF50" s="42">
        <f>+PDD!BF52/PDD!BF$74</f>
        <v>4.0582841629962048E-3</v>
      </c>
      <c r="BG50" s="42">
        <f>+PDD!BG52/PDD!BG$74</f>
        <v>6.040188599212141E-4</v>
      </c>
      <c r="BH50" s="42">
        <f>+PDD!BH52/PDD!BH$74</f>
        <v>4.6803035156120569E-4</v>
      </c>
      <c r="BI50" s="42">
        <f>+PDD!BI52/PDD!BI$74</f>
        <v>1.4721546483341163E-3</v>
      </c>
      <c r="BJ50" s="42">
        <f>+PDD!BJ52/PDD!BJ$74</f>
        <v>5.038426710627133E-3</v>
      </c>
      <c r="BK50" s="42">
        <f>+PDD!BK52/PDD!BK$74</f>
        <v>1.1029506506893441E-3</v>
      </c>
    </row>
    <row r="51" spans="1:63" s="1" customFormat="1" ht="15.6" x14ac:dyDescent="0.3">
      <c r="A51" s="14"/>
      <c r="B51" s="44">
        <v>47</v>
      </c>
      <c r="C51" s="46" t="s">
        <v>116</v>
      </c>
      <c r="D51" s="42">
        <f>+PDD!D53/PDD!D$74</f>
        <v>0</v>
      </c>
      <c r="E51" s="42">
        <f>+PDD!E53/PDD!E$74</f>
        <v>0</v>
      </c>
      <c r="F51" s="42">
        <f>+PDD!F53/PDD!F$74</f>
        <v>0</v>
      </c>
      <c r="G51" s="42">
        <f>+PDD!G53/PDD!G$74</f>
        <v>0</v>
      </c>
      <c r="H51" s="42">
        <f>+PDD!H53/PDD!H$74</f>
        <v>0</v>
      </c>
      <c r="I51" s="42">
        <f>+PDD!I53/PDD!I$74</f>
        <v>3.150086291399646E-4</v>
      </c>
      <c r="J51" s="42">
        <f>+PDD!J53/PDD!J$74</f>
        <v>0</v>
      </c>
      <c r="K51" s="42">
        <f>+PDD!K53/PDD!K$74</f>
        <v>2.504526036337095E-4</v>
      </c>
      <c r="L51" s="42">
        <f>+PDD!L53/PDD!L$74</f>
        <v>0</v>
      </c>
      <c r="M51" s="42">
        <f>+PDD!M53/PDD!M$74</f>
        <v>0</v>
      </c>
      <c r="N51" s="42">
        <f>+PDD!N53/PDD!N$74</f>
        <v>0</v>
      </c>
      <c r="O51" s="42">
        <f>+PDD!O53/PDD!O$74</f>
        <v>0</v>
      </c>
      <c r="P51" s="42">
        <f>+PDD!P53/PDD!P$74</f>
        <v>0</v>
      </c>
      <c r="Q51" s="42">
        <f>+PDD!Q53/PDD!Q$74</f>
        <v>3.7162986365118908E-6</v>
      </c>
      <c r="R51" s="42">
        <f>+PDD!R53/PDD!R$74</f>
        <v>4.5353942164652954E-5</v>
      </c>
      <c r="S51" s="42">
        <f>+PDD!S53/PDD!S$74</f>
        <v>3.730506999879619E-4</v>
      </c>
      <c r="T51" s="42">
        <f>+PDD!T53/PDD!T$74</f>
        <v>2.5110940960472911E-4</v>
      </c>
      <c r="U51" s="64">
        <v>0</v>
      </c>
      <c r="V51" s="42">
        <f>+PDD!V53/PDD!V$74</f>
        <v>2.5356065229349028E-4</v>
      </c>
      <c r="W51" s="42">
        <f>+PDD!W53/PDD!W$74</f>
        <v>3.4782392655946238E-4</v>
      </c>
      <c r="X51" s="42">
        <f>+PDD!X53/PDD!X$74</f>
        <v>1.227555740266137E-4</v>
      </c>
      <c r="Y51" s="42">
        <f>+PDD!Y53/PDD!Y$74</f>
        <v>7.8554908684903106E-3</v>
      </c>
      <c r="Z51" s="64">
        <v>0</v>
      </c>
      <c r="AA51" s="42">
        <f>+PDD!AA53/PDD!AA$74</f>
        <v>8.9748703629836452E-5</v>
      </c>
      <c r="AB51" s="64">
        <v>0</v>
      </c>
      <c r="AC51" s="42">
        <f>+PDD!AC53/PDD!AC$74</f>
        <v>4.1691038293529799E-4</v>
      </c>
      <c r="AD51" s="42">
        <f>+PDD!AD53/PDD!AD$74</f>
        <v>1.5802450331756262E-3</v>
      </c>
      <c r="AE51" s="42">
        <f>+PDD!AE53/PDD!AE$74</f>
        <v>8.0608365019011407E-4</v>
      </c>
      <c r="AF51" s="42">
        <f>+PDD!AF53/PDD!AF$74</f>
        <v>1.9216780947202251E-4</v>
      </c>
      <c r="AG51" s="42">
        <f>+PDD!AG53/PDD!AG$74</f>
        <v>3.5400209783428062E-4</v>
      </c>
      <c r="AH51" s="42">
        <f>+PDD!AH53/PDD!AH$74</f>
        <v>2.9846935663008976E-4</v>
      </c>
      <c r="AI51" s="42">
        <f>+PDD!AI53/PDD!AI$74</f>
        <v>3.5828135191496788E-4</v>
      </c>
      <c r="AJ51" s="64">
        <v>0</v>
      </c>
      <c r="AK51" s="42">
        <f>+PDD!AK53/PDD!AK$74</f>
        <v>1.378509044003978E-4</v>
      </c>
      <c r="AL51" s="42">
        <f>+PDD!AL53/PDD!AL$74</f>
        <v>7.5620084694494858E-4</v>
      </c>
      <c r="AM51" s="42">
        <f>+PDD!AM53/PDD!AM$74</f>
        <v>2.9239766081871346E-4</v>
      </c>
      <c r="AN51" s="42">
        <f>+PDD!AN53/PDD!AN$74</f>
        <v>4.289072070644433E-4</v>
      </c>
      <c r="AO51" s="42">
        <f>+PDD!AO53/PDD!AO$74</f>
        <v>8.6024376752436727E-3</v>
      </c>
      <c r="AP51" s="42">
        <f>+PDD!AP53/PDD!AP$74</f>
        <v>1.1026121097077429E-4</v>
      </c>
      <c r="AQ51" s="42">
        <f>+PDD!AQ53/PDD!AQ$74</f>
        <v>1.1506050179729882E-3</v>
      </c>
      <c r="AR51" s="42">
        <f>+PDD!AR53/PDD!AR$74</f>
        <v>8.8057215481650471E-4</v>
      </c>
      <c r="AS51" s="42">
        <f>+PDD!AS53/PDD!AS$74</f>
        <v>4.566972920106632E-4</v>
      </c>
      <c r="AT51" s="42">
        <f>+PDD!AT53/PDD!AT$74</f>
        <v>1.4418150187078477E-3</v>
      </c>
      <c r="AU51" s="42">
        <f>+PDD!AU53/PDD!AU$74</f>
        <v>0</v>
      </c>
      <c r="AV51" s="42">
        <f>+PDD!AV53/PDD!AV$74</f>
        <v>1.8759010233261645E-3</v>
      </c>
      <c r="AW51" s="42">
        <f>+PDD!AW53/PDD!AW$74</f>
        <v>6.2392792201473391E-4</v>
      </c>
      <c r="AX51" s="42">
        <f>+PDD!AX53/PDD!AX$74</f>
        <v>1.7743481359514389E-3</v>
      </c>
      <c r="AY51" s="42">
        <f>+PDD!AY53/PDD!AY$74</f>
        <v>4.0304305733657635E-5</v>
      </c>
      <c r="AZ51" s="42">
        <f>+PDD!AZ53/PDD!AZ$74</f>
        <v>1.5897217830256869E-3</v>
      </c>
      <c r="BA51" s="42">
        <f>+PDD!BA53/PDD!BA$74</f>
        <v>1.4086983816041009E-4</v>
      </c>
      <c r="BB51" s="42">
        <f>+PDD!BB53/PDD!BB$74</f>
        <v>1.5506691626386521E-3</v>
      </c>
      <c r="BC51" s="42">
        <f>+PDD!BC53/PDD!BC$74</f>
        <v>2.945453740135683E-3</v>
      </c>
      <c r="BD51" s="42">
        <f>+PDD!BD53/PDD!BD$74</f>
        <v>5.7117318069246036E-4</v>
      </c>
      <c r="BE51" s="42">
        <f>+PDD!BE53/PDD!BE$74</f>
        <v>6.6523689264935629E-3</v>
      </c>
      <c r="BF51" s="42">
        <f>+PDD!BF53/PDD!BF$74</f>
        <v>5.595722873209784E-3</v>
      </c>
      <c r="BG51" s="42">
        <f>+PDD!BG53/PDD!BG$74</f>
        <v>3.8655390436882755E-3</v>
      </c>
      <c r="BH51" s="42">
        <f>+PDD!BH53/PDD!BH$74</f>
        <v>1.7533880427219209E-3</v>
      </c>
      <c r="BI51" s="42">
        <f>+PDD!BI53/PDD!BI$74</f>
        <v>1.4000586071044835E-3</v>
      </c>
      <c r="BJ51" s="42">
        <f>+PDD!BJ53/PDD!BJ$74</f>
        <v>2.3392695442197406E-3</v>
      </c>
      <c r="BK51" s="42">
        <f>+PDD!BK53/PDD!BK$74</f>
        <v>1.8451230511532018E-3</v>
      </c>
    </row>
    <row r="52" spans="1:63" s="1" customFormat="1" ht="15.6" x14ac:dyDescent="0.3">
      <c r="A52" s="14"/>
      <c r="B52" s="44">
        <v>48</v>
      </c>
      <c r="C52" s="46" t="s">
        <v>118</v>
      </c>
      <c r="D52" s="42">
        <f>+PDD!D54/PDD!D$74</f>
        <v>0</v>
      </c>
      <c r="E52" s="42">
        <f>+PDD!E54/PDD!E$74</f>
        <v>1.5260992316677331E-4</v>
      </c>
      <c r="F52" s="42">
        <f>+PDD!F54/PDD!F$74</f>
        <v>5.1313365592335839E-5</v>
      </c>
      <c r="G52" s="42">
        <f>+PDD!G54/PDD!G$74</f>
        <v>6.0463847764895977E-5</v>
      </c>
      <c r="H52" s="42">
        <f>+PDD!H54/PDD!H$74</f>
        <v>2.1464294146686985E-5</v>
      </c>
      <c r="I52" s="42">
        <f>+PDD!I54/PDD!I$74</f>
        <v>1.3215848374413021E-3</v>
      </c>
      <c r="J52" s="42">
        <f>+PDD!J54/PDD!J$74</f>
        <v>7.6484652079815988E-5</v>
      </c>
      <c r="K52" s="42">
        <f>+PDD!K54/PDD!K$74</f>
        <v>2.3614102628321181E-4</v>
      </c>
      <c r="L52" s="42">
        <f>+PDD!L54/PDD!L$74</f>
        <v>1.9936999082898044E-4</v>
      </c>
      <c r="M52" s="42">
        <f>+PDD!M54/PDD!M$74</f>
        <v>1.8757247118204762E-4</v>
      </c>
      <c r="N52" s="42">
        <f>+PDD!N54/PDD!N$74</f>
        <v>1.5045739046701975E-4</v>
      </c>
      <c r="O52" s="42">
        <f>+PDD!O54/PDD!O$74</f>
        <v>1.1591390711568413E-3</v>
      </c>
      <c r="P52" s="42">
        <f>+PDD!P54/PDD!P$74</f>
        <v>2.1804763502180475E-3</v>
      </c>
      <c r="Q52" s="42">
        <f>+PDD!Q54/PDD!Q$74</f>
        <v>2.2538258201433879E-4</v>
      </c>
      <c r="R52" s="42">
        <f>+PDD!R54/PDD!R$74</f>
        <v>6.2407024418562464E-4</v>
      </c>
      <c r="S52" s="42">
        <f>+PDD!S54/PDD!S$74</f>
        <v>2.1562558824402573E-3</v>
      </c>
      <c r="T52" s="42">
        <f>+PDD!T54/PDD!T$74</f>
        <v>2.4719868929121282E-3</v>
      </c>
      <c r="U52" s="64">
        <v>0</v>
      </c>
      <c r="V52" s="42">
        <f>+PDD!V54/PDD!V$74</f>
        <v>4.3917987417035204E-3</v>
      </c>
      <c r="W52" s="42">
        <f>+PDD!W54/PDD!W$74</f>
        <v>2.6335240153787863E-3</v>
      </c>
      <c r="X52" s="42">
        <f>+PDD!X54/PDD!X$74</f>
        <v>5.8337758691017676E-4</v>
      </c>
      <c r="Y52" s="42">
        <f>+PDD!Y54/PDD!Y$74</f>
        <v>9.9888348353138201E-3</v>
      </c>
      <c r="Z52" s="64">
        <v>0</v>
      </c>
      <c r="AA52" s="42">
        <f>+PDD!AA54/PDD!AA$74</f>
        <v>1.3063422417231752E-3</v>
      </c>
      <c r="AB52" s="64">
        <v>0</v>
      </c>
      <c r="AC52" s="42">
        <f>+PDD!AC54/PDD!AC$74</f>
        <v>2.6487291492954005E-3</v>
      </c>
      <c r="AD52" s="42">
        <f>+PDD!AD54/PDD!AD$74</f>
        <v>1.3175054975391967E-2</v>
      </c>
      <c r="AE52" s="42">
        <f>+PDD!AE54/PDD!AE$74</f>
        <v>1.7642585551330798E-3</v>
      </c>
      <c r="AF52" s="42">
        <f>+PDD!AF54/PDD!AF$74</f>
        <v>4.8682511732912366E-4</v>
      </c>
      <c r="AG52" s="42">
        <f>+PDD!AG54/PDD!AG$74</f>
        <v>4.652599000107688E-4</v>
      </c>
      <c r="AH52" s="42">
        <f>+PDD!AH54/PDD!AH$74</f>
        <v>1.1302622372284465E-3</v>
      </c>
      <c r="AI52" s="42">
        <f>+PDD!AI54/PDD!AI$74</f>
        <v>2.9336199584148654E-3</v>
      </c>
      <c r="AJ52" s="64">
        <v>0</v>
      </c>
      <c r="AK52" s="42">
        <f>+PDD!AK54/PDD!AK$74</f>
        <v>1.5655924142616608E-3</v>
      </c>
      <c r="AL52" s="42">
        <f>+PDD!AL54/PDD!AL$74</f>
        <v>1.3044464609800363E-2</v>
      </c>
      <c r="AM52" s="42">
        <f>+PDD!AM54/PDD!AM$74</f>
        <v>2.7686403508771929E-2</v>
      </c>
      <c r="AN52" s="42">
        <f>+PDD!AN54/PDD!AN$74</f>
        <v>2.5487715888829528E-3</v>
      </c>
      <c r="AO52" s="42">
        <f>+PDD!AO54/PDD!AO$74</f>
        <v>5.8557613443454707E-3</v>
      </c>
      <c r="AP52" s="42">
        <f>+PDD!AP54/PDD!AP$74</f>
        <v>9.9911791031223381E-3</v>
      </c>
      <c r="AQ52" s="42">
        <f>+PDD!AQ54/PDD!AQ$74</f>
        <v>9.0685476879885547E-3</v>
      </c>
      <c r="AR52" s="42">
        <f>+PDD!AR54/PDD!AR$74</f>
        <v>1.4316303412562461E-2</v>
      </c>
      <c r="AS52" s="42">
        <f>+PDD!AS54/PDD!AS$74</f>
        <v>6.8297281279191433E-3</v>
      </c>
      <c r="AT52" s="42">
        <f>+PDD!AT54/PDD!AT$74</f>
        <v>7.6509536633222915E-3</v>
      </c>
      <c r="AU52" s="42">
        <f>+PDD!AU54/PDD!AU$74</f>
        <v>9.1518053882539592E-3</v>
      </c>
      <c r="AV52" s="42">
        <f>+PDD!AV54/PDD!AV$74</f>
        <v>3.9317605306485794E-2</v>
      </c>
      <c r="AW52" s="42">
        <f>+PDD!AW54/PDD!AW$74</f>
        <v>1.3882873273942518E-2</v>
      </c>
      <c r="AX52" s="42">
        <f>+PDD!AX54/PDD!AX$74</f>
        <v>1.113759799464255E-2</v>
      </c>
      <c r="AY52" s="42">
        <f>+PDD!AY54/PDD!AY$74</f>
        <v>3.4382040401365082E-4</v>
      </c>
      <c r="AZ52" s="42">
        <f>+PDD!AZ54/PDD!AZ$74</f>
        <v>4.9437998109562375E-3</v>
      </c>
      <c r="BA52" s="42">
        <f>+PDD!BA54/PDD!BA$74</f>
        <v>2.5158029486231628E-3</v>
      </c>
      <c r="BB52" s="42">
        <f>+PDD!BB54/PDD!BB$74</f>
        <v>6.3842865524852618E-3</v>
      </c>
      <c r="BC52" s="42">
        <f>+PDD!BC54/PDD!BC$74</f>
        <v>6.7213925573772915E-3</v>
      </c>
      <c r="BD52" s="42">
        <f>+PDD!BD54/PDD!BD$74</f>
        <v>5.4452116580013454E-4</v>
      </c>
      <c r="BE52" s="42">
        <f>+PDD!BE54/PDD!BE$74</f>
        <v>1.529820867607779E-2</v>
      </c>
      <c r="BF52" s="42">
        <f>+PDD!BF54/PDD!BF$74</f>
        <v>1.9681985650572036E-2</v>
      </c>
      <c r="BG52" s="42">
        <f>+PDD!BG54/PDD!BG$74</f>
        <v>8.4314856411546665E-2</v>
      </c>
      <c r="BH52" s="42">
        <f>+PDD!BH54/PDD!BH$74</f>
        <v>2.2320031514964084E-4</v>
      </c>
      <c r="BI52" s="42">
        <f>+PDD!BI54/PDD!BI$74</f>
        <v>2.4419626868101454E-3</v>
      </c>
      <c r="BJ52" s="42">
        <f>+PDD!BJ54/PDD!BJ$74</f>
        <v>1.3913719844900044E-2</v>
      </c>
      <c r="BK52" s="42">
        <f>+PDD!BK54/PDD!BK$74</f>
        <v>7.298028604561268E-3</v>
      </c>
    </row>
    <row r="53" spans="1:63" s="1" customFormat="1" ht="15.6" x14ac:dyDescent="0.3">
      <c r="A53" s="14"/>
      <c r="B53" s="44">
        <v>49</v>
      </c>
      <c r="C53" s="46" t="s">
        <v>120</v>
      </c>
      <c r="D53" s="42">
        <f>+PDD!D55/PDD!D$74</f>
        <v>8.9116234304403233E-6</v>
      </c>
      <c r="E53" s="42">
        <f>+PDD!E55/PDD!E$74</f>
        <v>1.1739224858982561E-5</v>
      </c>
      <c r="F53" s="42">
        <f>+PDD!F55/PDD!F$74</f>
        <v>5.1313365592335834E-6</v>
      </c>
      <c r="G53" s="42">
        <f>+PDD!G55/PDD!G$74</f>
        <v>1.016307228388677E-4</v>
      </c>
      <c r="H53" s="42">
        <f>+PDD!H55/PDD!H$74</f>
        <v>4.2928588293373969E-5</v>
      </c>
      <c r="I53" s="42">
        <f>+PDD!I55/PDD!I$74</f>
        <v>3.4457428545856201E-4</v>
      </c>
      <c r="J53" s="42">
        <f>+PDD!J55/PDD!J$74</f>
        <v>3.3478130539986796E-6</v>
      </c>
      <c r="K53" s="42">
        <f>+PDD!K55/PDD!K$74</f>
        <v>2.5045260363370951E-5</v>
      </c>
      <c r="L53" s="42">
        <f>+PDD!L55/PDD!L$74</f>
        <v>7.9747996331592174E-5</v>
      </c>
      <c r="M53" s="42">
        <f>+PDD!M55/PDD!M$74</f>
        <v>1.70520428347316E-5</v>
      </c>
      <c r="N53" s="42">
        <f>+PDD!N55/PDD!N$74</f>
        <v>7.5228695233509868E-6</v>
      </c>
      <c r="O53" s="42">
        <f>+PDD!O55/PDD!O$74</f>
        <v>1.0212679041029438E-4</v>
      </c>
      <c r="P53" s="42">
        <f>+PDD!P55/PDD!P$74</f>
        <v>8.9325417567072082E-4</v>
      </c>
      <c r="Q53" s="42">
        <f>+PDD!Q55/PDD!Q$74</f>
        <v>1.5477290792061287E-4</v>
      </c>
      <c r="R53" s="42">
        <f>+PDD!R55/PDD!R$74</f>
        <v>9.0707884329305911E-6</v>
      </c>
      <c r="S53" s="42">
        <f>+PDD!S55/PDD!S$74</f>
        <v>1.0924007598685529E-3</v>
      </c>
      <c r="T53" s="42">
        <f>+PDD!T55/PDD!T$74</f>
        <v>1.7495327718362273E-3</v>
      </c>
      <c r="U53" s="64">
        <v>0</v>
      </c>
      <c r="V53" s="42">
        <f>+PDD!V55/PDD!V$74</f>
        <v>1.1105649900067273E-3</v>
      </c>
      <c r="W53" s="42">
        <f>+PDD!W55/PDD!W$74</f>
        <v>1.5046490394469599E-3</v>
      </c>
      <c r="X53" s="42">
        <f>+PDD!X55/PDD!X$74</f>
        <v>1.3968737734062941E-4</v>
      </c>
      <c r="Y53" s="42">
        <f>+PDD!Y55/PDD!Y$74</f>
        <v>8.3539357205518784E-3</v>
      </c>
      <c r="Z53" s="64">
        <v>0</v>
      </c>
      <c r="AA53" s="42">
        <f>+PDD!AA55/PDD!AA$74</f>
        <v>2.8919026725169526E-4</v>
      </c>
      <c r="AB53" s="64">
        <v>0</v>
      </c>
      <c r="AC53" s="42">
        <f>+PDD!AC55/PDD!AC$74</f>
        <v>1.7837956682803795E-4</v>
      </c>
      <c r="AD53" s="42">
        <f>+PDD!AD55/PDD!AD$74</f>
        <v>1.0595257360990795E-2</v>
      </c>
      <c r="AE53" s="42">
        <f>+PDD!AE55/PDD!AE$74</f>
        <v>6.6920152091254749E-4</v>
      </c>
      <c r="AF53" s="42">
        <f>+PDD!AF55/PDD!AF$74</f>
        <v>1.2953533823669664E-4</v>
      </c>
      <c r="AG53" s="42">
        <f>+PDD!AG55/PDD!AG$74</f>
        <v>1.5350006931301579E-4</v>
      </c>
      <c r="AH53" s="42">
        <f>+PDD!AH55/PDD!AH$74</f>
        <v>5.7059425509921574E-4</v>
      </c>
      <c r="AI53" s="42">
        <f>+PDD!AI55/PDD!AI$74</f>
        <v>3.1663497254707418E-3</v>
      </c>
      <c r="AJ53" s="64">
        <v>0</v>
      </c>
      <c r="AK53" s="42">
        <f>+PDD!AK55/PDD!AK$74</f>
        <v>9.846493171456986E-5</v>
      </c>
      <c r="AL53" s="42">
        <f>+PDD!AL55/PDD!AL$74</f>
        <v>8.6963097398669081E-4</v>
      </c>
      <c r="AM53" s="42">
        <f>+PDD!AM55/PDD!AM$74</f>
        <v>2.9970760233918128E-3</v>
      </c>
      <c r="AN53" s="42">
        <f>+PDD!AN55/PDD!AN$74</f>
        <v>1.1510275269229419E-2</v>
      </c>
      <c r="AO53" s="42">
        <f>+PDD!AO55/PDD!AO$74</f>
        <v>5.7222423560379194E-3</v>
      </c>
      <c r="AP53" s="42">
        <f>+PDD!AP55/PDD!AP$74</f>
        <v>9.3105863734439115E-4</v>
      </c>
      <c r="AQ53" s="42">
        <f>+PDD!AQ55/PDD!AQ$74</f>
        <v>3.2770454762494172E-3</v>
      </c>
      <c r="AR53" s="42">
        <f>+PDD!AR55/PDD!AR$74</f>
        <v>3.3183282154106049E-3</v>
      </c>
      <c r="AS53" s="42">
        <f>+PDD!AS55/PDD!AS$74</f>
        <v>4.329173262050345E-4</v>
      </c>
      <c r="AT53" s="42">
        <f>+PDD!AT55/PDD!AT$74</f>
        <v>2.0673959152546413E-3</v>
      </c>
      <c r="AU53" s="42">
        <f>+PDD!AU55/PDD!AU$74</f>
        <v>6.5076240561741635E-3</v>
      </c>
      <c r="AV53" s="42">
        <f>+PDD!AV55/PDD!AV$74</f>
        <v>1.0907305871324022E-2</v>
      </c>
      <c r="AW53" s="42">
        <f>+PDD!AW55/PDD!AW$74</f>
        <v>1.9120433353240512E-2</v>
      </c>
      <c r="AX53" s="42">
        <f>+PDD!AX55/PDD!AX$74</f>
        <v>5.9423459733110515E-3</v>
      </c>
      <c r="AY53" s="42">
        <f>+PDD!AY55/PDD!AY$74</f>
        <v>5.9496832273494603E-5</v>
      </c>
      <c r="AZ53" s="42">
        <f>+PDD!AZ55/PDD!AZ$74</f>
        <v>6.7646968995726545E-2</v>
      </c>
      <c r="BA53" s="42">
        <f>+PDD!BA55/PDD!BA$74</f>
        <v>6.3400881523738928E-3</v>
      </c>
      <c r="BB53" s="42">
        <f>+PDD!BB55/PDD!BB$74</f>
        <v>3.1851582800145289E-3</v>
      </c>
      <c r="BC53" s="42">
        <f>+PDD!BC55/PDD!BC$74</f>
        <v>1.0102389582395193E-2</v>
      </c>
      <c r="BD53" s="42">
        <f>+PDD!BD55/PDD!BD$74</f>
        <v>9.5127191615686148E-4</v>
      </c>
      <c r="BE53" s="42">
        <f>+PDD!BE55/PDD!BE$74</f>
        <v>2.7175039057469076E-2</v>
      </c>
      <c r="BF53" s="42">
        <f>+PDD!BF55/PDD!BF$74</f>
        <v>2.3130834649159257E-2</v>
      </c>
      <c r="BG53" s="42">
        <f>+PDD!BG55/PDD!BG$74</f>
        <v>1.1242925485871863E-2</v>
      </c>
      <c r="BH53" s="42">
        <f>+PDD!BH55/PDD!BH$74</f>
        <v>5.6113019435455073E-3</v>
      </c>
      <c r="BI53" s="42">
        <f>+PDD!BI55/PDD!BI$74</f>
        <v>8.6833092237969655E-3</v>
      </c>
      <c r="BJ53" s="42">
        <f>+PDD!BJ55/PDD!BJ$74</f>
        <v>7.1919478046855046E-3</v>
      </c>
      <c r="BK53" s="42">
        <f>+PDD!BK55/PDD!BK$74</f>
        <v>8.7024867929390536E-3</v>
      </c>
    </row>
    <row r="54" spans="1:63" s="1" customFormat="1" ht="15.6" x14ac:dyDescent="0.3">
      <c r="A54" s="14"/>
      <c r="B54" s="44">
        <v>50</v>
      </c>
      <c r="C54" s="46" t="s">
        <v>122</v>
      </c>
      <c r="D54" s="42">
        <f>+PDD!D56/PDD!D$74</f>
        <v>9.8963578195039783E-3</v>
      </c>
      <c r="E54" s="42">
        <f>+PDD!E56/PDD!E$74</f>
        <v>6.5152697967353216E-3</v>
      </c>
      <c r="F54" s="42">
        <f>+PDD!F56/PDD!F$74</f>
        <v>7.8680493908248283E-5</v>
      </c>
      <c r="G54" s="42">
        <f>+PDD!G56/PDD!G$74</f>
        <v>4.2453339920033343E-4</v>
      </c>
      <c r="H54" s="42">
        <f>+PDD!H56/PDD!H$74</f>
        <v>6.4392882440060954E-5</v>
      </c>
      <c r="I54" s="42">
        <f>+PDD!I56/PDD!I$74</f>
        <v>2.1335383935581272E-2</v>
      </c>
      <c r="J54" s="42">
        <f>+PDD!J56/PDD!J$74</f>
        <v>8.356656430942857E-4</v>
      </c>
      <c r="K54" s="42">
        <f>+PDD!K56/PDD!K$74</f>
        <v>4.5475037031206395E-3</v>
      </c>
      <c r="L54" s="42">
        <f>+PDD!L56/PDD!L$74</f>
        <v>5.9810997248694122E-4</v>
      </c>
      <c r="M54" s="42">
        <f>+PDD!M56/PDD!M$74</f>
        <v>3.0693677102516883E-5</v>
      </c>
      <c r="N54" s="42">
        <f>+PDD!N56/PDD!N$74</f>
        <v>0</v>
      </c>
      <c r="O54" s="42">
        <f>+PDD!O56/PDD!O$74</f>
        <v>7.5063190951566371E-4</v>
      </c>
      <c r="P54" s="42">
        <f>+PDD!P56/PDD!P$74</f>
        <v>3.5574140096580669E-3</v>
      </c>
      <c r="Q54" s="42">
        <f>+PDD!Q56/PDD!Q$74</f>
        <v>8.0250189968442067E-4</v>
      </c>
      <c r="R54" s="42">
        <f>+PDD!R56/PDD!R$74</f>
        <v>7.6194622836616953E-5</v>
      </c>
      <c r="S54" s="42">
        <f>+PDD!S56/PDD!S$74</f>
        <v>1.468061346695084E-3</v>
      </c>
      <c r="T54" s="42">
        <f>+PDD!T56/PDD!T$74</f>
        <v>2.1632458155292646E-3</v>
      </c>
      <c r="U54" s="64">
        <v>0</v>
      </c>
      <c r="V54" s="42">
        <f>+PDD!V56/PDD!V$74</f>
        <v>9.2331483925035263E-3</v>
      </c>
      <c r="W54" s="42">
        <f>+PDD!W56/PDD!W$74</f>
        <v>8.5698225476860384E-3</v>
      </c>
      <c r="X54" s="42">
        <f>+PDD!X56/PDD!X$74</f>
        <v>1.0986431468526087E-3</v>
      </c>
      <c r="Y54" s="42">
        <f>+PDD!Y56/PDD!Y$74</f>
        <v>1.2241805566632107E-2</v>
      </c>
      <c r="Z54" s="64">
        <v>0</v>
      </c>
      <c r="AA54" s="42">
        <f>+PDD!AA56/PDD!AA$74</f>
        <v>3.4403669724770644E-3</v>
      </c>
      <c r="AB54" s="64">
        <v>0</v>
      </c>
      <c r="AC54" s="42">
        <f>+PDD!AC56/PDD!AC$74</f>
        <v>9.1471382524610154E-4</v>
      </c>
      <c r="AD54" s="42">
        <f>+PDD!AD56/PDD!AD$74</f>
        <v>1.3536797814311689E-2</v>
      </c>
      <c r="AE54" s="42">
        <f>+PDD!AE56/PDD!AE$74</f>
        <v>3.7262357414448669E-3</v>
      </c>
      <c r="AF54" s="42">
        <f>+PDD!AF56/PDD!AF$74</f>
        <v>2.6020944867767193E-3</v>
      </c>
      <c r="AG54" s="42">
        <f>+PDD!AG56/PDD!AG$74</f>
        <v>8.9958180155534835E-4</v>
      </c>
      <c r="AH54" s="42">
        <f>+PDD!AH56/PDD!AH$74</f>
        <v>7.9432790461460828E-3</v>
      </c>
      <c r="AI54" s="42">
        <f>+PDD!AI56/PDD!AI$74</f>
        <v>6.4827489060169828E-3</v>
      </c>
      <c r="AJ54" s="64">
        <v>0</v>
      </c>
      <c r="AK54" s="42">
        <f>+PDD!AK56/PDD!AK$74</f>
        <v>5.907895902874191E-3</v>
      </c>
      <c r="AL54" s="42">
        <f>+PDD!AL56/PDD!AL$74</f>
        <v>1.4367816091954023E-3</v>
      </c>
      <c r="AM54" s="42">
        <f>+PDD!AM56/PDD!AM$74</f>
        <v>3.8103070175438597E-2</v>
      </c>
      <c r="AN54" s="42">
        <f>+PDD!AN56/PDD!AN$74</f>
        <v>1.7772130710420261E-2</v>
      </c>
      <c r="AO54" s="42">
        <f>+PDD!AO56/PDD!AO$74</f>
        <v>2.5177866366566846E-3</v>
      </c>
      <c r="AP54" s="42">
        <f>+PDD!AP56/PDD!AP$74</f>
        <v>3.7896345813749357E-3</v>
      </c>
      <c r="AQ54" s="42">
        <f>+PDD!AQ56/PDD!AQ$74</f>
        <v>3.1690313871326941E-3</v>
      </c>
      <c r="AR54" s="42">
        <f>+PDD!AR56/PDD!AR$74</f>
        <v>2.2473436796943455E-2</v>
      </c>
      <c r="AS54" s="42">
        <f>+PDD!AS56/PDD!AS$74</f>
        <v>5.7267035601657528E-3</v>
      </c>
      <c r="AT54" s="42">
        <f>+PDD!AT56/PDD!AT$74</f>
        <v>8.6141496468943382E-3</v>
      </c>
      <c r="AU54" s="42">
        <f>+PDD!AU56/PDD!AU$74</f>
        <v>2.0257366982989099E-2</v>
      </c>
      <c r="AV54" s="42">
        <f>+PDD!AV56/PDD!AV$74</f>
        <v>1.7468528190705771E-2</v>
      </c>
      <c r="AW54" s="42">
        <f>+PDD!AW56/PDD!AW$74</f>
        <v>1.8546114379153556E-3</v>
      </c>
      <c r="AX54" s="42">
        <f>+PDD!AX56/PDD!AX$74</f>
        <v>9.0388538005947254E-3</v>
      </c>
      <c r="AY54" s="42">
        <f>+PDD!AY56/PDD!AY$74</f>
        <v>3.2353116167153743E-5</v>
      </c>
      <c r="AZ54" s="42">
        <f>+PDD!AZ56/PDD!AZ$74</f>
        <v>1.0063800312149311E-2</v>
      </c>
      <c r="BA54" s="42">
        <f>+PDD!BA56/PDD!BA$74</f>
        <v>6.5770142023269043E-2</v>
      </c>
      <c r="BB54" s="42">
        <f>+PDD!BB56/PDD!BB$74</f>
        <v>8.4378754435472606E-3</v>
      </c>
      <c r="BC54" s="42">
        <f>+PDD!BC56/PDD!BC$74</f>
        <v>0.1370189645881163</v>
      </c>
      <c r="BD54" s="42">
        <f>+PDD!BD56/PDD!BD$74</f>
        <v>1.1578865362221384E-2</v>
      </c>
      <c r="BE54" s="42">
        <f>+PDD!BE56/PDD!BE$74</f>
        <v>9.9225570183052135E-3</v>
      </c>
      <c r="BF54" s="42">
        <f>+PDD!BF56/PDD!BF$74</f>
        <v>2.2299786697692458E-2</v>
      </c>
      <c r="BG54" s="42">
        <f>+PDD!BG56/PDD!BG$74</f>
        <v>5.1845709059102107E-4</v>
      </c>
      <c r="BH54" s="42">
        <f>+PDD!BH56/PDD!BH$74</f>
        <v>7.2385933133787645E-3</v>
      </c>
      <c r="BI54" s="42">
        <f>+PDD!BI56/PDD!BI$74</f>
        <v>4.0327269513607544E-3</v>
      </c>
      <c r="BJ54" s="42">
        <f>+PDD!BJ56/PDD!BJ$74</f>
        <v>3.1838445285472153E-2</v>
      </c>
      <c r="BK54" s="42">
        <f>+PDD!BK56/PDD!BK$74</f>
        <v>3.7185929648241205E-3</v>
      </c>
    </row>
    <row r="55" spans="1:63" s="1" customFormat="1" ht="15.6" x14ac:dyDescent="0.3">
      <c r="A55" s="14"/>
      <c r="B55" s="44">
        <v>51</v>
      </c>
      <c r="C55" s="46" t="s">
        <v>124</v>
      </c>
      <c r="D55" s="42">
        <f>+PDD!D57/PDD!D$74</f>
        <v>0</v>
      </c>
      <c r="E55" s="42">
        <f>+PDD!E57/PDD!E$74</f>
        <v>0</v>
      </c>
      <c r="F55" s="42">
        <f>+PDD!F57/PDD!F$74</f>
        <v>0</v>
      </c>
      <c r="G55" s="42">
        <f>+PDD!G57/PDD!G$74</f>
        <v>0</v>
      </c>
      <c r="H55" s="42">
        <f>+PDD!H57/PDD!H$74</f>
        <v>0</v>
      </c>
      <c r="I55" s="42">
        <f>+PDD!I57/PDD!I$74</f>
        <v>1.257884287009415E-4</v>
      </c>
      <c r="J55" s="42">
        <f>+PDD!J57/PDD!J$74</f>
        <v>5.5882725593670263E-5</v>
      </c>
      <c r="K55" s="42">
        <f>+PDD!K57/PDD!K$74</f>
        <v>7.155788675248842E-5</v>
      </c>
      <c r="L55" s="42">
        <f>+PDD!L57/PDD!L$74</f>
        <v>0</v>
      </c>
      <c r="M55" s="42">
        <f>+PDD!M57/PDD!M$74</f>
        <v>1.5687879407953073E-4</v>
      </c>
      <c r="N55" s="42">
        <f>+PDD!N57/PDD!N$74</f>
        <v>0</v>
      </c>
      <c r="O55" s="42">
        <f>+PDD!O57/PDD!O$74</f>
        <v>2.0425358082058876E-5</v>
      </c>
      <c r="P55" s="42">
        <f>+PDD!P57/PDD!P$74</f>
        <v>3.7056395933938199E-4</v>
      </c>
      <c r="Q55" s="42">
        <f>+PDD!Q57/PDD!Q$74</f>
        <v>2.2953609225514619E-5</v>
      </c>
      <c r="R55" s="42">
        <f>+PDD!R57/PDD!R$74</f>
        <v>8.5265411269547543E-5</v>
      </c>
      <c r="S55" s="42">
        <f>+PDD!S57/PDD!S$74</f>
        <v>1.895430316510764E-4</v>
      </c>
      <c r="T55" s="42">
        <f>+PDD!T57/PDD!T$74</f>
        <v>4.1741793662163166E-4</v>
      </c>
      <c r="U55" s="64">
        <v>0</v>
      </c>
      <c r="V55" s="42">
        <f>+PDD!V57/PDD!V$74</f>
        <v>2.0449339027737778E-4</v>
      </c>
      <c r="W55" s="42">
        <f>+PDD!W57/PDD!W$74</f>
        <v>1.1645890398196284E-4</v>
      </c>
      <c r="X55" s="42">
        <f>+PDD!X57/PDD!X$74</f>
        <v>7.696274233643493E-6</v>
      </c>
      <c r="Y55" s="42">
        <f>+PDD!Y57/PDD!Y$74</f>
        <v>1.5152723502671664E-3</v>
      </c>
      <c r="Z55" s="64">
        <v>0</v>
      </c>
      <c r="AA55" s="42">
        <f>+PDD!AA57/PDD!AA$74</f>
        <v>1.4958117271639409E-4</v>
      </c>
      <c r="AB55" s="64">
        <v>0</v>
      </c>
      <c r="AC55" s="42">
        <f>+PDD!AC57/PDD!AC$74</f>
        <v>1.8667629086655133E-5</v>
      </c>
      <c r="AD55" s="42">
        <f>+PDD!AD57/PDD!AD$74</f>
        <v>8.5675935533618288E-5</v>
      </c>
      <c r="AE55" s="42">
        <f>+PDD!AE57/PDD!AE$74</f>
        <v>4.5627376425855515E-5</v>
      </c>
      <c r="AF55" s="42">
        <f>+PDD!AF57/PDD!AF$74</f>
        <v>2.4198909340921353E-5</v>
      </c>
      <c r="AG55" s="42">
        <f>+PDD!AG57/PDD!AG$74</f>
        <v>1.4874037724129437E-5</v>
      </c>
      <c r="AH55" s="42">
        <f>+PDD!AH57/PDD!AH$74</f>
        <v>2.9258130952959784E-4</v>
      </c>
      <c r="AI55" s="42">
        <f>+PDD!AI57/PDD!AI$74</f>
        <v>8.5742545757428216E-5</v>
      </c>
      <c r="AJ55" s="64">
        <v>0</v>
      </c>
      <c r="AK55" s="42">
        <f>+PDD!AK57/PDD!AK$74</f>
        <v>1.0831142488602685E-4</v>
      </c>
      <c r="AL55" s="42">
        <f>+PDD!AL57/PDD!AL$74</f>
        <v>3.7810042347247432E-5</v>
      </c>
      <c r="AM55" s="42">
        <f>+PDD!AM57/PDD!AM$74</f>
        <v>5.4824561403508773E-5</v>
      </c>
      <c r="AN55" s="42">
        <f>+PDD!AN57/PDD!AN$74</f>
        <v>3.9854209505988094E-5</v>
      </c>
      <c r="AO55" s="42">
        <f>+PDD!AO57/PDD!AO$74</f>
        <v>6.1037251797737809E-4</v>
      </c>
      <c r="AP55" s="42">
        <f>+PDD!AP57/PDD!AP$74</f>
        <v>5.6125118368652955E-4</v>
      </c>
      <c r="AQ55" s="42">
        <f>+PDD!AQ57/PDD!AQ$74</f>
        <v>1.7708747657763153E-4</v>
      </c>
      <c r="AR55" s="42">
        <f>+PDD!AR57/PDD!AR$74</f>
        <v>1.1890289629693951E-4</v>
      </c>
      <c r="AS55" s="42">
        <f>+PDD!AS57/PDD!AS$74</f>
        <v>4.4511218046433124E-5</v>
      </c>
      <c r="AT55" s="42">
        <f>+PDD!AT57/PDD!AT$74</f>
        <v>1.9055392705925344E-3</v>
      </c>
      <c r="AU55" s="42">
        <f>+PDD!AU57/PDD!AU$74</f>
        <v>2.6441813320797957E-4</v>
      </c>
      <c r="AV55" s="42">
        <f>+PDD!AV57/PDD!AV$74</f>
        <v>8.3460362851448325E-3</v>
      </c>
      <c r="AW55" s="42">
        <f>+PDD!AW57/PDD!AW$74</f>
        <v>2.3468848442756044E-4</v>
      </c>
      <c r="AX55" s="42">
        <f>+PDD!AX57/PDD!AX$74</f>
        <v>4.8659408714457744E-4</v>
      </c>
      <c r="AY55" s="42">
        <f>+PDD!AY57/PDD!AY$74</f>
        <v>0</v>
      </c>
      <c r="AZ55" s="42">
        <f>+PDD!AZ57/PDD!AZ$74</f>
        <v>2.8403551266178162E-3</v>
      </c>
      <c r="BA55" s="42">
        <f>+PDD!BA57/PDD!BA$74</f>
        <v>4.011481364527651E-3</v>
      </c>
      <c r="BB55" s="42">
        <f>+PDD!BB57/PDD!BB$74</f>
        <v>5.4063870805509768E-3</v>
      </c>
      <c r="BC55" s="42">
        <f>+PDD!BC57/PDD!BC$74</f>
        <v>1.8104574680909178E-2</v>
      </c>
      <c r="BD55" s="42">
        <f>+PDD!BD57/PDD!BD$74</f>
        <v>3.1203358973938431E-4</v>
      </c>
      <c r="BE55" s="42">
        <f>+PDD!BE57/PDD!BE$74</f>
        <v>3.0070051460665348E-3</v>
      </c>
      <c r="BF55" s="42">
        <f>+PDD!BF57/PDD!BF$74</f>
        <v>1.8006038948447326E-3</v>
      </c>
      <c r="BG55" s="42">
        <f>+PDD!BG57/PDD!BG$74</f>
        <v>8.1183767969561082E-4</v>
      </c>
      <c r="BH55" s="42">
        <f>+PDD!BH57/PDD!BH$74</f>
        <v>8.5322347275759616E-4</v>
      </c>
      <c r="BI55" s="42">
        <f>+PDD!BI57/PDD!BI$74</f>
        <v>4.514917678724536E-3</v>
      </c>
      <c r="BJ55" s="42">
        <f>+PDD!BJ57/PDD!BJ$74</f>
        <v>4.0400287910097752E-3</v>
      </c>
      <c r="BK55" s="42">
        <f>+PDD!BK57/PDD!BK$74</f>
        <v>5.025125628140704E-4</v>
      </c>
    </row>
    <row r="56" spans="1:63" s="1" customFormat="1" ht="15.6" x14ac:dyDescent="0.3">
      <c r="A56" s="14"/>
      <c r="B56" s="44">
        <v>52</v>
      </c>
      <c r="C56" s="46" t="s">
        <v>126</v>
      </c>
      <c r="D56" s="42">
        <f>+PDD!D58/PDD!D$74</f>
        <v>1.6620177697771203E-3</v>
      </c>
      <c r="E56" s="42">
        <f>+PDD!E58/PDD!E$74</f>
        <v>1.4850119446612939E-3</v>
      </c>
      <c r="F56" s="42">
        <f>+PDD!F58/PDD!F$74</f>
        <v>5.8155147671313947E-5</v>
      </c>
      <c r="G56" s="42">
        <f>+PDD!G58/PDD!G$74</f>
        <v>0</v>
      </c>
      <c r="H56" s="42">
        <f>+PDD!H58/PDD!H$74</f>
        <v>0</v>
      </c>
      <c r="I56" s="42">
        <f>+PDD!I58/PDD!I$74</f>
        <v>7.4182919490298831E-5</v>
      </c>
      <c r="J56" s="42">
        <f>+PDD!J58/PDD!J$74</f>
        <v>0</v>
      </c>
      <c r="K56" s="42">
        <f>+PDD!K58/PDD!K$74</f>
        <v>3.9356837713868631E-5</v>
      </c>
      <c r="L56" s="42">
        <f>+PDD!L58/PDD!L$74</f>
        <v>0</v>
      </c>
      <c r="M56" s="42">
        <f>+PDD!M58/PDD!M$74</f>
        <v>1.4323715981174546E-4</v>
      </c>
      <c r="N56" s="42">
        <f>+PDD!N58/PDD!N$74</f>
        <v>7.6733269138180071E-5</v>
      </c>
      <c r="O56" s="42">
        <f>+PDD!O58/PDD!O$74</f>
        <v>0</v>
      </c>
      <c r="P56" s="42">
        <f>+PDD!P58/PDD!P$74</f>
        <v>1.4900571838699359E-3</v>
      </c>
      <c r="Q56" s="42">
        <f>+PDD!Q58/PDD!Q$74</f>
        <v>3.2419240458512555E-4</v>
      </c>
      <c r="R56" s="42">
        <f>+PDD!R58/PDD!R$74</f>
        <v>0</v>
      </c>
      <c r="S56" s="42">
        <f>+PDD!S58/PDD!S$74</f>
        <v>5.7254392521108273E-5</v>
      </c>
      <c r="T56" s="42">
        <f>+PDD!T58/PDD!T$74</f>
        <v>1.835980273503429E-4</v>
      </c>
      <c r="U56" s="64">
        <v>0</v>
      </c>
      <c r="V56" s="42">
        <f>+PDD!V58/PDD!V$74</f>
        <v>3.384525914065939E-3</v>
      </c>
      <c r="W56" s="42">
        <f>+PDD!W58/PDD!W$74</f>
        <v>5.1614586244805929E-3</v>
      </c>
      <c r="X56" s="42">
        <f>+PDD!X58/PDD!X$74</f>
        <v>1.6893321942847468E-4</v>
      </c>
      <c r="Y56" s="42">
        <f>+PDD!Y58/PDD!Y$74</f>
        <v>1.4355211739373157E-3</v>
      </c>
      <c r="Z56" s="64">
        <v>0</v>
      </c>
      <c r="AA56" s="42">
        <f>+PDD!AA58/PDD!AA$74</f>
        <v>5.1854806541683284E-4</v>
      </c>
      <c r="AB56" s="64">
        <v>0</v>
      </c>
      <c r="AC56" s="42">
        <f>+PDD!AC58/PDD!AC$74</f>
        <v>9.9560688462160709E-5</v>
      </c>
      <c r="AD56" s="42">
        <f>+PDD!AD58/PDD!AD$74</f>
        <v>2.9034622597503973E-3</v>
      </c>
      <c r="AE56" s="42">
        <f>+PDD!AE58/PDD!AE$74</f>
        <v>8.821292775665399E-4</v>
      </c>
      <c r="AF56" s="42">
        <f>+PDD!AF58/PDD!AF$74</f>
        <v>3.2739700873011239E-5</v>
      </c>
      <c r="AG56" s="42">
        <f>+PDD!AG58/PDD!AG$74</f>
        <v>4.1111840269493765E-4</v>
      </c>
      <c r="AH56" s="42">
        <f>+PDD!AH58/PDD!AH$74</f>
        <v>1.3586213423011325E-3</v>
      </c>
      <c r="AI56" s="42">
        <f>+PDD!AI58/PDD!AI$74</f>
        <v>2.9703667637394772E-4</v>
      </c>
      <c r="AJ56" s="64">
        <v>0</v>
      </c>
      <c r="AK56" s="42">
        <f>+PDD!AK58/PDD!AK$74</f>
        <v>1.5754389074331177E-4</v>
      </c>
      <c r="AL56" s="42">
        <f>+PDD!AL58/PDD!AL$74</f>
        <v>0</v>
      </c>
      <c r="AM56" s="42">
        <f>+PDD!AM58/PDD!AM$74</f>
        <v>3.4173976608187135E-3</v>
      </c>
      <c r="AN56" s="42">
        <f>+PDD!AN58/PDD!AN$74</f>
        <v>3.6438134405474828E-4</v>
      </c>
      <c r="AO56" s="42">
        <f>+PDD!AO58/PDD!AO$74</f>
        <v>3.242604001754821E-4</v>
      </c>
      <c r="AP56" s="42">
        <f>+PDD!AP58/PDD!AP$74</f>
        <v>2.6549170014139378E-4</v>
      </c>
      <c r="AQ56" s="42">
        <f>+PDD!AQ58/PDD!AQ$74</f>
        <v>1.7286890056491832E-3</v>
      </c>
      <c r="AR56" s="42">
        <f>+PDD!AR58/PDD!AR$74</f>
        <v>0</v>
      </c>
      <c r="AS56" s="42">
        <f>+PDD!AS58/PDD!AS$74</f>
        <v>1.0579036069939928E-3</v>
      </c>
      <c r="AT56" s="42">
        <f>+PDD!AT58/PDD!AT$74</f>
        <v>1.7158790305283477E-3</v>
      </c>
      <c r="AU56" s="42">
        <f>+PDD!AU58/PDD!AU$74</f>
        <v>3.5402650057290595E-3</v>
      </c>
      <c r="AV56" s="42">
        <f>+PDD!AV58/PDD!AV$74</f>
        <v>1.6922498207800596E-3</v>
      </c>
      <c r="AW56" s="42">
        <f>+PDD!AW58/PDD!AW$74</f>
        <v>1.6237390264053166E-3</v>
      </c>
      <c r="AX56" s="42">
        <f>+PDD!AX58/PDD!AX$74</f>
        <v>1.2386031309134697E-3</v>
      </c>
      <c r="AY56" s="42">
        <f>+PDD!AY58/PDD!AY$74</f>
        <v>0</v>
      </c>
      <c r="AZ56" s="42">
        <f>+PDD!AZ58/PDD!AZ$74</f>
        <v>1.4385807465114222E-3</v>
      </c>
      <c r="BA56" s="42">
        <f>+PDD!BA58/PDD!BA$74</f>
        <v>7.618316482527413E-3</v>
      </c>
      <c r="BB56" s="42">
        <f>+PDD!BB58/PDD!BB$74</f>
        <v>1.0533374311977872E-2</v>
      </c>
      <c r="BC56" s="42">
        <f>+PDD!BC58/PDD!BC$74</f>
        <v>8.5576873389781719E-2</v>
      </c>
      <c r="BD56" s="42">
        <f>+PDD!BD58/PDD!BD$74</f>
        <v>3.7280018369388727E-3</v>
      </c>
      <c r="BE56" s="42">
        <f>+PDD!BE58/PDD!BE$74</f>
        <v>8.4610517238482945E-3</v>
      </c>
      <c r="BF56" s="42">
        <f>+PDD!BF58/PDD!BF$74</f>
        <v>1.9266461674838638E-2</v>
      </c>
      <c r="BG56" s="42">
        <f>+PDD!BG58/PDD!BG$74</f>
        <v>1.8347640557005302E-5</v>
      </c>
      <c r="BH56" s="42">
        <f>+PDD!BH58/PDD!BH$74</f>
        <v>4.9794379585961111E-4</v>
      </c>
      <c r="BI56" s="42">
        <f>+PDD!BI58/PDD!BI$74</f>
        <v>0</v>
      </c>
      <c r="BJ56" s="42">
        <f>+PDD!BJ58/PDD!BJ$74</f>
        <v>9.0552369453667371E-4</v>
      </c>
      <c r="BK56" s="42">
        <f>+PDD!BK58/PDD!BK$74</f>
        <v>2.437830176523644E-3</v>
      </c>
    </row>
    <row r="57" spans="1:63" s="1" customFormat="1" ht="15.6" x14ac:dyDescent="0.3">
      <c r="A57" s="14"/>
      <c r="B57" s="44">
        <v>53</v>
      </c>
      <c r="C57" s="46" t="s">
        <v>128</v>
      </c>
      <c r="D57" s="42">
        <f>+PDD!D59/PDD!D$74</f>
        <v>0</v>
      </c>
      <c r="E57" s="42">
        <f>+PDD!E59/PDD!E$74</f>
        <v>0</v>
      </c>
      <c r="F57" s="42">
        <f>+PDD!F59/PDD!F$74</f>
        <v>0</v>
      </c>
      <c r="G57" s="42">
        <f>+PDD!G59/PDD!G$74</f>
        <v>0</v>
      </c>
      <c r="H57" s="42">
        <f>+PDD!H59/PDD!H$74</f>
        <v>0</v>
      </c>
      <c r="I57" s="42">
        <f>+PDD!I59/PDD!I$74</f>
        <v>0</v>
      </c>
      <c r="J57" s="42">
        <f>+PDD!J59/PDD!J$74</f>
        <v>1.0300963243072859E-6</v>
      </c>
      <c r="K57" s="42">
        <f>+PDD!K59/PDD!K$74</f>
        <v>1.0733683012873263E-5</v>
      </c>
      <c r="L57" s="42">
        <f>+PDD!L59/PDD!L$74</f>
        <v>0</v>
      </c>
      <c r="M57" s="42">
        <f>+PDD!M59/PDD!M$74</f>
        <v>0</v>
      </c>
      <c r="N57" s="42">
        <f>+PDD!N59/PDD!N$74</f>
        <v>0</v>
      </c>
      <c r="O57" s="42">
        <f>+PDD!O59/PDD!O$74</f>
        <v>0</v>
      </c>
      <c r="P57" s="42">
        <f>+PDD!P59/PDD!P$74</f>
        <v>4.7978281051309457E-4</v>
      </c>
      <c r="Q57" s="42">
        <f>+PDD!Q59/PDD!Q$74</f>
        <v>7.8698088773192987E-6</v>
      </c>
      <c r="R57" s="42">
        <f>+PDD!R59/PDD!R$74</f>
        <v>3.4468996045136245E-5</v>
      </c>
      <c r="S57" s="42">
        <f>+PDD!S59/PDD!S$74</f>
        <v>6.7400327606045407E-4</v>
      </c>
      <c r="T57" s="42">
        <f>+PDD!T59/PDD!T$74</f>
        <v>2.8618239599542241E-3</v>
      </c>
      <c r="U57" s="64">
        <v>0</v>
      </c>
      <c r="V57" s="42">
        <f>+PDD!V59/PDD!V$74</f>
        <v>4.4495085328247436E-4</v>
      </c>
      <c r="W57" s="42">
        <f>+PDD!W59/PDD!W$74</f>
        <v>1.041918994291961E-3</v>
      </c>
      <c r="X57" s="42">
        <f>+PDD!X59/PDD!X$74</f>
        <v>3.7288448662002724E-4</v>
      </c>
      <c r="Y57" s="42">
        <f>+PDD!Y59/PDD!Y$74</f>
        <v>1.9937794082462716E-3</v>
      </c>
      <c r="Z57" s="64">
        <v>0</v>
      </c>
      <c r="AA57" s="42">
        <f>+PDD!AA59/PDD!AA$74</f>
        <v>3.7893897088153169E-4</v>
      </c>
      <c r="AB57" s="64">
        <v>0</v>
      </c>
      <c r="AC57" s="42">
        <f>+PDD!AC59/PDD!AC$74</f>
        <v>8.2967240385133925E-5</v>
      </c>
      <c r="AD57" s="42">
        <f>+PDD!AD59/PDD!AD$74</f>
        <v>1.7049511171190038E-2</v>
      </c>
      <c r="AE57" s="42">
        <f>+PDD!AE59/PDD!AE$74</f>
        <v>3.0418250950570342E-4</v>
      </c>
      <c r="AF57" s="42">
        <f>+PDD!AF59/PDD!AF$74</f>
        <v>1.8704333455276858E-3</v>
      </c>
      <c r="AG57" s="42">
        <f>+PDD!AG59/PDD!AG$74</f>
        <v>2.0288187455712553E-4</v>
      </c>
      <c r="AH57" s="42">
        <f>+PDD!AH59/PDD!AH$74</f>
        <v>6.4465010522911386E-5</v>
      </c>
      <c r="AI57" s="42">
        <f>+PDD!AI59/PDD!AI$74</f>
        <v>1.5127434858631978E-3</v>
      </c>
      <c r="AJ57" s="64">
        <v>0</v>
      </c>
      <c r="AK57" s="42">
        <f>+PDD!AK59/PDD!AK$74</f>
        <v>0</v>
      </c>
      <c r="AL57" s="42">
        <f>+PDD!AL59/PDD!AL$74</f>
        <v>1.4745916515426498E-3</v>
      </c>
      <c r="AM57" s="42">
        <f>+PDD!AM59/PDD!AM$74</f>
        <v>7.3099415204678364E-5</v>
      </c>
      <c r="AN57" s="42">
        <f>+PDD!AN59/PDD!AN$74</f>
        <v>4.2482689513883027E-3</v>
      </c>
      <c r="AO57" s="42">
        <f>+PDD!AO59/PDD!AO$74</f>
        <v>1.0624296641043737E-2</v>
      </c>
      <c r="AP57" s="42">
        <f>+PDD!AP59/PDD!AP$74</f>
        <v>4.1523074860876294E-3</v>
      </c>
      <c r="AQ57" s="42">
        <f>+PDD!AQ59/PDD!AQ$74</f>
        <v>4.3961270690724606E-2</v>
      </c>
      <c r="AR57" s="42">
        <f>+PDD!AR59/PDD!AR$74</f>
        <v>2.7704868210200587E-2</v>
      </c>
      <c r="AS57" s="42">
        <f>+PDD!AS59/PDD!AS$74</f>
        <v>4.070032609040289E-3</v>
      </c>
      <c r="AT57" s="42">
        <f>+PDD!AT59/PDD!AT$74</f>
        <v>6.3848970869775901E-4</v>
      </c>
      <c r="AU57" s="42">
        <f>+PDD!AU59/PDD!AU$74</f>
        <v>0</v>
      </c>
      <c r="AV57" s="42">
        <f>+PDD!AV59/PDD!AV$74</f>
        <v>1.5775293644979085E-3</v>
      </c>
      <c r="AW57" s="42">
        <f>+PDD!AW59/PDD!AW$74</f>
        <v>2.1999660369510341E-3</v>
      </c>
      <c r="AX57" s="42">
        <f>+PDD!AX59/PDD!AX$74</f>
        <v>2.7573664938192722E-3</v>
      </c>
      <c r="AY57" s="42">
        <f>+PDD!AY59/PDD!AY$74</f>
        <v>2.5772821353495356E-5</v>
      </c>
      <c r="AZ57" s="42">
        <f>+PDD!AZ59/PDD!AZ$74</f>
        <v>4.0784586433486592E-3</v>
      </c>
      <c r="BA57" s="42">
        <f>+PDD!BA59/PDD!BA$74</f>
        <v>1.1704487224334745E-3</v>
      </c>
      <c r="BB57" s="42">
        <f>+PDD!BB59/PDD!BB$74</f>
        <v>4.8894973596714259E-3</v>
      </c>
      <c r="BC57" s="42">
        <f>+PDD!BC59/PDD!BC$74</f>
        <v>6.4113447952577453E-3</v>
      </c>
      <c r="BD57" s="42">
        <f>+PDD!BD59/PDD!BD$74</f>
        <v>1.1694084072755901E-2</v>
      </c>
      <c r="BE57" s="42">
        <f>+PDD!BE59/PDD!BE$74</f>
        <v>2.8720538909078691E-2</v>
      </c>
      <c r="BF57" s="42">
        <f>+PDD!BF59/PDD!BF$74</f>
        <v>1.7091886201833845E-2</v>
      </c>
      <c r="BG57" s="42">
        <f>+PDD!BG59/PDD!BG$74</f>
        <v>1.517404372006587E-3</v>
      </c>
      <c r="BH57" s="42">
        <f>+PDD!BH59/PDD!BH$74</f>
        <v>2.2043907413748036E-3</v>
      </c>
      <c r="BI57" s="42">
        <f>+PDD!BI59/PDD!BI$74</f>
        <v>1.7954239944927928E-3</v>
      </c>
      <c r="BJ57" s="42">
        <f>+PDD!BJ59/PDD!BJ$74</f>
        <v>1.9718358912442824E-2</v>
      </c>
      <c r="BK57" s="42">
        <f>+PDD!BK59/PDD!BK$74</f>
        <v>2.8599407292874631E-2</v>
      </c>
    </row>
    <row r="58" spans="1:63" s="1" customFormat="1" ht="15.6" x14ac:dyDescent="0.3">
      <c r="A58" s="14"/>
      <c r="B58" s="44">
        <v>54</v>
      </c>
      <c r="C58" s="46" t="s">
        <v>130</v>
      </c>
      <c r="D58" s="42">
        <f>+PDD!D60/PDD!D$74</f>
        <v>3.0076729077736092E-3</v>
      </c>
      <c r="E58" s="42">
        <f>+PDD!E60/PDD!E$74</f>
        <v>1.4674031073728201E-4</v>
      </c>
      <c r="F58" s="42">
        <f>+PDD!F60/PDD!F$74</f>
        <v>3.2498464875146027E-5</v>
      </c>
      <c r="G58" s="42">
        <f>+PDD!G60/PDD!G$74</f>
        <v>1.6724042998801013E-5</v>
      </c>
      <c r="H58" s="42">
        <f>+PDD!H60/PDD!H$74</f>
        <v>0</v>
      </c>
      <c r="I58" s="42">
        <f>+PDD!I60/PDD!I$74</f>
        <v>7.9128447456318764E-4</v>
      </c>
      <c r="J58" s="42">
        <f>+PDD!J60/PDD!J$74</f>
        <v>8.8845807971503417E-5</v>
      </c>
      <c r="K58" s="42">
        <f>+PDD!K60/PDD!K$74</f>
        <v>1.5384945651785012E-4</v>
      </c>
      <c r="L58" s="42">
        <f>+PDD!L60/PDD!L$74</f>
        <v>0</v>
      </c>
      <c r="M58" s="42">
        <f>+PDD!M60/PDD!M$74</f>
        <v>7.161857990587273E-5</v>
      </c>
      <c r="N58" s="42">
        <f>+PDD!N60/PDD!N$74</f>
        <v>1.9108088589311507E-4</v>
      </c>
      <c r="O58" s="42">
        <f>+PDD!O60/PDD!O$74</f>
        <v>6.2603722521510459E-3</v>
      </c>
      <c r="P58" s="42">
        <f>+PDD!P60/PDD!P$74</f>
        <v>5.8198044982563993E-3</v>
      </c>
      <c r="Q58" s="42">
        <f>+PDD!Q60/PDD!Q$74</f>
        <v>1.530240615034308E-6</v>
      </c>
      <c r="R58" s="42">
        <f>+PDD!R60/PDD!R$74</f>
        <v>9.9778672762236497E-5</v>
      </c>
      <c r="S58" s="42">
        <f>+PDD!S60/PDD!S$74</f>
        <v>4.8233971135304036E-4</v>
      </c>
      <c r="T58" s="42">
        <f>+PDD!T60/PDD!T$74</f>
        <v>4.2647434155819561E-4</v>
      </c>
      <c r="U58" s="64">
        <v>0</v>
      </c>
      <c r="V58" s="42">
        <f>+PDD!V60/PDD!V$74</f>
        <v>1.1430441719662562E-5</v>
      </c>
      <c r="W58" s="42">
        <f>+PDD!W60/PDD!W$74</f>
        <v>4.1925205433506621E-5</v>
      </c>
      <c r="X58" s="42">
        <f>+PDD!X60/PDD!X$74</f>
        <v>1.8663465016585472E-4</v>
      </c>
      <c r="Y58" s="42">
        <f>+PDD!Y60/PDD!Y$74</f>
        <v>9.2311986601802381E-3</v>
      </c>
      <c r="Z58" s="64">
        <v>0</v>
      </c>
      <c r="AA58" s="42">
        <f>+PDD!AA60/PDD!AA$74</f>
        <v>1.1767052253689669E-3</v>
      </c>
      <c r="AB58" s="64">
        <v>0</v>
      </c>
      <c r="AC58" s="42">
        <f>+PDD!AC60/PDD!AC$74</f>
        <v>3.318689615405357E-4</v>
      </c>
      <c r="AD58" s="42">
        <f>+PDD!AD60/PDD!AD$74</f>
        <v>7.4062086494616694E-3</v>
      </c>
      <c r="AE58" s="42">
        <f>+PDD!AE60/PDD!AE$74</f>
        <v>1.7794676806083651E-3</v>
      </c>
      <c r="AF58" s="42">
        <f>+PDD!AF60/PDD!AF$74</f>
        <v>1.3608327841129889E-3</v>
      </c>
      <c r="AG58" s="42">
        <f>+PDD!AG60/PDD!AG$74</f>
        <v>7.3656234809888973E-4</v>
      </c>
      <c r="AH58" s="42">
        <f>+PDD!AH60/PDD!AH$74</f>
        <v>8.6554292377231034E-4</v>
      </c>
      <c r="AI58" s="42">
        <f>+PDD!AI60/PDD!AI$74</f>
        <v>1.5311168885255038E-4</v>
      </c>
      <c r="AJ58" s="64">
        <v>0</v>
      </c>
      <c r="AK58" s="42">
        <f>+PDD!AK60/PDD!AK$74</f>
        <v>6.4199135477899542E-3</v>
      </c>
      <c r="AL58" s="42">
        <f>+PDD!AL60/PDD!AL$74</f>
        <v>1.7770719903206292E-3</v>
      </c>
      <c r="AM58" s="42">
        <f>+PDD!AM60/PDD!AM$74</f>
        <v>4.9342105263157896E-4</v>
      </c>
      <c r="AN58" s="42">
        <f>+PDD!AN60/PDD!AN$74</f>
        <v>7.2724443250926848E-3</v>
      </c>
      <c r="AO58" s="42">
        <f>+PDD!AO60/PDD!AO$74</f>
        <v>1.7376542621168483E-2</v>
      </c>
      <c r="AP58" s="42">
        <f>+PDD!AP60/PDD!AP$74</f>
        <v>2.2210067064760085E-3</v>
      </c>
      <c r="AQ58" s="42">
        <f>+PDD!AQ60/PDD!AQ$74</f>
        <v>4.0609588869634878E-3</v>
      </c>
      <c r="AR58" s="42">
        <f>+PDD!AR60/PDD!AR$74</f>
        <v>1.5142604535874139E-3</v>
      </c>
      <c r="AS58" s="42">
        <f>+PDD!AS60/PDD!AS$74</f>
        <v>1.6414273833013423E-3</v>
      </c>
      <c r="AT58" s="42">
        <f>+PDD!AT60/PDD!AT$74</f>
        <v>3.6402850265722935E-3</v>
      </c>
      <c r="AU58" s="42">
        <f>+PDD!AU60/PDD!AU$74</f>
        <v>2.2475541322678262E-3</v>
      </c>
      <c r="AV58" s="42">
        <f>+PDD!AV60/PDD!AV$74</f>
        <v>5.8079077352114006E-3</v>
      </c>
      <c r="AW58" s="42">
        <f>+PDD!AW60/PDD!AW$74</f>
        <v>1.9259720014730041E-2</v>
      </c>
      <c r="AX58" s="42">
        <f>+PDD!AX60/PDD!AX$74</f>
        <v>3.5339509965348604E-3</v>
      </c>
      <c r="AY58" s="42">
        <f>+PDD!AY60/PDD!AY$74</f>
        <v>2.0563421292682465E-5</v>
      </c>
      <c r="AZ58" s="42">
        <f>+PDD!AZ60/PDD!AZ$74</f>
        <v>7.5781959085416614E-3</v>
      </c>
      <c r="BA58" s="42">
        <f>+PDD!BA60/PDD!BA$74</f>
        <v>4.4047823891902723E-3</v>
      </c>
      <c r="BB58" s="42">
        <f>+PDD!BB60/PDD!BB$74</f>
        <v>3.2829482272079573E-3</v>
      </c>
      <c r="BC58" s="42">
        <f>+PDD!BC60/PDD!BC$74</f>
        <v>1.1172792570665053E-2</v>
      </c>
      <c r="BD58" s="42">
        <f>+PDD!BD60/PDD!BD$74</f>
        <v>2.8333141985534107E-3</v>
      </c>
      <c r="BE58" s="42">
        <f>+PDD!BE60/PDD!BE$74</f>
        <v>2.6525481148821556E-2</v>
      </c>
      <c r="BF58" s="42">
        <f>+PDD!BF60/PDD!BF$74</f>
        <v>4.4045541427740378E-2</v>
      </c>
      <c r="BG58" s="42">
        <f>+PDD!BG60/PDD!BG$74</f>
        <v>2.3686622299286348E-3</v>
      </c>
      <c r="BH58" s="42">
        <f>+PDD!BH60/PDD!BH$74</f>
        <v>1.5872533751569305E-3</v>
      </c>
      <c r="BI58" s="42">
        <f>+PDD!BI60/PDD!BI$74</f>
        <v>2.6698792042457592E-3</v>
      </c>
      <c r="BJ58" s="42">
        <f>+PDD!BJ60/PDD!BJ$74</f>
        <v>1.0152313729132322E-2</v>
      </c>
      <c r="BK58" s="42">
        <f>+PDD!BK60/PDD!BK$74</f>
        <v>2.241979126401237E-3</v>
      </c>
    </row>
    <row r="59" spans="1:63" s="1" customFormat="1" ht="15.6" x14ac:dyDescent="0.3">
      <c r="A59" s="14"/>
      <c r="B59" s="44">
        <v>55</v>
      </c>
      <c r="C59" s="46" t="s">
        <v>132</v>
      </c>
      <c r="D59" s="42">
        <f>+PDD!D61/PDD!D$74</f>
        <v>0</v>
      </c>
      <c r="E59" s="42">
        <f>+PDD!E61/PDD!E$74</f>
        <v>0</v>
      </c>
      <c r="F59" s="42">
        <f>+PDD!F61/PDD!F$74</f>
        <v>0</v>
      </c>
      <c r="G59" s="42">
        <f>+PDD!G61/PDD!G$74</f>
        <v>0</v>
      </c>
      <c r="H59" s="42">
        <f>+PDD!H61/PDD!H$74</f>
        <v>0</v>
      </c>
      <c r="I59" s="42">
        <f>+PDD!I61/PDD!I$74</f>
        <v>8.869696895579209E-6</v>
      </c>
      <c r="J59" s="42">
        <f>+PDD!J61/PDD!J$74</f>
        <v>5.1504816215364294E-7</v>
      </c>
      <c r="K59" s="42">
        <f>+PDD!K61/PDD!K$74</f>
        <v>0</v>
      </c>
      <c r="L59" s="42">
        <f>+PDD!L61/PDD!L$74</f>
        <v>0</v>
      </c>
      <c r="M59" s="42">
        <f>+PDD!M61/PDD!M$74</f>
        <v>0</v>
      </c>
      <c r="N59" s="42">
        <f>+PDD!N61/PDD!N$74</f>
        <v>0</v>
      </c>
      <c r="O59" s="42">
        <f>+PDD!O61/PDD!O$74</f>
        <v>0</v>
      </c>
      <c r="P59" s="42">
        <f>+PDD!P61/PDD!P$74</f>
        <v>3.9006732562040209E-5</v>
      </c>
      <c r="Q59" s="42">
        <f>+PDD!Q61/PDD!Q$74</f>
        <v>0</v>
      </c>
      <c r="R59" s="42">
        <f>+PDD!R61/PDD!R$74</f>
        <v>1.2699103806102826E-5</v>
      </c>
      <c r="S59" s="42">
        <f>+PDD!S61/PDD!S$74</f>
        <v>5.0566557497275112E-6</v>
      </c>
      <c r="T59" s="42">
        <f>+PDD!T61/PDD!T$74</f>
        <v>0</v>
      </c>
      <c r="U59" s="64">
        <v>0</v>
      </c>
      <c r="V59" s="42">
        <f>+PDD!V61/PDD!V$74</f>
        <v>2.648516983824252E-6</v>
      </c>
      <c r="W59" s="42">
        <f>+PDD!W61/PDD!W$74</f>
        <v>1.0869497704983199E-5</v>
      </c>
      <c r="X59" s="42">
        <f>+PDD!X61/PDD!X$74</f>
        <v>1.9240685584108732E-6</v>
      </c>
      <c r="Y59" s="42">
        <f>+PDD!Y61/PDD!Y$74</f>
        <v>1.3956455857723902E-4</v>
      </c>
      <c r="Z59" s="64">
        <v>0</v>
      </c>
      <c r="AA59" s="42">
        <f>+PDD!AA61/PDD!AA$74</f>
        <v>2.9916234543278821E-5</v>
      </c>
      <c r="AB59" s="64">
        <v>0</v>
      </c>
      <c r="AC59" s="42">
        <f>+PDD!AC61/PDD!AC$74</f>
        <v>1.4519267067398438E-5</v>
      </c>
      <c r="AD59" s="42">
        <f>+PDD!AD61/PDD!AD$74</f>
        <v>2.8558645177872763E-5</v>
      </c>
      <c r="AE59" s="42">
        <f>+PDD!AE61/PDD!AE$74</f>
        <v>0</v>
      </c>
      <c r="AF59" s="42">
        <f>+PDD!AF61/PDD!AF$74</f>
        <v>4.2703957660449443E-6</v>
      </c>
      <c r="AG59" s="42">
        <f>+PDD!AG61/PDD!AG$74</f>
        <v>4.1647305627562427E-6</v>
      </c>
      <c r="AH59" s="42">
        <f>+PDD!AH61/PDD!AH$74</f>
        <v>1.0986974486484898E-5</v>
      </c>
      <c r="AI59" s="42">
        <f>+PDD!AI61/PDD!AI$74</f>
        <v>9.1867013311530236E-6</v>
      </c>
      <c r="AJ59" s="64">
        <v>0</v>
      </c>
      <c r="AK59" s="42">
        <f>+PDD!AK61/PDD!AK$74</f>
        <v>2.9539479514370955E-5</v>
      </c>
      <c r="AL59" s="42">
        <f>+PDD!AL61/PDD!AL$74</f>
        <v>0</v>
      </c>
      <c r="AM59" s="42">
        <f>+PDD!AM61/PDD!AM$74</f>
        <v>0</v>
      </c>
      <c r="AN59" s="42">
        <f>+PDD!AN61/PDD!AN$74</f>
        <v>0</v>
      </c>
      <c r="AO59" s="42">
        <f>+PDD!AO61/PDD!AO$74</f>
        <v>0</v>
      </c>
      <c r="AP59" s="42">
        <f>+PDD!AP61/PDD!AP$74</f>
        <v>2.9186791139322606E-6</v>
      </c>
      <c r="AQ59" s="42">
        <f>+PDD!AQ61/PDD!AQ$74</f>
        <v>4.1722180345515282E-6</v>
      </c>
      <c r="AR59" s="42">
        <f>+PDD!AR61/PDD!AR$74</f>
        <v>4.2430079176501237E-6</v>
      </c>
      <c r="AS59" s="42">
        <f>+PDD!AS61/PDD!AS$74</f>
        <v>4.6950188898292478E-5</v>
      </c>
      <c r="AT59" s="42">
        <f>+PDD!AT61/PDD!AT$74</f>
        <v>2.5519728636908874E-4</v>
      </c>
      <c r="AU59" s="42">
        <f>+PDD!AU61/PDD!AU$74</f>
        <v>0</v>
      </c>
      <c r="AV59" s="42">
        <f>+PDD!AV61/PDD!AV$74</f>
        <v>3.3480648185348872E-5</v>
      </c>
      <c r="AW59" s="42">
        <f>+PDD!AW61/PDD!AW$74</f>
        <v>6.2965203139101587E-5</v>
      </c>
      <c r="AX59" s="42">
        <f>+PDD!AX61/PDD!AX$74</f>
        <v>2.457545894669583E-5</v>
      </c>
      <c r="AY59" s="42">
        <f>+PDD!AY61/PDD!AY$74</f>
        <v>4.6610421596746923E-6</v>
      </c>
      <c r="AZ59" s="42">
        <f>+PDD!AZ61/PDD!AZ$74</f>
        <v>1.5662283576607753E-5</v>
      </c>
      <c r="BA59" s="42">
        <f>+PDD!BA61/PDD!BA$74</f>
        <v>3.1199360129486796E-5</v>
      </c>
      <c r="BB59" s="42">
        <f>+PDD!BB61/PDD!BB$74</f>
        <v>8.3819954737224438E-5</v>
      </c>
      <c r="BC59" s="42">
        <f>+PDD!BC61/PDD!BC$74</f>
        <v>1.0704029882698596E-4</v>
      </c>
      <c r="BD59" s="42">
        <f>+PDD!BD61/PDD!BD$74</f>
        <v>3.2802479867477981E-6</v>
      </c>
      <c r="BE59" s="42">
        <f>+PDD!BE61/PDD!BE$74</f>
        <v>2.7998185717565501E-5</v>
      </c>
      <c r="BF59" s="42">
        <f>+PDD!BF61/PDD!BF$74</f>
        <v>4.5707637330673978E-3</v>
      </c>
      <c r="BG59" s="42">
        <f>+PDD!BG61/PDD!BG$74</f>
        <v>1.0154783238976201E-4</v>
      </c>
      <c r="BH59" s="42">
        <f>+PDD!BH61/PDD!BH$74</f>
        <v>1.3345998225442442E-5</v>
      </c>
      <c r="BI59" s="42">
        <f>+PDD!BI61/PDD!BI$74</f>
        <v>1.7054977495181968E-5</v>
      </c>
      <c r="BJ59" s="42">
        <f>+PDD!BJ61/PDD!BJ$74</f>
        <v>2.9023195337713899E-5</v>
      </c>
      <c r="BK59" s="42">
        <f>+PDD!BK61/PDD!BK$74</f>
        <v>1.0307950006442468E-5</v>
      </c>
    </row>
    <row r="60" spans="1:63" s="1" customFormat="1" ht="15.6" x14ac:dyDescent="0.3">
      <c r="A60" s="14"/>
      <c r="B60" s="44">
        <v>56</v>
      </c>
      <c r="C60" s="46" t="s">
        <v>134</v>
      </c>
      <c r="D60" s="42">
        <f>+PDD!D62/PDD!D$74</f>
        <v>0</v>
      </c>
      <c r="E60" s="42">
        <f>+PDD!E62/PDD!E$74</f>
        <v>0</v>
      </c>
      <c r="F60" s="42">
        <f>+PDD!F62/PDD!F$74</f>
        <v>0</v>
      </c>
      <c r="G60" s="42">
        <f>+PDD!G62/PDD!G$74</f>
        <v>0</v>
      </c>
      <c r="H60" s="42">
        <f>+PDD!H62/PDD!H$74</f>
        <v>0</v>
      </c>
      <c r="I60" s="42">
        <f>+PDD!I62/PDD!I$74</f>
        <v>1.207891449961605E-2</v>
      </c>
      <c r="J60" s="42">
        <f>+PDD!J62/PDD!J$74</f>
        <v>0</v>
      </c>
      <c r="K60" s="42">
        <f>+PDD!K62/PDD!K$74</f>
        <v>0</v>
      </c>
      <c r="L60" s="42">
        <f>+PDD!L62/PDD!L$74</f>
        <v>0</v>
      </c>
      <c r="M60" s="42">
        <f>+PDD!M62/PDD!M$74</f>
        <v>0</v>
      </c>
      <c r="N60" s="42">
        <f>+PDD!N62/PDD!N$74</f>
        <v>0</v>
      </c>
      <c r="O60" s="42">
        <f>+PDD!O62/PDD!O$74</f>
        <v>0</v>
      </c>
      <c r="P60" s="42">
        <f>+PDD!P62/PDD!P$74</f>
        <v>0</v>
      </c>
      <c r="Q60" s="42">
        <f>+PDD!Q62/PDD!Q$74</f>
        <v>0</v>
      </c>
      <c r="R60" s="42">
        <f>+PDD!R62/PDD!R$74</f>
        <v>0</v>
      </c>
      <c r="S60" s="42">
        <f>+PDD!S62/PDD!S$74</f>
        <v>4.0942599780051785E-5</v>
      </c>
      <c r="T60" s="42">
        <f>+PDD!T62/PDD!T$74</f>
        <v>0</v>
      </c>
      <c r="U60" s="64">
        <v>0</v>
      </c>
      <c r="V60" s="42">
        <f>+PDD!V62/PDD!V$74</f>
        <v>8.5031334743831249E-6</v>
      </c>
      <c r="W60" s="42">
        <f>+PDD!W62/PDD!W$74</f>
        <v>0</v>
      </c>
      <c r="X60" s="42">
        <f>+PDD!X62/PDD!X$74</f>
        <v>5.7722056752326197E-6</v>
      </c>
      <c r="Y60" s="42">
        <f>+PDD!Y62/PDD!Y$74</f>
        <v>0</v>
      </c>
      <c r="Z60" s="64">
        <v>0</v>
      </c>
      <c r="AA60" s="42">
        <f>+PDD!AA62/PDD!AA$74</f>
        <v>0</v>
      </c>
      <c r="AB60" s="64">
        <v>0</v>
      </c>
      <c r="AC60" s="42">
        <f>+PDD!AC62/PDD!AC$74</f>
        <v>0</v>
      </c>
      <c r="AD60" s="42">
        <f>+PDD!AD62/PDD!AD$74</f>
        <v>0</v>
      </c>
      <c r="AE60" s="42">
        <f>+PDD!AE62/PDD!AE$74</f>
        <v>0</v>
      </c>
      <c r="AF60" s="42">
        <f>+PDD!AF62/PDD!AF$74</f>
        <v>0</v>
      </c>
      <c r="AG60" s="42">
        <f>+PDD!AG62/PDD!AG$74</f>
        <v>0</v>
      </c>
      <c r="AH60" s="42">
        <f>+PDD!AH62/PDD!AH$74</f>
        <v>0</v>
      </c>
      <c r="AI60" s="42">
        <f>+PDD!AI62/PDD!AI$74</f>
        <v>0</v>
      </c>
      <c r="AJ60" s="64">
        <v>0</v>
      </c>
      <c r="AK60" s="42">
        <f>+PDD!AK62/PDD!AK$74</f>
        <v>0</v>
      </c>
      <c r="AL60" s="42">
        <f>+PDD!AL62/PDD!AL$74</f>
        <v>0</v>
      </c>
      <c r="AM60" s="42">
        <f>+PDD!AM62/PDD!AM$74</f>
        <v>0</v>
      </c>
      <c r="AN60" s="42">
        <f>+PDD!AN62/PDD!AN$74</f>
        <v>0</v>
      </c>
      <c r="AO60" s="42">
        <f>+PDD!AO62/PDD!AO$74</f>
        <v>0</v>
      </c>
      <c r="AP60" s="42">
        <f>+PDD!AP62/PDD!AP$74</f>
        <v>0</v>
      </c>
      <c r="AQ60" s="42">
        <f>+PDD!AQ62/PDD!AQ$74</f>
        <v>0</v>
      </c>
      <c r="AR60" s="42">
        <f>+PDD!AR62/PDD!AR$74</f>
        <v>8.8412444051500248E-5</v>
      </c>
      <c r="AS60" s="42">
        <f>+PDD!AS62/PDD!AS$74</f>
        <v>1.7310595621071732E-3</v>
      </c>
      <c r="AT60" s="42">
        <f>+PDD!AT62/PDD!AT$74</f>
        <v>1.6890684206763422E-3</v>
      </c>
      <c r="AU60" s="42">
        <f>+PDD!AU62/PDD!AU$74</f>
        <v>1.8656168287451891E-3</v>
      </c>
      <c r="AV60" s="42">
        <f>+PDD!AV62/PDD!AV$74</f>
        <v>1.3845232749588386E-3</v>
      </c>
      <c r="AW60" s="42">
        <f>+PDD!AW62/PDD!AW$74</f>
        <v>2.6674349693473942E-3</v>
      </c>
      <c r="AX60" s="42">
        <f>+PDD!AX62/PDD!AX$74</f>
        <v>4.2908751320930921E-3</v>
      </c>
      <c r="AY60" s="42">
        <f>+PDD!AY62/PDD!AY$74</f>
        <v>3.1256400364877346E-5</v>
      </c>
      <c r="AZ60" s="42">
        <f>+PDD!AZ62/PDD!AZ$74</f>
        <v>1.1413889156452899E-2</v>
      </c>
      <c r="BA60" s="42">
        <f>+PDD!BA62/PDD!BA$74</f>
        <v>1.4475557664926435E-2</v>
      </c>
      <c r="BB60" s="42">
        <f>+PDD!BB62/PDD!BB$74</f>
        <v>7.2057221089100607E-2</v>
      </c>
      <c r="BC60" s="42">
        <f>+PDD!BC62/PDD!BC$74</f>
        <v>5.8945985250585028E-3</v>
      </c>
      <c r="BD60" s="42">
        <f>+PDD!BD62/PDD!BD$74</f>
        <v>3.8491249938495349E-2</v>
      </c>
      <c r="BE60" s="42">
        <f>+PDD!BE62/PDD!BE$74</f>
        <v>1.6059759327595572E-2</v>
      </c>
      <c r="BF60" s="42">
        <f>+PDD!BF62/PDD!BF$74</f>
        <v>1.6219285852793707E-2</v>
      </c>
      <c r="BG60" s="42">
        <f>+PDD!BG62/PDD!BG$74</f>
        <v>2.1243297888477227E-3</v>
      </c>
      <c r="BH60" s="42">
        <f>+PDD!BH62/PDD!BH$74</f>
        <v>1.8989974854298517E-2</v>
      </c>
      <c r="BI60" s="42">
        <f>+PDD!BI62/PDD!BI$74</f>
        <v>6.734390431847535E-3</v>
      </c>
      <c r="BJ60" s="42">
        <f>+PDD!BJ62/PDD!BJ$74</f>
        <v>7.7956302677099536E-3</v>
      </c>
      <c r="BK60" s="42">
        <f>+PDD!BK62/PDD!BK$74</f>
        <v>0</v>
      </c>
    </row>
    <row r="61" spans="1:63" s="1" customFormat="1" ht="15.6" x14ac:dyDescent="0.3">
      <c r="A61" s="14"/>
      <c r="B61" s="44">
        <v>57</v>
      </c>
      <c r="C61" s="46" t="s">
        <v>136</v>
      </c>
      <c r="D61" s="42">
        <f>+PDD!D63/PDD!D$74</f>
        <v>0</v>
      </c>
      <c r="E61" s="42">
        <f>+PDD!E63/PDD!E$74</f>
        <v>0</v>
      </c>
      <c r="F61" s="42">
        <f>+PDD!F63/PDD!F$74</f>
        <v>0</v>
      </c>
      <c r="G61" s="42">
        <f>+PDD!G63/PDD!G$74</f>
        <v>0</v>
      </c>
      <c r="H61" s="42">
        <f>+PDD!H63/PDD!H$74</f>
        <v>0</v>
      </c>
      <c r="I61" s="42">
        <f>+PDD!I63/PDD!I$74</f>
        <v>0</v>
      </c>
      <c r="J61" s="42">
        <f>+PDD!J63/PDD!J$74</f>
        <v>0</v>
      </c>
      <c r="K61" s="42">
        <f>+PDD!K63/PDD!K$74</f>
        <v>0</v>
      </c>
      <c r="L61" s="42">
        <f>+PDD!L63/PDD!L$74</f>
        <v>0</v>
      </c>
      <c r="M61" s="42">
        <f>+PDD!M63/PDD!M$74</f>
        <v>0</v>
      </c>
      <c r="N61" s="42">
        <f>+PDD!N63/PDD!N$74</f>
        <v>0</v>
      </c>
      <c r="O61" s="42">
        <f>+PDD!O63/PDD!O$74</f>
        <v>0</v>
      </c>
      <c r="P61" s="42">
        <f>+PDD!P63/PDD!P$74</f>
        <v>0</v>
      </c>
      <c r="Q61" s="42">
        <f>+PDD!Q63/PDD!Q$74</f>
        <v>0</v>
      </c>
      <c r="R61" s="42">
        <f>+PDD!R63/PDD!R$74</f>
        <v>1.4513261492688946E-4</v>
      </c>
      <c r="S61" s="42">
        <f>+PDD!S63/PDD!S$74</f>
        <v>8.2211435414924699E-5</v>
      </c>
      <c r="T61" s="42">
        <f>+PDD!T63/PDD!T$74</f>
        <v>0</v>
      </c>
      <c r="U61" s="64">
        <v>0</v>
      </c>
      <c r="V61" s="42">
        <f>+PDD!V63/PDD!V$74</f>
        <v>2.3557861592963084E-5</v>
      </c>
      <c r="W61" s="42">
        <f>+PDD!W63/PDD!W$74</f>
        <v>3.5869342426444556E-4</v>
      </c>
      <c r="X61" s="42">
        <f>+PDD!X63/PDD!X$74</f>
        <v>1.0736302555932673E-4</v>
      </c>
      <c r="Y61" s="42">
        <f>+PDD!Y63/PDD!Y$74</f>
        <v>0</v>
      </c>
      <c r="Z61" s="64">
        <v>0</v>
      </c>
      <c r="AA61" s="42">
        <f>+PDD!AA63/PDD!AA$74</f>
        <v>2.792181890706023E-4</v>
      </c>
      <c r="AB61" s="64">
        <v>0</v>
      </c>
      <c r="AC61" s="42">
        <f>+PDD!AC63/PDD!AC$74</f>
        <v>6.0151249279222102E-5</v>
      </c>
      <c r="AD61" s="42">
        <f>+PDD!AD63/PDD!AD$74</f>
        <v>2.5702780660085485E-4</v>
      </c>
      <c r="AE61" s="42">
        <f>+PDD!AE63/PDD!AE$74</f>
        <v>1.2167300380228136E-4</v>
      </c>
      <c r="AF61" s="42">
        <f>+PDD!AF63/PDD!AF$74</f>
        <v>4.5550888171146075E-5</v>
      </c>
      <c r="AG61" s="42">
        <f>+PDD!AG63/PDD!AG$74</f>
        <v>8.9244226344776622E-5</v>
      </c>
      <c r="AH61" s="42">
        <f>+PDD!AH63/PDD!AH$74</f>
        <v>5.1711621906278926E-4</v>
      </c>
      <c r="AI61" s="42">
        <f>+PDD!AI63/PDD!AI$74</f>
        <v>0</v>
      </c>
      <c r="AJ61" s="64">
        <v>0</v>
      </c>
      <c r="AK61" s="42">
        <f>+PDD!AK63/PDD!AK$74</f>
        <v>0</v>
      </c>
      <c r="AL61" s="42">
        <f>+PDD!AL63/PDD!AL$74</f>
        <v>0</v>
      </c>
      <c r="AM61" s="42">
        <f>+PDD!AM63/PDD!AM$74</f>
        <v>0</v>
      </c>
      <c r="AN61" s="42">
        <f>+PDD!AN63/PDD!AN$74</f>
        <v>4.7540378482142942E-4</v>
      </c>
      <c r="AO61" s="42">
        <f>+PDD!AO63/PDD!AO$74</f>
        <v>6.8666908272455029E-4</v>
      </c>
      <c r="AP61" s="42">
        <f>+PDD!AP63/PDD!AP$74</f>
        <v>1.1317989008470655E-4</v>
      </c>
      <c r="AQ61" s="42">
        <f>+PDD!AQ63/PDD!AQ$74</f>
        <v>1.3721961535858359E-4</v>
      </c>
      <c r="AR61" s="42">
        <f>+PDD!AR63/PDD!AR$74</f>
        <v>1.1592292329431081E-3</v>
      </c>
      <c r="AS61" s="42">
        <f>+PDD!AS63/PDD!AS$74</f>
        <v>3.2499286601025832E-4</v>
      </c>
      <c r="AT61" s="42">
        <f>+PDD!AT63/PDD!AT$74</f>
        <v>9.4234328702048724E-4</v>
      </c>
      <c r="AU61" s="42">
        <f>+PDD!AU63/PDD!AU$74</f>
        <v>0</v>
      </c>
      <c r="AV61" s="42">
        <f>+PDD!AV63/PDD!AV$74</f>
        <v>2.0703842002851762E-3</v>
      </c>
      <c r="AW61" s="42">
        <f>+PDD!AW63/PDD!AW$74</f>
        <v>1.706738612361405E-2</v>
      </c>
      <c r="AX61" s="42">
        <f>+PDD!AX63/PDD!AX$74</f>
        <v>1.1044211250645105E-2</v>
      </c>
      <c r="AY61" s="42">
        <f>+PDD!AY63/PDD!AY$74</f>
        <v>2.1934316045527965E-6</v>
      </c>
      <c r="AZ61" s="42">
        <f>+PDD!AZ63/PDD!AZ$74</f>
        <v>9.1052685572609177E-3</v>
      </c>
      <c r="BA61" s="42">
        <f>+PDD!BA63/PDD!BA$74</f>
        <v>9.1300672960743633E-3</v>
      </c>
      <c r="BB61" s="42">
        <f>+PDD!BB63/PDD!BB$74</f>
        <v>9.5135648626749735E-3</v>
      </c>
      <c r="BC61" s="42">
        <f>+PDD!BC63/PDD!BC$74</f>
        <v>2.8937791131157585E-3</v>
      </c>
      <c r="BD61" s="42">
        <f>+PDD!BD63/PDD!BD$74</f>
        <v>0</v>
      </c>
      <c r="BE61" s="42">
        <f>+PDD!BE63/PDD!BE$74</f>
        <v>4.5581046348196633E-3</v>
      </c>
      <c r="BF61" s="42">
        <f>+PDD!BF63/PDD!BF$74</f>
        <v>5.4018116845341976E-4</v>
      </c>
      <c r="BG61" s="42">
        <f>+PDD!BG63/PDD!BG$74</f>
        <v>7.5121961853257022E-2</v>
      </c>
      <c r="BH61" s="42">
        <f>+PDD!BH63/PDD!BH$74</f>
        <v>7.1701145362771848E-2</v>
      </c>
      <c r="BI61" s="42">
        <f>+PDD!BI63/PDD!BI$74</f>
        <v>4.4970874749795725E-3</v>
      </c>
      <c r="BJ61" s="42">
        <f>+PDD!BJ63/PDD!BJ$74</f>
        <v>2.1413313520165317E-2</v>
      </c>
      <c r="BK61" s="42">
        <f>+PDD!BK63/PDD!BK$74</f>
        <v>7.7567323798479575E-3</v>
      </c>
    </row>
    <row r="62" spans="1:63" s="1" customFormat="1" ht="15.6" x14ac:dyDescent="0.3">
      <c r="A62" s="14"/>
      <c r="B62" s="44">
        <v>58</v>
      </c>
      <c r="C62" s="46" t="s">
        <v>138</v>
      </c>
      <c r="D62" s="42">
        <f>+PDD!D64/PDD!D$74</f>
        <v>8.9116234304403233E-6</v>
      </c>
      <c r="E62" s="42">
        <f>+PDD!E64/PDD!E$74</f>
        <v>1.1739224858982561E-5</v>
      </c>
      <c r="F62" s="42">
        <f>+PDD!F64/PDD!F$74</f>
        <v>5.1313365592335834E-6</v>
      </c>
      <c r="G62" s="42">
        <f>+PDD!G64/PDD!G$74</f>
        <v>6.4323242303080822E-6</v>
      </c>
      <c r="H62" s="42">
        <f>+PDD!H64/PDD!H$74</f>
        <v>2.1464294146686985E-5</v>
      </c>
      <c r="I62" s="42">
        <f>+PDD!I64/PDD!I$74</f>
        <v>6.4506886513303339E-6</v>
      </c>
      <c r="J62" s="42">
        <f>+PDD!J64/PDD!J$74</f>
        <v>3.9658708485830508E-5</v>
      </c>
      <c r="K62" s="42">
        <f>+PDD!K64/PDD!K$74</f>
        <v>0</v>
      </c>
      <c r="L62" s="42">
        <f>+PDD!L64/PDD!L$74</f>
        <v>3.9873998165796087E-5</v>
      </c>
      <c r="M62" s="42">
        <f>+PDD!M64/PDD!M$74</f>
        <v>1.534683855125844E-4</v>
      </c>
      <c r="N62" s="42">
        <f>+PDD!N64/PDD!N$74</f>
        <v>1.4744824265767935E-4</v>
      </c>
      <c r="O62" s="42">
        <f>+PDD!O64/PDD!O$74</f>
        <v>1.0212679041029438E-5</v>
      </c>
      <c r="P62" s="42">
        <f>+PDD!P64/PDD!P$74</f>
        <v>8.6985013613349665E-4</v>
      </c>
      <c r="Q62" s="42">
        <f>+PDD!Q64/PDD!Q$74</f>
        <v>6.5581740644327486E-7</v>
      </c>
      <c r="R62" s="42">
        <f>+PDD!R64/PDD!R$74</f>
        <v>5.6238888284169662E-5</v>
      </c>
      <c r="S62" s="42">
        <f>+PDD!S64/PDD!S$74</f>
        <v>7.4577516412110262E-4</v>
      </c>
      <c r="T62" s="42">
        <f>+PDD!T64/PDD!T$74</f>
        <v>2.2352854002519328E-4</v>
      </c>
      <c r="U62" s="64">
        <v>0</v>
      </c>
      <c r="V62" s="42">
        <f>+PDD!V64/PDD!V$74</f>
        <v>4.0548795022349298E-3</v>
      </c>
      <c r="W62" s="42">
        <f>+PDD!W64/PDD!W$74</f>
        <v>7.732871224402333E-4</v>
      </c>
      <c r="X62" s="42">
        <f>+PDD!X64/PDD!X$74</f>
        <v>2.7244810787097968E-4</v>
      </c>
      <c r="Y62" s="42">
        <f>+PDD!Y64/PDD!Y$74</f>
        <v>3.8280564638328417E-3</v>
      </c>
      <c r="Z62" s="64">
        <v>0</v>
      </c>
      <c r="AA62" s="42">
        <f>+PDD!AA64/PDD!AA$74</f>
        <v>4.6868767451136817E-4</v>
      </c>
      <c r="AB62" s="64">
        <v>0</v>
      </c>
      <c r="AC62" s="42">
        <f>+PDD!AC64/PDD!AC$74</f>
        <v>2.4890172115540177E-5</v>
      </c>
      <c r="AD62" s="42">
        <f>+PDD!AD64/PDD!AD$74</f>
        <v>1.2470608394337772E-3</v>
      </c>
      <c r="AE62" s="42">
        <f>+PDD!AE64/PDD!AE$74</f>
        <v>6.0836501901140685E-4</v>
      </c>
      <c r="AF62" s="42">
        <f>+PDD!AF64/PDD!AF$74</f>
        <v>1.6939236538644946E-4</v>
      </c>
      <c r="AG62" s="42">
        <f>+PDD!AG64/PDD!AG$74</f>
        <v>2.2846521944262815E-4</v>
      </c>
      <c r="AH62" s="42">
        <f>+PDD!AH64/PDD!AH$74</f>
        <v>7.3414235100494095E-3</v>
      </c>
      <c r="AI62" s="42">
        <f>+PDD!AI64/PDD!AI$74</f>
        <v>1.3473828619024432E-4</v>
      </c>
      <c r="AJ62" s="64">
        <v>0</v>
      </c>
      <c r="AK62" s="42">
        <f>+PDD!AK64/PDD!AK$74</f>
        <v>1.2308116464321232E-3</v>
      </c>
      <c r="AL62" s="42">
        <f>+PDD!AL64/PDD!AL$74</f>
        <v>7.5620084694494864E-5</v>
      </c>
      <c r="AM62" s="42">
        <f>+PDD!AM64/PDD!AM$74</f>
        <v>4.3859649122807018E-4</v>
      </c>
      <c r="AN62" s="42">
        <f>+PDD!AN64/PDD!AN$74</f>
        <v>5.0481998707584922E-4</v>
      </c>
      <c r="AO62" s="42">
        <f>+PDD!AO64/PDD!AO$74</f>
        <v>1.7929692715585482E-3</v>
      </c>
      <c r="AP62" s="42">
        <f>+PDD!AP64/PDD!AP$74</f>
        <v>1.0721281278511172E-3</v>
      </c>
      <c r="AQ62" s="42">
        <f>+PDD!AQ64/PDD!AQ$74</f>
        <v>1.6586884586250409E-3</v>
      </c>
      <c r="AR62" s="42">
        <f>+PDD!AR64/PDD!AR$74</f>
        <v>8.359712343798104E-4</v>
      </c>
      <c r="AS62" s="42">
        <f>+PDD!AS64/PDD!AS$74</f>
        <v>3.2743183686211768E-4</v>
      </c>
      <c r="AT62" s="42">
        <f>+PDD!AT64/PDD!AT$74</f>
        <v>1.2660565763447011E-3</v>
      </c>
      <c r="AU62" s="42">
        <f>+PDD!AU64/PDD!AU$74</f>
        <v>6.6104533301994883E-4</v>
      </c>
      <c r="AV62" s="42">
        <f>+PDD!AV64/PDD!AV$74</f>
        <v>6.9915471210581464E-4</v>
      </c>
      <c r="AW62" s="42">
        <f>+PDD!AW64/PDD!AW$74</f>
        <v>1.5588657868074542E-3</v>
      </c>
      <c r="AX62" s="42">
        <f>+PDD!AX64/PDD!AX$74</f>
        <v>5.3427047750116731E-3</v>
      </c>
      <c r="AY62" s="42">
        <f>+PDD!AY64/PDD!AY$74</f>
        <v>3.3175653018861045E-5</v>
      </c>
      <c r="AZ62" s="42">
        <f>+PDD!AZ64/PDD!AZ$74</f>
        <v>1.5051454517120051E-3</v>
      </c>
      <c r="BA62" s="42">
        <f>+PDD!BA64/PDD!BA$74</f>
        <v>3.8498119529475831E-3</v>
      </c>
      <c r="BB62" s="42">
        <f>+PDD!BB64/PDD!BB$74</f>
        <v>3.6321980386130594E-4</v>
      </c>
      <c r="BC62" s="42">
        <f>+PDD!BC64/PDD!BC$74</f>
        <v>2.0079283642027712E-3</v>
      </c>
      <c r="BD62" s="42">
        <f>+PDD!BD64/PDD!BD$74</f>
        <v>8.089911597316757E-4</v>
      </c>
      <c r="BE62" s="42">
        <f>+PDD!BE64/PDD!BE$74</f>
        <v>3.393380108968939E-3</v>
      </c>
      <c r="BF62" s="42">
        <f>+PDD!BF64/PDD!BF$74</f>
        <v>1.5512895094046927E-3</v>
      </c>
      <c r="BG62" s="42">
        <f>+PDD!BG64/PDD!BG$74</f>
        <v>6.0418235374795973E-3</v>
      </c>
      <c r="BH62" s="42">
        <f>+PDD!BH64/PDD!BH$74</f>
        <v>7.021375687088805E-3</v>
      </c>
      <c r="BI62" s="42">
        <f>+PDD!BI64/PDD!BI$74</f>
        <v>1.8830245607180454E-2</v>
      </c>
      <c r="BJ62" s="42">
        <f>+PDD!BJ64/PDD!BJ$74</f>
        <v>1.8052427500058047E-3</v>
      </c>
      <c r="BK62" s="42">
        <f>+PDD!BK64/PDD!BK$74</f>
        <v>9.2771550057982224E-4</v>
      </c>
    </row>
    <row r="63" spans="1:63" s="1" customFormat="1" ht="15.6" x14ac:dyDescent="0.3">
      <c r="A63" s="14"/>
      <c r="B63" s="44">
        <v>59</v>
      </c>
      <c r="C63" s="46" t="s">
        <v>140</v>
      </c>
      <c r="D63" s="42">
        <f>+PDD!D65/PDD!D$74</f>
        <v>0</v>
      </c>
      <c r="E63" s="42">
        <f>+PDD!E65/PDD!E$74</f>
        <v>0</v>
      </c>
      <c r="F63" s="42">
        <f>+PDD!F65/PDD!F$74</f>
        <v>0</v>
      </c>
      <c r="G63" s="42">
        <f>+PDD!G65/PDD!G$74</f>
        <v>0</v>
      </c>
      <c r="H63" s="42">
        <f>+PDD!H65/PDD!H$74</f>
        <v>0</v>
      </c>
      <c r="I63" s="42">
        <f>+PDD!I65/PDD!I$74</f>
        <v>6.6925894757552217E-5</v>
      </c>
      <c r="J63" s="42">
        <f>+PDD!J65/PDD!J$74</f>
        <v>4.661185867490469E-5</v>
      </c>
      <c r="K63" s="42">
        <f>+PDD!K65/PDD!K$74</f>
        <v>1.7531682254359664E-4</v>
      </c>
      <c r="L63" s="42">
        <f>+PDD!L65/PDD!L$74</f>
        <v>0</v>
      </c>
      <c r="M63" s="42">
        <f>+PDD!M65/PDD!M$74</f>
        <v>1.364163426778528E-5</v>
      </c>
      <c r="N63" s="42">
        <f>+PDD!N65/PDD!N$74</f>
        <v>0</v>
      </c>
      <c r="O63" s="42">
        <f>+PDD!O65/PDD!O$74</f>
        <v>0</v>
      </c>
      <c r="P63" s="42">
        <f>+PDD!P65/PDD!P$74</f>
        <v>0</v>
      </c>
      <c r="Q63" s="42">
        <f>+PDD!Q65/PDD!Q$74</f>
        <v>5.0279334493984403E-6</v>
      </c>
      <c r="R63" s="42">
        <f>+PDD!R65/PDD!R$74</f>
        <v>0</v>
      </c>
      <c r="S63" s="42">
        <f>+PDD!S65/PDD!S$74</f>
        <v>7.4675387168556602E-4</v>
      </c>
      <c r="T63" s="42">
        <f>+PDD!T65/PDD!T$74</f>
        <v>0</v>
      </c>
      <c r="U63" s="64">
        <v>0</v>
      </c>
      <c r="V63" s="42">
        <f>+PDD!V65/PDD!V$74</f>
        <v>3.1642808175163435E-5</v>
      </c>
      <c r="W63" s="42">
        <f>+PDD!W65/PDD!W$74</f>
        <v>2.8726529648884171E-4</v>
      </c>
      <c r="X63" s="42">
        <f>+PDD!X65/PDD!X$74</f>
        <v>3.463323405139572E-6</v>
      </c>
      <c r="Y63" s="42">
        <f>+PDD!Y65/PDD!Y$74</f>
        <v>1.1364542627003748E-3</v>
      </c>
      <c r="Z63" s="64">
        <v>0</v>
      </c>
      <c r="AA63" s="42">
        <f>+PDD!AA65/PDD!AA$74</f>
        <v>7.9776625448743513E-5</v>
      </c>
      <c r="AB63" s="64">
        <v>0</v>
      </c>
      <c r="AC63" s="42">
        <f>+PDD!AC65/PDD!AC$74</f>
        <v>8.2967240385133925E-5</v>
      </c>
      <c r="AD63" s="42">
        <f>+PDD!AD65/PDD!AD$74</f>
        <v>0</v>
      </c>
      <c r="AE63" s="42">
        <f>+PDD!AE65/PDD!AE$74</f>
        <v>2.5855513307984792E-4</v>
      </c>
      <c r="AF63" s="42">
        <f>+PDD!AF65/PDD!AF$74</f>
        <v>1.1245375517251687E-4</v>
      </c>
      <c r="AG63" s="42">
        <f>+PDD!AG65/PDD!AG$74</f>
        <v>4.0457382609632069E-5</v>
      </c>
      <c r="AH63" s="42">
        <f>+PDD!AH65/PDD!AH$74</f>
        <v>1.3463596359681494E-4</v>
      </c>
      <c r="AI63" s="42">
        <f>+PDD!AI65/PDD!AI$74</f>
        <v>0</v>
      </c>
      <c r="AJ63" s="64">
        <v>0</v>
      </c>
      <c r="AK63" s="42">
        <f>+PDD!AK65/PDD!AK$74</f>
        <v>8.8618438543112873E-5</v>
      </c>
      <c r="AL63" s="42">
        <f>+PDD!AL65/PDD!AL$74</f>
        <v>3.0248033877797946E-4</v>
      </c>
      <c r="AM63" s="42">
        <f>+PDD!AM65/PDD!AM$74</f>
        <v>9.1374269005847948E-5</v>
      </c>
      <c r="AN63" s="42">
        <f>+PDD!AN65/PDD!AN$74</f>
        <v>4.2036701931316017E-4</v>
      </c>
      <c r="AO63" s="42">
        <f>+PDD!AO65/PDD!AO$74</f>
        <v>0</v>
      </c>
      <c r="AP63" s="42">
        <f>+PDD!AP65/PDD!AP$74</f>
        <v>2.1554985752521955E-4</v>
      </c>
      <c r="AQ63" s="42">
        <f>+PDD!AQ65/PDD!AQ$74</f>
        <v>1.9006771046290295E-4</v>
      </c>
      <c r="AR63" s="42">
        <f>+PDD!AR65/PDD!AR$74</f>
        <v>1.0834471380418223E-4</v>
      </c>
      <c r="AS63" s="42">
        <f>+PDD!AS65/PDD!AS$74</f>
        <v>7.7437324546534338E-5</v>
      </c>
      <c r="AT63" s="42">
        <f>+PDD!AT65/PDD!AT$74</f>
        <v>9.8305569457353263E-5</v>
      </c>
      <c r="AU63" s="42">
        <f>+PDD!AU65/PDD!AU$74</f>
        <v>0</v>
      </c>
      <c r="AV63" s="42">
        <f>+PDD!AV65/PDD!AV$74</f>
        <v>5.9083496797674474E-5</v>
      </c>
      <c r="AW63" s="42">
        <f>+PDD!AW65/PDD!AW$74</f>
        <v>1.3012808648747661E-3</v>
      </c>
      <c r="AX63" s="42">
        <f>+PDD!AX65/PDD!AX$74</f>
        <v>3.3422624167506328E-4</v>
      </c>
      <c r="AY63" s="42">
        <f>+PDD!AY65/PDD!AY$74</f>
        <v>1.0967158022763982E-6</v>
      </c>
      <c r="AZ63" s="42">
        <f>+PDD!AZ65/PDD!AZ$74</f>
        <v>4.5263999536396406E-4</v>
      </c>
      <c r="BA63" s="42">
        <f>+PDD!BA65/PDD!BA$74</f>
        <v>3.1955708253837993E-4</v>
      </c>
      <c r="BB63" s="42">
        <f>+PDD!BB65/PDD!BB$74</f>
        <v>2.2351987929926517E-4</v>
      </c>
      <c r="BC63" s="42">
        <f>+PDD!BC65/PDD!BC$74</f>
        <v>2.0300746329255958E-3</v>
      </c>
      <c r="BD63" s="42">
        <f>+PDD!BD65/PDD!BD$74</f>
        <v>2.3986813403093274E-4</v>
      </c>
      <c r="BE63" s="42">
        <f>+PDD!BE65/PDD!BE$74</f>
        <v>5.5996371435131E-4</v>
      </c>
      <c r="BF63" s="42">
        <f>+PDD!BF65/PDD!BF$74</f>
        <v>6.6760852101166238E-3</v>
      </c>
      <c r="BG63" s="42">
        <f>+PDD!BG65/PDD!BG$74</f>
        <v>9.9731234314811001E-5</v>
      </c>
      <c r="BH63" s="42">
        <f>+PDD!BH65/PDD!BH$74</f>
        <v>9.8714366184738073E-4</v>
      </c>
      <c r="BI63" s="42">
        <f>+PDD!BI65/PDD!BI$74</f>
        <v>3.2637025115780043E-4</v>
      </c>
      <c r="BJ63" s="42">
        <f>+PDD!BJ65/PDD!BJ$74</f>
        <v>1.0390303930901577E-3</v>
      </c>
      <c r="BK63" s="42">
        <f>+PDD!BK65/PDD!BK$74</f>
        <v>2.1646695013529185E-4</v>
      </c>
    </row>
    <row r="64" spans="1:63" s="1" customFormat="1" ht="15.6" x14ac:dyDescent="0.3">
      <c r="A64" s="14"/>
      <c r="B64" s="44">
        <v>60</v>
      </c>
      <c r="C64" s="46" t="s">
        <v>142</v>
      </c>
      <c r="D64" s="42">
        <f>+PDD!D66/PDD!D$74</f>
        <v>0</v>
      </c>
      <c r="E64" s="42">
        <f>+PDD!E66/PDD!E$74</f>
        <v>0</v>
      </c>
      <c r="F64" s="42">
        <f>+PDD!F66/PDD!F$74</f>
        <v>3.9340246954124142E-5</v>
      </c>
      <c r="G64" s="42">
        <f>+PDD!G66/PDD!G$74</f>
        <v>7.5901425917635379E-5</v>
      </c>
      <c r="H64" s="42">
        <f>+PDD!H66/PDD!H$74</f>
        <v>0</v>
      </c>
      <c r="I64" s="42">
        <f>+PDD!I66/PDD!I$74</f>
        <v>1.1154315792925369E-4</v>
      </c>
      <c r="J64" s="42">
        <f>+PDD!J66/PDD!J$74</f>
        <v>1.6970836942962537E-4</v>
      </c>
      <c r="K64" s="42">
        <f>+PDD!K66/PDD!K$74</f>
        <v>0</v>
      </c>
      <c r="L64" s="42">
        <f>+PDD!L66/PDD!L$74</f>
        <v>0</v>
      </c>
      <c r="M64" s="42">
        <f>+PDD!M66/PDD!M$74</f>
        <v>0</v>
      </c>
      <c r="N64" s="42">
        <f>+PDD!N66/PDD!N$74</f>
        <v>0</v>
      </c>
      <c r="O64" s="42">
        <f>+PDD!O66/PDD!O$74</f>
        <v>9.8245972374703186E-3</v>
      </c>
      <c r="P64" s="42">
        <f>+PDD!P66/PDD!P$74</f>
        <v>2.1843770234742516E-4</v>
      </c>
      <c r="Q64" s="42">
        <f>+PDD!Q66/PDD!Q$74</f>
        <v>4.3721160429551659E-7</v>
      </c>
      <c r="R64" s="42">
        <f>+PDD!R66/PDD!R$74</f>
        <v>1.9955734552447298E-5</v>
      </c>
      <c r="S64" s="42">
        <f>+PDD!S66/PDD!S$74</f>
        <v>1.4843731394361404E-5</v>
      </c>
      <c r="T64" s="42">
        <f>+PDD!T66/PDD!T$74</f>
        <v>7.9449370579856912E-5</v>
      </c>
      <c r="U64" s="64">
        <v>0</v>
      </c>
      <c r="V64" s="42">
        <f>+PDD!V66/PDD!V$74</f>
        <v>4.1679293587550076E-5</v>
      </c>
      <c r="W64" s="42">
        <f>+PDD!W66/PDD!W$74</f>
        <v>4.5651890360929437E-4</v>
      </c>
      <c r="X64" s="42">
        <f>+PDD!X66/PDD!X$74</f>
        <v>6.4263889850923163E-5</v>
      </c>
      <c r="Y64" s="42">
        <f>+PDD!Y66/PDD!Y$74</f>
        <v>2.8511045537921685E-3</v>
      </c>
      <c r="Z64" s="64">
        <v>0</v>
      </c>
      <c r="AA64" s="42">
        <f>+PDD!AA66/PDD!AA$74</f>
        <v>8.9748703629836452E-5</v>
      </c>
      <c r="AB64" s="64">
        <v>0</v>
      </c>
      <c r="AC64" s="42">
        <f>+PDD!AC66/PDD!AC$74</f>
        <v>6.8447973317735495E-5</v>
      </c>
      <c r="AD64" s="42">
        <f>+PDD!AD66/PDD!AD$74</f>
        <v>1.2280217426485288E-3</v>
      </c>
      <c r="AE64" s="42">
        <f>+PDD!AE66/PDD!AE$74</f>
        <v>9.4296577946768065E-4</v>
      </c>
      <c r="AF64" s="42">
        <f>+PDD!AF66/PDD!AF$74</f>
        <v>1.6654543487575283E-4</v>
      </c>
      <c r="AG64" s="42">
        <f>+PDD!AG66/PDD!AG$74</f>
        <v>5.1166689771005265E-5</v>
      </c>
      <c r="AH64" s="42">
        <f>+PDD!AH66/PDD!AH$74</f>
        <v>5.2203304189928249E-6</v>
      </c>
      <c r="AI64" s="42">
        <f>+PDD!AI66/PDD!AI$74</f>
        <v>1.592361564066524E-4</v>
      </c>
      <c r="AJ64" s="64">
        <v>0</v>
      </c>
      <c r="AK64" s="42">
        <f>+PDD!AK66/PDD!AK$74</f>
        <v>0</v>
      </c>
      <c r="AL64" s="42">
        <f>+PDD!AL66/PDD!AL$74</f>
        <v>5.2934059286146402E-4</v>
      </c>
      <c r="AM64" s="42">
        <f>+PDD!AM66/PDD!AM$74</f>
        <v>1.1695906432748538E-3</v>
      </c>
      <c r="AN64" s="42">
        <f>+PDD!AN66/PDD!AN$74</f>
        <v>0</v>
      </c>
      <c r="AO64" s="42">
        <f>+PDD!AO66/PDD!AO$74</f>
        <v>0</v>
      </c>
      <c r="AP64" s="42">
        <f>+PDD!AP66/PDD!AP$74</f>
        <v>4.1239854887598423E-4</v>
      </c>
      <c r="AQ64" s="42">
        <f>+PDD!AQ66/PDD!AQ$74</f>
        <v>9.6702742445272088E-4</v>
      </c>
      <c r="AR64" s="42">
        <f>+PDD!AR66/PDD!AR$74</f>
        <v>1.916260785134079E-4</v>
      </c>
      <c r="AS64" s="42">
        <f>+PDD!AS66/PDD!AS$74</f>
        <v>8.3717674490072164E-4</v>
      </c>
      <c r="AT64" s="42">
        <f>+PDD!AT66/PDD!AT$74</f>
        <v>1.4696186141099275E-4</v>
      </c>
      <c r="AU64" s="42">
        <f>+PDD!AU66/PDD!AU$74</f>
        <v>3.5255751094397271E-4</v>
      </c>
      <c r="AV64" s="42">
        <f>+PDD!AV66/PDD!AV$74</f>
        <v>4.5051166308226787E-4</v>
      </c>
      <c r="AW64" s="42">
        <f>+PDD!AW66/PDD!AW$74</f>
        <v>6.8689312515383548E-4</v>
      </c>
      <c r="AX64" s="42">
        <f>+PDD!AX66/PDD!AX$74</f>
        <v>7.7658450271558821E-4</v>
      </c>
      <c r="AY64" s="42">
        <f>+PDD!AY66/PDD!AY$74</f>
        <v>6.8133469216421236E-4</v>
      </c>
      <c r="AZ64" s="42">
        <f>+PDD!AZ66/PDD!AZ$74</f>
        <v>2.5999390737168872E-4</v>
      </c>
      <c r="BA64" s="42">
        <f>+PDD!BA66/PDD!BA$74</f>
        <v>3.1766621222750193E-4</v>
      </c>
      <c r="BB64" s="42">
        <f>+PDD!BB66/PDD!BB$74</f>
        <v>5.4482970579195888E-4</v>
      </c>
      <c r="BC64" s="42">
        <f>+PDD!BC66/PDD!BC$74</f>
        <v>1.2475731380524571E-3</v>
      </c>
      <c r="BD64" s="42">
        <f>+PDD!BD66/PDD!BD$74</f>
        <v>1.1070836955273818E-5</v>
      </c>
      <c r="BE64" s="42">
        <f>+PDD!BE66/PDD!BE$74</f>
        <v>5.6556335149482309E-4</v>
      </c>
      <c r="BF64" s="42">
        <f>+PDD!BF66/PDD!BF$74</f>
        <v>5.5403196764453307E-5</v>
      </c>
      <c r="BG64" s="42">
        <f>+PDD!BG66/PDD!BG$74</f>
        <v>2.6940149451523627E-4</v>
      </c>
      <c r="BH64" s="42">
        <f>+PDD!BH66/PDD!BH$74</f>
        <v>2.038716280645173E-4</v>
      </c>
      <c r="BI64" s="42">
        <f>+PDD!BI66/PDD!BI$74</f>
        <v>1.3357148283726606E-3</v>
      </c>
      <c r="BJ64" s="42">
        <f>+PDD!BJ66/PDD!BJ$74</f>
        <v>8.5908658199633145E-4</v>
      </c>
      <c r="BK64" s="42">
        <f>+PDD!BK66/PDD!BK$74</f>
        <v>1.177425589485891E-2</v>
      </c>
    </row>
    <row r="66" spans="1:63" s="1" customFormat="1" ht="25.8" x14ac:dyDescent="0.5">
      <c r="A66" s="65"/>
      <c r="B66" s="2" t="s">
        <v>186</v>
      </c>
      <c r="C66" s="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</row>
    <row r="67" spans="1:63" s="1" customFormat="1" x14ac:dyDescent="0.3">
      <c r="B67" s="139" t="s">
        <v>2</v>
      </c>
      <c r="C67" s="139" t="s">
        <v>3</v>
      </c>
      <c r="D67" s="139">
        <v>1</v>
      </c>
      <c r="E67" s="139">
        <v>2</v>
      </c>
      <c r="F67" s="139">
        <v>3</v>
      </c>
      <c r="G67" s="139">
        <v>4</v>
      </c>
      <c r="H67" s="139">
        <v>5</v>
      </c>
      <c r="I67" s="139">
        <v>6</v>
      </c>
      <c r="J67" s="139">
        <v>7</v>
      </c>
      <c r="K67" s="139">
        <v>8</v>
      </c>
      <c r="L67" s="139">
        <v>9</v>
      </c>
      <c r="M67" s="139">
        <v>10</v>
      </c>
      <c r="N67" s="139">
        <v>11</v>
      </c>
      <c r="O67" s="139">
        <v>12</v>
      </c>
      <c r="P67" s="139">
        <v>13</v>
      </c>
      <c r="Q67" s="139">
        <v>14</v>
      </c>
      <c r="R67" s="139">
        <v>15</v>
      </c>
      <c r="S67" s="139">
        <v>16</v>
      </c>
      <c r="T67" s="139">
        <v>17</v>
      </c>
      <c r="U67" s="139">
        <v>18</v>
      </c>
      <c r="V67" s="139">
        <v>19</v>
      </c>
      <c r="W67" s="139">
        <v>20</v>
      </c>
      <c r="X67" s="139">
        <v>21</v>
      </c>
      <c r="Y67" s="139">
        <v>22</v>
      </c>
      <c r="Z67" s="139">
        <v>23</v>
      </c>
      <c r="AA67" s="139">
        <v>24</v>
      </c>
      <c r="AB67" s="139">
        <v>25</v>
      </c>
      <c r="AC67" s="139">
        <v>26</v>
      </c>
      <c r="AD67" s="139">
        <v>27</v>
      </c>
      <c r="AE67" s="139">
        <v>28</v>
      </c>
      <c r="AF67" s="139">
        <v>29</v>
      </c>
      <c r="AG67" s="139">
        <v>30</v>
      </c>
      <c r="AH67" s="139">
        <v>31</v>
      </c>
      <c r="AI67" s="139">
        <v>32</v>
      </c>
      <c r="AJ67" s="139">
        <v>33</v>
      </c>
      <c r="AK67" s="139">
        <v>34</v>
      </c>
      <c r="AL67" s="139">
        <v>35</v>
      </c>
      <c r="AM67" s="139">
        <v>36</v>
      </c>
      <c r="AN67" s="139">
        <v>37</v>
      </c>
      <c r="AO67" s="139">
        <v>38</v>
      </c>
      <c r="AP67" s="139">
        <v>39</v>
      </c>
      <c r="AQ67" s="139">
        <v>40</v>
      </c>
      <c r="AR67" s="139">
        <v>41</v>
      </c>
      <c r="AS67" s="139">
        <v>42</v>
      </c>
      <c r="AT67" s="139">
        <v>43</v>
      </c>
      <c r="AU67" s="139">
        <v>44</v>
      </c>
      <c r="AV67" s="139">
        <v>45</v>
      </c>
      <c r="AW67" s="139">
        <v>46</v>
      </c>
      <c r="AX67" s="139">
        <v>47</v>
      </c>
      <c r="AY67" s="139">
        <v>48</v>
      </c>
      <c r="AZ67" s="139">
        <v>49</v>
      </c>
      <c r="BA67" s="139">
        <v>50</v>
      </c>
      <c r="BB67" s="139">
        <v>51</v>
      </c>
      <c r="BC67" s="139">
        <v>52</v>
      </c>
      <c r="BD67" s="139">
        <v>53</v>
      </c>
      <c r="BE67" s="139">
        <v>54</v>
      </c>
      <c r="BF67" s="139">
        <v>55</v>
      </c>
      <c r="BG67" s="139">
        <v>56</v>
      </c>
      <c r="BH67" s="139">
        <v>57</v>
      </c>
      <c r="BI67" s="139">
        <v>58</v>
      </c>
      <c r="BJ67" s="139">
        <v>59</v>
      </c>
      <c r="BK67" s="139">
        <v>60</v>
      </c>
    </row>
    <row r="68" spans="1:63" s="1" customFormat="1" ht="15" customHeight="1" x14ac:dyDescent="0.3"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</row>
    <row r="69" spans="1:63" s="1" customFormat="1" ht="33" customHeight="1" x14ac:dyDescent="0.3"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</row>
    <row r="70" spans="1:63" s="1" customFormat="1" ht="15.6" x14ac:dyDescent="0.3">
      <c r="A70" s="14"/>
      <c r="B70" s="44">
        <v>1</v>
      </c>
      <c r="C70" s="45" t="s">
        <v>24</v>
      </c>
      <c r="D70" s="42">
        <f>IF(D$67=$B70,1,0)</f>
        <v>1</v>
      </c>
      <c r="E70" s="42">
        <f t="shared" ref="E70:T85" si="0">IF(E$67=$B70,1,0)</f>
        <v>0</v>
      </c>
      <c r="F70" s="42">
        <f t="shared" si="0"/>
        <v>0</v>
      </c>
      <c r="G70" s="42">
        <f t="shared" si="0"/>
        <v>0</v>
      </c>
      <c r="H70" s="42">
        <f t="shared" si="0"/>
        <v>0</v>
      </c>
      <c r="I70" s="42">
        <f t="shared" si="0"/>
        <v>0</v>
      </c>
      <c r="J70" s="42">
        <f t="shared" si="0"/>
        <v>0</v>
      </c>
      <c r="K70" s="42">
        <f t="shared" si="0"/>
        <v>0</v>
      </c>
      <c r="L70" s="42">
        <f t="shared" si="0"/>
        <v>0</v>
      </c>
      <c r="M70" s="42">
        <f t="shared" si="0"/>
        <v>0</v>
      </c>
      <c r="N70" s="42">
        <f t="shared" si="0"/>
        <v>0</v>
      </c>
      <c r="O70" s="42">
        <f t="shared" si="0"/>
        <v>0</v>
      </c>
      <c r="P70" s="42">
        <f t="shared" si="0"/>
        <v>0</v>
      </c>
      <c r="Q70" s="42">
        <f t="shared" si="0"/>
        <v>0</v>
      </c>
      <c r="R70" s="42">
        <f t="shared" si="0"/>
        <v>0</v>
      </c>
      <c r="S70" s="42">
        <f t="shared" si="0"/>
        <v>0</v>
      </c>
      <c r="T70" s="42">
        <f t="shared" si="0"/>
        <v>0</v>
      </c>
      <c r="U70" s="42">
        <f t="shared" ref="U70:AJ85" si="1">IF(U$67=$B70,1,0)</f>
        <v>0</v>
      </c>
      <c r="V70" s="42">
        <f t="shared" si="1"/>
        <v>0</v>
      </c>
      <c r="W70" s="42">
        <f t="shared" si="1"/>
        <v>0</v>
      </c>
      <c r="X70" s="42">
        <f t="shared" si="1"/>
        <v>0</v>
      </c>
      <c r="Y70" s="42">
        <f t="shared" si="1"/>
        <v>0</v>
      </c>
      <c r="Z70" s="42">
        <f t="shared" si="1"/>
        <v>0</v>
      </c>
      <c r="AA70" s="42">
        <f t="shared" si="1"/>
        <v>0</v>
      </c>
      <c r="AB70" s="42">
        <f t="shared" si="1"/>
        <v>0</v>
      </c>
      <c r="AC70" s="42">
        <f t="shared" si="1"/>
        <v>0</v>
      </c>
      <c r="AD70" s="42">
        <f t="shared" si="1"/>
        <v>0</v>
      </c>
      <c r="AE70" s="42">
        <f t="shared" si="1"/>
        <v>0</v>
      </c>
      <c r="AF70" s="42">
        <f t="shared" si="1"/>
        <v>0</v>
      </c>
      <c r="AG70" s="42">
        <f t="shared" si="1"/>
        <v>0</v>
      </c>
      <c r="AH70" s="42">
        <f t="shared" si="1"/>
        <v>0</v>
      </c>
      <c r="AI70" s="42">
        <f t="shared" si="1"/>
        <v>0</v>
      </c>
      <c r="AJ70" s="42">
        <f t="shared" si="1"/>
        <v>0</v>
      </c>
      <c r="AK70" s="42">
        <f t="shared" ref="AK70:AZ85" si="2">IF(AK$67=$B70,1,0)</f>
        <v>0</v>
      </c>
      <c r="AL70" s="42">
        <f t="shared" si="2"/>
        <v>0</v>
      </c>
      <c r="AM70" s="42">
        <f t="shared" si="2"/>
        <v>0</v>
      </c>
      <c r="AN70" s="42">
        <f t="shared" si="2"/>
        <v>0</v>
      </c>
      <c r="AO70" s="42">
        <f t="shared" si="2"/>
        <v>0</v>
      </c>
      <c r="AP70" s="42">
        <f t="shared" si="2"/>
        <v>0</v>
      </c>
      <c r="AQ70" s="42">
        <f t="shared" si="2"/>
        <v>0</v>
      </c>
      <c r="AR70" s="42">
        <f t="shared" si="2"/>
        <v>0</v>
      </c>
      <c r="AS70" s="42">
        <f t="shared" si="2"/>
        <v>0</v>
      </c>
      <c r="AT70" s="42">
        <f t="shared" si="2"/>
        <v>0</v>
      </c>
      <c r="AU70" s="42">
        <f t="shared" si="2"/>
        <v>0</v>
      </c>
      <c r="AV70" s="42">
        <f t="shared" si="2"/>
        <v>0</v>
      </c>
      <c r="AW70" s="42">
        <f t="shared" si="2"/>
        <v>0</v>
      </c>
      <c r="AX70" s="42">
        <f t="shared" si="2"/>
        <v>0</v>
      </c>
      <c r="AY70" s="42">
        <f t="shared" si="2"/>
        <v>0</v>
      </c>
      <c r="AZ70" s="42">
        <f t="shared" si="2"/>
        <v>0</v>
      </c>
      <c r="BA70" s="42">
        <f t="shared" ref="BA70:BK85" si="3">IF(BA$67=$B70,1,0)</f>
        <v>0</v>
      </c>
      <c r="BB70" s="42">
        <f t="shared" si="3"/>
        <v>0</v>
      </c>
      <c r="BC70" s="42">
        <f t="shared" si="3"/>
        <v>0</v>
      </c>
      <c r="BD70" s="42">
        <f t="shared" si="3"/>
        <v>0</v>
      </c>
      <c r="BE70" s="42">
        <f t="shared" si="3"/>
        <v>0</v>
      </c>
      <c r="BF70" s="42">
        <f t="shared" si="3"/>
        <v>0</v>
      </c>
      <c r="BG70" s="42">
        <f t="shared" si="3"/>
        <v>0</v>
      </c>
      <c r="BH70" s="42">
        <f t="shared" si="3"/>
        <v>0</v>
      </c>
      <c r="BI70" s="42">
        <f t="shared" si="3"/>
        <v>0</v>
      </c>
      <c r="BJ70" s="42">
        <f t="shared" si="3"/>
        <v>0</v>
      </c>
      <c r="BK70" s="42">
        <f t="shared" si="3"/>
        <v>0</v>
      </c>
    </row>
    <row r="71" spans="1:63" s="1" customFormat="1" ht="15.6" x14ac:dyDescent="0.3">
      <c r="A71" s="14"/>
      <c r="B71" s="44">
        <v>2</v>
      </c>
      <c r="C71" s="45" t="s">
        <v>26</v>
      </c>
      <c r="D71" s="42">
        <f t="shared" ref="D71:S86" si="4">IF(D$67=$B71,1,0)</f>
        <v>0</v>
      </c>
      <c r="E71" s="42">
        <f t="shared" si="0"/>
        <v>1</v>
      </c>
      <c r="F71" s="42">
        <f t="shared" si="0"/>
        <v>0</v>
      </c>
      <c r="G71" s="42">
        <f t="shared" si="0"/>
        <v>0</v>
      </c>
      <c r="H71" s="42">
        <f t="shared" si="0"/>
        <v>0</v>
      </c>
      <c r="I71" s="42">
        <f t="shared" si="0"/>
        <v>0</v>
      </c>
      <c r="J71" s="42">
        <f t="shared" si="0"/>
        <v>0</v>
      </c>
      <c r="K71" s="42">
        <f t="shared" si="0"/>
        <v>0</v>
      </c>
      <c r="L71" s="42">
        <f t="shared" si="0"/>
        <v>0</v>
      </c>
      <c r="M71" s="42">
        <f t="shared" si="0"/>
        <v>0</v>
      </c>
      <c r="N71" s="42">
        <f t="shared" si="0"/>
        <v>0</v>
      </c>
      <c r="O71" s="42">
        <f t="shared" si="0"/>
        <v>0</v>
      </c>
      <c r="P71" s="42">
        <f t="shared" si="0"/>
        <v>0</v>
      </c>
      <c r="Q71" s="42">
        <f t="shared" si="0"/>
        <v>0</v>
      </c>
      <c r="R71" s="42">
        <f t="shared" si="0"/>
        <v>0</v>
      </c>
      <c r="S71" s="42">
        <f t="shared" si="0"/>
        <v>0</v>
      </c>
      <c r="T71" s="42">
        <f t="shared" si="0"/>
        <v>0</v>
      </c>
      <c r="U71" s="42">
        <f t="shared" si="1"/>
        <v>0</v>
      </c>
      <c r="V71" s="42">
        <f t="shared" si="1"/>
        <v>0</v>
      </c>
      <c r="W71" s="42">
        <f t="shared" si="1"/>
        <v>0</v>
      </c>
      <c r="X71" s="42">
        <f t="shared" si="1"/>
        <v>0</v>
      </c>
      <c r="Y71" s="42">
        <f t="shared" si="1"/>
        <v>0</v>
      </c>
      <c r="Z71" s="42">
        <f t="shared" si="1"/>
        <v>0</v>
      </c>
      <c r="AA71" s="42">
        <f t="shared" si="1"/>
        <v>0</v>
      </c>
      <c r="AB71" s="42">
        <f t="shared" si="1"/>
        <v>0</v>
      </c>
      <c r="AC71" s="42">
        <f t="shared" si="1"/>
        <v>0</v>
      </c>
      <c r="AD71" s="42">
        <f t="shared" si="1"/>
        <v>0</v>
      </c>
      <c r="AE71" s="42">
        <f t="shared" si="1"/>
        <v>0</v>
      </c>
      <c r="AF71" s="42">
        <f t="shared" si="1"/>
        <v>0</v>
      </c>
      <c r="AG71" s="42">
        <f t="shared" si="1"/>
        <v>0</v>
      </c>
      <c r="AH71" s="42">
        <f t="shared" si="1"/>
        <v>0</v>
      </c>
      <c r="AI71" s="42">
        <f t="shared" si="1"/>
        <v>0</v>
      </c>
      <c r="AJ71" s="42">
        <f t="shared" si="1"/>
        <v>0</v>
      </c>
      <c r="AK71" s="42">
        <f t="shared" si="2"/>
        <v>0</v>
      </c>
      <c r="AL71" s="42">
        <f t="shared" si="2"/>
        <v>0</v>
      </c>
      <c r="AM71" s="42">
        <f t="shared" si="2"/>
        <v>0</v>
      </c>
      <c r="AN71" s="42">
        <f t="shared" si="2"/>
        <v>0</v>
      </c>
      <c r="AO71" s="42">
        <f t="shared" si="2"/>
        <v>0</v>
      </c>
      <c r="AP71" s="42">
        <f t="shared" si="2"/>
        <v>0</v>
      </c>
      <c r="AQ71" s="42">
        <f t="shared" si="2"/>
        <v>0</v>
      </c>
      <c r="AR71" s="42">
        <f t="shared" si="2"/>
        <v>0</v>
      </c>
      <c r="AS71" s="42">
        <f t="shared" si="2"/>
        <v>0</v>
      </c>
      <c r="AT71" s="42">
        <f t="shared" si="2"/>
        <v>0</v>
      </c>
      <c r="AU71" s="42">
        <f t="shared" si="2"/>
        <v>0</v>
      </c>
      <c r="AV71" s="42">
        <f t="shared" si="2"/>
        <v>0</v>
      </c>
      <c r="AW71" s="42">
        <f t="shared" si="2"/>
        <v>0</v>
      </c>
      <c r="AX71" s="42">
        <f t="shared" si="2"/>
        <v>0</v>
      </c>
      <c r="AY71" s="42">
        <f t="shared" si="2"/>
        <v>0</v>
      </c>
      <c r="AZ71" s="42">
        <f t="shared" si="2"/>
        <v>0</v>
      </c>
      <c r="BA71" s="42">
        <f t="shared" si="3"/>
        <v>0</v>
      </c>
      <c r="BB71" s="42">
        <f t="shared" si="3"/>
        <v>0</v>
      </c>
      <c r="BC71" s="42">
        <f t="shared" si="3"/>
        <v>0</v>
      </c>
      <c r="BD71" s="42">
        <f t="shared" si="3"/>
        <v>0</v>
      </c>
      <c r="BE71" s="42">
        <f t="shared" si="3"/>
        <v>0</v>
      </c>
      <c r="BF71" s="42">
        <f t="shared" si="3"/>
        <v>0</v>
      </c>
      <c r="BG71" s="42">
        <f t="shared" si="3"/>
        <v>0</v>
      </c>
      <c r="BH71" s="42">
        <f t="shared" si="3"/>
        <v>0</v>
      </c>
      <c r="BI71" s="42">
        <f t="shared" si="3"/>
        <v>0</v>
      </c>
      <c r="BJ71" s="42">
        <f t="shared" si="3"/>
        <v>0</v>
      </c>
      <c r="BK71" s="42">
        <f t="shared" si="3"/>
        <v>0</v>
      </c>
    </row>
    <row r="72" spans="1:63" s="1" customFormat="1" ht="15.6" x14ac:dyDescent="0.3">
      <c r="A72" s="14"/>
      <c r="B72" s="44">
        <v>3</v>
      </c>
      <c r="C72" s="45" t="s">
        <v>28</v>
      </c>
      <c r="D72" s="42">
        <f t="shared" si="4"/>
        <v>0</v>
      </c>
      <c r="E72" s="42">
        <f t="shared" si="0"/>
        <v>0</v>
      </c>
      <c r="F72" s="42">
        <f t="shared" si="0"/>
        <v>1</v>
      </c>
      <c r="G72" s="42">
        <f t="shared" si="0"/>
        <v>0</v>
      </c>
      <c r="H72" s="42">
        <f t="shared" si="0"/>
        <v>0</v>
      </c>
      <c r="I72" s="42">
        <f t="shared" si="0"/>
        <v>0</v>
      </c>
      <c r="J72" s="42">
        <f t="shared" si="0"/>
        <v>0</v>
      </c>
      <c r="K72" s="42">
        <f t="shared" si="0"/>
        <v>0</v>
      </c>
      <c r="L72" s="42">
        <f t="shared" si="0"/>
        <v>0</v>
      </c>
      <c r="M72" s="42">
        <f t="shared" si="0"/>
        <v>0</v>
      </c>
      <c r="N72" s="42">
        <f t="shared" si="0"/>
        <v>0</v>
      </c>
      <c r="O72" s="42">
        <f t="shared" si="0"/>
        <v>0</v>
      </c>
      <c r="P72" s="42">
        <f t="shared" si="0"/>
        <v>0</v>
      </c>
      <c r="Q72" s="42">
        <f t="shared" si="0"/>
        <v>0</v>
      </c>
      <c r="R72" s="42">
        <f t="shared" si="0"/>
        <v>0</v>
      </c>
      <c r="S72" s="42">
        <f t="shared" si="0"/>
        <v>0</v>
      </c>
      <c r="T72" s="42">
        <f t="shared" si="0"/>
        <v>0</v>
      </c>
      <c r="U72" s="42">
        <f t="shared" si="1"/>
        <v>0</v>
      </c>
      <c r="V72" s="42">
        <f t="shared" si="1"/>
        <v>0</v>
      </c>
      <c r="W72" s="42">
        <f t="shared" si="1"/>
        <v>0</v>
      </c>
      <c r="X72" s="42">
        <f t="shared" si="1"/>
        <v>0</v>
      </c>
      <c r="Y72" s="42">
        <f t="shared" si="1"/>
        <v>0</v>
      </c>
      <c r="Z72" s="42">
        <f t="shared" si="1"/>
        <v>0</v>
      </c>
      <c r="AA72" s="42">
        <f t="shared" si="1"/>
        <v>0</v>
      </c>
      <c r="AB72" s="42">
        <f t="shared" si="1"/>
        <v>0</v>
      </c>
      <c r="AC72" s="42">
        <f t="shared" si="1"/>
        <v>0</v>
      </c>
      <c r="AD72" s="42">
        <f t="shared" si="1"/>
        <v>0</v>
      </c>
      <c r="AE72" s="42">
        <f t="shared" si="1"/>
        <v>0</v>
      </c>
      <c r="AF72" s="42">
        <f t="shared" si="1"/>
        <v>0</v>
      </c>
      <c r="AG72" s="42">
        <f t="shared" si="1"/>
        <v>0</v>
      </c>
      <c r="AH72" s="42">
        <f t="shared" si="1"/>
        <v>0</v>
      </c>
      <c r="AI72" s="42">
        <f t="shared" si="1"/>
        <v>0</v>
      </c>
      <c r="AJ72" s="42">
        <f t="shared" si="1"/>
        <v>0</v>
      </c>
      <c r="AK72" s="42">
        <f t="shared" si="2"/>
        <v>0</v>
      </c>
      <c r="AL72" s="42">
        <f t="shared" si="2"/>
        <v>0</v>
      </c>
      <c r="AM72" s="42">
        <f t="shared" si="2"/>
        <v>0</v>
      </c>
      <c r="AN72" s="42">
        <f t="shared" si="2"/>
        <v>0</v>
      </c>
      <c r="AO72" s="42">
        <f t="shared" si="2"/>
        <v>0</v>
      </c>
      <c r="AP72" s="42">
        <f t="shared" si="2"/>
        <v>0</v>
      </c>
      <c r="AQ72" s="42">
        <f t="shared" si="2"/>
        <v>0</v>
      </c>
      <c r="AR72" s="42">
        <f t="shared" si="2"/>
        <v>0</v>
      </c>
      <c r="AS72" s="42">
        <f t="shared" si="2"/>
        <v>0</v>
      </c>
      <c r="AT72" s="42">
        <f t="shared" si="2"/>
        <v>0</v>
      </c>
      <c r="AU72" s="42">
        <f t="shared" si="2"/>
        <v>0</v>
      </c>
      <c r="AV72" s="42">
        <f t="shared" si="2"/>
        <v>0</v>
      </c>
      <c r="AW72" s="42">
        <f t="shared" si="2"/>
        <v>0</v>
      </c>
      <c r="AX72" s="42">
        <f t="shared" si="2"/>
        <v>0</v>
      </c>
      <c r="AY72" s="42">
        <f t="shared" si="2"/>
        <v>0</v>
      </c>
      <c r="AZ72" s="42">
        <f t="shared" si="2"/>
        <v>0</v>
      </c>
      <c r="BA72" s="42">
        <f t="shared" si="3"/>
        <v>0</v>
      </c>
      <c r="BB72" s="42">
        <f t="shared" si="3"/>
        <v>0</v>
      </c>
      <c r="BC72" s="42">
        <f t="shared" si="3"/>
        <v>0</v>
      </c>
      <c r="BD72" s="42">
        <f t="shared" si="3"/>
        <v>0</v>
      </c>
      <c r="BE72" s="42">
        <f t="shared" si="3"/>
        <v>0</v>
      </c>
      <c r="BF72" s="42">
        <f t="shared" si="3"/>
        <v>0</v>
      </c>
      <c r="BG72" s="42">
        <f t="shared" si="3"/>
        <v>0</v>
      </c>
      <c r="BH72" s="42">
        <f t="shared" si="3"/>
        <v>0</v>
      </c>
      <c r="BI72" s="42">
        <f t="shared" si="3"/>
        <v>0</v>
      </c>
      <c r="BJ72" s="42">
        <f t="shared" si="3"/>
        <v>0</v>
      </c>
      <c r="BK72" s="42">
        <f t="shared" si="3"/>
        <v>0</v>
      </c>
    </row>
    <row r="73" spans="1:63" s="1" customFormat="1" ht="15.6" x14ac:dyDescent="0.3">
      <c r="A73" s="14"/>
      <c r="B73" s="44">
        <v>4</v>
      </c>
      <c r="C73" s="46" t="s">
        <v>30</v>
      </c>
      <c r="D73" s="42">
        <f t="shared" si="4"/>
        <v>0</v>
      </c>
      <c r="E73" s="42">
        <f t="shared" si="0"/>
        <v>0</v>
      </c>
      <c r="F73" s="42">
        <f t="shared" si="0"/>
        <v>0</v>
      </c>
      <c r="G73" s="42">
        <f t="shared" si="0"/>
        <v>1</v>
      </c>
      <c r="H73" s="42">
        <f t="shared" si="0"/>
        <v>0</v>
      </c>
      <c r="I73" s="42">
        <f t="shared" si="0"/>
        <v>0</v>
      </c>
      <c r="J73" s="42">
        <f t="shared" si="0"/>
        <v>0</v>
      </c>
      <c r="K73" s="42">
        <f t="shared" si="0"/>
        <v>0</v>
      </c>
      <c r="L73" s="42">
        <f t="shared" si="0"/>
        <v>0</v>
      </c>
      <c r="M73" s="42">
        <f t="shared" si="0"/>
        <v>0</v>
      </c>
      <c r="N73" s="42">
        <f t="shared" si="0"/>
        <v>0</v>
      </c>
      <c r="O73" s="42">
        <f t="shared" si="0"/>
        <v>0</v>
      </c>
      <c r="P73" s="42">
        <f t="shared" si="0"/>
        <v>0</v>
      </c>
      <c r="Q73" s="42">
        <f t="shared" si="0"/>
        <v>0</v>
      </c>
      <c r="R73" s="42">
        <f t="shared" si="0"/>
        <v>0</v>
      </c>
      <c r="S73" s="42">
        <f t="shared" si="0"/>
        <v>0</v>
      </c>
      <c r="T73" s="42">
        <f t="shared" si="0"/>
        <v>0</v>
      </c>
      <c r="U73" s="42">
        <f t="shared" si="1"/>
        <v>0</v>
      </c>
      <c r="V73" s="42">
        <f t="shared" si="1"/>
        <v>0</v>
      </c>
      <c r="W73" s="42">
        <f t="shared" si="1"/>
        <v>0</v>
      </c>
      <c r="X73" s="42">
        <f t="shared" si="1"/>
        <v>0</v>
      </c>
      <c r="Y73" s="42">
        <f t="shared" si="1"/>
        <v>0</v>
      </c>
      <c r="Z73" s="42">
        <f t="shared" si="1"/>
        <v>0</v>
      </c>
      <c r="AA73" s="42">
        <f t="shared" si="1"/>
        <v>0</v>
      </c>
      <c r="AB73" s="42">
        <f t="shared" si="1"/>
        <v>0</v>
      </c>
      <c r="AC73" s="42">
        <f t="shared" si="1"/>
        <v>0</v>
      </c>
      <c r="AD73" s="42">
        <f t="shared" si="1"/>
        <v>0</v>
      </c>
      <c r="AE73" s="42">
        <f t="shared" si="1"/>
        <v>0</v>
      </c>
      <c r="AF73" s="42">
        <f t="shared" si="1"/>
        <v>0</v>
      </c>
      <c r="AG73" s="42">
        <f t="shared" si="1"/>
        <v>0</v>
      </c>
      <c r="AH73" s="42">
        <f t="shared" si="1"/>
        <v>0</v>
      </c>
      <c r="AI73" s="42">
        <f t="shared" si="1"/>
        <v>0</v>
      </c>
      <c r="AJ73" s="42">
        <f t="shared" si="1"/>
        <v>0</v>
      </c>
      <c r="AK73" s="42">
        <f t="shared" si="2"/>
        <v>0</v>
      </c>
      <c r="AL73" s="42">
        <f t="shared" si="2"/>
        <v>0</v>
      </c>
      <c r="AM73" s="42">
        <f t="shared" si="2"/>
        <v>0</v>
      </c>
      <c r="AN73" s="42">
        <f t="shared" si="2"/>
        <v>0</v>
      </c>
      <c r="AO73" s="42">
        <f t="shared" si="2"/>
        <v>0</v>
      </c>
      <c r="AP73" s="42">
        <f t="shared" si="2"/>
        <v>0</v>
      </c>
      <c r="AQ73" s="42">
        <f t="shared" si="2"/>
        <v>0</v>
      </c>
      <c r="AR73" s="42">
        <f t="shared" si="2"/>
        <v>0</v>
      </c>
      <c r="AS73" s="42">
        <f t="shared" si="2"/>
        <v>0</v>
      </c>
      <c r="AT73" s="42">
        <f t="shared" si="2"/>
        <v>0</v>
      </c>
      <c r="AU73" s="42">
        <f t="shared" si="2"/>
        <v>0</v>
      </c>
      <c r="AV73" s="42">
        <f t="shared" si="2"/>
        <v>0</v>
      </c>
      <c r="AW73" s="42">
        <f t="shared" si="2"/>
        <v>0</v>
      </c>
      <c r="AX73" s="42">
        <f t="shared" si="2"/>
        <v>0</v>
      </c>
      <c r="AY73" s="42">
        <f t="shared" si="2"/>
        <v>0</v>
      </c>
      <c r="AZ73" s="42">
        <f t="shared" si="2"/>
        <v>0</v>
      </c>
      <c r="BA73" s="42">
        <f t="shared" si="3"/>
        <v>0</v>
      </c>
      <c r="BB73" s="42">
        <f t="shared" si="3"/>
        <v>0</v>
      </c>
      <c r="BC73" s="42">
        <f t="shared" si="3"/>
        <v>0</v>
      </c>
      <c r="BD73" s="42">
        <f t="shared" si="3"/>
        <v>0</v>
      </c>
      <c r="BE73" s="42">
        <f t="shared" si="3"/>
        <v>0</v>
      </c>
      <c r="BF73" s="42">
        <f t="shared" si="3"/>
        <v>0</v>
      </c>
      <c r="BG73" s="42">
        <f t="shared" si="3"/>
        <v>0</v>
      </c>
      <c r="BH73" s="42">
        <f t="shared" si="3"/>
        <v>0</v>
      </c>
      <c r="BI73" s="42">
        <f t="shared" si="3"/>
        <v>0</v>
      </c>
      <c r="BJ73" s="42">
        <f t="shared" si="3"/>
        <v>0</v>
      </c>
      <c r="BK73" s="42">
        <f t="shared" si="3"/>
        <v>0</v>
      </c>
    </row>
    <row r="74" spans="1:63" s="1" customFormat="1" ht="15.6" x14ac:dyDescent="0.3">
      <c r="A74" s="14"/>
      <c r="B74" s="44">
        <v>5</v>
      </c>
      <c r="C74" s="46" t="s">
        <v>32</v>
      </c>
      <c r="D74" s="42">
        <f t="shared" si="4"/>
        <v>0</v>
      </c>
      <c r="E74" s="42">
        <f t="shared" si="0"/>
        <v>0</v>
      </c>
      <c r="F74" s="42">
        <f t="shared" si="0"/>
        <v>0</v>
      </c>
      <c r="G74" s="42">
        <f t="shared" si="0"/>
        <v>0</v>
      </c>
      <c r="H74" s="42">
        <f t="shared" si="0"/>
        <v>1</v>
      </c>
      <c r="I74" s="42">
        <f t="shared" si="0"/>
        <v>0</v>
      </c>
      <c r="J74" s="42">
        <f t="shared" si="0"/>
        <v>0</v>
      </c>
      <c r="K74" s="42">
        <f t="shared" si="0"/>
        <v>0</v>
      </c>
      <c r="L74" s="42">
        <f t="shared" si="0"/>
        <v>0</v>
      </c>
      <c r="M74" s="42">
        <f t="shared" si="0"/>
        <v>0</v>
      </c>
      <c r="N74" s="42">
        <f t="shared" si="0"/>
        <v>0</v>
      </c>
      <c r="O74" s="42">
        <f t="shared" si="0"/>
        <v>0</v>
      </c>
      <c r="P74" s="42">
        <f t="shared" si="0"/>
        <v>0</v>
      </c>
      <c r="Q74" s="42">
        <f t="shared" si="0"/>
        <v>0</v>
      </c>
      <c r="R74" s="42">
        <f t="shared" si="0"/>
        <v>0</v>
      </c>
      <c r="S74" s="42">
        <f t="shared" si="0"/>
        <v>0</v>
      </c>
      <c r="T74" s="42">
        <f t="shared" si="0"/>
        <v>0</v>
      </c>
      <c r="U74" s="42">
        <f t="shared" si="1"/>
        <v>0</v>
      </c>
      <c r="V74" s="42">
        <f t="shared" si="1"/>
        <v>0</v>
      </c>
      <c r="W74" s="42">
        <f t="shared" si="1"/>
        <v>0</v>
      </c>
      <c r="X74" s="42">
        <f t="shared" si="1"/>
        <v>0</v>
      </c>
      <c r="Y74" s="42">
        <f t="shared" si="1"/>
        <v>0</v>
      </c>
      <c r="Z74" s="42">
        <f t="shared" si="1"/>
        <v>0</v>
      </c>
      <c r="AA74" s="42">
        <f t="shared" si="1"/>
        <v>0</v>
      </c>
      <c r="AB74" s="42">
        <f t="shared" si="1"/>
        <v>0</v>
      </c>
      <c r="AC74" s="42">
        <f t="shared" si="1"/>
        <v>0</v>
      </c>
      <c r="AD74" s="42">
        <f t="shared" si="1"/>
        <v>0</v>
      </c>
      <c r="AE74" s="42">
        <f t="shared" si="1"/>
        <v>0</v>
      </c>
      <c r="AF74" s="42">
        <f t="shared" si="1"/>
        <v>0</v>
      </c>
      <c r="AG74" s="42">
        <f t="shared" si="1"/>
        <v>0</v>
      </c>
      <c r="AH74" s="42">
        <f t="shared" si="1"/>
        <v>0</v>
      </c>
      <c r="AI74" s="42">
        <f t="shared" si="1"/>
        <v>0</v>
      </c>
      <c r="AJ74" s="42">
        <f t="shared" si="1"/>
        <v>0</v>
      </c>
      <c r="AK74" s="42">
        <f t="shared" si="2"/>
        <v>0</v>
      </c>
      <c r="AL74" s="42">
        <f t="shared" si="2"/>
        <v>0</v>
      </c>
      <c r="AM74" s="42">
        <f t="shared" si="2"/>
        <v>0</v>
      </c>
      <c r="AN74" s="42">
        <f t="shared" si="2"/>
        <v>0</v>
      </c>
      <c r="AO74" s="42">
        <f t="shared" si="2"/>
        <v>0</v>
      </c>
      <c r="AP74" s="42">
        <f t="shared" si="2"/>
        <v>0</v>
      </c>
      <c r="AQ74" s="42">
        <f t="shared" si="2"/>
        <v>0</v>
      </c>
      <c r="AR74" s="42">
        <f t="shared" si="2"/>
        <v>0</v>
      </c>
      <c r="AS74" s="42">
        <f t="shared" si="2"/>
        <v>0</v>
      </c>
      <c r="AT74" s="42">
        <f t="shared" si="2"/>
        <v>0</v>
      </c>
      <c r="AU74" s="42">
        <f t="shared" si="2"/>
        <v>0</v>
      </c>
      <c r="AV74" s="42">
        <f t="shared" si="2"/>
        <v>0</v>
      </c>
      <c r="AW74" s="42">
        <f t="shared" si="2"/>
        <v>0</v>
      </c>
      <c r="AX74" s="42">
        <f t="shared" si="2"/>
        <v>0</v>
      </c>
      <c r="AY74" s="42">
        <f t="shared" si="2"/>
        <v>0</v>
      </c>
      <c r="AZ74" s="42">
        <f t="shared" si="2"/>
        <v>0</v>
      </c>
      <c r="BA74" s="42">
        <f t="shared" si="3"/>
        <v>0</v>
      </c>
      <c r="BB74" s="42">
        <f t="shared" si="3"/>
        <v>0</v>
      </c>
      <c r="BC74" s="42">
        <f t="shared" si="3"/>
        <v>0</v>
      </c>
      <c r="BD74" s="42">
        <f t="shared" si="3"/>
        <v>0</v>
      </c>
      <c r="BE74" s="42">
        <f t="shared" si="3"/>
        <v>0</v>
      </c>
      <c r="BF74" s="42">
        <f t="shared" si="3"/>
        <v>0</v>
      </c>
      <c r="BG74" s="42">
        <f t="shared" si="3"/>
        <v>0</v>
      </c>
      <c r="BH74" s="42">
        <f t="shared" si="3"/>
        <v>0</v>
      </c>
      <c r="BI74" s="42">
        <f t="shared" si="3"/>
        <v>0</v>
      </c>
      <c r="BJ74" s="42">
        <f t="shared" si="3"/>
        <v>0</v>
      </c>
      <c r="BK74" s="42">
        <f t="shared" si="3"/>
        <v>0</v>
      </c>
    </row>
    <row r="75" spans="1:63" s="1" customFormat="1" ht="15.6" x14ac:dyDescent="0.3">
      <c r="A75" s="14"/>
      <c r="B75" s="44">
        <v>6</v>
      </c>
      <c r="C75" s="46" t="s">
        <v>34</v>
      </c>
      <c r="D75" s="42">
        <f t="shared" si="4"/>
        <v>0</v>
      </c>
      <c r="E75" s="42">
        <f t="shared" si="0"/>
        <v>0</v>
      </c>
      <c r="F75" s="42">
        <f t="shared" si="0"/>
        <v>0</v>
      </c>
      <c r="G75" s="42">
        <f t="shared" si="0"/>
        <v>0</v>
      </c>
      <c r="H75" s="42">
        <f t="shared" si="0"/>
        <v>0</v>
      </c>
      <c r="I75" s="42">
        <f t="shared" si="0"/>
        <v>1</v>
      </c>
      <c r="J75" s="42">
        <f t="shared" si="0"/>
        <v>0</v>
      </c>
      <c r="K75" s="42">
        <f t="shared" si="0"/>
        <v>0</v>
      </c>
      <c r="L75" s="42">
        <f t="shared" si="0"/>
        <v>0</v>
      </c>
      <c r="M75" s="42">
        <f t="shared" si="0"/>
        <v>0</v>
      </c>
      <c r="N75" s="42">
        <f t="shared" si="0"/>
        <v>0</v>
      </c>
      <c r="O75" s="42">
        <f t="shared" si="0"/>
        <v>0</v>
      </c>
      <c r="P75" s="42">
        <f t="shared" si="0"/>
        <v>0</v>
      </c>
      <c r="Q75" s="42">
        <f t="shared" si="0"/>
        <v>0</v>
      </c>
      <c r="R75" s="42">
        <f t="shared" si="0"/>
        <v>0</v>
      </c>
      <c r="S75" s="42">
        <f t="shared" si="0"/>
        <v>0</v>
      </c>
      <c r="T75" s="42">
        <f t="shared" si="0"/>
        <v>0</v>
      </c>
      <c r="U75" s="42">
        <f t="shared" si="1"/>
        <v>0</v>
      </c>
      <c r="V75" s="42">
        <f t="shared" si="1"/>
        <v>0</v>
      </c>
      <c r="W75" s="42">
        <f t="shared" si="1"/>
        <v>0</v>
      </c>
      <c r="X75" s="42">
        <f t="shared" si="1"/>
        <v>0</v>
      </c>
      <c r="Y75" s="42">
        <f t="shared" si="1"/>
        <v>0</v>
      </c>
      <c r="Z75" s="42">
        <f t="shared" si="1"/>
        <v>0</v>
      </c>
      <c r="AA75" s="42">
        <f t="shared" si="1"/>
        <v>0</v>
      </c>
      <c r="AB75" s="42">
        <f t="shared" si="1"/>
        <v>0</v>
      </c>
      <c r="AC75" s="42">
        <f t="shared" si="1"/>
        <v>0</v>
      </c>
      <c r="AD75" s="42">
        <f t="shared" si="1"/>
        <v>0</v>
      </c>
      <c r="AE75" s="42">
        <f t="shared" si="1"/>
        <v>0</v>
      </c>
      <c r="AF75" s="42">
        <f t="shared" si="1"/>
        <v>0</v>
      </c>
      <c r="AG75" s="42">
        <f t="shared" si="1"/>
        <v>0</v>
      </c>
      <c r="AH75" s="42">
        <f t="shared" si="1"/>
        <v>0</v>
      </c>
      <c r="AI75" s="42">
        <f t="shared" si="1"/>
        <v>0</v>
      </c>
      <c r="AJ75" s="42">
        <f t="shared" si="1"/>
        <v>0</v>
      </c>
      <c r="AK75" s="42">
        <f t="shared" si="2"/>
        <v>0</v>
      </c>
      <c r="AL75" s="42">
        <f t="shared" si="2"/>
        <v>0</v>
      </c>
      <c r="AM75" s="42">
        <f t="shared" si="2"/>
        <v>0</v>
      </c>
      <c r="AN75" s="42">
        <f t="shared" si="2"/>
        <v>0</v>
      </c>
      <c r="AO75" s="42">
        <f t="shared" si="2"/>
        <v>0</v>
      </c>
      <c r="AP75" s="42">
        <f t="shared" si="2"/>
        <v>0</v>
      </c>
      <c r="AQ75" s="42">
        <f t="shared" si="2"/>
        <v>0</v>
      </c>
      <c r="AR75" s="42">
        <f t="shared" si="2"/>
        <v>0</v>
      </c>
      <c r="AS75" s="42">
        <f t="shared" si="2"/>
        <v>0</v>
      </c>
      <c r="AT75" s="42">
        <f t="shared" si="2"/>
        <v>0</v>
      </c>
      <c r="AU75" s="42">
        <f t="shared" si="2"/>
        <v>0</v>
      </c>
      <c r="AV75" s="42">
        <f t="shared" si="2"/>
        <v>0</v>
      </c>
      <c r="AW75" s="42">
        <f t="shared" si="2"/>
        <v>0</v>
      </c>
      <c r="AX75" s="42">
        <f t="shared" si="2"/>
        <v>0</v>
      </c>
      <c r="AY75" s="42">
        <f t="shared" si="2"/>
        <v>0</v>
      </c>
      <c r="AZ75" s="42">
        <f t="shared" si="2"/>
        <v>0</v>
      </c>
      <c r="BA75" s="42">
        <f t="shared" si="3"/>
        <v>0</v>
      </c>
      <c r="BB75" s="42">
        <f t="shared" si="3"/>
        <v>0</v>
      </c>
      <c r="BC75" s="42">
        <f t="shared" si="3"/>
        <v>0</v>
      </c>
      <c r="BD75" s="42">
        <f t="shared" si="3"/>
        <v>0</v>
      </c>
      <c r="BE75" s="42">
        <f t="shared" si="3"/>
        <v>0</v>
      </c>
      <c r="BF75" s="42">
        <f t="shared" si="3"/>
        <v>0</v>
      </c>
      <c r="BG75" s="42">
        <f t="shared" si="3"/>
        <v>0</v>
      </c>
      <c r="BH75" s="42">
        <f t="shared" si="3"/>
        <v>0</v>
      </c>
      <c r="BI75" s="42">
        <f t="shared" si="3"/>
        <v>0</v>
      </c>
      <c r="BJ75" s="42">
        <f t="shared" si="3"/>
        <v>0</v>
      </c>
      <c r="BK75" s="42">
        <f t="shared" si="3"/>
        <v>0</v>
      </c>
    </row>
    <row r="76" spans="1:63" s="1" customFormat="1" ht="15.6" x14ac:dyDescent="0.3">
      <c r="A76" s="14"/>
      <c r="B76" s="44">
        <v>7</v>
      </c>
      <c r="C76" s="46" t="s">
        <v>36</v>
      </c>
      <c r="D76" s="42">
        <f t="shared" si="4"/>
        <v>0</v>
      </c>
      <c r="E76" s="42">
        <f t="shared" si="0"/>
        <v>0</v>
      </c>
      <c r="F76" s="42">
        <f t="shared" si="0"/>
        <v>0</v>
      </c>
      <c r="G76" s="42">
        <f t="shared" si="0"/>
        <v>0</v>
      </c>
      <c r="H76" s="42">
        <f t="shared" si="0"/>
        <v>0</v>
      </c>
      <c r="I76" s="42">
        <f t="shared" si="0"/>
        <v>0</v>
      </c>
      <c r="J76" s="42">
        <f t="shared" si="0"/>
        <v>1</v>
      </c>
      <c r="K76" s="42">
        <f t="shared" si="0"/>
        <v>0</v>
      </c>
      <c r="L76" s="42">
        <f t="shared" si="0"/>
        <v>0</v>
      </c>
      <c r="M76" s="42">
        <f t="shared" si="0"/>
        <v>0</v>
      </c>
      <c r="N76" s="42">
        <f t="shared" si="0"/>
        <v>0</v>
      </c>
      <c r="O76" s="42">
        <f t="shared" si="0"/>
        <v>0</v>
      </c>
      <c r="P76" s="42">
        <f t="shared" si="0"/>
        <v>0</v>
      </c>
      <c r="Q76" s="42">
        <f t="shared" si="0"/>
        <v>0</v>
      </c>
      <c r="R76" s="42">
        <f t="shared" si="0"/>
        <v>0</v>
      </c>
      <c r="S76" s="42">
        <f t="shared" si="0"/>
        <v>0</v>
      </c>
      <c r="T76" s="42">
        <f t="shared" si="0"/>
        <v>0</v>
      </c>
      <c r="U76" s="42">
        <f t="shared" si="1"/>
        <v>0</v>
      </c>
      <c r="V76" s="42">
        <f t="shared" si="1"/>
        <v>0</v>
      </c>
      <c r="W76" s="42">
        <f t="shared" si="1"/>
        <v>0</v>
      </c>
      <c r="X76" s="42">
        <f t="shared" si="1"/>
        <v>0</v>
      </c>
      <c r="Y76" s="42">
        <f t="shared" si="1"/>
        <v>0</v>
      </c>
      <c r="Z76" s="42">
        <f t="shared" si="1"/>
        <v>0</v>
      </c>
      <c r="AA76" s="42">
        <f t="shared" si="1"/>
        <v>0</v>
      </c>
      <c r="AB76" s="42">
        <f t="shared" si="1"/>
        <v>0</v>
      </c>
      <c r="AC76" s="42">
        <f t="shared" si="1"/>
        <v>0</v>
      </c>
      <c r="AD76" s="42">
        <f t="shared" si="1"/>
        <v>0</v>
      </c>
      <c r="AE76" s="42">
        <f t="shared" si="1"/>
        <v>0</v>
      </c>
      <c r="AF76" s="42">
        <f t="shared" si="1"/>
        <v>0</v>
      </c>
      <c r="AG76" s="42">
        <f t="shared" si="1"/>
        <v>0</v>
      </c>
      <c r="AH76" s="42">
        <f t="shared" si="1"/>
        <v>0</v>
      </c>
      <c r="AI76" s="42">
        <f t="shared" si="1"/>
        <v>0</v>
      </c>
      <c r="AJ76" s="42">
        <f t="shared" si="1"/>
        <v>0</v>
      </c>
      <c r="AK76" s="42">
        <f t="shared" si="2"/>
        <v>0</v>
      </c>
      <c r="AL76" s="42">
        <f t="shared" si="2"/>
        <v>0</v>
      </c>
      <c r="AM76" s="42">
        <f t="shared" si="2"/>
        <v>0</v>
      </c>
      <c r="AN76" s="42">
        <f t="shared" si="2"/>
        <v>0</v>
      </c>
      <c r="AO76" s="42">
        <f t="shared" si="2"/>
        <v>0</v>
      </c>
      <c r="AP76" s="42">
        <f t="shared" si="2"/>
        <v>0</v>
      </c>
      <c r="AQ76" s="42">
        <f t="shared" si="2"/>
        <v>0</v>
      </c>
      <c r="AR76" s="42">
        <f t="shared" si="2"/>
        <v>0</v>
      </c>
      <c r="AS76" s="42">
        <f t="shared" si="2"/>
        <v>0</v>
      </c>
      <c r="AT76" s="42">
        <f t="shared" si="2"/>
        <v>0</v>
      </c>
      <c r="AU76" s="42">
        <f t="shared" si="2"/>
        <v>0</v>
      </c>
      <c r="AV76" s="42">
        <f t="shared" si="2"/>
        <v>0</v>
      </c>
      <c r="AW76" s="42">
        <f t="shared" si="2"/>
        <v>0</v>
      </c>
      <c r="AX76" s="42">
        <f t="shared" si="2"/>
        <v>0</v>
      </c>
      <c r="AY76" s="42">
        <f t="shared" si="2"/>
        <v>0</v>
      </c>
      <c r="AZ76" s="42">
        <f t="shared" si="2"/>
        <v>0</v>
      </c>
      <c r="BA76" s="42">
        <f t="shared" si="3"/>
        <v>0</v>
      </c>
      <c r="BB76" s="42">
        <f t="shared" si="3"/>
        <v>0</v>
      </c>
      <c r="BC76" s="42">
        <f t="shared" si="3"/>
        <v>0</v>
      </c>
      <c r="BD76" s="42">
        <f t="shared" si="3"/>
        <v>0</v>
      </c>
      <c r="BE76" s="42">
        <f t="shared" si="3"/>
        <v>0</v>
      </c>
      <c r="BF76" s="42">
        <f t="shared" si="3"/>
        <v>0</v>
      </c>
      <c r="BG76" s="42">
        <f t="shared" si="3"/>
        <v>0</v>
      </c>
      <c r="BH76" s="42">
        <f t="shared" si="3"/>
        <v>0</v>
      </c>
      <c r="BI76" s="42">
        <f t="shared" si="3"/>
        <v>0</v>
      </c>
      <c r="BJ76" s="42">
        <f t="shared" si="3"/>
        <v>0</v>
      </c>
      <c r="BK76" s="42">
        <f t="shared" si="3"/>
        <v>0</v>
      </c>
    </row>
    <row r="77" spans="1:63" s="1" customFormat="1" ht="15.6" x14ac:dyDescent="0.3">
      <c r="A77" s="14"/>
      <c r="B77" s="44">
        <v>8</v>
      </c>
      <c r="C77" s="46" t="s">
        <v>38</v>
      </c>
      <c r="D77" s="42">
        <f t="shared" si="4"/>
        <v>0</v>
      </c>
      <c r="E77" s="42">
        <f t="shared" si="0"/>
        <v>0</v>
      </c>
      <c r="F77" s="42">
        <f t="shared" si="0"/>
        <v>0</v>
      </c>
      <c r="G77" s="42">
        <f t="shared" si="0"/>
        <v>0</v>
      </c>
      <c r="H77" s="42">
        <f t="shared" si="0"/>
        <v>0</v>
      </c>
      <c r="I77" s="42">
        <f t="shared" si="0"/>
        <v>0</v>
      </c>
      <c r="J77" s="42">
        <f t="shared" si="0"/>
        <v>0</v>
      </c>
      <c r="K77" s="42">
        <f t="shared" si="0"/>
        <v>1</v>
      </c>
      <c r="L77" s="42">
        <f t="shared" si="0"/>
        <v>0</v>
      </c>
      <c r="M77" s="42">
        <f t="shared" si="0"/>
        <v>0</v>
      </c>
      <c r="N77" s="42">
        <f t="shared" si="0"/>
        <v>0</v>
      </c>
      <c r="O77" s="42">
        <f t="shared" si="0"/>
        <v>0</v>
      </c>
      <c r="P77" s="42">
        <f t="shared" si="0"/>
        <v>0</v>
      </c>
      <c r="Q77" s="42">
        <f t="shared" si="0"/>
        <v>0</v>
      </c>
      <c r="R77" s="42">
        <f t="shared" si="0"/>
        <v>0</v>
      </c>
      <c r="S77" s="42">
        <f t="shared" si="0"/>
        <v>0</v>
      </c>
      <c r="T77" s="42">
        <f t="shared" si="0"/>
        <v>0</v>
      </c>
      <c r="U77" s="42">
        <f t="shared" si="1"/>
        <v>0</v>
      </c>
      <c r="V77" s="42">
        <f t="shared" si="1"/>
        <v>0</v>
      </c>
      <c r="W77" s="42">
        <f t="shared" si="1"/>
        <v>0</v>
      </c>
      <c r="X77" s="42">
        <f t="shared" si="1"/>
        <v>0</v>
      </c>
      <c r="Y77" s="42">
        <f t="shared" si="1"/>
        <v>0</v>
      </c>
      <c r="Z77" s="42">
        <f t="shared" si="1"/>
        <v>0</v>
      </c>
      <c r="AA77" s="42">
        <f t="shared" si="1"/>
        <v>0</v>
      </c>
      <c r="AB77" s="42">
        <f t="shared" si="1"/>
        <v>0</v>
      </c>
      <c r="AC77" s="42">
        <f t="shared" si="1"/>
        <v>0</v>
      </c>
      <c r="AD77" s="42">
        <f t="shared" si="1"/>
        <v>0</v>
      </c>
      <c r="AE77" s="42">
        <f t="shared" si="1"/>
        <v>0</v>
      </c>
      <c r="AF77" s="42">
        <f t="shared" si="1"/>
        <v>0</v>
      </c>
      <c r="AG77" s="42">
        <f t="shared" si="1"/>
        <v>0</v>
      </c>
      <c r="AH77" s="42">
        <f t="shared" si="1"/>
        <v>0</v>
      </c>
      <c r="AI77" s="42">
        <f t="shared" si="1"/>
        <v>0</v>
      </c>
      <c r="AJ77" s="42">
        <f t="shared" si="1"/>
        <v>0</v>
      </c>
      <c r="AK77" s="42">
        <f t="shared" si="2"/>
        <v>0</v>
      </c>
      <c r="AL77" s="42">
        <f t="shared" si="2"/>
        <v>0</v>
      </c>
      <c r="AM77" s="42">
        <f t="shared" si="2"/>
        <v>0</v>
      </c>
      <c r="AN77" s="42">
        <f t="shared" si="2"/>
        <v>0</v>
      </c>
      <c r="AO77" s="42">
        <f t="shared" si="2"/>
        <v>0</v>
      </c>
      <c r="AP77" s="42">
        <f t="shared" si="2"/>
        <v>0</v>
      </c>
      <c r="AQ77" s="42">
        <f t="shared" si="2"/>
        <v>0</v>
      </c>
      <c r="AR77" s="42">
        <f t="shared" si="2"/>
        <v>0</v>
      </c>
      <c r="AS77" s="42">
        <f t="shared" si="2"/>
        <v>0</v>
      </c>
      <c r="AT77" s="42">
        <f t="shared" si="2"/>
        <v>0</v>
      </c>
      <c r="AU77" s="42">
        <f t="shared" si="2"/>
        <v>0</v>
      </c>
      <c r="AV77" s="42">
        <f t="shared" si="2"/>
        <v>0</v>
      </c>
      <c r="AW77" s="42">
        <f t="shared" si="2"/>
        <v>0</v>
      </c>
      <c r="AX77" s="42">
        <f t="shared" si="2"/>
        <v>0</v>
      </c>
      <c r="AY77" s="42">
        <f t="shared" si="2"/>
        <v>0</v>
      </c>
      <c r="AZ77" s="42">
        <f t="shared" si="2"/>
        <v>0</v>
      </c>
      <c r="BA77" s="42">
        <f t="shared" si="3"/>
        <v>0</v>
      </c>
      <c r="BB77" s="42">
        <f t="shared" si="3"/>
        <v>0</v>
      </c>
      <c r="BC77" s="42">
        <f t="shared" si="3"/>
        <v>0</v>
      </c>
      <c r="BD77" s="42">
        <f t="shared" si="3"/>
        <v>0</v>
      </c>
      <c r="BE77" s="42">
        <f t="shared" si="3"/>
        <v>0</v>
      </c>
      <c r="BF77" s="42">
        <f t="shared" si="3"/>
        <v>0</v>
      </c>
      <c r="BG77" s="42">
        <f t="shared" si="3"/>
        <v>0</v>
      </c>
      <c r="BH77" s="42">
        <f t="shared" si="3"/>
        <v>0</v>
      </c>
      <c r="BI77" s="42">
        <f t="shared" si="3"/>
        <v>0</v>
      </c>
      <c r="BJ77" s="42">
        <f t="shared" si="3"/>
        <v>0</v>
      </c>
      <c r="BK77" s="42">
        <f t="shared" si="3"/>
        <v>0</v>
      </c>
    </row>
    <row r="78" spans="1:63" s="1" customFormat="1" ht="15.6" x14ac:dyDescent="0.3">
      <c r="A78" s="14"/>
      <c r="B78" s="44">
        <v>9</v>
      </c>
      <c r="C78" s="46" t="s">
        <v>40</v>
      </c>
      <c r="D78" s="42">
        <f t="shared" si="4"/>
        <v>0</v>
      </c>
      <c r="E78" s="42">
        <f t="shared" si="0"/>
        <v>0</v>
      </c>
      <c r="F78" s="42">
        <f t="shared" si="0"/>
        <v>0</v>
      </c>
      <c r="G78" s="42">
        <f t="shared" si="0"/>
        <v>0</v>
      </c>
      <c r="H78" s="42">
        <f t="shared" si="0"/>
        <v>0</v>
      </c>
      <c r="I78" s="42">
        <f t="shared" si="0"/>
        <v>0</v>
      </c>
      <c r="J78" s="42">
        <f t="shared" si="0"/>
        <v>0</v>
      </c>
      <c r="K78" s="42">
        <f t="shared" si="0"/>
        <v>0</v>
      </c>
      <c r="L78" s="42">
        <f t="shared" si="0"/>
        <v>1</v>
      </c>
      <c r="M78" s="42">
        <f t="shared" si="0"/>
        <v>0</v>
      </c>
      <c r="N78" s="42">
        <f t="shared" si="0"/>
        <v>0</v>
      </c>
      <c r="O78" s="42">
        <f t="shared" si="0"/>
        <v>0</v>
      </c>
      <c r="P78" s="42">
        <f t="shared" si="0"/>
        <v>0</v>
      </c>
      <c r="Q78" s="42">
        <f t="shared" si="0"/>
        <v>0</v>
      </c>
      <c r="R78" s="42">
        <f t="shared" si="0"/>
        <v>0</v>
      </c>
      <c r="S78" s="42">
        <f t="shared" si="0"/>
        <v>0</v>
      </c>
      <c r="T78" s="42">
        <f t="shared" si="0"/>
        <v>0</v>
      </c>
      <c r="U78" s="42">
        <f t="shared" si="1"/>
        <v>0</v>
      </c>
      <c r="V78" s="42">
        <f t="shared" si="1"/>
        <v>0</v>
      </c>
      <c r="W78" s="42">
        <f t="shared" si="1"/>
        <v>0</v>
      </c>
      <c r="X78" s="42">
        <f t="shared" si="1"/>
        <v>0</v>
      </c>
      <c r="Y78" s="42">
        <f t="shared" si="1"/>
        <v>0</v>
      </c>
      <c r="Z78" s="42">
        <f t="shared" si="1"/>
        <v>0</v>
      </c>
      <c r="AA78" s="42">
        <f t="shared" si="1"/>
        <v>0</v>
      </c>
      <c r="AB78" s="42">
        <f t="shared" si="1"/>
        <v>0</v>
      </c>
      <c r="AC78" s="42">
        <f t="shared" si="1"/>
        <v>0</v>
      </c>
      <c r="AD78" s="42">
        <f t="shared" si="1"/>
        <v>0</v>
      </c>
      <c r="AE78" s="42">
        <f t="shared" si="1"/>
        <v>0</v>
      </c>
      <c r="AF78" s="42">
        <f t="shared" si="1"/>
        <v>0</v>
      </c>
      <c r="AG78" s="42">
        <f t="shared" si="1"/>
        <v>0</v>
      </c>
      <c r="AH78" s="42">
        <f t="shared" si="1"/>
        <v>0</v>
      </c>
      <c r="AI78" s="42">
        <f t="shared" si="1"/>
        <v>0</v>
      </c>
      <c r="AJ78" s="42">
        <f t="shared" si="1"/>
        <v>0</v>
      </c>
      <c r="AK78" s="42">
        <f t="shared" si="2"/>
        <v>0</v>
      </c>
      <c r="AL78" s="42">
        <f t="shared" si="2"/>
        <v>0</v>
      </c>
      <c r="AM78" s="42">
        <f t="shared" si="2"/>
        <v>0</v>
      </c>
      <c r="AN78" s="42">
        <f t="shared" si="2"/>
        <v>0</v>
      </c>
      <c r="AO78" s="42">
        <f t="shared" si="2"/>
        <v>0</v>
      </c>
      <c r="AP78" s="42">
        <f t="shared" si="2"/>
        <v>0</v>
      </c>
      <c r="AQ78" s="42">
        <f t="shared" si="2"/>
        <v>0</v>
      </c>
      <c r="AR78" s="42">
        <f t="shared" si="2"/>
        <v>0</v>
      </c>
      <c r="AS78" s="42">
        <f t="shared" si="2"/>
        <v>0</v>
      </c>
      <c r="AT78" s="42">
        <f t="shared" si="2"/>
        <v>0</v>
      </c>
      <c r="AU78" s="42">
        <f t="shared" si="2"/>
        <v>0</v>
      </c>
      <c r="AV78" s="42">
        <f t="shared" si="2"/>
        <v>0</v>
      </c>
      <c r="AW78" s="42">
        <f t="shared" si="2"/>
        <v>0</v>
      </c>
      <c r="AX78" s="42">
        <f t="shared" si="2"/>
        <v>0</v>
      </c>
      <c r="AY78" s="42">
        <f t="shared" si="2"/>
        <v>0</v>
      </c>
      <c r="AZ78" s="42">
        <f t="shared" si="2"/>
        <v>0</v>
      </c>
      <c r="BA78" s="42">
        <f t="shared" si="3"/>
        <v>0</v>
      </c>
      <c r="BB78" s="42">
        <f t="shared" si="3"/>
        <v>0</v>
      </c>
      <c r="BC78" s="42">
        <f t="shared" si="3"/>
        <v>0</v>
      </c>
      <c r="BD78" s="42">
        <f t="shared" si="3"/>
        <v>0</v>
      </c>
      <c r="BE78" s="42">
        <f t="shared" si="3"/>
        <v>0</v>
      </c>
      <c r="BF78" s="42">
        <f t="shared" si="3"/>
        <v>0</v>
      </c>
      <c r="BG78" s="42">
        <f t="shared" si="3"/>
        <v>0</v>
      </c>
      <c r="BH78" s="42">
        <f t="shared" si="3"/>
        <v>0</v>
      </c>
      <c r="BI78" s="42">
        <f t="shared" si="3"/>
        <v>0</v>
      </c>
      <c r="BJ78" s="42">
        <f t="shared" si="3"/>
        <v>0</v>
      </c>
      <c r="BK78" s="42">
        <f t="shared" si="3"/>
        <v>0</v>
      </c>
    </row>
    <row r="79" spans="1:63" s="1" customFormat="1" ht="15.6" x14ac:dyDescent="0.3">
      <c r="A79" s="14"/>
      <c r="B79" s="44">
        <v>10</v>
      </c>
      <c r="C79" s="46" t="s">
        <v>42</v>
      </c>
      <c r="D79" s="42">
        <f t="shared" si="4"/>
        <v>0</v>
      </c>
      <c r="E79" s="42">
        <f t="shared" si="0"/>
        <v>0</v>
      </c>
      <c r="F79" s="42">
        <f t="shared" si="0"/>
        <v>0</v>
      </c>
      <c r="G79" s="42">
        <f t="shared" si="0"/>
        <v>0</v>
      </c>
      <c r="H79" s="42">
        <f t="shared" si="0"/>
        <v>0</v>
      </c>
      <c r="I79" s="42">
        <f t="shared" si="0"/>
        <v>0</v>
      </c>
      <c r="J79" s="42">
        <f t="shared" si="0"/>
        <v>0</v>
      </c>
      <c r="K79" s="42">
        <f t="shared" si="0"/>
        <v>0</v>
      </c>
      <c r="L79" s="42">
        <f t="shared" si="0"/>
        <v>0</v>
      </c>
      <c r="M79" s="42">
        <f t="shared" si="0"/>
        <v>1</v>
      </c>
      <c r="N79" s="42">
        <f t="shared" si="0"/>
        <v>0</v>
      </c>
      <c r="O79" s="42">
        <f t="shared" si="0"/>
        <v>0</v>
      </c>
      <c r="P79" s="42">
        <f t="shared" si="0"/>
        <v>0</v>
      </c>
      <c r="Q79" s="42">
        <f t="shared" si="0"/>
        <v>0</v>
      </c>
      <c r="R79" s="42">
        <f t="shared" si="0"/>
        <v>0</v>
      </c>
      <c r="S79" s="42">
        <f t="shared" si="0"/>
        <v>0</v>
      </c>
      <c r="T79" s="42">
        <f t="shared" si="0"/>
        <v>0</v>
      </c>
      <c r="U79" s="42">
        <f t="shared" si="1"/>
        <v>0</v>
      </c>
      <c r="V79" s="42">
        <f t="shared" si="1"/>
        <v>0</v>
      </c>
      <c r="W79" s="42">
        <f t="shared" si="1"/>
        <v>0</v>
      </c>
      <c r="X79" s="42">
        <f t="shared" si="1"/>
        <v>0</v>
      </c>
      <c r="Y79" s="42">
        <f t="shared" si="1"/>
        <v>0</v>
      </c>
      <c r="Z79" s="42">
        <f t="shared" si="1"/>
        <v>0</v>
      </c>
      <c r="AA79" s="42">
        <f t="shared" si="1"/>
        <v>0</v>
      </c>
      <c r="AB79" s="42">
        <f t="shared" si="1"/>
        <v>0</v>
      </c>
      <c r="AC79" s="42">
        <f t="shared" si="1"/>
        <v>0</v>
      </c>
      <c r="AD79" s="42">
        <f t="shared" si="1"/>
        <v>0</v>
      </c>
      <c r="AE79" s="42">
        <f t="shared" si="1"/>
        <v>0</v>
      </c>
      <c r="AF79" s="42">
        <f t="shared" si="1"/>
        <v>0</v>
      </c>
      <c r="AG79" s="42">
        <f t="shared" si="1"/>
        <v>0</v>
      </c>
      <c r="AH79" s="42">
        <f t="shared" si="1"/>
        <v>0</v>
      </c>
      <c r="AI79" s="42">
        <f t="shared" si="1"/>
        <v>0</v>
      </c>
      <c r="AJ79" s="42">
        <f t="shared" si="1"/>
        <v>0</v>
      </c>
      <c r="AK79" s="42">
        <f t="shared" si="2"/>
        <v>0</v>
      </c>
      <c r="AL79" s="42">
        <f t="shared" si="2"/>
        <v>0</v>
      </c>
      <c r="AM79" s="42">
        <f t="shared" si="2"/>
        <v>0</v>
      </c>
      <c r="AN79" s="42">
        <f t="shared" si="2"/>
        <v>0</v>
      </c>
      <c r="AO79" s="42">
        <f t="shared" si="2"/>
        <v>0</v>
      </c>
      <c r="AP79" s="42">
        <f t="shared" si="2"/>
        <v>0</v>
      </c>
      <c r="AQ79" s="42">
        <f t="shared" si="2"/>
        <v>0</v>
      </c>
      <c r="AR79" s="42">
        <f t="shared" si="2"/>
        <v>0</v>
      </c>
      <c r="AS79" s="42">
        <f t="shared" si="2"/>
        <v>0</v>
      </c>
      <c r="AT79" s="42">
        <f t="shared" si="2"/>
        <v>0</v>
      </c>
      <c r="AU79" s="42">
        <f t="shared" si="2"/>
        <v>0</v>
      </c>
      <c r="AV79" s="42">
        <f t="shared" si="2"/>
        <v>0</v>
      </c>
      <c r="AW79" s="42">
        <f t="shared" si="2"/>
        <v>0</v>
      </c>
      <c r="AX79" s="42">
        <f t="shared" si="2"/>
        <v>0</v>
      </c>
      <c r="AY79" s="42">
        <f t="shared" si="2"/>
        <v>0</v>
      </c>
      <c r="AZ79" s="42">
        <f t="shared" si="2"/>
        <v>0</v>
      </c>
      <c r="BA79" s="42">
        <f t="shared" si="3"/>
        <v>0</v>
      </c>
      <c r="BB79" s="42">
        <f t="shared" si="3"/>
        <v>0</v>
      </c>
      <c r="BC79" s="42">
        <f t="shared" si="3"/>
        <v>0</v>
      </c>
      <c r="BD79" s="42">
        <f t="shared" si="3"/>
        <v>0</v>
      </c>
      <c r="BE79" s="42">
        <f t="shared" si="3"/>
        <v>0</v>
      </c>
      <c r="BF79" s="42">
        <f t="shared" si="3"/>
        <v>0</v>
      </c>
      <c r="BG79" s="42">
        <f t="shared" si="3"/>
        <v>0</v>
      </c>
      <c r="BH79" s="42">
        <f t="shared" si="3"/>
        <v>0</v>
      </c>
      <c r="BI79" s="42">
        <f t="shared" si="3"/>
        <v>0</v>
      </c>
      <c r="BJ79" s="42">
        <f t="shared" si="3"/>
        <v>0</v>
      </c>
      <c r="BK79" s="42">
        <f t="shared" si="3"/>
        <v>0</v>
      </c>
    </row>
    <row r="80" spans="1:63" s="1" customFormat="1" ht="15.6" x14ac:dyDescent="0.3">
      <c r="A80" s="14"/>
      <c r="B80" s="44">
        <v>11</v>
      </c>
      <c r="C80" s="46" t="s">
        <v>44</v>
      </c>
      <c r="D80" s="42">
        <f t="shared" si="4"/>
        <v>0</v>
      </c>
      <c r="E80" s="42">
        <f t="shared" si="0"/>
        <v>0</v>
      </c>
      <c r="F80" s="42">
        <f t="shared" si="0"/>
        <v>0</v>
      </c>
      <c r="G80" s="42">
        <f t="shared" si="0"/>
        <v>0</v>
      </c>
      <c r="H80" s="42">
        <f t="shared" si="0"/>
        <v>0</v>
      </c>
      <c r="I80" s="42">
        <f t="shared" si="0"/>
        <v>0</v>
      </c>
      <c r="J80" s="42">
        <f t="shared" si="0"/>
        <v>0</v>
      </c>
      <c r="K80" s="42">
        <f t="shared" si="0"/>
        <v>0</v>
      </c>
      <c r="L80" s="42">
        <f t="shared" si="0"/>
        <v>0</v>
      </c>
      <c r="M80" s="42">
        <f t="shared" si="0"/>
        <v>0</v>
      </c>
      <c r="N80" s="42">
        <f t="shared" si="0"/>
        <v>1</v>
      </c>
      <c r="O80" s="42">
        <f t="shared" si="0"/>
        <v>0</v>
      </c>
      <c r="P80" s="42">
        <f t="shared" si="0"/>
        <v>0</v>
      </c>
      <c r="Q80" s="42">
        <f t="shared" si="0"/>
        <v>0</v>
      </c>
      <c r="R80" s="42">
        <f t="shared" si="0"/>
        <v>0</v>
      </c>
      <c r="S80" s="42">
        <f t="shared" si="0"/>
        <v>0</v>
      </c>
      <c r="T80" s="42">
        <f t="shared" si="0"/>
        <v>0</v>
      </c>
      <c r="U80" s="42">
        <f t="shared" si="1"/>
        <v>0</v>
      </c>
      <c r="V80" s="42">
        <f t="shared" si="1"/>
        <v>0</v>
      </c>
      <c r="W80" s="42">
        <f t="shared" si="1"/>
        <v>0</v>
      </c>
      <c r="X80" s="42">
        <f t="shared" si="1"/>
        <v>0</v>
      </c>
      <c r="Y80" s="42">
        <f t="shared" si="1"/>
        <v>0</v>
      </c>
      <c r="Z80" s="42">
        <f t="shared" si="1"/>
        <v>0</v>
      </c>
      <c r="AA80" s="42">
        <f t="shared" si="1"/>
        <v>0</v>
      </c>
      <c r="AB80" s="42">
        <f t="shared" si="1"/>
        <v>0</v>
      </c>
      <c r="AC80" s="42">
        <f t="shared" si="1"/>
        <v>0</v>
      </c>
      <c r="AD80" s="42">
        <f t="shared" si="1"/>
        <v>0</v>
      </c>
      <c r="AE80" s="42">
        <f t="shared" si="1"/>
        <v>0</v>
      </c>
      <c r="AF80" s="42">
        <f t="shared" si="1"/>
        <v>0</v>
      </c>
      <c r="AG80" s="42">
        <f t="shared" si="1"/>
        <v>0</v>
      </c>
      <c r="AH80" s="42">
        <f t="shared" si="1"/>
        <v>0</v>
      </c>
      <c r="AI80" s="42">
        <f t="shared" si="1"/>
        <v>0</v>
      </c>
      <c r="AJ80" s="42">
        <f t="shared" si="1"/>
        <v>0</v>
      </c>
      <c r="AK80" s="42">
        <f t="shared" si="2"/>
        <v>0</v>
      </c>
      <c r="AL80" s="42">
        <f t="shared" si="2"/>
        <v>0</v>
      </c>
      <c r="AM80" s="42">
        <f t="shared" si="2"/>
        <v>0</v>
      </c>
      <c r="AN80" s="42">
        <f t="shared" si="2"/>
        <v>0</v>
      </c>
      <c r="AO80" s="42">
        <f t="shared" si="2"/>
        <v>0</v>
      </c>
      <c r="AP80" s="42">
        <f t="shared" si="2"/>
        <v>0</v>
      </c>
      <c r="AQ80" s="42">
        <f t="shared" si="2"/>
        <v>0</v>
      </c>
      <c r="AR80" s="42">
        <f t="shared" si="2"/>
        <v>0</v>
      </c>
      <c r="AS80" s="42">
        <f t="shared" si="2"/>
        <v>0</v>
      </c>
      <c r="AT80" s="42">
        <f t="shared" si="2"/>
        <v>0</v>
      </c>
      <c r="AU80" s="42">
        <f t="shared" si="2"/>
        <v>0</v>
      </c>
      <c r="AV80" s="42">
        <f t="shared" si="2"/>
        <v>0</v>
      </c>
      <c r="AW80" s="42">
        <f t="shared" si="2"/>
        <v>0</v>
      </c>
      <c r="AX80" s="42">
        <f t="shared" si="2"/>
        <v>0</v>
      </c>
      <c r="AY80" s="42">
        <f t="shared" si="2"/>
        <v>0</v>
      </c>
      <c r="AZ80" s="42">
        <f t="shared" si="2"/>
        <v>0</v>
      </c>
      <c r="BA80" s="42">
        <f t="shared" si="3"/>
        <v>0</v>
      </c>
      <c r="BB80" s="42">
        <f t="shared" si="3"/>
        <v>0</v>
      </c>
      <c r="BC80" s="42">
        <f t="shared" si="3"/>
        <v>0</v>
      </c>
      <c r="BD80" s="42">
        <f t="shared" si="3"/>
        <v>0</v>
      </c>
      <c r="BE80" s="42">
        <f t="shared" si="3"/>
        <v>0</v>
      </c>
      <c r="BF80" s="42">
        <f t="shared" si="3"/>
        <v>0</v>
      </c>
      <c r="BG80" s="42">
        <f t="shared" si="3"/>
        <v>0</v>
      </c>
      <c r="BH80" s="42">
        <f t="shared" si="3"/>
        <v>0</v>
      </c>
      <c r="BI80" s="42">
        <f t="shared" si="3"/>
        <v>0</v>
      </c>
      <c r="BJ80" s="42">
        <f t="shared" si="3"/>
        <v>0</v>
      </c>
      <c r="BK80" s="42">
        <f t="shared" si="3"/>
        <v>0</v>
      </c>
    </row>
    <row r="81" spans="1:63" s="1" customFormat="1" ht="15.6" x14ac:dyDescent="0.3">
      <c r="A81" s="14"/>
      <c r="B81" s="44">
        <v>12</v>
      </c>
      <c r="C81" s="46" t="s">
        <v>46</v>
      </c>
      <c r="D81" s="42">
        <f t="shared" si="4"/>
        <v>0</v>
      </c>
      <c r="E81" s="42">
        <f t="shared" si="0"/>
        <v>0</v>
      </c>
      <c r="F81" s="42">
        <f t="shared" si="0"/>
        <v>0</v>
      </c>
      <c r="G81" s="42">
        <f t="shared" si="0"/>
        <v>0</v>
      </c>
      <c r="H81" s="42">
        <f t="shared" si="0"/>
        <v>0</v>
      </c>
      <c r="I81" s="42">
        <f t="shared" si="0"/>
        <v>0</v>
      </c>
      <c r="J81" s="42">
        <f t="shared" si="0"/>
        <v>0</v>
      </c>
      <c r="K81" s="42">
        <f t="shared" si="0"/>
        <v>0</v>
      </c>
      <c r="L81" s="42">
        <f t="shared" si="0"/>
        <v>0</v>
      </c>
      <c r="M81" s="42">
        <f t="shared" si="0"/>
        <v>0</v>
      </c>
      <c r="N81" s="42">
        <f t="shared" si="0"/>
        <v>0</v>
      </c>
      <c r="O81" s="42">
        <f t="shared" si="0"/>
        <v>1</v>
      </c>
      <c r="P81" s="42">
        <f t="shared" si="0"/>
        <v>0</v>
      </c>
      <c r="Q81" s="42">
        <f t="shared" si="0"/>
        <v>0</v>
      </c>
      <c r="R81" s="42">
        <f t="shared" si="0"/>
        <v>0</v>
      </c>
      <c r="S81" s="42">
        <f t="shared" si="0"/>
        <v>0</v>
      </c>
      <c r="T81" s="42">
        <f t="shared" si="0"/>
        <v>0</v>
      </c>
      <c r="U81" s="42">
        <f t="shared" si="1"/>
        <v>0</v>
      </c>
      <c r="V81" s="42">
        <f t="shared" si="1"/>
        <v>0</v>
      </c>
      <c r="W81" s="42">
        <f t="shared" si="1"/>
        <v>0</v>
      </c>
      <c r="X81" s="42">
        <f t="shared" si="1"/>
        <v>0</v>
      </c>
      <c r="Y81" s="42">
        <f t="shared" si="1"/>
        <v>0</v>
      </c>
      <c r="Z81" s="42">
        <f t="shared" si="1"/>
        <v>0</v>
      </c>
      <c r="AA81" s="42">
        <f t="shared" si="1"/>
        <v>0</v>
      </c>
      <c r="AB81" s="42">
        <f t="shared" si="1"/>
        <v>0</v>
      </c>
      <c r="AC81" s="42">
        <f t="shared" si="1"/>
        <v>0</v>
      </c>
      <c r="AD81" s="42">
        <f t="shared" si="1"/>
        <v>0</v>
      </c>
      <c r="AE81" s="42">
        <f t="shared" si="1"/>
        <v>0</v>
      </c>
      <c r="AF81" s="42">
        <f t="shared" si="1"/>
        <v>0</v>
      </c>
      <c r="AG81" s="42">
        <f t="shared" si="1"/>
        <v>0</v>
      </c>
      <c r="AH81" s="42">
        <f t="shared" si="1"/>
        <v>0</v>
      </c>
      <c r="AI81" s="42">
        <f t="shared" si="1"/>
        <v>0</v>
      </c>
      <c r="AJ81" s="42">
        <f t="shared" si="1"/>
        <v>0</v>
      </c>
      <c r="AK81" s="42">
        <f t="shared" si="2"/>
        <v>0</v>
      </c>
      <c r="AL81" s="42">
        <f t="shared" si="2"/>
        <v>0</v>
      </c>
      <c r="AM81" s="42">
        <f t="shared" si="2"/>
        <v>0</v>
      </c>
      <c r="AN81" s="42">
        <f t="shared" si="2"/>
        <v>0</v>
      </c>
      <c r="AO81" s="42">
        <f t="shared" si="2"/>
        <v>0</v>
      </c>
      <c r="AP81" s="42">
        <f t="shared" si="2"/>
        <v>0</v>
      </c>
      <c r="AQ81" s="42">
        <f t="shared" si="2"/>
        <v>0</v>
      </c>
      <c r="AR81" s="42">
        <f t="shared" si="2"/>
        <v>0</v>
      </c>
      <c r="AS81" s="42">
        <f t="shared" si="2"/>
        <v>0</v>
      </c>
      <c r="AT81" s="42">
        <f t="shared" si="2"/>
        <v>0</v>
      </c>
      <c r="AU81" s="42">
        <f t="shared" si="2"/>
        <v>0</v>
      </c>
      <c r="AV81" s="42">
        <f t="shared" si="2"/>
        <v>0</v>
      </c>
      <c r="AW81" s="42">
        <f t="shared" si="2"/>
        <v>0</v>
      </c>
      <c r="AX81" s="42">
        <f t="shared" si="2"/>
        <v>0</v>
      </c>
      <c r="AY81" s="42">
        <f t="shared" si="2"/>
        <v>0</v>
      </c>
      <c r="AZ81" s="42">
        <f t="shared" si="2"/>
        <v>0</v>
      </c>
      <c r="BA81" s="42">
        <f t="shared" si="3"/>
        <v>0</v>
      </c>
      <c r="BB81" s="42">
        <f t="shared" si="3"/>
        <v>0</v>
      </c>
      <c r="BC81" s="42">
        <f t="shared" si="3"/>
        <v>0</v>
      </c>
      <c r="BD81" s="42">
        <f t="shared" si="3"/>
        <v>0</v>
      </c>
      <c r="BE81" s="42">
        <f t="shared" si="3"/>
        <v>0</v>
      </c>
      <c r="BF81" s="42">
        <f t="shared" si="3"/>
        <v>0</v>
      </c>
      <c r="BG81" s="42">
        <f t="shared" si="3"/>
        <v>0</v>
      </c>
      <c r="BH81" s="42">
        <f t="shared" si="3"/>
        <v>0</v>
      </c>
      <c r="BI81" s="42">
        <f t="shared" si="3"/>
        <v>0</v>
      </c>
      <c r="BJ81" s="42">
        <f t="shared" si="3"/>
        <v>0</v>
      </c>
      <c r="BK81" s="42">
        <f t="shared" si="3"/>
        <v>0</v>
      </c>
    </row>
    <row r="82" spans="1:63" s="1" customFormat="1" ht="15.6" x14ac:dyDescent="0.3">
      <c r="A82" s="14"/>
      <c r="B82" s="44">
        <v>13</v>
      </c>
      <c r="C82" s="46" t="s">
        <v>48</v>
      </c>
      <c r="D82" s="42">
        <f t="shared" si="4"/>
        <v>0</v>
      </c>
      <c r="E82" s="42">
        <f t="shared" si="0"/>
        <v>0</v>
      </c>
      <c r="F82" s="42">
        <f t="shared" si="0"/>
        <v>0</v>
      </c>
      <c r="G82" s="42">
        <f t="shared" si="0"/>
        <v>0</v>
      </c>
      <c r="H82" s="42">
        <f t="shared" si="0"/>
        <v>0</v>
      </c>
      <c r="I82" s="42">
        <f t="shared" si="0"/>
        <v>0</v>
      </c>
      <c r="J82" s="42">
        <f t="shared" si="0"/>
        <v>0</v>
      </c>
      <c r="K82" s="42">
        <f t="shared" si="0"/>
        <v>0</v>
      </c>
      <c r="L82" s="42">
        <f t="shared" si="0"/>
        <v>0</v>
      </c>
      <c r="M82" s="42">
        <f t="shared" si="0"/>
        <v>0</v>
      </c>
      <c r="N82" s="42">
        <f t="shared" si="0"/>
        <v>0</v>
      </c>
      <c r="O82" s="42">
        <f t="shared" si="0"/>
        <v>0</v>
      </c>
      <c r="P82" s="42">
        <f t="shared" si="0"/>
        <v>1</v>
      </c>
      <c r="Q82" s="42">
        <f t="shared" si="0"/>
        <v>0</v>
      </c>
      <c r="R82" s="42">
        <f t="shared" si="0"/>
        <v>0</v>
      </c>
      <c r="S82" s="42">
        <f t="shared" si="0"/>
        <v>0</v>
      </c>
      <c r="T82" s="42">
        <f t="shared" si="0"/>
        <v>0</v>
      </c>
      <c r="U82" s="42">
        <f t="shared" si="1"/>
        <v>0</v>
      </c>
      <c r="V82" s="42">
        <f t="shared" si="1"/>
        <v>0</v>
      </c>
      <c r="W82" s="42">
        <f t="shared" si="1"/>
        <v>0</v>
      </c>
      <c r="X82" s="42">
        <f t="shared" si="1"/>
        <v>0</v>
      </c>
      <c r="Y82" s="42">
        <f t="shared" si="1"/>
        <v>0</v>
      </c>
      <c r="Z82" s="42">
        <f t="shared" si="1"/>
        <v>0</v>
      </c>
      <c r="AA82" s="42">
        <f t="shared" si="1"/>
        <v>0</v>
      </c>
      <c r="AB82" s="42">
        <f t="shared" si="1"/>
        <v>0</v>
      </c>
      <c r="AC82" s="42">
        <f t="shared" si="1"/>
        <v>0</v>
      </c>
      <c r="AD82" s="42">
        <f t="shared" si="1"/>
        <v>0</v>
      </c>
      <c r="AE82" s="42">
        <f t="shared" si="1"/>
        <v>0</v>
      </c>
      <c r="AF82" s="42">
        <f t="shared" si="1"/>
        <v>0</v>
      </c>
      <c r="AG82" s="42">
        <f t="shared" si="1"/>
        <v>0</v>
      </c>
      <c r="AH82" s="42">
        <f t="shared" si="1"/>
        <v>0</v>
      </c>
      <c r="AI82" s="42">
        <f t="shared" si="1"/>
        <v>0</v>
      </c>
      <c r="AJ82" s="42">
        <f t="shared" si="1"/>
        <v>0</v>
      </c>
      <c r="AK82" s="42">
        <f t="shared" si="2"/>
        <v>0</v>
      </c>
      <c r="AL82" s="42">
        <f t="shared" si="2"/>
        <v>0</v>
      </c>
      <c r="AM82" s="42">
        <f t="shared" si="2"/>
        <v>0</v>
      </c>
      <c r="AN82" s="42">
        <f t="shared" si="2"/>
        <v>0</v>
      </c>
      <c r="AO82" s="42">
        <f t="shared" si="2"/>
        <v>0</v>
      </c>
      <c r="AP82" s="42">
        <f t="shared" si="2"/>
        <v>0</v>
      </c>
      <c r="AQ82" s="42">
        <f t="shared" si="2"/>
        <v>0</v>
      </c>
      <c r="AR82" s="42">
        <f t="shared" si="2"/>
        <v>0</v>
      </c>
      <c r="AS82" s="42">
        <f t="shared" si="2"/>
        <v>0</v>
      </c>
      <c r="AT82" s="42">
        <f t="shared" si="2"/>
        <v>0</v>
      </c>
      <c r="AU82" s="42">
        <f t="shared" si="2"/>
        <v>0</v>
      </c>
      <c r="AV82" s="42">
        <f t="shared" si="2"/>
        <v>0</v>
      </c>
      <c r="AW82" s="42">
        <f t="shared" si="2"/>
        <v>0</v>
      </c>
      <c r="AX82" s="42">
        <f t="shared" si="2"/>
        <v>0</v>
      </c>
      <c r="AY82" s="42">
        <f t="shared" si="2"/>
        <v>0</v>
      </c>
      <c r="AZ82" s="42">
        <f t="shared" si="2"/>
        <v>0</v>
      </c>
      <c r="BA82" s="42">
        <f t="shared" si="3"/>
        <v>0</v>
      </c>
      <c r="BB82" s="42">
        <f t="shared" si="3"/>
        <v>0</v>
      </c>
      <c r="BC82" s="42">
        <f t="shared" si="3"/>
        <v>0</v>
      </c>
      <c r="BD82" s="42">
        <f t="shared" si="3"/>
        <v>0</v>
      </c>
      <c r="BE82" s="42">
        <f t="shared" si="3"/>
        <v>0</v>
      </c>
      <c r="BF82" s="42">
        <f t="shared" si="3"/>
        <v>0</v>
      </c>
      <c r="BG82" s="42">
        <f t="shared" si="3"/>
        <v>0</v>
      </c>
      <c r="BH82" s="42">
        <f t="shared" si="3"/>
        <v>0</v>
      </c>
      <c r="BI82" s="42">
        <f t="shared" si="3"/>
        <v>0</v>
      </c>
      <c r="BJ82" s="42">
        <f t="shared" si="3"/>
        <v>0</v>
      </c>
      <c r="BK82" s="42">
        <f t="shared" si="3"/>
        <v>0</v>
      </c>
    </row>
    <row r="83" spans="1:63" s="1" customFormat="1" ht="15.6" x14ac:dyDescent="0.3">
      <c r="A83" s="14"/>
      <c r="B83" s="44">
        <v>14</v>
      </c>
      <c r="C83" s="46" t="s">
        <v>50</v>
      </c>
      <c r="D83" s="42">
        <f t="shared" si="4"/>
        <v>0</v>
      </c>
      <c r="E83" s="42">
        <f t="shared" si="0"/>
        <v>0</v>
      </c>
      <c r="F83" s="42">
        <f t="shared" si="0"/>
        <v>0</v>
      </c>
      <c r="G83" s="42">
        <f t="shared" si="0"/>
        <v>0</v>
      </c>
      <c r="H83" s="42">
        <f t="shared" si="0"/>
        <v>0</v>
      </c>
      <c r="I83" s="42">
        <f t="shared" si="0"/>
        <v>0</v>
      </c>
      <c r="J83" s="42">
        <f t="shared" si="0"/>
        <v>0</v>
      </c>
      <c r="K83" s="42">
        <f t="shared" si="0"/>
        <v>0</v>
      </c>
      <c r="L83" s="42">
        <f t="shared" si="0"/>
        <v>0</v>
      </c>
      <c r="M83" s="42">
        <f t="shared" si="0"/>
        <v>0</v>
      </c>
      <c r="N83" s="42">
        <f t="shared" si="0"/>
        <v>0</v>
      </c>
      <c r="O83" s="42">
        <f t="shared" si="0"/>
        <v>0</v>
      </c>
      <c r="P83" s="42">
        <f t="shared" si="0"/>
        <v>0</v>
      </c>
      <c r="Q83" s="42">
        <f t="shared" si="0"/>
        <v>1</v>
      </c>
      <c r="R83" s="42">
        <f t="shared" si="0"/>
        <v>0</v>
      </c>
      <c r="S83" s="42">
        <f t="shared" si="0"/>
        <v>0</v>
      </c>
      <c r="T83" s="42">
        <f t="shared" si="0"/>
        <v>0</v>
      </c>
      <c r="U83" s="42">
        <f t="shared" si="1"/>
        <v>0</v>
      </c>
      <c r="V83" s="42">
        <f t="shared" si="1"/>
        <v>0</v>
      </c>
      <c r="W83" s="42">
        <f t="shared" si="1"/>
        <v>0</v>
      </c>
      <c r="X83" s="42">
        <f t="shared" si="1"/>
        <v>0</v>
      </c>
      <c r="Y83" s="42">
        <f t="shared" si="1"/>
        <v>0</v>
      </c>
      <c r="Z83" s="42">
        <f t="shared" si="1"/>
        <v>0</v>
      </c>
      <c r="AA83" s="42">
        <f t="shared" si="1"/>
        <v>0</v>
      </c>
      <c r="AB83" s="42">
        <f t="shared" si="1"/>
        <v>0</v>
      </c>
      <c r="AC83" s="42">
        <f t="shared" si="1"/>
        <v>0</v>
      </c>
      <c r="AD83" s="42">
        <f t="shared" si="1"/>
        <v>0</v>
      </c>
      <c r="AE83" s="42">
        <f t="shared" si="1"/>
        <v>0</v>
      </c>
      <c r="AF83" s="42">
        <f t="shared" si="1"/>
        <v>0</v>
      </c>
      <c r="AG83" s="42">
        <f t="shared" si="1"/>
        <v>0</v>
      </c>
      <c r="AH83" s="42">
        <f t="shared" si="1"/>
        <v>0</v>
      </c>
      <c r="AI83" s="42">
        <f t="shared" si="1"/>
        <v>0</v>
      </c>
      <c r="AJ83" s="42">
        <f t="shared" si="1"/>
        <v>0</v>
      </c>
      <c r="AK83" s="42">
        <f t="shared" si="2"/>
        <v>0</v>
      </c>
      <c r="AL83" s="42">
        <f t="shared" si="2"/>
        <v>0</v>
      </c>
      <c r="AM83" s="42">
        <f t="shared" si="2"/>
        <v>0</v>
      </c>
      <c r="AN83" s="42">
        <f t="shared" si="2"/>
        <v>0</v>
      </c>
      <c r="AO83" s="42">
        <f t="shared" si="2"/>
        <v>0</v>
      </c>
      <c r="AP83" s="42">
        <f t="shared" si="2"/>
        <v>0</v>
      </c>
      <c r="AQ83" s="42">
        <f t="shared" si="2"/>
        <v>0</v>
      </c>
      <c r="AR83" s="42">
        <f t="shared" si="2"/>
        <v>0</v>
      </c>
      <c r="AS83" s="42">
        <f t="shared" si="2"/>
        <v>0</v>
      </c>
      <c r="AT83" s="42">
        <f t="shared" si="2"/>
        <v>0</v>
      </c>
      <c r="AU83" s="42">
        <f t="shared" si="2"/>
        <v>0</v>
      </c>
      <c r="AV83" s="42">
        <f t="shared" si="2"/>
        <v>0</v>
      </c>
      <c r="AW83" s="42">
        <f t="shared" si="2"/>
        <v>0</v>
      </c>
      <c r="AX83" s="42">
        <f t="shared" si="2"/>
        <v>0</v>
      </c>
      <c r="AY83" s="42">
        <f t="shared" si="2"/>
        <v>0</v>
      </c>
      <c r="AZ83" s="42">
        <f t="shared" si="2"/>
        <v>0</v>
      </c>
      <c r="BA83" s="42">
        <f t="shared" si="3"/>
        <v>0</v>
      </c>
      <c r="BB83" s="42">
        <f t="shared" si="3"/>
        <v>0</v>
      </c>
      <c r="BC83" s="42">
        <f t="shared" si="3"/>
        <v>0</v>
      </c>
      <c r="BD83" s="42">
        <f t="shared" si="3"/>
        <v>0</v>
      </c>
      <c r="BE83" s="42">
        <f t="shared" si="3"/>
        <v>0</v>
      </c>
      <c r="BF83" s="42">
        <f t="shared" si="3"/>
        <v>0</v>
      </c>
      <c r="BG83" s="42">
        <f t="shared" si="3"/>
        <v>0</v>
      </c>
      <c r="BH83" s="42">
        <f t="shared" si="3"/>
        <v>0</v>
      </c>
      <c r="BI83" s="42">
        <f t="shared" si="3"/>
        <v>0</v>
      </c>
      <c r="BJ83" s="42">
        <f t="shared" si="3"/>
        <v>0</v>
      </c>
      <c r="BK83" s="42">
        <f t="shared" si="3"/>
        <v>0</v>
      </c>
    </row>
    <row r="84" spans="1:63" s="1" customFormat="1" ht="15.6" x14ac:dyDescent="0.3">
      <c r="A84" s="14"/>
      <c r="B84" s="44">
        <v>15</v>
      </c>
      <c r="C84" s="46" t="s">
        <v>52</v>
      </c>
      <c r="D84" s="42">
        <f t="shared" si="4"/>
        <v>0</v>
      </c>
      <c r="E84" s="42">
        <f t="shared" si="0"/>
        <v>0</v>
      </c>
      <c r="F84" s="42">
        <f t="shared" si="0"/>
        <v>0</v>
      </c>
      <c r="G84" s="42">
        <f t="shared" si="0"/>
        <v>0</v>
      </c>
      <c r="H84" s="42">
        <f t="shared" si="0"/>
        <v>0</v>
      </c>
      <c r="I84" s="42">
        <f t="shared" si="0"/>
        <v>0</v>
      </c>
      <c r="J84" s="42">
        <f t="shared" si="0"/>
        <v>0</v>
      </c>
      <c r="K84" s="42">
        <f t="shared" si="0"/>
        <v>0</v>
      </c>
      <c r="L84" s="42">
        <f t="shared" si="0"/>
        <v>0</v>
      </c>
      <c r="M84" s="42">
        <f t="shared" si="0"/>
        <v>0</v>
      </c>
      <c r="N84" s="42">
        <f t="shared" si="0"/>
        <v>0</v>
      </c>
      <c r="O84" s="42">
        <f t="shared" si="0"/>
        <v>0</v>
      </c>
      <c r="P84" s="42">
        <f t="shared" si="0"/>
        <v>0</v>
      </c>
      <c r="Q84" s="42">
        <f t="shared" si="0"/>
        <v>0</v>
      </c>
      <c r="R84" s="42">
        <f t="shared" si="0"/>
        <v>1</v>
      </c>
      <c r="S84" s="42">
        <f t="shared" si="0"/>
        <v>0</v>
      </c>
      <c r="T84" s="42">
        <f t="shared" si="0"/>
        <v>0</v>
      </c>
      <c r="U84" s="42">
        <f t="shared" si="1"/>
        <v>0</v>
      </c>
      <c r="V84" s="42">
        <f t="shared" si="1"/>
        <v>0</v>
      </c>
      <c r="W84" s="42">
        <f t="shared" si="1"/>
        <v>0</v>
      </c>
      <c r="X84" s="42">
        <f t="shared" si="1"/>
        <v>0</v>
      </c>
      <c r="Y84" s="42">
        <f t="shared" si="1"/>
        <v>0</v>
      </c>
      <c r="Z84" s="42">
        <f t="shared" si="1"/>
        <v>0</v>
      </c>
      <c r="AA84" s="42">
        <f t="shared" si="1"/>
        <v>0</v>
      </c>
      <c r="AB84" s="42">
        <f t="shared" si="1"/>
        <v>0</v>
      </c>
      <c r="AC84" s="42">
        <f t="shared" si="1"/>
        <v>0</v>
      </c>
      <c r="AD84" s="42">
        <f t="shared" si="1"/>
        <v>0</v>
      </c>
      <c r="AE84" s="42">
        <f t="shared" si="1"/>
        <v>0</v>
      </c>
      <c r="AF84" s="42">
        <f t="shared" si="1"/>
        <v>0</v>
      </c>
      <c r="AG84" s="42">
        <f t="shared" si="1"/>
        <v>0</v>
      </c>
      <c r="AH84" s="42">
        <f t="shared" si="1"/>
        <v>0</v>
      </c>
      <c r="AI84" s="42">
        <f t="shared" si="1"/>
        <v>0</v>
      </c>
      <c r="AJ84" s="42">
        <f t="shared" si="1"/>
        <v>0</v>
      </c>
      <c r="AK84" s="42">
        <f t="shared" si="2"/>
        <v>0</v>
      </c>
      <c r="AL84" s="42">
        <f t="shared" si="2"/>
        <v>0</v>
      </c>
      <c r="AM84" s="42">
        <f t="shared" si="2"/>
        <v>0</v>
      </c>
      <c r="AN84" s="42">
        <f t="shared" si="2"/>
        <v>0</v>
      </c>
      <c r="AO84" s="42">
        <f t="shared" si="2"/>
        <v>0</v>
      </c>
      <c r="AP84" s="42">
        <f t="shared" si="2"/>
        <v>0</v>
      </c>
      <c r="AQ84" s="42">
        <f t="shared" si="2"/>
        <v>0</v>
      </c>
      <c r="AR84" s="42">
        <f t="shared" si="2"/>
        <v>0</v>
      </c>
      <c r="AS84" s="42">
        <f t="shared" si="2"/>
        <v>0</v>
      </c>
      <c r="AT84" s="42">
        <f t="shared" si="2"/>
        <v>0</v>
      </c>
      <c r="AU84" s="42">
        <f t="shared" si="2"/>
        <v>0</v>
      </c>
      <c r="AV84" s="42">
        <f t="shared" si="2"/>
        <v>0</v>
      </c>
      <c r="AW84" s="42">
        <f t="shared" si="2"/>
        <v>0</v>
      </c>
      <c r="AX84" s="42">
        <f t="shared" si="2"/>
        <v>0</v>
      </c>
      <c r="AY84" s="42">
        <f t="shared" si="2"/>
        <v>0</v>
      </c>
      <c r="AZ84" s="42">
        <f t="shared" si="2"/>
        <v>0</v>
      </c>
      <c r="BA84" s="42">
        <f t="shared" si="3"/>
        <v>0</v>
      </c>
      <c r="BB84" s="42">
        <f t="shared" si="3"/>
        <v>0</v>
      </c>
      <c r="BC84" s="42">
        <f t="shared" si="3"/>
        <v>0</v>
      </c>
      <c r="BD84" s="42">
        <f t="shared" si="3"/>
        <v>0</v>
      </c>
      <c r="BE84" s="42">
        <f t="shared" si="3"/>
        <v>0</v>
      </c>
      <c r="BF84" s="42">
        <f t="shared" si="3"/>
        <v>0</v>
      </c>
      <c r="BG84" s="42">
        <f t="shared" si="3"/>
        <v>0</v>
      </c>
      <c r="BH84" s="42">
        <f t="shared" si="3"/>
        <v>0</v>
      </c>
      <c r="BI84" s="42">
        <f t="shared" si="3"/>
        <v>0</v>
      </c>
      <c r="BJ84" s="42">
        <f t="shared" si="3"/>
        <v>0</v>
      </c>
      <c r="BK84" s="42">
        <f t="shared" si="3"/>
        <v>0</v>
      </c>
    </row>
    <row r="85" spans="1:63" s="1" customFormat="1" ht="15.6" x14ac:dyDescent="0.3">
      <c r="A85" s="14"/>
      <c r="B85" s="44">
        <v>16</v>
      </c>
      <c r="C85" s="46" t="s">
        <v>54</v>
      </c>
      <c r="D85" s="42">
        <f t="shared" si="4"/>
        <v>0</v>
      </c>
      <c r="E85" s="42">
        <f t="shared" si="0"/>
        <v>0</v>
      </c>
      <c r="F85" s="42">
        <f t="shared" si="0"/>
        <v>0</v>
      </c>
      <c r="G85" s="42">
        <f t="shared" si="0"/>
        <v>0</v>
      </c>
      <c r="H85" s="42">
        <f t="shared" si="0"/>
        <v>0</v>
      </c>
      <c r="I85" s="42">
        <f t="shared" si="0"/>
        <v>0</v>
      </c>
      <c r="J85" s="42">
        <f t="shared" si="0"/>
        <v>0</v>
      </c>
      <c r="K85" s="42">
        <f t="shared" si="0"/>
        <v>0</v>
      </c>
      <c r="L85" s="42">
        <f t="shared" si="0"/>
        <v>0</v>
      </c>
      <c r="M85" s="42">
        <f t="shared" si="0"/>
        <v>0</v>
      </c>
      <c r="N85" s="42">
        <f t="shared" si="0"/>
        <v>0</v>
      </c>
      <c r="O85" s="42">
        <f t="shared" si="0"/>
        <v>0</v>
      </c>
      <c r="P85" s="42">
        <f t="shared" si="0"/>
        <v>0</v>
      </c>
      <c r="Q85" s="42">
        <f t="shared" si="0"/>
        <v>0</v>
      </c>
      <c r="R85" s="42">
        <f t="shared" si="0"/>
        <v>0</v>
      </c>
      <c r="S85" s="42">
        <f t="shared" si="0"/>
        <v>1</v>
      </c>
      <c r="T85" s="42">
        <f t="shared" ref="T85:AI100" si="5">IF(T$67=$B85,1,0)</f>
        <v>0</v>
      </c>
      <c r="U85" s="42">
        <f t="shared" si="1"/>
        <v>0</v>
      </c>
      <c r="V85" s="42">
        <f t="shared" si="1"/>
        <v>0</v>
      </c>
      <c r="W85" s="42">
        <f t="shared" si="1"/>
        <v>0</v>
      </c>
      <c r="X85" s="42">
        <f t="shared" si="1"/>
        <v>0</v>
      </c>
      <c r="Y85" s="42">
        <f t="shared" si="1"/>
        <v>0</v>
      </c>
      <c r="Z85" s="42">
        <f t="shared" si="1"/>
        <v>0</v>
      </c>
      <c r="AA85" s="42">
        <f t="shared" si="1"/>
        <v>0</v>
      </c>
      <c r="AB85" s="42">
        <f t="shared" si="1"/>
        <v>0</v>
      </c>
      <c r="AC85" s="42">
        <f t="shared" si="1"/>
        <v>0</v>
      </c>
      <c r="AD85" s="42">
        <f t="shared" si="1"/>
        <v>0</v>
      </c>
      <c r="AE85" s="42">
        <f t="shared" si="1"/>
        <v>0</v>
      </c>
      <c r="AF85" s="42">
        <f t="shared" si="1"/>
        <v>0</v>
      </c>
      <c r="AG85" s="42">
        <f t="shared" si="1"/>
        <v>0</v>
      </c>
      <c r="AH85" s="42">
        <f t="shared" si="1"/>
        <v>0</v>
      </c>
      <c r="AI85" s="42">
        <f t="shared" si="1"/>
        <v>0</v>
      </c>
      <c r="AJ85" s="42">
        <f t="shared" ref="AJ85:AY100" si="6">IF(AJ$67=$B85,1,0)</f>
        <v>0</v>
      </c>
      <c r="AK85" s="42">
        <f t="shared" si="2"/>
        <v>0</v>
      </c>
      <c r="AL85" s="42">
        <f t="shared" si="2"/>
        <v>0</v>
      </c>
      <c r="AM85" s="42">
        <f t="shared" si="2"/>
        <v>0</v>
      </c>
      <c r="AN85" s="42">
        <f t="shared" si="2"/>
        <v>0</v>
      </c>
      <c r="AO85" s="42">
        <f t="shared" si="2"/>
        <v>0</v>
      </c>
      <c r="AP85" s="42">
        <f t="shared" si="2"/>
        <v>0</v>
      </c>
      <c r="AQ85" s="42">
        <f t="shared" si="2"/>
        <v>0</v>
      </c>
      <c r="AR85" s="42">
        <f t="shared" si="2"/>
        <v>0</v>
      </c>
      <c r="AS85" s="42">
        <f t="shared" si="2"/>
        <v>0</v>
      </c>
      <c r="AT85" s="42">
        <f t="shared" si="2"/>
        <v>0</v>
      </c>
      <c r="AU85" s="42">
        <f t="shared" si="2"/>
        <v>0</v>
      </c>
      <c r="AV85" s="42">
        <f t="shared" si="2"/>
        <v>0</v>
      </c>
      <c r="AW85" s="42">
        <f t="shared" si="2"/>
        <v>0</v>
      </c>
      <c r="AX85" s="42">
        <f t="shared" si="2"/>
        <v>0</v>
      </c>
      <c r="AY85" s="42">
        <f t="shared" si="2"/>
        <v>0</v>
      </c>
      <c r="AZ85" s="42">
        <f t="shared" ref="AZ85:BK100" si="7">IF(AZ$67=$B85,1,0)</f>
        <v>0</v>
      </c>
      <c r="BA85" s="42">
        <f t="shared" si="3"/>
        <v>0</v>
      </c>
      <c r="BB85" s="42">
        <f t="shared" si="3"/>
        <v>0</v>
      </c>
      <c r="BC85" s="42">
        <f t="shared" si="3"/>
        <v>0</v>
      </c>
      <c r="BD85" s="42">
        <f t="shared" si="3"/>
        <v>0</v>
      </c>
      <c r="BE85" s="42">
        <f t="shared" si="3"/>
        <v>0</v>
      </c>
      <c r="BF85" s="42">
        <f t="shared" si="3"/>
        <v>0</v>
      </c>
      <c r="BG85" s="42">
        <f t="shared" si="3"/>
        <v>0</v>
      </c>
      <c r="BH85" s="42">
        <f t="shared" si="3"/>
        <v>0</v>
      </c>
      <c r="BI85" s="42">
        <f t="shared" si="3"/>
        <v>0</v>
      </c>
      <c r="BJ85" s="42">
        <f t="shared" si="3"/>
        <v>0</v>
      </c>
      <c r="BK85" s="42">
        <f t="shared" si="3"/>
        <v>0</v>
      </c>
    </row>
    <row r="86" spans="1:63" s="1" customFormat="1" ht="15.6" x14ac:dyDescent="0.3">
      <c r="A86" s="14"/>
      <c r="B86" s="44">
        <v>17</v>
      </c>
      <c r="C86" s="46" t="s">
        <v>56</v>
      </c>
      <c r="D86" s="42">
        <f t="shared" si="4"/>
        <v>0</v>
      </c>
      <c r="E86" s="42">
        <f t="shared" si="4"/>
        <v>0</v>
      </c>
      <c r="F86" s="42">
        <f t="shared" si="4"/>
        <v>0</v>
      </c>
      <c r="G86" s="42">
        <f t="shared" si="4"/>
        <v>0</v>
      </c>
      <c r="H86" s="42">
        <f t="shared" si="4"/>
        <v>0</v>
      </c>
      <c r="I86" s="42">
        <f t="shared" si="4"/>
        <v>0</v>
      </c>
      <c r="J86" s="42">
        <f t="shared" si="4"/>
        <v>0</v>
      </c>
      <c r="K86" s="42">
        <f t="shared" si="4"/>
        <v>0</v>
      </c>
      <c r="L86" s="42">
        <f t="shared" si="4"/>
        <v>0</v>
      </c>
      <c r="M86" s="42">
        <f t="shared" si="4"/>
        <v>0</v>
      </c>
      <c r="N86" s="42">
        <f t="shared" si="4"/>
        <v>0</v>
      </c>
      <c r="O86" s="42">
        <f t="shared" si="4"/>
        <v>0</v>
      </c>
      <c r="P86" s="42">
        <f t="shared" si="4"/>
        <v>0</v>
      </c>
      <c r="Q86" s="42">
        <f t="shared" si="4"/>
        <v>0</v>
      </c>
      <c r="R86" s="42">
        <f t="shared" si="4"/>
        <v>0</v>
      </c>
      <c r="S86" s="42">
        <f t="shared" si="4"/>
        <v>0</v>
      </c>
      <c r="T86" s="42">
        <f t="shared" si="5"/>
        <v>1</v>
      </c>
      <c r="U86" s="42">
        <f t="shared" si="5"/>
        <v>0</v>
      </c>
      <c r="V86" s="42">
        <f t="shared" si="5"/>
        <v>0</v>
      </c>
      <c r="W86" s="42">
        <f t="shared" si="5"/>
        <v>0</v>
      </c>
      <c r="X86" s="42">
        <f t="shared" si="5"/>
        <v>0</v>
      </c>
      <c r="Y86" s="42">
        <f t="shared" si="5"/>
        <v>0</v>
      </c>
      <c r="Z86" s="42">
        <f t="shared" si="5"/>
        <v>0</v>
      </c>
      <c r="AA86" s="42">
        <f t="shared" si="5"/>
        <v>0</v>
      </c>
      <c r="AB86" s="42">
        <f t="shared" si="5"/>
        <v>0</v>
      </c>
      <c r="AC86" s="42">
        <f t="shared" si="5"/>
        <v>0</v>
      </c>
      <c r="AD86" s="42">
        <f t="shared" si="5"/>
        <v>0</v>
      </c>
      <c r="AE86" s="42">
        <f t="shared" si="5"/>
        <v>0</v>
      </c>
      <c r="AF86" s="42">
        <f t="shared" si="5"/>
        <v>0</v>
      </c>
      <c r="AG86" s="42">
        <f t="shared" si="5"/>
        <v>0</v>
      </c>
      <c r="AH86" s="42">
        <f t="shared" si="5"/>
        <v>0</v>
      </c>
      <c r="AI86" s="42">
        <f t="shared" si="5"/>
        <v>0</v>
      </c>
      <c r="AJ86" s="42">
        <f t="shared" si="6"/>
        <v>0</v>
      </c>
      <c r="AK86" s="42">
        <f t="shared" si="6"/>
        <v>0</v>
      </c>
      <c r="AL86" s="42">
        <f t="shared" si="6"/>
        <v>0</v>
      </c>
      <c r="AM86" s="42">
        <f t="shared" si="6"/>
        <v>0</v>
      </c>
      <c r="AN86" s="42">
        <f t="shared" si="6"/>
        <v>0</v>
      </c>
      <c r="AO86" s="42">
        <f t="shared" si="6"/>
        <v>0</v>
      </c>
      <c r="AP86" s="42">
        <f t="shared" si="6"/>
        <v>0</v>
      </c>
      <c r="AQ86" s="42">
        <f t="shared" si="6"/>
        <v>0</v>
      </c>
      <c r="AR86" s="42">
        <f t="shared" si="6"/>
        <v>0</v>
      </c>
      <c r="AS86" s="42">
        <f t="shared" si="6"/>
        <v>0</v>
      </c>
      <c r="AT86" s="42">
        <f t="shared" si="6"/>
        <v>0</v>
      </c>
      <c r="AU86" s="42">
        <f t="shared" si="6"/>
        <v>0</v>
      </c>
      <c r="AV86" s="42">
        <f t="shared" si="6"/>
        <v>0</v>
      </c>
      <c r="AW86" s="42">
        <f t="shared" si="6"/>
        <v>0</v>
      </c>
      <c r="AX86" s="42">
        <f t="shared" si="6"/>
        <v>0</v>
      </c>
      <c r="AY86" s="42">
        <f t="shared" si="6"/>
        <v>0</v>
      </c>
      <c r="AZ86" s="42">
        <f t="shared" si="7"/>
        <v>0</v>
      </c>
      <c r="BA86" s="42">
        <f t="shared" si="7"/>
        <v>0</v>
      </c>
      <c r="BB86" s="42">
        <f t="shared" si="7"/>
        <v>0</v>
      </c>
      <c r="BC86" s="42">
        <f t="shared" si="7"/>
        <v>0</v>
      </c>
      <c r="BD86" s="42">
        <f t="shared" si="7"/>
        <v>0</v>
      </c>
      <c r="BE86" s="42">
        <f t="shared" si="7"/>
        <v>0</v>
      </c>
      <c r="BF86" s="42">
        <f t="shared" si="7"/>
        <v>0</v>
      </c>
      <c r="BG86" s="42">
        <f t="shared" si="7"/>
        <v>0</v>
      </c>
      <c r="BH86" s="42">
        <f t="shared" si="7"/>
        <v>0</v>
      </c>
      <c r="BI86" s="42">
        <f t="shared" si="7"/>
        <v>0</v>
      </c>
      <c r="BJ86" s="42">
        <f t="shared" si="7"/>
        <v>0</v>
      </c>
      <c r="BK86" s="42">
        <f t="shared" si="7"/>
        <v>0</v>
      </c>
    </row>
    <row r="87" spans="1:63" s="1" customFormat="1" ht="15.6" x14ac:dyDescent="0.3">
      <c r="A87" s="14"/>
      <c r="B87" s="44">
        <v>18</v>
      </c>
      <c r="C87" s="46" t="s">
        <v>58</v>
      </c>
      <c r="D87" s="42">
        <f t="shared" ref="D87:S102" si="8">IF(D$67=$B87,1,0)</f>
        <v>0</v>
      </c>
      <c r="E87" s="42">
        <f t="shared" si="8"/>
        <v>0</v>
      </c>
      <c r="F87" s="42">
        <f t="shared" si="8"/>
        <v>0</v>
      </c>
      <c r="G87" s="42">
        <f t="shared" si="8"/>
        <v>0</v>
      </c>
      <c r="H87" s="42">
        <f t="shared" si="8"/>
        <v>0</v>
      </c>
      <c r="I87" s="42">
        <f t="shared" si="8"/>
        <v>0</v>
      </c>
      <c r="J87" s="42">
        <f t="shared" si="8"/>
        <v>0</v>
      </c>
      <c r="K87" s="42">
        <f t="shared" si="8"/>
        <v>0</v>
      </c>
      <c r="L87" s="42">
        <f t="shared" si="8"/>
        <v>0</v>
      </c>
      <c r="M87" s="42">
        <f t="shared" si="8"/>
        <v>0</v>
      </c>
      <c r="N87" s="42">
        <f t="shared" si="8"/>
        <v>0</v>
      </c>
      <c r="O87" s="42">
        <f t="shared" si="8"/>
        <v>0</v>
      </c>
      <c r="P87" s="42">
        <f t="shared" si="8"/>
        <v>0</v>
      </c>
      <c r="Q87" s="42">
        <f t="shared" si="8"/>
        <v>0</v>
      </c>
      <c r="R87" s="42">
        <f t="shared" si="8"/>
        <v>0</v>
      </c>
      <c r="S87" s="42">
        <f t="shared" si="8"/>
        <v>0</v>
      </c>
      <c r="T87" s="42">
        <f t="shared" si="5"/>
        <v>0</v>
      </c>
      <c r="U87" s="42">
        <f t="shared" si="5"/>
        <v>1</v>
      </c>
      <c r="V87" s="42">
        <f t="shared" si="5"/>
        <v>0</v>
      </c>
      <c r="W87" s="42">
        <f t="shared" si="5"/>
        <v>0</v>
      </c>
      <c r="X87" s="42">
        <f t="shared" si="5"/>
        <v>0</v>
      </c>
      <c r="Y87" s="42">
        <f t="shared" si="5"/>
        <v>0</v>
      </c>
      <c r="Z87" s="42">
        <f t="shared" si="5"/>
        <v>0</v>
      </c>
      <c r="AA87" s="42">
        <f t="shared" si="5"/>
        <v>0</v>
      </c>
      <c r="AB87" s="42">
        <f t="shared" si="5"/>
        <v>0</v>
      </c>
      <c r="AC87" s="42">
        <f t="shared" si="5"/>
        <v>0</v>
      </c>
      <c r="AD87" s="42">
        <f t="shared" si="5"/>
        <v>0</v>
      </c>
      <c r="AE87" s="42">
        <f t="shared" si="5"/>
        <v>0</v>
      </c>
      <c r="AF87" s="42">
        <f t="shared" si="5"/>
        <v>0</v>
      </c>
      <c r="AG87" s="42">
        <f t="shared" si="5"/>
        <v>0</v>
      </c>
      <c r="AH87" s="42">
        <f t="shared" si="5"/>
        <v>0</v>
      </c>
      <c r="AI87" s="42">
        <f t="shared" si="5"/>
        <v>0</v>
      </c>
      <c r="AJ87" s="42">
        <f t="shared" si="6"/>
        <v>0</v>
      </c>
      <c r="AK87" s="42">
        <f t="shared" si="6"/>
        <v>0</v>
      </c>
      <c r="AL87" s="42">
        <f t="shared" si="6"/>
        <v>0</v>
      </c>
      <c r="AM87" s="42">
        <f t="shared" si="6"/>
        <v>0</v>
      </c>
      <c r="AN87" s="42">
        <f t="shared" si="6"/>
        <v>0</v>
      </c>
      <c r="AO87" s="42">
        <f t="shared" si="6"/>
        <v>0</v>
      </c>
      <c r="AP87" s="42">
        <f t="shared" si="6"/>
        <v>0</v>
      </c>
      <c r="AQ87" s="42">
        <f t="shared" si="6"/>
        <v>0</v>
      </c>
      <c r="AR87" s="42">
        <f t="shared" si="6"/>
        <v>0</v>
      </c>
      <c r="AS87" s="42">
        <f t="shared" si="6"/>
        <v>0</v>
      </c>
      <c r="AT87" s="42">
        <f t="shared" si="6"/>
        <v>0</v>
      </c>
      <c r="AU87" s="42">
        <f t="shared" si="6"/>
        <v>0</v>
      </c>
      <c r="AV87" s="42">
        <f t="shared" si="6"/>
        <v>0</v>
      </c>
      <c r="AW87" s="42">
        <f t="shared" si="6"/>
        <v>0</v>
      </c>
      <c r="AX87" s="42">
        <f t="shared" si="6"/>
        <v>0</v>
      </c>
      <c r="AY87" s="42">
        <f t="shared" si="6"/>
        <v>0</v>
      </c>
      <c r="AZ87" s="42">
        <f t="shared" si="7"/>
        <v>0</v>
      </c>
      <c r="BA87" s="42">
        <f t="shared" si="7"/>
        <v>0</v>
      </c>
      <c r="BB87" s="42">
        <f t="shared" si="7"/>
        <v>0</v>
      </c>
      <c r="BC87" s="42">
        <f t="shared" si="7"/>
        <v>0</v>
      </c>
      <c r="BD87" s="42">
        <f t="shared" si="7"/>
        <v>0</v>
      </c>
      <c r="BE87" s="42">
        <f t="shared" si="7"/>
        <v>0</v>
      </c>
      <c r="BF87" s="42">
        <f t="shared" si="7"/>
        <v>0</v>
      </c>
      <c r="BG87" s="42">
        <f t="shared" si="7"/>
        <v>0</v>
      </c>
      <c r="BH87" s="42">
        <f t="shared" si="7"/>
        <v>0</v>
      </c>
      <c r="BI87" s="42">
        <f t="shared" si="7"/>
        <v>0</v>
      </c>
      <c r="BJ87" s="42">
        <f t="shared" si="7"/>
        <v>0</v>
      </c>
      <c r="BK87" s="42">
        <f t="shared" si="7"/>
        <v>0</v>
      </c>
    </row>
    <row r="88" spans="1:63" s="1" customFormat="1" ht="15.6" x14ac:dyDescent="0.3">
      <c r="A88" s="14"/>
      <c r="B88" s="44">
        <v>19</v>
      </c>
      <c r="C88" s="46" t="s">
        <v>60</v>
      </c>
      <c r="D88" s="42">
        <f t="shared" si="8"/>
        <v>0</v>
      </c>
      <c r="E88" s="42">
        <f t="shared" si="8"/>
        <v>0</v>
      </c>
      <c r="F88" s="42">
        <f t="shared" si="8"/>
        <v>0</v>
      </c>
      <c r="G88" s="42">
        <f t="shared" si="8"/>
        <v>0</v>
      </c>
      <c r="H88" s="42">
        <f t="shared" si="8"/>
        <v>0</v>
      </c>
      <c r="I88" s="42">
        <f t="shared" si="8"/>
        <v>0</v>
      </c>
      <c r="J88" s="42">
        <f t="shared" si="8"/>
        <v>0</v>
      </c>
      <c r="K88" s="42">
        <f t="shared" si="8"/>
        <v>0</v>
      </c>
      <c r="L88" s="42">
        <f t="shared" si="8"/>
        <v>0</v>
      </c>
      <c r="M88" s="42">
        <f t="shared" si="8"/>
        <v>0</v>
      </c>
      <c r="N88" s="42">
        <f t="shared" si="8"/>
        <v>0</v>
      </c>
      <c r="O88" s="42">
        <f t="shared" si="8"/>
        <v>0</v>
      </c>
      <c r="P88" s="42">
        <f t="shared" si="8"/>
        <v>0</v>
      </c>
      <c r="Q88" s="42">
        <f t="shared" si="8"/>
        <v>0</v>
      </c>
      <c r="R88" s="42">
        <f t="shared" si="8"/>
        <v>0</v>
      </c>
      <c r="S88" s="42">
        <f t="shared" si="8"/>
        <v>0</v>
      </c>
      <c r="T88" s="42">
        <f t="shared" si="5"/>
        <v>0</v>
      </c>
      <c r="U88" s="42">
        <f t="shared" si="5"/>
        <v>0</v>
      </c>
      <c r="V88" s="42">
        <f t="shared" si="5"/>
        <v>1</v>
      </c>
      <c r="W88" s="42">
        <f t="shared" si="5"/>
        <v>0</v>
      </c>
      <c r="X88" s="42">
        <f t="shared" si="5"/>
        <v>0</v>
      </c>
      <c r="Y88" s="42">
        <f t="shared" si="5"/>
        <v>0</v>
      </c>
      <c r="Z88" s="42">
        <f t="shared" si="5"/>
        <v>0</v>
      </c>
      <c r="AA88" s="42">
        <f t="shared" si="5"/>
        <v>0</v>
      </c>
      <c r="AB88" s="42">
        <f t="shared" si="5"/>
        <v>0</v>
      </c>
      <c r="AC88" s="42">
        <f t="shared" si="5"/>
        <v>0</v>
      </c>
      <c r="AD88" s="42">
        <f t="shared" si="5"/>
        <v>0</v>
      </c>
      <c r="AE88" s="42">
        <f t="shared" si="5"/>
        <v>0</v>
      </c>
      <c r="AF88" s="42">
        <f t="shared" si="5"/>
        <v>0</v>
      </c>
      <c r="AG88" s="42">
        <f t="shared" si="5"/>
        <v>0</v>
      </c>
      <c r="AH88" s="42">
        <f t="shared" si="5"/>
        <v>0</v>
      </c>
      <c r="AI88" s="42">
        <f t="shared" si="5"/>
        <v>0</v>
      </c>
      <c r="AJ88" s="42">
        <f t="shared" si="6"/>
        <v>0</v>
      </c>
      <c r="AK88" s="42">
        <f t="shared" si="6"/>
        <v>0</v>
      </c>
      <c r="AL88" s="42">
        <f t="shared" si="6"/>
        <v>0</v>
      </c>
      <c r="AM88" s="42">
        <f t="shared" si="6"/>
        <v>0</v>
      </c>
      <c r="AN88" s="42">
        <f t="shared" si="6"/>
        <v>0</v>
      </c>
      <c r="AO88" s="42">
        <f t="shared" si="6"/>
        <v>0</v>
      </c>
      <c r="AP88" s="42">
        <f t="shared" si="6"/>
        <v>0</v>
      </c>
      <c r="AQ88" s="42">
        <f t="shared" si="6"/>
        <v>0</v>
      </c>
      <c r="AR88" s="42">
        <f t="shared" si="6"/>
        <v>0</v>
      </c>
      <c r="AS88" s="42">
        <f t="shared" si="6"/>
        <v>0</v>
      </c>
      <c r="AT88" s="42">
        <f t="shared" si="6"/>
        <v>0</v>
      </c>
      <c r="AU88" s="42">
        <f t="shared" si="6"/>
        <v>0</v>
      </c>
      <c r="AV88" s="42">
        <f t="shared" si="6"/>
        <v>0</v>
      </c>
      <c r="AW88" s="42">
        <f t="shared" si="6"/>
        <v>0</v>
      </c>
      <c r="AX88" s="42">
        <f t="shared" si="6"/>
        <v>0</v>
      </c>
      <c r="AY88" s="42">
        <f t="shared" si="6"/>
        <v>0</v>
      </c>
      <c r="AZ88" s="42">
        <f t="shared" si="7"/>
        <v>0</v>
      </c>
      <c r="BA88" s="42">
        <f t="shared" si="7"/>
        <v>0</v>
      </c>
      <c r="BB88" s="42">
        <f t="shared" si="7"/>
        <v>0</v>
      </c>
      <c r="BC88" s="42">
        <f t="shared" si="7"/>
        <v>0</v>
      </c>
      <c r="BD88" s="42">
        <f t="shared" si="7"/>
        <v>0</v>
      </c>
      <c r="BE88" s="42">
        <f t="shared" si="7"/>
        <v>0</v>
      </c>
      <c r="BF88" s="42">
        <f t="shared" si="7"/>
        <v>0</v>
      </c>
      <c r="BG88" s="42">
        <f t="shared" si="7"/>
        <v>0</v>
      </c>
      <c r="BH88" s="42">
        <f t="shared" si="7"/>
        <v>0</v>
      </c>
      <c r="BI88" s="42">
        <f t="shared" si="7"/>
        <v>0</v>
      </c>
      <c r="BJ88" s="42">
        <f t="shared" si="7"/>
        <v>0</v>
      </c>
      <c r="BK88" s="42">
        <f t="shared" si="7"/>
        <v>0</v>
      </c>
    </row>
    <row r="89" spans="1:63" s="1" customFormat="1" ht="15.6" x14ac:dyDescent="0.3">
      <c r="A89" s="14"/>
      <c r="B89" s="44">
        <v>20</v>
      </c>
      <c r="C89" s="46" t="s">
        <v>62</v>
      </c>
      <c r="D89" s="42">
        <f t="shared" si="8"/>
        <v>0</v>
      </c>
      <c r="E89" s="42">
        <f t="shared" si="8"/>
        <v>0</v>
      </c>
      <c r="F89" s="42">
        <f t="shared" si="8"/>
        <v>0</v>
      </c>
      <c r="G89" s="42">
        <f t="shared" si="8"/>
        <v>0</v>
      </c>
      <c r="H89" s="42">
        <f t="shared" si="8"/>
        <v>0</v>
      </c>
      <c r="I89" s="42">
        <f t="shared" si="8"/>
        <v>0</v>
      </c>
      <c r="J89" s="42">
        <f t="shared" si="8"/>
        <v>0</v>
      </c>
      <c r="K89" s="42">
        <f t="shared" si="8"/>
        <v>0</v>
      </c>
      <c r="L89" s="42">
        <f t="shared" si="8"/>
        <v>0</v>
      </c>
      <c r="M89" s="42">
        <f t="shared" si="8"/>
        <v>0</v>
      </c>
      <c r="N89" s="42">
        <f t="shared" si="8"/>
        <v>0</v>
      </c>
      <c r="O89" s="42">
        <f t="shared" si="8"/>
        <v>0</v>
      </c>
      <c r="P89" s="42">
        <f t="shared" si="8"/>
        <v>0</v>
      </c>
      <c r="Q89" s="42">
        <f t="shared" si="8"/>
        <v>0</v>
      </c>
      <c r="R89" s="42">
        <f t="shared" si="8"/>
        <v>0</v>
      </c>
      <c r="S89" s="42">
        <f t="shared" si="8"/>
        <v>0</v>
      </c>
      <c r="T89" s="42">
        <f t="shared" si="5"/>
        <v>0</v>
      </c>
      <c r="U89" s="42">
        <f t="shared" si="5"/>
        <v>0</v>
      </c>
      <c r="V89" s="42">
        <f t="shared" si="5"/>
        <v>0</v>
      </c>
      <c r="W89" s="42">
        <f t="shared" si="5"/>
        <v>1</v>
      </c>
      <c r="X89" s="42">
        <f t="shared" si="5"/>
        <v>0</v>
      </c>
      <c r="Y89" s="42">
        <f t="shared" si="5"/>
        <v>0</v>
      </c>
      <c r="Z89" s="42">
        <f t="shared" si="5"/>
        <v>0</v>
      </c>
      <c r="AA89" s="42">
        <f t="shared" si="5"/>
        <v>0</v>
      </c>
      <c r="AB89" s="42">
        <f t="shared" si="5"/>
        <v>0</v>
      </c>
      <c r="AC89" s="42">
        <f t="shared" si="5"/>
        <v>0</v>
      </c>
      <c r="AD89" s="42">
        <f t="shared" si="5"/>
        <v>0</v>
      </c>
      <c r="AE89" s="42">
        <f t="shared" si="5"/>
        <v>0</v>
      </c>
      <c r="AF89" s="42">
        <f t="shared" si="5"/>
        <v>0</v>
      </c>
      <c r="AG89" s="42">
        <f t="shared" si="5"/>
        <v>0</v>
      </c>
      <c r="AH89" s="42">
        <f t="shared" si="5"/>
        <v>0</v>
      </c>
      <c r="AI89" s="42">
        <f t="shared" si="5"/>
        <v>0</v>
      </c>
      <c r="AJ89" s="42">
        <f t="shared" si="6"/>
        <v>0</v>
      </c>
      <c r="AK89" s="42">
        <f t="shared" si="6"/>
        <v>0</v>
      </c>
      <c r="AL89" s="42">
        <f t="shared" si="6"/>
        <v>0</v>
      </c>
      <c r="AM89" s="42">
        <f t="shared" si="6"/>
        <v>0</v>
      </c>
      <c r="AN89" s="42">
        <f t="shared" si="6"/>
        <v>0</v>
      </c>
      <c r="AO89" s="42">
        <f t="shared" si="6"/>
        <v>0</v>
      </c>
      <c r="AP89" s="42">
        <f t="shared" si="6"/>
        <v>0</v>
      </c>
      <c r="AQ89" s="42">
        <f t="shared" si="6"/>
        <v>0</v>
      </c>
      <c r="AR89" s="42">
        <f t="shared" si="6"/>
        <v>0</v>
      </c>
      <c r="AS89" s="42">
        <f t="shared" si="6"/>
        <v>0</v>
      </c>
      <c r="AT89" s="42">
        <f t="shared" si="6"/>
        <v>0</v>
      </c>
      <c r="AU89" s="42">
        <f t="shared" si="6"/>
        <v>0</v>
      </c>
      <c r="AV89" s="42">
        <f t="shared" si="6"/>
        <v>0</v>
      </c>
      <c r="AW89" s="42">
        <f t="shared" si="6"/>
        <v>0</v>
      </c>
      <c r="AX89" s="42">
        <f t="shared" si="6"/>
        <v>0</v>
      </c>
      <c r="AY89" s="42">
        <f t="shared" si="6"/>
        <v>0</v>
      </c>
      <c r="AZ89" s="42">
        <f t="shared" si="7"/>
        <v>0</v>
      </c>
      <c r="BA89" s="42">
        <f t="shared" si="7"/>
        <v>0</v>
      </c>
      <c r="BB89" s="42">
        <f t="shared" si="7"/>
        <v>0</v>
      </c>
      <c r="BC89" s="42">
        <f t="shared" si="7"/>
        <v>0</v>
      </c>
      <c r="BD89" s="42">
        <f t="shared" si="7"/>
        <v>0</v>
      </c>
      <c r="BE89" s="42">
        <f t="shared" si="7"/>
        <v>0</v>
      </c>
      <c r="BF89" s="42">
        <f t="shared" si="7"/>
        <v>0</v>
      </c>
      <c r="BG89" s="42">
        <f t="shared" si="7"/>
        <v>0</v>
      </c>
      <c r="BH89" s="42">
        <f t="shared" si="7"/>
        <v>0</v>
      </c>
      <c r="BI89" s="42">
        <f t="shared" si="7"/>
        <v>0</v>
      </c>
      <c r="BJ89" s="42">
        <f t="shared" si="7"/>
        <v>0</v>
      </c>
      <c r="BK89" s="42">
        <f t="shared" si="7"/>
        <v>0</v>
      </c>
    </row>
    <row r="90" spans="1:63" s="1" customFormat="1" ht="15.6" x14ac:dyDescent="0.3">
      <c r="A90" s="14"/>
      <c r="B90" s="44">
        <v>21</v>
      </c>
      <c r="C90" s="46" t="s">
        <v>64</v>
      </c>
      <c r="D90" s="42">
        <f t="shared" si="8"/>
        <v>0</v>
      </c>
      <c r="E90" s="42">
        <f t="shared" si="8"/>
        <v>0</v>
      </c>
      <c r="F90" s="42">
        <f t="shared" si="8"/>
        <v>0</v>
      </c>
      <c r="G90" s="42">
        <f t="shared" si="8"/>
        <v>0</v>
      </c>
      <c r="H90" s="42">
        <f t="shared" si="8"/>
        <v>0</v>
      </c>
      <c r="I90" s="42">
        <f t="shared" si="8"/>
        <v>0</v>
      </c>
      <c r="J90" s="42">
        <f t="shared" si="8"/>
        <v>0</v>
      </c>
      <c r="K90" s="42">
        <f t="shared" si="8"/>
        <v>0</v>
      </c>
      <c r="L90" s="42">
        <f t="shared" si="8"/>
        <v>0</v>
      </c>
      <c r="M90" s="42">
        <f t="shared" si="8"/>
        <v>0</v>
      </c>
      <c r="N90" s="42">
        <f t="shared" si="8"/>
        <v>0</v>
      </c>
      <c r="O90" s="42">
        <f t="shared" si="8"/>
        <v>0</v>
      </c>
      <c r="P90" s="42">
        <f t="shared" si="8"/>
        <v>0</v>
      </c>
      <c r="Q90" s="42">
        <f t="shared" si="8"/>
        <v>0</v>
      </c>
      <c r="R90" s="42">
        <f t="shared" si="8"/>
        <v>0</v>
      </c>
      <c r="S90" s="42">
        <f t="shared" si="8"/>
        <v>0</v>
      </c>
      <c r="T90" s="42">
        <f t="shared" si="5"/>
        <v>0</v>
      </c>
      <c r="U90" s="42">
        <f t="shared" si="5"/>
        <v>0</v>
      </c>
      <c r="V90" s="42">
        <f t="shared" si="5"/>
        <v>0</v>
      </c>
      <c r="W90" s="42">
        <f t="shared" si="5"/>
        <v>0</v>
      </c>
      <c r="X90" s="42">
        <f t="shared" si="5"/>
        <v>1</v>
      </c>
      <c r="Y90" s="42">
        <f t="shared" si="5"/>
        <v>0</v>
      </c>
      <c r="Z90" s="42">
        <f t="shared" si="5"/>
        <v>0</v>
      </c>
      <c r="AA90" s="42">
        <f t="shared" si="5"/>
        <v>0</v>
      </c>
      <c r="AB90" s="42">
        <f t="shared" si="5"/>
        <v>0</v>
      </c>
      <c r="AC90" s="42">
        <f t="shared" si="5"/>
        <v>0</v>
      </c>
      <c r="AD90" s="42">
        <f t="shared" si="5"/>
        <v>0</v>
      </c>
      <c r="AE90" s="42">
        <f t="shared" si="5"/>
        <v>0</v>
      </c>
      <c r="AF90" s="42">
        <f t="shared" si="5"/>
        <v>0</v>
      </c>
      <c r="AG90" s="42">
        <f t="shared" si="5"/>
        <v>0</v>
      </c>
      <c r="AH90" s="42">
        <f t="shared" si="5"/>
        <v>0</v>
      </c>
      <c r="AI90" s="42">
        <f t="shared" si="5"/>
        <v>0</v>
      </c>
      <c r="AJ90" s="42">
        <f t="shared" si="6"/>
        <v>0</v>
      </c>
      <c r="AK90" s="42">
        <f t="shared" si="6"/>
        <v>0</v>
      </c>
      <c r="AL90" s="42">
        <f t="shared" si="6"/>
        <v>0</v>
      </c>
      <c r="AM90" s="42">
        <f t="shared" si="6"/>
        <v>0</v>
      </c>
      <c r="AN90" s="42">
        <f t="shared" si="6"/>
        <v>0</v>
      </c>
      <c r="AO90" s="42">
        <f t="shared" si="6"/>
        <v>0</v>
      </c>
      <c r="AP90" s="42">
        <f t="shared" si="6"/>
        <v>0</v>
      </c>
      <c r="AQ90" s="42">
        <f t="shared" si="6"/>
        <v>0</v>
      </c>
      <c r="AR90" s="42">
        <f t="shared" si="6"/>
        <v>0</v>
      </c>
      <c r="AS90" s="42">
        <f t="shared" si="6"/>
        <v>0</v>
      </c>
      <c r="AT90" s="42">
        <f t="shared" si="6"/>
        <v>0</v>
      </c>
      <c r="AU90" s="42">
        <f t="shared" si="6"/>
        <v>0</v>
      </c>
      <c r="AV90" s="42">
        <f t="shared" si="6"/>
        <v>0</v>
      </c>
      <c r="AW90" s="42">
        <f t="shared" si="6"/>
        <v>0</v>
      </c>
      <c r="AX90" s="42">
        <f t="shared" si="6"/>
        <v>0</v>
      </c>
      <c r="AY90" s="42">
        <f t="shared" si="6"/>
        <v>0</v>
      </c>
      <c r="AZ90" s="42">
        <f t="shared" si="7"/>
        <v>0</v>
      </c>
      <c r="BA90" s="42">
        <f t="shared" si="7"/>
        <v>0</v>
      </c>
      <c r="BB90" s="42">
        <f t="shared" si="7"/>
        <v>0</v>
      </c>
      <c r="BC90" s="42">
        <f t="shared" si="7"/>
        <v>0</v>
      </c>
      <c r="BD90" s="42">
        <f t="shared" si="7"/>
        <v>0</v>
      </c>
      <c r="BE90" s="42">
        <f t="shared" si="7"/>
        <v>0</v>
      </c>
      <c r="BF90" s="42">
        <f t="shared" si="7"/>
        <v>0</v>
      </c>
      <c r="BG90" s="42">
        <f t="shared" si="7"/>
        <v>0</v>
      </c>
      <c r="BH90" s="42">
        <f t="shared" si="7"/>
        <v>0</v>
      </c>
      <c r="BI90" s="42">
        <f t="shared" si="7"/>
        <v>0</v>
      </c>
      <c r="BJ90" s="42">
        <f t="shared" si="7"/>
        <v>0</v>
      </c>
      <c r="BK90" s="42">
        <f t="shared" si="7"/>
        <v>0</v>
      </c>
    </row>
    <row r="91" spans="1:63" s="1" customFormat="1" ht="15.6" x14ac:dyDescent="0.3">
      <c r="A91" s="14"/>
      <c r="B91" s="44">
        <v>22</v>
      </c>
      <c r="C91" s="46" t="s">
        <v>66</v>
      </c>
      <c r="D91" s="42">
        <f t="shared" si="8"/>
        <v>0</v>
      </c>
      <c r="E91" s="42">
        <f t="shared" si="8"/>
        <v>0</v>
      </c>
      <c r="F91" s="42">
        <f t="shared" si="8"/>
        <v>0</v>
      </c>
      <c r="G91" s="42">
        <f t="shared" si="8"/>
        <v>0</v>
      </c>
      <c r="H91" s="42">
        <f t="shared" si="8"/>
        <v>0</v>
      </c>
      <c r="I91" s="42">
        <f t="shared" si="8"/>
        <v>0</v>
      </c>
      <c r="J91" s="42">
        <f t="shared" si="8"/>
        <v>0</v>
      </c>
      <c r="K91" s="42">
        <f t="shared" si="8"/>
        <v>0</v>
      </c>
      <c r="L91" s="42">
        <f t="shared" si="8"/>
        <v>0</v>
      </c>
      <c r="M91" s="42">
        <f t="shared" si="8"/>
        <v>0</v>
      </c>
      <c r="N91" s="42">
        <f t="shared" si="8"/>
        <v>0</v>
      </c>
      <c r="O91" s="42">
        <f t="shared" si="8"/>
        <v>0</v>
      </c>
      <c r="P91" s="42">
        <f t="shared" si="8"/>
        <v>0</v>
      </c>
      <c r="Q91" s="42">
        <f t="shared" si="8"/>
        <v>0</v>
      </c>
      <c r="R91" s="42">
        <f t="shared" si="8"/>
        <v>0</v>
      </c>
      <c r="S91" s="42">
        <f t="shared" si="8"/>
        <v>0</v>
      </c>
      <c r="T91" s="42">
        <f t="shared" si="5"/>
        <v>0</v>
      </c>
      <c r="U91" s="42">
        <f t="shared" si="5"/>
        <v>0</v>
      </c>
      <c r="V91" s="42">
        <f t="shared" si="5"/>
        <v>0</v>
      </c>
      <c r="W91" s="42">
        <f t="shared" si="5"/>
        <v>0</v>
      </c>
      <c r="X91" s="42">
        <f t="shared" si="5"/>
        <v>0</v>
      </c>
      <c r="Y91" s="42">
        <f t="shared" si="5"/>
        <v>1</v>
      </c>
      <c r="Z91" s="42">
        <f t="shared" si="5"/>
        <v>0</v>
      </c>
      <c r="AA91" s="42">
        <f t="shared" si="5"/>
        <v>0</v>
      </c>
      <c r="AB91" s="42">
        <f t="shared" si="5"/>
        <v>0</v>
      </c>
      <c r="AC91" s="42">
        <f t="shared" si="5"/>
        <v>0</v>
      </c>
      <c r="AD91" s="42">
        <f t="shared" si="5"/>
        <v>0</v>
      </c>
      <c r="AE91" s="42">
        <f t="shared" si="5"/>
        <v>0</v>
      </c>
      <c r="AF91" s="42">
        <f t="shared" si="5"/>
        <v>0</v>
      </c>
      <c r="AG91" s="42">
        <f t="shared" si="5"/>
        <v>0</v>
      </c>
      <c r="AH91" s="42">
        <f t="shared" si="5"/>
        <v>0</v>
      </c>
      <c r="AI91" s="42">
        <f t="shared" si="5"/>
        <v>0</v>
      </c>
      <c r="AJ91" s="42">
        <f t="shared" si="6"/>
        <v>0</v>
      </c>
      <c r="AK91" s="42">
        <f t="shared" si="6"/>
        <v>0</v>
      </c>
      <c r="AL91" s="42">
        <f t="shared" si="6"/>
        <v>0</v>
      </c>
      <c r="AM91" s="42">
        <f t="shared" si="6"/>
        <v>0</v>
      </c>
      <c r="AN91" s="42">
        <f t="shared" si="6"/>
        <v>0</v>
      </c>
      <c r="AO91" s="42">
        <f t="shared" si="6"/>
        <v>0</v>
      </c>
      <c r="AP91" s="42">
        <f t="shared" si="6"/>
        <v>0</v>
      </c>
      <c r="AQ91" s="42">
        <f t="shared" si="6"/>
        <v>0</v>
      </c>
      <c r="AR91" s="42">
        <f t="shared" si="6"/>
        <v>0</v>
      </c>
      <c r="AS91" s="42">
        <f t="shared" si="6"/>
        <v>0</v>
      </c>
      <c r="AT91" s="42">
        <f t="shared" si="6"/>
        <v>0</v>
      </c>
      <c r="AU91" s="42">
        <f t="shared" si="6"/>
        <v>0</v>
      </c>
      <c r="AV91" s="42">
        <f t="shared" si="6"/>
        <v>0</v>
      </c>
      <c r="AW91" s="42">
        <f t="shared" si="6"/>
        <v>0</v>
      </c>
      <c r="AX91" s="42">
        <f t="shared" si="6"/>
        <v>0</v>
      </c>
      <c r="AY91" s="42">
        <f t="shared" si="6"/>
        <v>0</v>
      </c>
      <c r="AZ91" s="42">
        <f t="shared" si="7"/>
        <v>0</v>
      </c>
      <c r="BA91" s="42">
        <f t="shared" si="7"/>
        <v>0</v>
      </c>
      <c r="BB91" s="42">
        <f t="shared" si="7"/>
        <v>0</v>
      </c>
      <c r="BC91" s="42">
        <f t="shared" si="7"/>
        <v>0</v>
      </c>
      <c r="BD91" s="42">
        <f t="shared" si="7"/>
        <v>0</v>
      </c>
      <c r="BE91" s="42">
        <f t="shared" si="7"/>
        <v>0</v>
      </c>
      <c r="BF91" s="42">
        <f t="shared" si="7"/>
        <v>0</v>
      </c>
      <c r="BG91" s="42">
        <f t="shared" si="7"/>
        <v>0</v>
      </c>
      <c r="BH91" s="42">
        <f t="shared" si="7"/>
        <v>0</v>
      </c>
      <c r="BI91" s="42">
        <f t="shared" si="7"/>
        <v>0</v>
      </c>
      <c r="BJ91" s="42">
        <f t="shared" si="7"/>
        <v>0</v>
      </c>
      <c r="BK91" s="42">
        <f t="shared" si="7"/>
        <v>0</v>
      </c>
    </row>
    <row r="92" spans="1:63" s="1" customFormat="1" ht="15.6" x14ac:dyDescent="0.3">
      <c r="A92" s="14"/>
      <c r="B92" s="44">
        <v>23</v>
      </c>
      <c r="C92" s="46" t="s">
        <v>68</v>
      </c>
      <c r="D92" s="42">
        <f t="shared" si="8"/>
        <v>0</v>
      </c>
      <c r="E92" s="42">
        <f t="shared" si="8"/>
        <v>0</v>
      </c>
      <c r="F92" s="42">
        <f t="shared" si="8"/>
        <v>0</v>
      </c>
      <c r="G92" s="42">
        <f t="shared" si="8"/>
        <v>0</v>
      </c>
      <c r="H92" s="42">
        <f t="shared" si="8"/>
        <v>0</v>
      </c>
      <c r="I92" s="42">
        <f t="shared" si="8"/>
        <v>0</v>
      </c>
      <c r="J92" s="42">
        <f t="shared" si="8"/>
        <v>0</v>
      </c>
      <c r="K92" s="42">
        <f t="shared" si="8"/>
        <v>0</v>
      </c>
      <c r="L92" s="42">
        <f t="shared" si="8"/>
        <v>0</v>
      </c>
      <c r="M92" s="42">
        <f t="shared" si="8"/>
        <v>0</v>
      </c>
      <c r="N92" s="42">
        <f t="shared" si="8"/>
        <v>0</v>
      </c>
      <c r="O92" s="42">
        <f t="shared" si="8"/>
        <v>0</v>
      </c>
      <c r="P92" s="42">
        <f t="shared" si="8"/>
        <v>0</v>
      </c>
      <c r="Q92" s="42">
        <f t="shared" si="8"/>
        <v>0</v>
      </c>
      <c r="R92" s="42">
        <f t="shared" si="8"/>
        <v>0</v>
      </c>
      <c r="S92" s="42">
        <f t="shared" si="8"/>
        <v>0</v>
      </c>
      <c r="T92" s="42">
        <f t="shared" si="5"/>
        <v>0</v>
      </c>
      <c r="U92" s="42">
        <f t="shared" si="5"/>
        <v>0</v>
      </c>
      <c r="V92" s="42">
        <f t="shared" si="5"/>
        <v>0</v>
      </c>
      <c r="W92" s="42">
        <f t="shared" si="5"/>
        <v>0</v>
      </c>
      <c r="X92" s="42">
        <f t="shared" si="5"/>
        <v>0</v>
      </c>
      <c r="Y92" s="42">
        <f t="shared" si="5"/>
        <v>0</v>
      </c>
      <c r="Z92" s="42">
        <f t="shared" si="5"/>
        <v>1</v>
      </c>
      <c r="AA92" s="42">
        <f t="shared" si="5"/>
        <v>0</v>
      </c>
      <c r="AB92" s="42">
        <f t="shared" si="5"/>
        <v>0</v>
      </c>
      <c r="AC92" s="42">
        <f t="shared" si="5"/>
        <v>0</v>
      </c>
      <c r="AD92" s="42">
        <f t="shared" si="5"/>
        <v>0</v>
      </c>
      <c r="AE92" s="42">
        <f t="shared" si="5"/>
        <v>0</v>
      </c>
      <c r="AF92" s="42">
        <f t="shared" si="5"/>
        <v>0</v>
      </c>
      <c r="AG92" s="42">
        <f t="shared" si="5"/>
        <v>0</v>
      </c>
      <c r="AH92" s="42">
        <f t="shared" si="5"/>
        <v>0</v>
      </c>
      <c r="AI92" s="42">
        <f t="shared" si="5"/>
        <v>0</v>
      </c>
      <c r="AJ92" s="42">
        <f t="shared" si="6"/>
        <v>0</v>
      </c>
      <c r="AK92" s="42">
        <f t="shared" si="6"/>
        <v>0</v>
      </c>
      <c r="AL92" s="42">
        <f t="shared" si="6"/>
        <v>0</v>
      </c>
      <c r="AM92" s="42">
        <f t="shared" si="6"/>
        <v>0</v>
      </c>
      <c r="AN92" s="42">
        <f t="shared" si="6"/>
        <v>0</v>
      </c>
      <c r="AO92" s="42">
        <f t="shared" si="6"/>
        <v>0</v>
      </c>
      <c r="AP92" s="42">
        <f t="shared" si="6"/>
        <v>0</v>
      </c>
      <c r="AQ92" s="42">
        <f t="shared" si="6"/>
        <v>0</v>
      </c>
      <c r="AR92" s="42">
        <f t="shared" si="6"/>
        <v>0</v>
      </c>
      <c r="AS92" s="42">
        <f t="shared" si="6"/>
        <v>0</v>
      </c>
      <c r="AT92" s="42">
        <f t="shared" si="6"/>
        <v>0</v>
      </c>
      <c r="AU92" s="42">
        <f t="shared" si="6"/>
        <v>0</v>
      </c>
      <c r="AV92" s="42">
        <f t="shared" si="6"/>
        <v>0</v>
      </c>
      <c r="AW92" s="42">
        <f t="shared" si="6"/>
        <v>0</v>
      </c>
      <c r="AX92" s="42">
        <f t="shared" si="6"/>
        <v>0</v>
      </c>
      <c r="AY92" s="42">
        <f t="shared" si="6"/>
        <v>0</v>
      </c>
      <c r="AZ92" s="42">
        <f t="shared" si="7"/>
        <v>0</v>
      </c>
      <c r="BA92" s="42">
        <f t="shared" si="7"/>
        <v>0</v>
      </c>
      <c r="BB92" s="42">
        <f t="shared" si="7"/>
        <v>0</v>
      </c>
      <c r="BC92" s="42">
        <f t="shared" si="7"/>
        <v>0</v>
      </c>
      <c r="BD92" s="42">
        <f t="shared" si="7"/>
        <v>0</v>
      </c>
      <c r="BE92" s="42">
        <f t="shared" si="7"/>
        <v>0</v>
      </c>
      <c r="BF92" s="42">
        <f t="shared" si="7"/>
        <v>0</v>
      </c>
      <c r="BG92" s="42">
        <f t="shared" si="7"/>
        <v>0</v>
      </c>
      <c r="BH92" s="42">
        <f t="shared" si="7"/>
        <v>0</v>
      </c>
      <c r="BI92" s="42">
        <f t="shared" si="7"/>
        <v>0</v>
      </c>
      <c r="BJ92" s="42">
        <f t="shared" si="7"/>
        <v>0</v>
      </c>
      <c r="BK92" s="42">
        <f t="shared" si="7"/>
        <v>0</v>
      </c>
    </row>
    <row r="93" spans="1:63" s="1" customFormat="1" ht="15.6" x14ac:dyDescent="0.3">
      <c r="A93" s="14"/>
      <c r="B93" s="44">
        <v>24</v>
      </c>
      <c r="C93" s="46" t="s">
        <v>70</v>
      </c>
      <c r="D93" s="42">
        <f t="shared" si="8"/>
        <v>0</v>
      </c>
      <c r="E93" s="42">
        <f t="shared" si="8"/>
        <v>0</v>
      </c>
      <c r="F93" s="42">
        <f t="shared" si="8"/>
        <v>0</v>
      </c>
      <c r="G93" s="42">
        <f t="shared" si="8"/>
        <v>0</v>
      </c>
      <c r="H93" s="42">
        <f t="shared" si="8"/>
        <v>0</v>
      </c>
      <c r="I93" s="42">
        <f t="shared" si="8"/>
        <v>0</v>
      </c>
      <c r="J93" s="42">
        <f t="shared" si="8"/>
        <v>0</v>
      </c>
      <c r="K93" s="42">
        <f t="shared" si="8"/>
        <v>0</v>
      </c>
      <c r="L93" s="42">
        <f t="shared" si="8"/>
        <v>0</v>
      </c>
      <c r="M93" s="42">
        <f t="shared" si="8"/>
        <v>0</v>
      </c>
      <c r="N93" s="42">
        <f t="shared" si="8"/>
        <v>0</v>
      </c>
      <c r="O93" s="42">
        <f t="shared" si="8"/>
        <v>0</v>
      </c>
      <c r="P93" s="42">
        <f t="shared" si="8"/>
        <v>0</v>
      </c>
      <c r="Q93" s="42">
        <f t="shared" si="8"/>
        <v>0</v>
      </c>
      <c r="R93" s="42">
        <f t="shared" si="8"/>
        <v>0</v>
      </c>
      <c r="S93" s="42">
        <f t="shared" si="8"/>
        <v>0</v>
      </c>
      <c r="T93" s="42">
        <f t="shared" si="5"/>
        <v>0</v>
      </c>
      <c r="U93" s="42">
        <f t="shared" si="5"/>
        <v>0</v>
      </c>
      <c r="V93" s="42">
        <f t="shared" si="5"/>
        <v>0</v>
      </c>
      <c r="W93" s="42">
        <f t="shared" si="5"/>
        <v>0</v>
      </c>
      <c r="X93" s="42">
        <f t="shared" si="5"/>
        <v>0</v>
      </c>
      <c r="Y93" s="42">
        <f t="shared" si="5"/>
        <v>0</v>
      </c>
      <c r="Z93" s="42">
        <f t="shared" si="5"/>
        <v>0</v>
      </c>
      <c r="AA93" s="42">
        <f t="shared" si="5"/>
        <v>1</v>
      </c>
      <c r="AB93" s="42">
        <f t="shared" si="5"/>
        <v>0</v>
      </c>
      <c r="AC93" s="42">
        <f t="shared" si="5"/>
        <v>0</v>
      </c>
      <c r="AD93" s="42">
        <f t="shared" si="5"/>
        <v>0</v>
      </c>
      <c r="AE93" s="42">
        <f t="shared" si="5"/>
        <v>0</v>
      </c>
      <c r="AF93" s="42">
        <f t="shared" si="5"/>
        <v>0</v>
      </c>
      <c r="AG93" s="42">
        <f t="shared" si="5"/>
        <v>0</v>
      </c>
      <c r="AH93" s="42">
        <f t="shared" si="5"/>
        <v>0</v>
      </c>
      <c r="AI93" s="42">
        <f t="shared" si="5"/>
        <v>0</v>
      </c>
      <c r="AJ93" s="42">
        <f t="shared" si="6"/>
        <v>0</v>
      </c>
      <c r="AK93" s="42">
        <f t="shared" si="6"/>
        <v>0</v>
      </c>
      <c r="AL93" s="42">
        <f t="shared" si="6"/>
        <v>0</v>
      </c>
      <c r="AM93" s="42">
        <f t="shared" si="6"/>
        <v>0</v>
      </c>
      <c r="AN93" s="42">
        <f t="shared" si="6"/>
        <v>0</v>
      </c>
      <c r="AO93" s="42">
        <f t="shared" si="6"/>
        <v>0</v>
      </c>
      <c r="AP93" s="42">
        <f t="shared" si="6"/>
        <v>0</v>
      </c>
      <c r="AQ93" s="42">
        <f t="shared" si="6"/>
        <v>0</v>
      </c>
      <c r="AR93" s="42">
        <f t="shared" si="6"/>
        <v>0</v>
      </c>
      <c r="AS93" s="42">
        <f t="shared" si="6"/>
        <v>0</v>
      </c>
      <c r="AT93" s="42">
        <f t="shared" si="6"/>
        <v>0</v>
      </c>
      <c r="AU93" s="42">
        <f t="shared" si="6"/>
        <v>0</v>
      </c>
      <c r="AV93" s="42">
        <f t="shared" si="6"/>
        <v>0</v>
      </c>
      <c r="AW93" s="42">
        <f t="shared" si="6"/>
        <v>0</v>
      </c>
      <c r="AX93" s="42">
        <f t="shared" si="6"/>
        <v>0</v>
      </c>
      <c r="AY93" s="42">
        <f t="shared" si="6"/>
        <v>0</v>
      </c>
      <c r="AZ93" s="42">
        <f t="shared" si="7"/>
        <v>0</v>
      </c>
      <c r="BA93" s="42">
        <f t="shared" si="7"/>
        <v>0</v>
      </c>
      <c r="BB93" s="42">
        <f t="shared" si="7"/>
        <v>0</v>
      </c>
      <c r="BC93" s="42">
        <f t="shared" si="7"/>
        <v>0</v>
      </c>
      <c r="BD93" s="42">
        <f t="shared" si="7"/>
        <v>0</v>
      </c>
      <c r="BE93" s="42">
        <f t="shared" si="7"/>
        <v>0</v>
      </c>
      <c r="BF93" s="42">
        <f t="shared" si="7"/>
        <v>0</v>
      </c>
      <c r="BG93" s="42">
        <f t="shared" si="7"/>
        <v>0</v>
      </c>
      <c r="BH93" s="42">
        <f t="shared" si="7"/>
        <v>0</v>
      </c>
      <c r="BI93" s="42">
        <f t="shared" si="7"/>
        <v>0</v>
      </c>
      <c r="BJ93" s="42">
        <f t="shared" si="7"/>
        <v>0</v>
      </c>
      <c r="BK93" s="42">
        <f t="shared" si="7"/>
        <v>0</v>
      </c>
    </row>
    <row r="94" spans="1:63" s="1" customFormat="1" ht="15.6" x14ac:dyDescent="0.3">
      <c r="A94" s="14"/>
      <c r="B94" s="44">
        <v>25</v>
      </c>
      <c r="C94" s="46" t="s">
        <v>72</v>
      </c>
      <c r="D94" s="42">
        <f t="shared" si="8"/>
        <v>0</v>
      </c>
      <c r="E94" s="42">
        <f t="shared" si="8"/>
        <v>0</v>
      </c>
      <c r="F94" s="42">
        <f t="shared" si="8"/>
        <v>0</v>
      </c>
      <c r="G94" s="42">
        <f t="shared" si="8"/>
        <v>0</v>
      </c>
      <c r="H94" s="42">
        <f t="shared" si="8"/>
        <v>0</v>
      </c>
      <c r="I94" s="42">
        <f t="shared" si="8"/>
        <v>0</v>
      </c>
      <c r="J94" s="42">
        <f t="shared" si="8"/>
        <v>0</v>
      </c>
      <c r="K94" s="42">
        <f t="shared" si="8"/>
        <v>0</v>
      </c>
      <c r="L94" s="42">
        <f t="shared" si="8"/>
        <v>0</v>
      </c>
      <c r="M94" s="42">
        <f t="shared" si="8"/>
        <v>0</v>
      </c>
      <c r="N94" s="42">
        <f t="shared" si="8"/>
        <v>0</v>
      </c>
      <c r="O94" s="42">
        <f t="shared" si="8"/>
        <v>0</v>
      </c>
      <c r="P94" s="42">
        <f t="shared" si="8"/>
        <v>0</v>
      </c>
      <c r="Q94" s="42">
        <f t="shared" si="8"/>
        <v>0</v>
      </c>
      <c r="R94" s="42">
        <f t="shared" si="8"/>
        <v>0</v>
      </c>
      <c r="S94" s="42">
        <f t="shared" si="8"/>
        <v>0</v>
      </c>
      <c r="T94" s="42">
        <f t="shared" si="5"/>
        <v>0</v>
      </c>
      <c r="U94" s="42">
        <f t="shared" si="5"/>
        <v>0</v>
      </c>
      <c r="V94" s="42">
        <f t="shared" si="5"/>
        <v>0</v>
      </c>
      <c r="W94" s="42">
        <f t="shared" si="5"/>
        <v>0</v>
      </c>
      <c r="X94" s="42">
        <f t="shared" si="5"/>
        <v>0</v>
      </c>
      <c r="Y94" s="42">
        <f t="shared" si="5"/>
        <v>0</v>
      </c>
      <c r="Z94" s="42">
        <f t="shared" si="5"/>
        <v>0</v>
      </c>
      <c r="AA94" s="42">
        <f t="shared" si="5"/>
        <v>0</v>
      </c>
      <c r="AB94" s="42">
        <f t="shared" si="5"/>
        <v>1</v>
      </c>
      <c r="AC94" s="42">
        <f t="shared" si="5"/>
        <v>0</v>
      </c>
      <c r="AD94" s="42">
        <f t="shared" si="5"/>
        <v>0</v>
      </c>
      <c r="AE94" s="42">
        <f t="shared" si="5"/>
        <v>0</v>
      </c>
      <c r="AF94" s="42">
        <f t="shared" si="5"/>
        <v>0</v>
      </c>
      <c r="AG94" s="42">
        <f t="shared" si="5"/>
        <v>0</v>
      </c>
      <c r="AH94" s="42">
        <f t="shared" si="5"/>
        <v>0</v>
      </c>
      <c r="AI94" s="42">
        <f t="shared" si="5"/>
        <v>0</v>
      </c>
      <c r="AJ94" s="42">
        <f t="shared" si="6"/>
        <v>0</v>
      </c>
      <c r="AK94" s="42">
        <f t="shared" si="6"/>
        <v>0</v>
      </c>
      <c r="AL94" s="42">
        <f t="shared" si="6"/>
        <v>0</v>
      </c>
      <c r="AM94" s="42">
        <f t="shared" si="6"/>
        <v>0</v>
      </c>
      <c r="AN94" s="42">
        <f t="shared" si="6"/>
        <v>0</v>
      </c>
      <c r="AO94" s="42">
        <f t="shared" si="6"/>
        <v>0</v>
      </c>
      <c r="AP94" s="42">
        <f t="shared" si="6"/>
        <v>0</v>
      </c>
      <c r="AQ94" s="42">
        <f t="shared" si="6"/>
        <v>0</v>
      </c>
      <c r="AR94" s="42">
        <f t="shared" si="6"/>
        <v>0</v>
      </c>
      <c r="AS94" s="42">
        <f t="shared" si="6"/>
        <v>0</v>
      </c>
      <c r="AT94" s="42">
        <f t="shared" si="6"/>
        <v>0</v>
      </c>
      <c r="AU94" s="42">
        <f t="shared" si="6"/>
        <v>0</v>
      </c>
      <c r="AV94" s="42">
        <f t="shared" si="6"/>
        <v>0</v>
      </c>
      <c r="AW94" s="42">
        <f t="shared" si="6"/>
        <v>0</v>
      </c>
      <c r="AX94" s="42">
        <f t="shared" si="6"/>
        <v>0</v>
      </c>
      <c r="AY94" s="42">
        <f t="shared" si="6"/>
        <v>0</v>
      </c>
      <c r="AZ94" s="42">
        <f t="shared" si="7"/>
        <v>0</v>
      </c>
      <c r="BA94" s="42">
        <f t="shared" si="7"/>
        <v>0</v>
      </c>
      <c r="BB94" s="42">
        <f t="shared" si="7"/>
        <v>0</v>
      </c>
      <c r="BC94" s="42">
        <f t="shared" si="7"/>
        <v>0</v>
      </c>
      <c r="BD94" s="42">
        <f t="shared" si="7"/>
        <v>0</v>
      </c>
      <c r="BE94" s="42">
        <f t="shared" si="7"/>
        <v>0</v>
      </c>
      <c r="BF94" s="42">
        <f t="shared" si="7"/>
        <v>0</v>
      </c>
      <c r="BG94" s="42">
        <f t="shared" si="7"/>
        <v>0</v>
      </c>
      <c r="BH94" s="42">
        <f t="shared" si="7"/>
        <v>0</v>
      </c>
      <c r="BI94" s="42">
        <f t="shared" si="7"/>
        <v>0</v>
      </c>
      <c r="BJ94" s="42">
        <f t="shared" si="7"/>
        <v>0</v>
      </c>
      <c r="BK94" s="42">
        <f t="shared" si="7"/>
        <v>0</v>
      </c>
    </row>
    <row r="95" spans="1:63" s="1" customFormat="1" ht="15.6" x14ac:dyDescent="0.3">
      <c r="A95" s="14"/>
      <c r="B95" s="44">
        <v>26</v>
      </c>
      <c r="C95" s="46" t="s">
        <v>74</v>
      </c>
      <c r="D95" s="42">
        <f t="shared" si="8"/>
        <v>0</v>
      </c>
      <c r="E95" s="42">
        <f t="shared" si="8"/>
        <v>0</v>
      </c>
      <c r="F95" s="42">
        <f t="shared" si="8"/>
        <v>0</v>
      </c>
      <c r="G95" s="42">
        <f t="shared" si="8"/>
        <v>0</v>
      </c>
      <c r="H95" s="42">
        <f t="shared" si="8"/>
        <v>0</v>
      </c>
      <c r="I95" s="42">
        <f t="shared" si="8"/>
        <v>0</v>
      </c>
      <c r="J95" s="42">
        <f t="shared" si="8"/>
        <v>0</v>
      </c>
      <c r="K95" s="42">
        <f t="shared" si="8"/>
        <v>0</v>
      </c>
      <c r="L95" s="42">
        <f t="shared" si="8"/>
        <v>0</v>
      </c>
      <c r="M95" s="42">
        <f t="shared" si="8"/>
        <v>0</v>
      </c>
      <c r="N95" s="42">
        <f t="shared" si="8"/>
        <v>0</v>
      </c>
      <c r="O95" s="42">
        <f t="shared" si="8"/>
        <v>0</v>
      </c>
      <c r="P95" s="42">
        <f t="shared" si="8"/>
        <v>0</v>
      </c>
      <c r="Q95" s="42">
        <f t="shared" si="8"/>
        <v>0</v>
      </c>
      <c r="R95" s="42">
        <f t="shared" si="8"/>
        <v>0</v>
      </c>
      <c r="S95" s="42">
        <f t="shared" si="8"/>
        <v>0</v>
      </c>
      <c r="T95" s="42">
        <f t="shared" si="5"/>
        <v>0</v>
      </c>
      <c r="U95" s="42">
        <f t="shared" si="5"/>
        <v>0</v>
      </c>
      <c r="V95" s="42">
        <f t="shared" si="5"/>
        <v>0</v>
      </c>
      <c r="W95" s="42">
        <f t="shared" si="5"/>
        <v>0</v>
      </c>
      <c r="X95" s="42">
        <f t="shared" si="5"/>
        <v>0</v>
      </c>
      <c r="Y95" s="42">
        <f t="shared" si="5"/>
        <v>0</v>
      </c>
      <c r="Z95" s="42">
        <f t="shared" si="5"/>
        <v>0</v>
      </c>
      <c r="AA95" s="42">
        <f t="shared" si="5"/>
        <v>0</v>
      </c>
      <c r="AB95" s="42">
        <f t="shared" si="5"/>
        <v>0</v>
      </c>
      <c r="AC95" s="42">
        <f t="shared" si="5"/>
        <v>1</v>
      </c>
      <c r="AD95" s="42">
        <f t="shared" si="5"/>
        <v>0</v>
      </c>
      <c r="AE95" s="42">
        <f t="shared" si="5"/>
        <v>0</v>
      </c>
      <c r="AF95" s="42">
        <f t="shared" si="5"/>
        <v>0</v>
      </c>
      <c r="AG95" s="42">
        <f t="shared" si="5"/>
        <v>0</v>
      </c>
      <c r="AH95" s="42">
        <f t="shared" si="5"/>
        <v>0</v>
      </c>
      <c r="AI95" s="42">
        <f t="shared" si="5"/>
        <v>0</v>
      </c>
      <c r="AJ95" s="42">
        <f t="shared" si="6"/>
        <v>0</v>
      </c>
      <c r="AK95" s="42">
        <f t="shared" si="6"/>
        <v>0</v>
      </c>
      <c r="AL95" s="42">
        <f t="shared" si="6"/>
        <v>0</v>
      </c>
      <c r="AM95" s="42">
        <f t="shared" si="6"/>
        <v>0</v>
      </c>
      <c r="AN95" s="42">
        <f t="shared" si="6"/>
        <v>0</v>
      </c>
      <c r="AO95" s="42">
        <f t="shared" si="6"/>
        <v>0</v>
      </c>
      <c r="AP95" s="42">
        <f t="shared" si="6"/>
        <v>0</v>
      </c>
      <c r="AQ95" s="42">
        <f t="shared" si="6"/>
        <v>0</v>
      </c>
      <c r="AR95" s="42">
        <f t="shared" si="6"/>
        <v>0</v>
      </c>
      <c r="AS95" s="42">
        <f t="shared" si="6"/>
        <v>0</v>
      </c>
      <c r="AT95" s="42">
        <f t="shared" si="6"/>
        <v>0</v>
      </c>
      <c r="AU95" s="42">
        <f t="shared" si="6"/>
        <v>0</v>
      </c>
      <c r="AV95" s="42">
        <f t="shared" si="6"/>
        <v>0</v>
      </c>
      <c r="AW95" s="42">
        <f t="shared" si="6"/>
        <v>0</v>
      </c>
      <c r="AX95" s="42">
        <f t="shared" si="6"/>
        <v>0</v>
      </c>
      <c r="AY95" s="42">
        <f t="shared" si="6"/>
        <v>0</v>
      </c>
      <c r="AZ95" s="42">
        <f t="shared" si="7"/>
        <v>0</v>
      </c>
      <c r="BA95" s="42">
        <f t="shared" si="7"/>
        <v>0</v>
      </c>
      <c r="BB95" s="42">
        <f t="shared" si="7"/>
        <v>0</v>
      </c>
      <c r="BC95" s="42">
        <f t="shared" si="7"/>
        <v>0</v>
      </c>
      <c r="BD95" s="42">
        <f t="shared" si="7"/>
        <v>0</v>
      </c>
      <c r="BE95" s="42">
        <f t="shared" si="7"/>
        <v>0</v>
      </c>
      <c r="BF95" s="42">
        <f t="shared" si="7"/>
        <v>0</v>
      </c>
      <c r="BG95" s="42">
        <f t="shared" si="7"/>
        <v>0</v>
      </c>
      <c r="BH95" s="42">
        <f t="shared" si="7"/>
        <v>0</v>
      </c>
      <c r="BI95" s="42">
        <f t="shared" si="7"/>
        <v>0</v>
      </c>
      <c r="BJ95" s="42">
        <f t="shared" si="7"/>
        <v>0</v>
      </c>
      <c r="BK95" s="42">
        <f t="shared" si="7"/>
        <v>0</v>
      </c>
    </row>
    <row r="96" spans="1:63" s="1" customFormat="1" ht="15.6" x14ac:dyDescent="0.3">
      <c r="A96" s="14"/>
      <c r="B96" s="44">
        <v>27</v>
      </c>
      <c r="C96" s="46" t="s">
        <v>76</v>
      </c>
      <c r="D96" s="42">
        <f t="shared" si="8"/>
        <v>0</v>
      </c>
      <c r="E96" s="42">
        <f t="shared" si="8"/>
        <v>0</v>
      </c>
      <c r="F96" s="42">
        <f t="shared" si="8"/>
        <v>0</v>
      </c>
      <c r="G96" s="42">
        <f t="shared" si="8"/>
        <v>0</v>
      </c>
      <c r="H96" s="42">
        <f t="shared" si="8"/>
        <v>0</v>
      </c>
      <c r="I96" s="42">
        <f t="shared" si="8"/>
        <v>0</v>
      </c>
      <c r="J96" s="42">
        <f t="shared" si="8"/>
        <v>0</v>
      </c>
      <c r="K96" s="42">
        <f t="shared" si="8"/>
        <v>0</v>
      </c>
      <c r="L96" s="42">
        <f t="shared" si="8"/>
        <v>0</v>
      </c>
      <c r="M96" s="42">
        <f t="shared" si="8"/>
        <v>0</v>
      </c>
      <c r="N96" s="42">
        <f t="shared" si="8"/>
        <v>0</v>
      </c>
      <c r="O96" s="42">
        <f t="shared" si="8"/>
        <v>0</v>
      </c>
      <c r="P96" s="42">
        <f t="shared" si="8"/>
        <v>0</v>
      </c>
      <c r="Q96" s="42">
        <f t="shared" si="8"/>
        <v>0</v>
      </c>
      <c r="R96" s="42">
        <f t="shared" si="8"/>
        <v>0</v>
      </c>
      <c r="S96" s="42">
        <f t="shared" si="8"/>
        <v>0</v>
      </c>
      <c r="T96" s="42">
        <f t="shared" si="5"/>
        <v>0</v>
      </c>
      <c r="U96" s="42">
        <f t="shared" si="5"/>
        <v>0</v>
      </c>
      <c r="V96" s="42">
        <f t="shared" si="5"/>
        <v>0</v>
      </c>
      <c r="W96" s="42">
        <f t="shared" si="5"/>
        <v>0</v>
      </c>
      <c r="X96" s="42">
        <f t="shared" si="5"/>
        <v>0</v>
      </c>
      <c r="Y96" s="42">
        <f t="shared" si="5"/>
        <v>0</v>
      </c>
      <c r="Z96" s="42">
        <f t="shared" si="5"/>
        <v>0</v>
      </c>
      <c r="AA96" s="42">
        <f t="shared" si="5"/>
        <v>0</v>
      </c>
      <c r="AB96" s="42">
        <f t="shared" si="5"/>
        <v>0</v>
      </c>
      <c r="AC96" s="42">
        <f t="shared" si="5"/>
        <v>0</v>
      </c>
      <c r="AD96" s="42">
        <f t="shared" si="5"/>
        <v>1</v>
      </c>
      <c r="AE96" s="42">
        <f t="shared" si="5"/>
        <v>0</v>
      </c>
      <c r="AF96" s="42">
        <f t="shared" si="5"/>
        <v>0</v>
      </c>
      <c r="AG96" s="42">
        <f t="shared" si="5"/>
        <v>0</v>
      </c>
      <c r="AH96" s="42">
        <f t="shared" si="5"/>
        <v>0</v>
      </c>
      <c r="AI96" s="42">
        <f t="shared" si="5"/>
        <v>0</v>
      </c>
      <c r="AJ96" s="42">
        <f t="shared" si="6"/>
        <v>0</v>
      </c>
      <c r="AK96" s="42">
        <f t="shared" si="6"/>
        <v>0</v>
      </c>
      <c r="AL96" s="42">
        <f t="shared" si="6"/>
        <v>0</v>
      </c>
      <c r="AM96" s="42">
        <f t="shared" si="6"/>
        <v>0</v>
      </c>
      <c r="AN96" s="42">
        <f t="shared" si="6"/>
        <v>0</v>
      </c>
      <c r="AO96" s="42">
        <f t="shared" si="6"/>
        <v>0</v>
      </c>
      <c r="AP96" s="42">
        <f t="shared" si="6"/>
        <v>0</v>
      </c>
      <c r="AQ96" s="42">
        <f t="shared" si="6"/>
        <v>0</v>
      </c>
      <c r="AR96" s="42">
        <f t="shared" si="6"/>
        <v>0</v>
      </c>
      <c r="AS96" s="42">
        <f t="shared" si="6"/>
        <v>0</v>
      </c>
      <c r="AT96" s="42">
        <f t="shared" si="6"/>
        <v>0</v>
      </c>
      <c r="AU96" s="42">
        <f t="shared" si="6"/>
        <v>0</v>
      </c>
      <c r="AV96" s="42">
        <f t="shared" si="6"/>
        <v>0</v>
      </c>
      <c r="AW96" s="42">
        <f t="shared" si="6"/>
        <v>0</v>
      </c>
      <c r="AX96" s="42">
        <f t="shared" si="6"/>
        <v>0</v>
      </c>
      <c r="AY96" s="42">
        <f t="shared" si="6"/>
        <v>0</v>
      </c>
      <c r="AZ96" s="42">
        <f t="shared" si="7"/>
        <v>0</v>
      </c>
      <c r="BA96" s="42">
        <f t="shared" si="7"/>
        <v>0</v>
      </c>
      <c r="BB96" s="42">
        <f t="shared" si="7"/>
        <v>0</v>
      </c>
      <c r="BC96" s="42">
        <f t="shared" si="7"/>
        <v>0</v>
      </c>
      <c r="BD96" s="42">
        <f t="shared" si="7"/>
        <v>0</v>
      </c>
      <c r="BE96" s="42">
        <f t="shared" si="7"/>
        <v>0</v>
      </c>
      <c r="BF96" s="42">
        <f t="shared" si="7"/>
        <v>0</v>
      </c>
      <c r="BG96" s="42">
        <f t="shared" si="7"/>
        <v>0</v>
      </c>
      <c r="BH96" s="42">
        <f t="shared" si="7"/>
        <v>0</v>
      </c>
      <c r="BI96" s="42">
        <f t="shared" si="7"/>
        <v>0</v>
      </c>
      <c r="BJ96" s="42">
        <f t="shared" si="7"/>
        <v>0</v>
      </c>
      <c r="BK96" s="42">
        <f t="shared" si="7"/>
        <v>0</v>
      </c>
    </row>
    <row r="97" spans="1:63" s="1" customFormat="1" ht="15.6" x14ac:dyDescent="0.3">
      <c r="A97" s="14"/>
      <c r="B97" s="44">
        <v>28</v>
      </c>
      <c r="C97" s="46" t="s">
        <v>78</v>
      </c>
      <c r="D97" s="42">
        <f t="shared" si="8"/>
        <v>0</v>
      </c>
      <c r="E97" s="42">
        <f t="shared" si="8"/>
        <v>0</v>
      </c>
      <c r="F97" s="42">
        <f t="shared" si="8"/>
        <v>0</v>
      </c>
      <c r="G97" s="42">
        <f t="shared" si="8"/>
        <v>0</v>
      </c>
      <c r="H97" s="42">
        <f t="shared" si="8"/>
        <v>0</v>
      </c>
      <c r="I97" s="42">
        <f t="shared" si="8"/>
        <v>0</v>
      </c>
      <c r="J97" s="42">
        <f t="shared" si="8"/>
        <v>0</v>
      </c>
      <c r="K97" s="42">
        <f t="shared" si="8"/>
        <v>0</v>
      </c>
      <c r="L97" s="42">
        <f t="shared" si="8"/>
        <v>0</v>
      </c>
      <c r="M97" s="42">
        <f t="shared" si="8"/>
        <v>0</v>
      </c>
      <c r="N97" s="42">
        <f t="shared" si="8"/>
        <v>0</v>
      </c>
      <c r="O97" s="42">
        <f t="shared" si="8"/>
        <v>0</v>
      </c>
      <c r="P97" s="42">
        <f t="shared" si="8"/>
        <v>0</v>
      </c>
      <c r="Q97" s="42">
        <f t="shared" si="8"/>
        <v>0</v>
      </c>
      <c r="R97" s="42">
        <f t="shared" si="8"/>
        <v>0</v>
      </c>
      <c r="S97" s="42">
        <f t="shared" si="8"/>
        <v>0</v>
      </c>
      <c r="T97" s="42">
        <f t="shared" si="5"/>
        <v>0</v>
      </c>
      <c r="U97" s="42">
        <f t="shared" si="5"/>
        <v>0</v>
      </c>
      <c r="V97" s="42">
        <f t="shared" si="5"/>
        <v>0</v>
      </c>
      <c r="W97" s="42">
        <f t="shared" si="5"/>
        <v>0</v>
      </c>
      <c r="X97" s="42">
        <f t="shared" si="5"/>
        <v>0</v>
      </c>
      <c r="Y97" s="42">
        <f t="shared" si="5"/>
        <v>0</v>
      </c>
      <c r="Z97" s="42">
        <f t="shared" si="5"/>
        <v>0</v>
      </c>
      <c r="AA97" s="42">
        <f t="shared" si="5"/>
        <v>0</v>
      </c>
      <c r="AB97" s="42">
        <f t="shared" si="5"/>
        <v>0</v>
      </c>
      <c r="AC97" s="42">
        <f t="shared" si="5"/>
        <v>0</v>
      </c>
      <c r="AD97" s="42">
        <f t="shared" si="5"/>
        <v>0</v>
      </c>
      <c r="AE97" s="42">
        <f t="shared" si="5"/>
        <v>1</v>
      </c>
      <c r="AF97" s="42">
        <f t="shared" si="5"/>
        <v>0</v>
      </c>
      <c r="AG97" s="42">
        <f t="shared" si="5"/>
        <v>0</v>
      </c>
      <c r="AH97" s="42">
        <f t="shared" si="5"/>
        <v>0</v>
      </c>
      <c r="AI97" s="42">
        <f t="shared" si="5"/>
        <v>0</v>
      </c>
      <c r="AJ97" s="42">
        <f t="shared" si="6"/>
        <v>0</v>
      </c>
      <c r="AK97" s="42">
        <f t="shared" si="6"/>
        <v>0</v>
      </c>
      <c r="AL97" s="42">
        <f t="shared" si="6"/>
        <v>0</v>
      </c>
      <c r="AM97" s="42">
        <f t="shared" si="6"/>
        <v>0</v>
      </c>
      <c r="AN97" s="42">
        <f t="shared" si="6"/>
        <v>0</v>
      </c>
      <c r="AO97" s="42">
        <f t="shared" si="6"/>
        <v>0</v>
      </c>
      <c r="AP97" s="42">
        <f t="shared" si="6"/>
        <v>0</v>
      </c>
      <c r="AQ97" s="42">
        <f t="shared" si="6"/>
        <v>0</v>
      </c>
      <c r="AR97" s="42">
        <f t="shared" si="6"/>
        <v>0</v>
      </c>
      <c r="AS97" s="42">
        <f t="shared" si="6"/>
        <v>0</v>
      </c>
      <c r="AT97" s="42">
        <f t="shared" si="6"/>
        <v>0</v>
      </c>
      <c r="AU97" s="42">
        <f t="shared" si="6"/>
        <v>0</v>
      </c>
      <c r="AV97" s="42">
        <f t="shared" si="6"/>
        <v>0</v>
      </c>
      <c r="AW97" s="42">
        <f t="shared" si="6"/>
        <v>0</v>
      </c>
      <c r="AX97" s="42">
        <f t="shared" si="6"/>
        <v>0</v>
      </c>
      <c r="AY97" s="42">
        <f t="shared" si="6"/>
        <v>0</v>
      </c>
      <c r="AZ97" s="42">
        <f t="shared" si="7"/>
        <v>0</v>
      </c>
      <c r="BA97" s="42">
        <f t="shared" si="7"/>
        <v>0</v>
      </c>
      <c r="BB97" s="42">
        <f t="shared" si="7"/>
        <v>0</v>
      </c>
      <c r="BC97" s="42">
        <f t="shared" si="7"/>
        <v>0</v>
      </c>
      <c r="BD97" s="42">
        <f t="shared" si="7"/>
        <v>0</v>
      </c>
      <c r="BE97" s="42">
        <f t="shared" si="7"/>
        <v>0</v>
      </c>
      <c r="BF97" s="42">
        <f t="shared" si="7"/>
        <v>0</v>
      </c>
      <c r="BG97" s="42">
        <f t="shared" si="7"/>
        <v>0</v>
      </c>
      <c r="BH97" s="42">
        <f t="shared" si="7"/>
        <v>0</v>
      </c>
      <c r="BI97" s="42">
        <f t="shared" si="7"/>
        <v>0</v>
      </c>
      <c r="BJ97" s="42">
        <f t="shared" si="7"/>
        <v>0</v>
      </c>
      <c r="BK97" s="42">
        <f t="shared" si="7"/>
        <v>0</v>
      </c>
    </row>
    <row r="98" spans="1:63" s="1" customFormat="1" ht="15.6" x14ac:dyDescent="0.3">
      <c r="A98" s="14"/>
      <c r="B98" s="44">
        <v>29</v>
      </c>
      <c r="C98" s="46" t="s">
        <v>80</v>
      </c>
      <c r="D98" s="42">
        <f t="shared" si="8"/>
        <v>0</v>
      </c>
      <c r="E98" s="42">
        <f t="shared" si="8"/>
        <v>0</v>
      </c>
      <c r="F98" s="42">
        <f t="shared" si="8"/>
        <v>0</v>
      </c>
      <c r="G98" s="42">
        <f t="shared" si="8"/>
        <v>0</v>
      </c>
      <c r="H98" s="42">
        <f t="shared" si="8"/>
        <v>0</v>
      </c>
      <c r="I98" s="42">
        <f t="shared" si="8"/>
        <v>0</v>
      </c>
      <c r="J98" s="42">
        <f t="shared" si="8"/>
        <v>0</v>
      </c>
      <c r="K98" s="42">
        <f t="shared" si="8"/>
        <v>0</v>
      </c>
      <c r="L98" s="42">
        <f t="shared" si="8"/>
        <v>0</v>
      </c>
      <c r="M98" s="42">
        <f t="shared" si="8"/>
        <v>0</v>
      </c>
      <c r="N98" s="42">
        <f t="shared" si="8"/>
        <v>0</v>
      </c>
      <c r="O98" s="42">
        <f t="shared" si="8"/>
        <v>0</v>
      </c>
      <c r="P98" s="42">
        <f t="shared" si="8"/>
        <v>0</v>
      </c>
      <c r="Q98" s="42">
        <f t="shared" si="8"/>
        <v>0</v>
      </c>
      <c r="R98" s="42">
        <f t="shared" si="8"/>
        <v>0</v>
      </c>
      <c r="S98" s="42">
        <f t="shared" si="8"/>
        <v>0</v>
      </c>
      <c r="T98" s="42">
        <f t="shared" si="5"/>
        <v>0</v>
      </c>
      <c r="U98" s="42">
        <f t="shared" si="5"/>
        <v>0</v>
      </c>
      <c r="V98" s="42">
        <f t="shared" si="5"/>
        <v>0</v>
      </c>
      <c r="W98" s="42">
        <f t="shared" si="5"/>
        <v>0</v>
      </c>
      <c r="X98" s="42">
        <f t="shared" si="5"/>
        <v>0</v>
      </c>
      <c r="Y98" s="42">
        <f t="shared" si="5"/>
        <v>0</v>
      </c>
      <c r="Z98" s="42">
        <f t="shared" si="5"/>
        <v>0</v>
      </c>
      <c r="AA98" s="42">
        <f t="shared" si="5"/>
        <v>0</v>
      </c>
      <c r="AB98" s="42">
        <f t="shared" si="5"/>
        <v>0</v>
      </c>
      <c r="AC98" s="42">
        <f t="shared" si="5"/>
        <v>0</v>
      </c>
      <c r="AD98" s="42">
        <f t="shared" si="5"/>
        <v>0</v>
      </c>
      <c r="AE98" s="42">
        <f t="shared" si="5"/>
        <v>0</v>
      </c>
      <c r="AF98" s="42">
        <f t="shared" si="5"/>
        <v>1</v>
      </c>
      <c r="AG98" s="42">
        <f t="shared" si="5"/>
        <v>0</v>
      </c>
      <c r="AH98" s="42">
        <f t="shared" si="5"/>
        <v>0</v>
      </c>
      <c r="AI98" s="42">
        <f t="shared" si="5"/>
        <v>0</v>
      </c>
      <c r="AJ98" s="42">
        <f t="shared" si="6"/>
        <v>0</v>
      </c>
      <c r="AK98" s="42">
        <f t="shared" si="6"/>
        <v>0</v>
      </c>
      <c r="AL98" s="42">
        <f t="shared" si="6"/>
        <v>0</v>
      </c>
      <c r="AM98" s="42">
        <f t="shared" si="6"/>
        <v>0</v>
      </c>
      <c r="AN98" s="42">
        <f t="shared" si="6"/>
        <v>0</v>
      </c>
      <c r="AO98" s="42">
        <f t="shared" si="6"/>
        <v>0</v>
      </c>
      <c r="AP98" s="42">
        <f t="shared" si="6"/>
        <v>0</v>
      </c>
      <c r="AQ98" s="42">
        <f t="shared" si="6"/>
        <v>0</v>
      </c>
      <c r="AR98" s="42">
        <f t="shared" si="6"/>
        <v>0</v>
      </c>
      <c r="AS98" s="42">
        <f t="shared" si="6"/>
        <v>0</v>
      </c>
      <c r="AT98" s="42">
        <f t="shared" si="6"/>
        <v>0</v>
      </c>
      <c r="AU98" s="42">
        <f t="shared" si="6"/>
        <v>0</v>
      </c>
      <c r="AV98" s="42">
        <f t="shared" si="6"/>
        <v>0</v>
      </c>
      <c r="AW98" s="42">
        <f t="shared" si="6"/>
        <v>0</v>
      </c>
      <c r="AX98" s="42">
        <f t="shared" si="6"/>
        <v>0</v>
      </c>
      <c r="AY98" s="42">
        <f t="shared" si="6"/>
        <v>0</v>
      </c>
      <c r="AZ98" s="42">
        <f t="shared" si="7"/>
        <v>0</v>
      </c>
      <c r="BA98" s="42">
        <f t="shared" si="7"/>
        <v>0</v>
      </c>
      <c r="BB98" s="42">
        <f t="shared" si="7"/>
        <v>0</v>
      </c>
      <c r="BC98" s="42">
        <f t="shared" si="7"/>
        <v>0</v>
      </c>
      <c r="BD98" s="42">
        <f t="shared" si="7"/>
        <v>0</v>
      </c>
      <c r="BE98" s="42">
        <f t="shared" si="7"/>
        <v>0</v>
      </c>
      <c r="BF98" s="42">
        <f t="shared" si="7"/>
        <v>0</v>
      </c>
      <c r="BG98" s="42">
        <f t="shared" si="7"/>
        <v>0</v>
      </c>
      <c r="BH98" s="42">
        <f t="shared" si="7"/>
        <v>0</v>
      </c>
      <c r="BI98" s="42">
        <f t="shared" si="7"/>
        <v>0</v>
      </c>
      <c r="BJ98" s="42">
        <f t="shared" si="7"/>
        <v>0</v>
      </c>
      <c r="BK98" s="42">
        <f t="shared" si="7"/>
        <v>0</v>
      </c>
    </row>
    <row r="99" spans="1:63" s="1" customFormat="1" ht="15.6" x14ac:dyDescent="0.3">
      <c r="A99" s="14"/>
      <c r="B99" s="44">
        <v>30</v>
      </c>
      <c r="C99" s="46" t="s">
        <v>82</v>
      </c>
      <c r="D99" s="42">
        <f t="shared" si="8"/>
        <v>0</v>
      </c>
      <c r="E99" s="42">
        <f t="shared" si="8"/>
        <v>0</v>
      </c>
      <c r="F99" s="42">
        <f t="shared" si="8"/>
        <v>0</v>
      </c>
      <c r="G99" s="42">
        <f t="shared" si="8"/>
        <v>0</v>
      </c>
      <c r="H99" s="42">
        <f t="shared" si="8"/>
        <v>0</v>
      </c>
      <c r="I99" s="42">
        <f t="shared" si="8"/>
        <v>0</v>
      </c>
      <c r="J99" s="42">
        <f t="shared" si="8"/>
        <v>0</v>
      </c>
      <c r="K99" s="42">
        <f t="shared" si="8"/>
        <v>0</v>
      </c>
      <c r="L99" s="42">
        <f t="shared" si="8"/>
        <v>0</v>
      </c>
      <c r="M99" s="42">
        <f t="shared" si="8"/>
        <v>0</v>
      </c>
      <c r="N99" s="42">
        <f t="shared" si="8"/>
        <v>0</v>
      </c>
      <c r="O99" s="42">
        <f t="shared" si="8"/>
        <v>0</v>
      </c>
      <c r="P99" s="42">
        <f t="shared" si="8"/>
        <v>0</v>
      </c>
      <c r="Q99" s="42">
        <f t="shared" si="8"/>
        <v>0</v>
      </c>
      <c r="R99" s="42">
        <f t="shared" si="8"/>
        <v>0</v>
      </c>
      <c r="S99" s="42">
        <f t="shared" si="8"/>
        <v>0</v>
      </c>
      <c r="T99" s="42">
        <f t="shared" si="5"/>
        <v>0</v>
      </c>
      <c r="U99" s="42">
        <f t="shared" si="5"/>
        <v>0</v>
      </c>
      <c r="V99" s="42">
        <f t="shared" si="5"/>
        <v>0</v>
      </c>
      <c r="W99" s="42">
        <f t="shared" si="5"/>
        <v>0</v>
      </c>
      <c r="X99" s="42">
        <f t="shared" si="5"/>
        <v>0</v>
      </c>
      <c r="Y99" s="42">
        <f t="shared" si="5"/>
        <v>0</v>
      </c>
      <c r="Z99" s="42">
        <f t="shared" si="5"/>
        <v>0</v>
      </c>
      <c r="AA99" s="42">
        <f t="shared" si="5"/>
        <v>0</v>
      </c>
      <c r="AB99" s="42">
        <f t="shared" si="5"/>
        <v>0</v>
      </c>
      <c r="AC99" s="42">
        <f t="shared" si="5"/>
        <v>0</v>
      </c>
      <c r="AD99" s="42">
        <f t="shared" si="5"/>
        <v>0</v>
      </c>
      <c r="AE99" s="42">
        <f t="shared" si="5"/>
        <v>0</v>
      </c>
      <c r="AF99" s="42">
        <f t="shared" si="5"/>
        <v>0</v>
      </c>
      <c r="AG99" s="42">
        <f t="shared" si="5"/>
        <v>1</v>
      </c>
      <c r="AH99" s="42">
        <f t="shared" si="5"/>
        <v>0</v>
      </c>
      <c r="AI99" s="42">
        <f t="shared" si="5"/>
        <v>0</v>
      </c>
      <c r="AJ99" s="42">
        <f t="shared" si="6"/>
        <v>0</v>
      </c>
      <c r="AK99" s="42">
        <f t="shared" si="6"/>
        <v>0</v>
      </c>
      <c r="AL99" s="42">
        <f t="shared" si="6"/>
        <v>0</v>
      </c>
      <c r="AM99" s="42">
        <f t="shared" si="6"/>
        <v>0</v>
      </c>
      <c r="AN99" s="42">
        <f t="shared" si="6"/>
        <v>0</v>
      </c>
      <c r="AO99" s="42">
        <f t="shared" si="6"/>
        <v>0</v>
      </c>
      <c r="AP99" s="42">
        <f t="shared" si="6"/>
        <v>0</v>
      </c>
      <c r="AQ99" s="42">
        <f t="shared" si="6"/>
        <v>0</v>
      </c>
      <c r="AR99" s="42">
        <f t="shared" si="6"/>
        <v>0</v>
      </c>
      <c r="AS99" s="42">
        <f t="shared" si="6"/>
        <v>0</v>
      </c>
      <c r="AT99" s="42">
        <f t="shared" si="6"/>
        <v>0</v>
      </c>
      <c r="AU99" s="42">
        <f t="shared" si="6"/>
        <v>0</v>
      </c>
      <c r="AV99" s="42">
        <f t="shared" si="6"/>
        <v>0</v>
      </c>
      <c r="AW99" s="42">
        <f t="shared" si="6"/>
        <v>0</v>
      </c>
      <c r="AX99" s="42">
        <f t="shared" si="6"/>
        <v>0</v>
      </c>
      <c r="AY99" s="42">
        <f t="shared" si="6"/>
        <v>0</v>
      </c>
      <c r="AZ99" s="42">
        <f t="shared" si="7"/>
        <v>0</v>
      </c>
      <c r="BA99" s="42">
        <f t="shared" si="7"/>
        <v>0</v>
      </c>
      <c r="BB99" s="42">
        <f t="shared" si="7"/>
        <v>0</v>
      </c>
      <c r="BC99" s="42">
        <f t="shared" si="7"/>
        <v>0</v>
      </c>
      <c r="BD99" s="42">
        <f t="shared" si="7"/>
        <v>0</v>
      </c>
      <c r="BE99" s="42">
        <f t="shared" si="7"/>
        <v>0</v>
      </c>
      <c r="BF99" s="42">
        <f t="shared" si="7"/>
        <v>0</v>
      </c>
      <c r="BG99" s="42">
        <f t="shared" si="7"/>
        <v>0</v>
      </c>
      <c r="BH99" s="42">
        <f t="shared" si="7"/>
        <v>0</v>
      </c>
      <c r="BI99" s="42">
        <f t="shared" si="7"/>
        <v>0</v>
      </c>
      <c r="BJ99" s="42">
        <f t="shared" si="7"/>
        <v>0</v>
      </c>
      <c r="BK99" s="42">
        <f t="shared" si="7"/>
        <v>0</v>
      </c>
    </row>
    <row r="100" spans="1:63" s="1" customFormat="1" ht="15.6" x14ac:dyDescent="0.3">
      <c r="A100" s="14"/>
      <c r="B100" s="44">
        <v>31</v>
      </c>
      <c r="C100" s="46" t="s">
        <v>84</v>
      </c>
      <c r="D100" s="42">
        <f t="shared" si="8"/>
        <v>0</v>
      </c>
      <c r="E100" s="42">
        <f t="shared" si="8"/>
        <v>0</v>
      </c>
      <c r="F100" s="42">
        <f t="shared" si="8"/>
        <v>0</v>
      </c>
      <c r="G100" s="42">
        <f t="shared" si="8"/>
        <v>0</v>
      </c>
      <c r="H100" s="42">
        <f t="shared" si="8"/>
        <v>0</v>
      </c>
      <c r="I100" s="42">
        <f t="shared" si="8"/>
        <v>0</v>
      </c>
      <c r="J100" s="42">
        <f t="shared" si="8"/>
        <v>0</v>
      </c>
      <c r="K100" s="42">
        <f t="shared" si="8"/>
        <v>0</v>
      </c>
      <c r="L100" s="42">
        <f t="shared" si="8"/>
        <v>0</v>
      </c>
      <c r="M100" s="42">
        <f t="shared" si="8"/>
        <v>0</v>
      </c>
      <c r="N100" s="42">
        <f t="shared" si="8"/>
        <v>0</v>
      </c>
      <c r="O100" s="42">
        <f t="shared" si="8"/>
        <v>0</v>
      </c>
      <c r="P100" s="42">
        <f t="shared" si="8"/>
        <v>0</v>
      </c>
      <c r="Q100" s="42">
        <f t="shared" si="8"/>
        <v>0</v>
      </c>
      <c r="R100" s="42">
        <f t="shared" si="8"/>
        <v>0</v>
      </c>
      <c r="S100" s="42">
        <f t="shared" si="8"/>
        <v>0</v>
      </c>
      <c r="T100" s="42">
        <f t="shared" si="5"/>
        <v>0</v>
      </c>
      <c r="U100" s="42">
        <f t="shared" si="5"/>
        <v>0</v>
      </c>
      <c r="V100" s="42">
        <f t="shared" si="5"/>
        <v>0</v>
      </c>
      <c r="W100" s="42">
        <f t="shared" si="5"/>
        <v>0</v>
      </c>
      <c r="X100" s="42">
        <f t="shared" si="5"/>
        <v>0</v>
      </c>
      <c r="Y100" s="42">
        <f t="shared" si="5"/>
        <v>0</v>
      </c>
      <c r="Z100" s="42">
        <f t="shared" si="5"/>
        <v>0</v>
      </c>
      <c r="AA100" s="42">
        <f t="shared" si="5"/>
        <v>0</v>
      </c>
      <c r="AB100" s="42">
        <f t="shared" si="5"/>
        <v>0</v>
      </c>
      <c r="AC100" s="42">
        <f t="shared" si="5"/>
        <v>0</v>
      </c>
      <c r="AD100" s="42">
        <f t="shared" si="5"/>
        <v>0</v>
      </c>
      <c r="AE100" s="42">
        <f t="shared" si="5"/>
        <v>0</v>
      </c>
      <c r="AF100" s="42">
        <f t="shared" si="5"/>
        <v>0</v>
      </c>
      <c r="AG100" s="42">
        <f t="shared" si="5"/>
        <v>0</v>
      </c>
      <c r="AH100" s="42">
        <f t="shared" si="5"/>
        <v>1</v>
      </c>
      <c r="AI100" s="42">
        <f t="shared" si="5"/>
        <v>0</v>
      </c>
      <c r="AJ100" s="42">
        <f t="shared" si="6"/>
        <v>0</v>
      </c>
      <c r="AK100" s="42">
        <f t="shared" si="6"/>
        <v>0</v>
      </c>
      <c r="AL100" s="42">
        <f t="shared" si="6"/>
        <v>0</v>
      </c>
      <c r="AM100" s="42">
        <f t="shared" si="6"/>
        <v>0</v>
      </c>
      <c r="AN100" s="42">
        <f t="shared" si="6"/>
        <v>0</v>
      </c>
      <c r="AO100" s="42">
        <f t="shared" si="6"/>
        <v>0</v>
      </c>
      <c r="AP100" s="42">
        <f t="shared" si="6"/>
        <v>0</v>
      </c>
      <c r="AQ100" s="42">
        <f t="shared" si="6"/>
        <v>0</v>
      </c>
      <c r="AR100" s="42">
        <f t="shared" si="6"/>
        <v>0</v>
      </c>
      <c r="AS100" s="42">
        <f t="shared" si="6"/>
        <v>0</v>
      </c>
      <c r="AT100" s="42">
        <f t="shared" si="6"/>
        <v>0</v>
      </c>
      <c r="AU100" s="42">
        <f t="shared" si="6"/>
        <v>0</v>
      </c>
      <c r="AV100" s="42">
        <f t="shared" si="6"/>
        <v>0</v>
      </c>
      <c r="AW100" s="42">
        <f t="shared" si="6"/>
        <v>0</v>
      </c>
      <c r="AX100" s="42">
        <f t="shared" si="6"/>
        <v>0</v>
      </c>
      <c r="AY100" s="42">
        <f t="shared" si="6"/>
        <v>0</v>
      </c>
      <c r="AZ100" s="42">
        <f t="shared" si="7"/>
        <v>0</v>
      </c>
      <c r="BA100" s="42">
        <f t="shared" si="7"/>
        <v>0</v>
      </c>
      <c r="BB100" s="42">
        <f t="shared" si="7"/>
        <v>0</v>
      </c>
      <c r="BC100" s="42">
        <f t="shared" si="7"/>
        <v>0</v>
      </c>
      <c r="BD100" s="42">
        <f t="shared" si="7"/>
        <v>0</v>
      </c>
      <c r="BE100" s="42">
        <f t="shared" si="7"/>
        <v>0</v>
      </c>
      <c r="BF100" s="42">
        <f t="shared" si="7"/>
        <v>0</v>
      </c>
      <c r="BG100" s="42">
        <f t="shared" si="7"/>
        <v>0</v>
      </c>
      <c r="BH100" s="42">
        <f t="shared" si="7"/>
        <v>0</v>
      </c>
      <c r="BI100" s="42">
        <f t="shared" si="7"/>
        <v>0</v>
      </c>
      <c r="BJ100" s="42">
        <f t="shared" si="7"/>
        <v>0</v>
      </c>
      <c r="BK100" s="42">
        <f t="shared" si="7"/>
        <v>0</v>
      </c>
    </row>
    <row r="101" spans="1:63" s="1" customFormat="1" ht="15.6" x14ac:dyDescent="0.3">
      <c r="A101" s="14"/>
      <c r="B101" s="44">
        <v>32</v>
      </c>
      <c r="C101" s="46" t="s">
        <v>86</v>
      </c>
      <c r="D101" s="42">
        <f t="shared" si="8"/>
        <v>0</v>
      </c>
      <c r="E101" s="42">
        <f t="shared" si="8"/>
        <v>0</v>
      </c>
      <c r="F101" s="42">
        <f t="shared" si="8"/>
        <v>0</v>
      </c>
      <c r="G101" s="42">
        <f t="shared" si="8"/>
        <v>0</v>
      </c>
      <c r="H101" s="42">
        <f t="shared" si="8"/>
        <v>0</v>
      </c>
      <c r="I101" s="42">
        <f t="shared" si="8"/>
        <v>0</v>
      </c>
      <c r="J101" s="42">
        <f t="shared" si="8"/>
        <v>0</v>
      </c>
      <c r="K101" s="42">
        <f t="shared" si="8"/>
        <v>0</v>
      </c>
      <c r="L101" s="42">
        <f t="shared" si="8"/>
        <v>0</v>
      </c>
      <c r="M101" s="42">
        <f t="shared" si="8"/>
        <v>0</v>
      </c>
      <c r="N101" s="42">
        <f t="shared" si="8"/>
        <v>0</v>
      </c>
      <c r="O101" s="42">
        <f t="shared" si="8"/>
        <v>0</v>
      </c>
      <c r="P101" s="42">
        <f t="shared" si="8"/>
        <v>0</v>
      </c>
      <c r="Q101" s="42">
        <f t="shared" si="8"/>
        <v>0</v>
      </c>
      <c r="R101" s="42">
        <f t="shared" si="8"/>
        <v>0</v>
      </c>
      <c r="S101" s="42">
        <f t="shared" si="8"/>
        <v>0</v>
      </c>
      <c r="T101" s="42">
        <f t="shared" ref="T101:AI116" si="9">IF(T$67=$B101,1,0)</f>
        <v>0</v>
      </c>
      <c r="U101" s="42">
        <f t="shared" si="9"/>
        <v>0</v>
      </c>
      <c r="V101" s="42">
        <f t="shared" si="9"/>
        <v>0</v>
      </c>
      <c r="W101" s="42">
        <f t="shared" si="9"/>
        <v>0</v>
      </c>
      <c r="X101" s="42">
        <f t="shared" si="9"/>
        <v>0</v>
      </c>
      <c r="Y101" s="42">
        <f t="shared" si="9"/>
        <v>0</v>
      </c>
      <c r="Z101" s="42">
        <f t="shared" si="9"/>
        <v>0</v>
      </c>
      <c r="AA101" s="42">
        <f t="shared" si="9"/>
        <v>0</v>
      </c>
      <c r="AB101" s="42">
        <f t="shared" si="9"/>
        <v>0</v>
      </c>
      <c r="AC101" s="42">
        <f t="shared" si="9"/>
        <v>0</v>
      </c>
      <c r="AD101" s="42">
        <f t="shared" si="9"/>
        <v>0</v>
      </c>
      <c r="AE101" s="42">
        <f t="shared" si="9"/>
        <v>0</v>
      </c>
      <c r="AF101" s="42">
        <f t="shared" si="9"/>
        <v>0</v>
      </c>
      <c r="AG101" s="42">
        <f t="shared" si="9"/>
        <v>0</v>
      </c>
      <c r="AH101" s="42">
        <f t="shared" si="9"/>
        <v>0</v>
      </c>
      <c r="AI101" s="42">
        <f t="shared" si="9"/>
        <v>1</v>
      </c>
      <c r="AJ101" s="42">
        <f t="shared" ref="AJ101:AY116" si="10">IF(AJ$67=$B101,1,0)</f>
        <v>0</v>
      </c>
      <c r="AK101" s="42">
        <f t="shared" si="10"/>
        <v>0</v>
      </c>
      <c r="AL101" s="42">
        <f t="shared" si="10"/>
        <v>0</v>
      </c>
      <c r="AM101" s="42">
        <f t="shared" si="10"/>
        <v>0</v>
      </c>
      <c r="AN101" s="42">
        <f t="shared" si="10"/>
        <v>0</v>
      </c>
      <c r="AO101" s="42">
        <f t="shared" si="10"/>
        <v>0</v>
      </c>
      <c r="AP101" s="42">
        <f t="shared" si="10"/>
        <v>0</v>
      </c>
      <c r="AQ101" s="42">
        <f t="shared" si="10"/>
        <v>0</v>
      </c>
      <c r="AR101" s="42">
        <f t="shared" si="10"/>
        <v>0</v>
      </c>
      <c r="AS101" s="42">
        <f t="shared" si="10"/>
        <v>0</v>
      </c>
      <c r="AT101" s="42">
        <f t="shared" si="10"/>
        <v>0</v>
      </c>
      <c r="AU101" s="42">
        <f t="shared" si="10"/>
        <v>0</v>
      </c>
      <c r="AV101" s="42">
        <f t="shared" si="10"/>
        <v>0</v>
      </c>
      <c r="AW101" s="42">
        <f t="shared" si="10"/>
        <v>0</v>
      </c>
      <c r="AX101" s="42">
        <f t="shared" si="10"/>
        <v>0</v>
      </c>
      <c r="AY101" s="42">
        <f t="shared" si="10"/>
        <v>0</v>
      </c>
      <c r="AZ101" s="42">
        <f t="shared" ref="AZ101:BK116" si="11">IF(AZ$67=$B101,1,0)</f>
        <v>0</v>
      </c>
      <c r="BA101" s="42">
        <f t="shared" si="11"/>
        <v>0</v>
      </c>
      <c r="BB101" s="42">
        <f t="shared" si="11"/>
        <v>0</v>
      </c>
      <c r="BC101" s="42">
        <f t="shared" si="11"/>
        <v>0</v>
      </c>
      <c r="BD101" s="42">
        <f t="shared" si="11"/>
        <v>0</v>
      </c>
      <c r="BE101" s="42">
        <f t="shared" si="11"/>
        <v>0</v>
      </c>
      <c r="BF101" s="42">
        <f t="shared" si="11"/>
        <v>0</v>
      </c>
      <c r="BG101" s="42">
        <f t="shared" si="11"/>
        <v>0</v>
      </c>
      <c r="BH101" s="42">
        <f t="shared" si="11"/>
        <v>0</v>
      </c>
      <c r="BI101" s="42">
        <f t="shared" si="11"/>
        <v>0</v>
      </c>
      <c r="BJ101" s="42">
        <f t="shared" si="11"/>
        <v>0</v>
      </c>
      <c r="BK101" s="42">
        <f t="shared" si="11"/>
        <v>0</v>
      </c>
    </row>
    <row r="102" spans="1:63" s="1" customFormat="1" ht="15.6" x14ac:dyDescent="0.3">
      <c r="A102" s="14"/>
      <c r="B102" s="44">
        <v>33</v>
      </c>
      <c r="C102" s="46" t="s">
        <v>88</v>
      </c>
      <c r="D102" s="42">
        <f t="shared" si="8"/>
        <v>0</v>
      </c>
      <c r="E102" s="42">
        <f t="shared" si="8"/>
        <v>0</v>
      </c>
      <c r="F102" s="42">
        <f t="shared" si="8"/>
        <v>0</v>
      </c>
      <c r="G102" s="42">
        <f t="shared" si="8"/>
        <v>0</v>
      </c>
      <c r="H102" s="42">
        <f t="shared" si="8"/>
        <v>0</v>
      </c>
      <c r="I102" s="42">
        <f t="shared" si="8"/>
        <v>0</v>
      </c>
      <c r="J102" s="42">
        <f t="shared" si="8"/>
        <v>0</v>
      </c>
      <c r="K102" s="42">
        <f t="shared" si="8"/>
        <v>0</v>
      </c>
      <c r="L102" s="42">
        <f t="shared" si="8"/>
        <v>0</v>
      </c>
      <c r="M102" s="42">
        <f t="shared" si="8"/>
        <v>0</v>
      </c>
      <c r="N102" s="42">
        <f t="shared" si="8"/>
        <v>0</v>
      </c>
      <c r="O102" s="42">
        <f t="shared" si="8"/>
        <v>0</v>
      </c>
      <c r="P102" s="42">
        <f t="shared" si="8"/>
        <v>0</v>
      </c>
      <c r="Q102" s="42">
        <f t="shared" si="8"/>
        <v>0</v>
      </c>
      <c r="R102" s="42">
        <f t="shared" si="8"/>
        <v>0</v>
      </c>
      <c r="S102" s="42">
        <f t="shared" ref="S102:AH117" si="12">IF(S$67=$B102,1,0)</f>
        <v>0</v>
      </c>
      <c r="T102" s="42">
        <f t="shared" si="9"/>
        <v>0</v>
      </c>
      <c r="U102" s="42">
        <f t="shared" si="9"/>
        <v>0</v>
      </c>
      <c r="V102" s="42">
        <f t="shared" si="9"/>
        <v>0</v>
      </c>
      <c r="W102" s="42">
        <f t="shared" si="9"/>
        <v>0</v>
      </c>
      <c r="X102" s="42">
        <f t="shared" si="9"/>
        <v>0</v>
      </c>
      <c r="Y102" s="42">
        <f t="shared" si="9"/>
        <v>0</v>
      </c>
      <c r="Z102" s="42">
        <f t="shared" si="9"/>
        <v>0</v>
      </c>
      <c r="AA102" s="42">
        <f t="shared" si="9"/>
        <v>0</v>
      </c>
      <c r="AB102" s="42">
        <f t="shared" si="9"/>
        <v>0</v>
      </c>
      <c r="AC102" s="42">
        <f t="shared" si="9"/>
        <v>0</v>
      </c>
      <c r="AD102" s="42">
        <f t="shared" si="9"/>
        <v>0</v>
      </c>
      <c r="AE102" s="42">
        <f t="shared" si="9"/>
        <v>0</v>
      </c>
      <c r="AF102" s="42">
        <f t="shared" si="9"/>
        <v>0</v>
      </c>
      <c r="AG102" s="42">
        <f t="shared" si="9"/>
        <v>0</v>
      </c>
      <c r="AH102" s="42">
        <f t="shared" si="9"/>
        <v>0</v>
      </c>
      <c r="AI102" s="42">
        <f t="shared" si="9"/>
        <v>0</v>
      </c>
      <c r="AJ102" s="42">
        <f t="shared" si="10"/>
        <v>1</v>
      </c>
      <c r="AK102" s="42">
        <f t="shared" si="10"/>
        <v>0</v>
      </c>
      <c r="AL102" s="42">
        <f t="shared" si="10"/>
        <v>0</v>
      </c>
      <c r="AM102" s="42">
        <f t="shared" si="10"/>
        <v>0</v>
      </c>
      <c r="AN102" s="42">
        <f t="shared" si="10"/>
        <v>0</v>
      </c>
      <c r="AO102" s="42">
        <f t="shared" si="10"/>
        <v>0</v>
      </c>
      <c r="AP102" s="42">
        <f t="shared" si="10"/>
        <v>0</v>
      </c>
      <c r="AQ102" s="42">
        <f t="shared" si="10"/>
        <v>0</v>
      </c>
      <c r="AR102" s="42">
        <f t="shared" si="10"/>
        <v>0</v>
      </c>
      <c r="AS102" s="42">
        <f t="shared" si="10"/>
        <v>0</v>
      </c>
      <c r="AT102" s="42">
        <f t="shared" si="10"/>
        <v>0</v>
      </c>
      <c r="AU102" s="42">
        <f t="shared" si="10"/>
        <v>0</v>
      </c>
      <c r="AV102" s="42">
        <f t="shared" si="10"/>
        <v>0</v>
      </c>
      <c r="AW102" s="42">
        <f t="shared" si="10"/>
        <v>0</v>
      </c>
      <c r="AX102" s="42">
        <f t="shared" si="10"/>
        <v>0</v>
      </c>
      <c r="AY102" s="42">
        <f t="shared" si="10"/>
        <v>0</v>
      </c>
      <c r="AZ102" s="42">
        <f t="shared" si="11"/>
        <v>0</v>
      </c>
      <c r="BA102" s="42">
        <f t="shared" si="11"/>
        <v>0</v>
      </c>
      <c r="BB102" s="42">
        <f t="shared" si="11"/>
        <v>0</v>
      </c>
      <c r="BC102" s="42">
        <f t="shared" si="11"/>
        <v>0</v>
      </c>
      <c r="BD102" s="42">
        <f t="shared" si="11"/>
        <v>0</v>
      </c>
      <c r="BE102" s="42">
        <f t="shared" si="11"/>
        <v>0</v>
      </c>
      <c r="BF102" s="42">
        <f t="shared" si="11"/>
        <v>0</v>
      </c>
      <c r="BG102" s="42">
        <f t="shared" si="11"/>
        <v>0</v>
      </c>
      <c r="BH102" s="42">
        <f t="shared" si="11"/>
        <v>0</v>
      </c>
      <c r="BI102" s="42">
        <f t="shared" si="11"/>
        <v>0</v>
      </c>
      <c r="BJ102" s="42">
        <f t="shared" si="11"/>
        <v>0</v>
      </c>
      <c r="BK102" s="42">
        <f t="shared" si="11"/>
        <v>0</v>
      </c>
    </row>
    <row r="103" spans="1:63" s="1" customFormat="1" ht="15.6" x14ac:dyDescent="0.3">
      <c r="A103" s="14"/>
      <c r="B103" s="44">
        <v>34</v>
      </c>
      <c r="C103" s="46" t="s">
        <v>90</v>
      </c>
      <c r="D103" s="42">
        <f t="shared" ref="D103:S118" si="13">IF(D$67=$B103,1,0)</f>
        <v>0</v>
      </c>
      <c r="E103" s="42">
        <f t="shared" si="13"/>
        <v>0</v>
      </c>
      <c r="F103" s="42">
        <f t="shared" si="13"/>
        <v>0</v>
      </c>
      <c r="G103" s="42">
        <f t="shared" si="13"/>
        <v>0</v>
      </c>
      <c r="H103" s="42">
        <f t="shared" si="13"/>
        <v>0</v>
      </c>
      <c r="I103" s="42">
        <f t="shared" si="13"/>
        <v>0</v>
      </c>
      <c r="J103" s="42">
        <f t="shared" si="13"/>
        <v>0</v>
      </c>
      <c r="K103" s="42">
        <f t="shared" si="13"/>
        <v>0</v>
      </c>
      <c r="L103" s="42">
        <f t="shared" si="13"/>
        <v>0</v>
      </c>
      <c r="M103" s="42">
        <f t="shared" si="13"/>
        <v>0</v>
      </c>
      <c r="N103" s="42">
        <f t="shared" si="13"/>
        <v>0</v>
      </c>
      <c r="O103" s="42">
        <f t="shared" si="13"/>
        <v>0</v>
      </c>
      <c r="P103" s="42">
        <f t="shared" si="13"/>
        <v>0</v>
      </c>
      <c r="Q103" s="42">
        <f t="shared" si="13"/>
        <v>0</v>
      </c>
      <c r="R103" s="42">
        <f t="shared" si="13"/>
        <v>0</v>
      </c>
      <c r="S103" s="42">
        <f t="shared" si="12"/>
        <v>0</v>
      </c>
      <c r="T103" s="42">
        <f t="shared" si="9"/>
        <v>0</v>
      </c>
      <c r="U103" s="42">
        <f t="shared" si="9"/>
        <v>0</v>
      </c>
      <c r="V103" s="42">
        <f t="shared" si="9"/>
        <v>0</v>
      </c>
      <c r="W103" s="42">
        <f t="shared" si="9"/>
        <v>0</v>
      </c>
      <c r="X103" s="42">
        <f t="shared" si="9"/>
        <v>0</v>
      </c>
      <c r="Y103" s="42">
        <f t="shared" si="9"/>
        <v>0</v>
      </c>
      <c r="Z103" s="42">
        <f t="shared" si="9"/>
        <v>0</v>
      </c>
      <c r="AA103" s="42">
        <f t="shared" si="9"/>
        <v>0</v>
      </c>
      <c r="AB103" s="42">
        <f t="shared" si="9"/>
        <v>0</v>
      </c>
      <c r="AC103" s="42">
        <f t="shared" si="9"/>
        <v>0</v>
      </c>
      <c r="AD103" s="42">
        <f t="shared" si="9"/>
        <v>0</v>
      </c>
      <c r="AE103" s="42">
        <f t="shared" si="9"/>
        <v>0</v>
      </c>
      <c r="AF103" s="42">
        <f t="shared" si="9"/>
        <v>0</v>
      </c>
      <c r="AG103" s="42">
        <f t="shared" si="9"/>
        <v>0</v>
      </c>
      <c r="AH103" s="42">
        <f t="shared" si="9"/>
        <v>0</v>
      </c>
      <c r="AI103" s="42">
        <f t="shared" si="9"/>
        <v>0</v>
      </c>
      <c r="AJ103" s="42">
        <f t="shared" si="10"/>
        <v>0</v>
      </c>
      <c r="AK103" s="42">
        <f t="shared" si="10"/>
        <v>1</v>
      </c>
      <c r="AL103" s="42">
        <f t="shared" si="10"/>
        <v>0</v>
      </c>
      <c r="AM103" s="42">
        <f t="shared" si="10"/>
        <v>0</v>
      </c>
      <c r="AN103" s="42">
        <f t="shared" si="10"/>
        <v>0</v>
      </c>
      <c r="AO103" s="42">
        <f t="shared" si="10"/>
        <v>0</v>
      </c>
      <c r="AP103" s="42">
        <f t="shared" si="10"/>
        <v>0</v>
      </c>
      <c r="AQ103" s="42">
        <f t="shared" si="10"/>
        <v>0</v>
      </c>
      <c r="AR103" s="42">
        <f t="shared" si="10"/>
        <v>0</v>
      </c>
      <c r="AS103" s="42">
        <f t="shared" si="10"/>
        <v>0</v>
      </c>
      <c r="AT103" s="42">
        <f t="shared" si="10"/>
        <v>0</v>
      </c>
      <c r="AU103" s="42">
        <f t="shared" si="10"/>
        <v>0</v>
      </c>
      <c r="AV103" s="42">
        <f t="shared" si="10"/>
        <v>0</v>
      </c>
      <c r="AW103" s="42">
        <f t="shared" si="10"/>
        <v>0</v>
      </c>
      <c r="AX103" s="42">
        <f t="shared" si="10"/>
        <v>0</v>
      </c>
      <c r="AY103" s="42">
        <f t="shared" si="10"/>
        <v>0</v>
      </c>
      <c r="AZ103" s="42">
        <f t="shared" si="11"/>
        <v>0</v>
      </c>
      <c r="BA103" s="42">
        <f t="shared" si="11"/>
        <v>0</v>
      </c>
      <c r="BB103" s="42">
        <f t="shared" si="11"/>
        <v>0</v>
      </c>
      <c r="BC103" s="42">
        <f t="shared" si="11"/>
        <v>0</v>
      </c>
      <c r="BD103" s="42">
        <f t="shared" si="11"/>
        <v>0</v>
      </c>
      <c r="BE103" s="42">
        <f t="shared" si="11"/>
        <v>0</v>
      </c>
      <c r="BF103" s="42">
        <f t="shared" si="11"/>
        <v>0</v>
      </c>
      <c r="BG103" s="42">
        <f t="shared" si="11"/>
        <v>0</v>
      </c>
      <c r="BH103" s="42">
        <f t="shared" si="11"/>
        <v>0</v>
      </c>
      <c r="BI103" s="42">
        <f t="shared" si="11"/>
        <v>0</v>
      </c>
      <c r="BJ103" s="42">
        <f t="shared" si="11"/>
        <v>0</v>
      </c>
      <c r="BK103" s="42">
        <f t="shared" si="11"/>
        <v>0</v>
      </c>
    </row>
    <row r="104" spans="1:63" s="1" customFormat="1" ht="15.6" x14ac:dyDescent="0.3">
      <c r="A104" s="14"/>
      <c r="B104" s="44">
        <v>35</v>
      </c>
      <c r="C104" s="46" t="s">
        <v>92</v>
      </c>
      <c r="D104" s="42">
        <f t="shared" si="13"/>
        <v>0</v>
      </c>
      <c r="E104" s="42">
        <f t="shared" si="13"/>
        <v>0</v>
      </c>
      <c r="F104" s="42">
        <f t="shared" si="13"/>
        <v>0</v>
      </c>
      <c r="G104" s="42">
        <f t="shared" si="13"/>
        <v>0</v>
      </c>
      <c r="H104" s="42">
        <f t="shared" si="13"/>
        <v>0</v>
      </c>
      <c r="I104" s="42">
        <f t="shared" si="13"/>
        <v>0</v>
      </c>
      <c r="J104" s="42">
        <f t="shared" si="13"/>
        <v>0</v>
      </c>
      <c r="K104" s="42">
        <f t="shared" si="13"/>
        <v>0</v>
      </c>
      <c r="L104" s="42">
        <f t="shared" si="13"/>
        <v>0</v>
      </c>
      <c r="M104" s="42">
        <f t="shared" si="13"/>
        <v>0</v>
      </c>
      <c r="N104" s="42">
        <f t="shared" si="13"/>
        <v>0</v>
      </c>
      <c r="O104" s="42">
        <f t="shared" si="13"/>
        <v>0</v>
      </c>
      <c r="P104" s="42">
        <f t="shared" si="13"/>
        <v>0</v>
      </c>
      <c r="Q104" s="42">
        <f t="shared" si="13"/>
        <v>0</v>
      </c>
      <c r="R104" s="42">
        <f t="shared" si="13"/>
        <v>0</v>
      </c>
      <c r="S104" s="42">
        <f t="shared" si="12"/>
        <v>0</v>
      </c>
      <c r="T104" s="42">
        <f t="shared" si="9"/>
        <v>0</v>
      </c>
      <c r="U104" s="42">
        <f t="shared" si="9"/>
        <v>0</v>
      </c>
      <c r="V104" s="42">
        <f t="shared" si="9"/>
        <v>0</v>
      </c>
      <c r="W104" s="42">
        <f t="shared" si="9"/>
        <v>0</v>
      </c>
      <c r="X104" s="42">
        <f t="shared" si="9"/>
        <v>0</v>
      </c>
      <c r="Y104" s="42">
        <f t="shared" si="9"/>
        <v>0</v>
      </c>
      <c r="Z104" s="42">
        <f t="shared" si="9"/>
        <v>0</v>
      </c>
      <c r="AA104" s="42">
        <f t="shared" si="9"/>
        <v>0</v>
      </c>
      <c r="AB104" s="42">
        <f t="shared" si="9"/>
        <v>0</v>
      </c>
      <c r="AC104" s="42">
        <f t="shared" si="9"/>
        <v>0</v>
      </c>
      <c r="AD104" s="42">
        <f t="shared" si="9"/>
        <v>0</v>
      </c>
      <c r="AE104" s="42">
        <f t="shared" si="9"/>
        <v>0</v>
      </c>
      <c r="AF104" s="42">
        <f t="shared" si="9"/>
        <v>0</v>
      </c>
      <c r="AG104" s="42">
        <f t="shared" si="9"/>
        <v>0</v>
      </c>
      <c r="AH104" s="42">
        <f t="shared" si="9"/>
        <v>0</v>
      </c>
      <c r="AI104" s="42">
        <f t="shared" si="9"/>
        <v>0</v>
      </c>
      <c r="AJ104" s="42">
        <f t="shared" si="10"/>
        <v>0</v>
      </c>
      <c r="AK104" s="42">
        <f t="shared" si="10"/>
        <v>0</v>
      </c>
      <c r="AL104" s="42">
        <f t="shared" si="10"/>
        <v>1</v>
      </c>
      <c r="AM104" s="42">
        <f t="shared" si="10"/>
        <v>0</v>
      </c>
      <c r="AN104" s="42">
        <f t="shared" si="10"/>
        <v>0</v>
      </c>
      <c r="AO104" s="42">
        <f t="shared" si="10"/>
        <v>0</v>
      </c>
      <c r="AP104" s="42">
        <f t="shared" si="10"/>
        <v>0</v>
      </c>
      <c r="AQ104" s="42">
        <f t="shared" si="10"/>
        <v>0</v>
      </c>
      <c r="AR104" s="42">
        <f t="shared" si="10"/>
        <v>0</v>
      </c>
      <c r="AS104" s="42">
        <f t="shared" si="10"/>
        <v>0</v>
      </c>
      <c r="AT104" s="42">
        <f t="shared" si="10"/>
        <v>0</v>
      </c>
      <c r="AU104" s="42">
        <f t="shared" si="10"/>
        <v>0</v>
      </c>
      <c r="AV104" s="42">
        <f t="shared" si="10"/>
        <v>0</v>
      </c>
      <c r="AW104" s="42">
        <f t="shared" si="10"/>
        <v>0</v>
      </c>
      <c r="AX104" s="42">
        <f t="shared" si="10"/>
        <v>0</v>
      </c>
      <c r="AY104" s="42">
        <f t="shared" si="10"/>
        <v>0</v>
      </c>
      <c r="AZ104" s="42">
        <f t="shared" si="11"/>
        <v>0</v>
      </c>
      <c r="BA104" s="42">
        <f t="shared" si="11"/>
        <v>0</v>
      </c>
      <c r="BB104" s="42">
        <f t="shared" si="11"/>
        <v>0</v>
      </c>
      <c r="BC104" s="42">
        <f t="shared" si="11"/>
        <v>0</v>
      </c>
      <c r="BD104" s="42">
        <f t="shared" si="11"/>
        <v>0</v>
      </c>
      <c r="BE104" s="42">
        <f t="shared" si="11"/>
        <v>0</v>
      </c>
      <c r="BF104" s="42">
        <f t="shared" si="11"/>
        <v>0</v>
      </c>
      <c r="BG104" s="42">
        <f t="shared" si="11"/>
        <v>0</v>
      </c>
      <c r="BH104" s="42">
        <f t="shared" si="11"/>
        <v>0</v>
      </c>
      <c r="BI104" s="42">
        <f t="shared" si="11"/>
        <v>0</v>
      </c>
      <c r="BJ104" s="42">
        <f t="shared" si="11"/>
        <v>0</v>
      </c>
      <c r="BK104" s="42">
        <f t="shared" si="11"/>
        <v>0</v>
      </c>
    </row>
    <row r="105" spans="1:63" s="1" customFormat="1" ht="15.6" x14ac:dyDescent="0.3">
      <c r="A105" s="14"/>
      <c r="B105" s="44">
        <v>36</v>
      </c>
      <c r="C105" s="46" t="s">
        <v>94</v>
      </c>
      <c r="D105" s="42">
        <f t="shared" si="13"/>
        <v>0</v>
      </c>
      <c r="E105" s="42">
        <f t="shared" si="13"/>
        <v>0</v>
      </c>
      <c r="F105" s="42">
        <f t="shared" si="13"/>
        <v>0</v>
      </c>
      <c r="G105" s="42">
        <f t="shared" si="13"/>
        <v>0</v>
      </c>
      <c r="H105" s="42">
        <f t="shared" si="13"/>
        <v>0</v>
      </c>
      <c r="I105" s="42">
        <f t="shared" si="13"/>
        <v>0</v>
      </c>
      <c r="J105" s="42">
        <f t="shared" si="13"/>
        <v>0</v>
      </c>
      <c r="K105" s="42">
        <f t="shared" si="13"/>
        <v>0</v>
      </c>
      <c r="L105" s="42">
        <f t="shared" si="13"/>
        <v>0</v>
      </c>
      <c r="M105" s="42">
        <f t="shared" si="13"/>
        <v>0</v>
      </c>
      <c r="N105" s="42">
        <f t="shared" si="13"/>
        <v>0</v>
      </c>
      <c r="O105" s="42">
        <f t="shared" si="13"/>
        <v>0</v>
      </c>
      <c r="P105" s="42">
        <f t="shared" si="13"/>
        <v>0</v>
      </c>
      <c r="Q105" s="42">
        <f t="shared" si="13"/>
        <v>0</v>
      </c>
      <c r="R105" s="42">
        <f t="shared" si="13"/>
        <v>0</v>
      </c>
      <c r="S105" s="42">
        <f t="shared" si="12"/>
        <v>0</v>
      </c>
      <c r="T105" s="42">
        <f t="shared" si="9"/>
        <v>0</v>
      </c>
      <c r="U105" s="42">
        <f t="shared" si="9"/>
        <v>0</v>
      </c>
      <c r="V105" s="42">
        <f t="shared" si="9"/>
        <v>0</v>
      </c>
      <c r="W105" s="42">
        <f t="shared" si="9"/>
        <v>0</v>
      </c>
      <c r="X105" s="42">
        <f t="shared" si="9"/>
        <v>0</v>
      </c>
      <c r="Y105" s="42">
        <f t="shared" si="9"/>
        <v>0</v>
      </c>
      <c r="Z105" s="42">
        <f t="shared" si="9"/>
        <v>0</v>
      </c>
      <c r="AA105" s="42">
        <f t="shared" si="9"/>
        <v>0</v>
      </c>
      <c r="AB105" s="42">
        <f t="shared" si="9"/>
        <v>0</v>
      </c>
      <c r="AC105" s="42">
        <f t="shared" si="9"/>
        <v>0</v>
      </c>
      <c r="AD105" s="42">
        <f t="shared" si="9"/>
        <v>0</v>
      </c>
      <c r="AE105" s="42">
        <f t="shared" si="9"/>
        <v>0</v>
      </c>
      <c r="AF105" s="42">
        <f t="shared" si="9"/>
        <v>0</v>
      </c>
      <c r="AG105" s="42">
        <f t="shared" si="9"/>
        <v>0</v>
      </c>
      <c r="AH105" s="42">
        <f t="shared" si="9"/>
        <v>0</v>
      </c>
      <c r="AI105" s="42">
        <f t="shared" si="9"/>
        <v>0</v>
      </c>
      <c r="AJ105" s="42">
        <f t="shared" si="10"/>
        <v>0</v>
      </c>
      <c r="AK105" s="42">
        <f t="shared" si="10"/>
        <v>0</v>
      </c>
      <c r="AL105" s="42">
        <f t="shared" si="10"/>
        <v>0</v>
      </c>
      <c r="AM105" s="42">
        <f t="shared" si="10"/>
        <v>1</v>
      </c>
      <c r="AN105" s="42">
        <f t="shared" si="10"/>
        <v>0</v>
      </c>
      <c r="AO105" s="42">
        <f t="shared" si="10"/>
        <v>0</v>
      </c>
      <c r="AP105" s="42">
        <f t="shared" si="10"/>
        <v>0</v>
      </c>
      <c r="AQ105" s="42">
        <f t="shared" si="10"/>
        <v>0</v>
      </c>
      <c r="AR105" s="42">
        <f t="shared" si="10"/>
        <v>0</v>
      </c>
      <c r="AS105" s="42">
        <f t="shared" si="10"/>
        <v>0</v>
      </c>
      <c r="AT105" s="42">
        <f t="shared" si="10"/>
        <v>0</v>
      </c>
      <c r="AU105" s="42">
        <f t="shared" si="10"/>
        <v>0</v>
      </c>
      <c r="AV105" s="42">
        <f t="shared" si="10"/>
        <v>0</v>
      </c>
      <c r="AW105" s="42">
        <f t="shared" si="10"/>
        <v>0</v>
      </c>
      <c r="AX105" s="42">
        <f t="shared" si="10"/>
        <v>0</v>
      </c>
      <c r="AY105" s="42">
        <f t="shared" si="10"/>
        <v>0</v>
      </c>
      <c r="AZ105" s="42">
        <f t="shared" si="11"/>
        <v>0</v>
      </c>
      <c r="BA105" s="42">
        <f t="shared" si="11"/>
        <v>0</v>
      </c>
      <c r="BB105" s="42">
        <f t="shared" si="11"/>
        <v>0</v>
      </c>
      <c r="BC105" s="42">
        <f t="shared" si="11"/>
        <v>0</v>
      </c>
      <c r="BD105" s="42">
        <f t="shared" si="11"/>
        <v>0</v>
      </c>
      <c r="BE105" s="42">
        <f t="shared" si="11"/>
        <v>0</v>
      </c>
      <c r="BF105" s="42">
        <f t="shared" si="11"/>
        <v>0</v>
      </c>
      <c r="BG105" s="42">
        <f t="shared" si="11"/>
        <v>0</v>
      </c>
      <c r="BH105" s="42">
        <f t="shared" si="11"/>
        <v>0</v>
      </c>
      <c r="BI105" s="42">
        <f t="shared" si="11"/>
        <v>0</v>
      </c>
      <c r="BJ105" s="42">
        <f t="shared" si="11"/>
        <v>0</v>
      </c>
      <c r="BK105" s="42">
        <f t="shared" si="11"/>
        <v>0</v>
      </c>
    </row>
    <row r="106" spans="1:63" s="1" customFormat="1" ht="15.6" x14ac:dyDescent="0.3">
      <c r="A106" s="14"/>
      <c r="B106" s="44">
        <v>37</v>
      </c>
      <c r="C106" s="46" t="s">
        <v>96</v>
      </c>
      <c r="D106" s="42">
        <f t="shared" si="13"/>
        <v>0</v>
      </c>
      <c r="E106" s="42">
        <f t="shared" si="13"/>
        <v>0</v>
      </c>
      <c r="F106" s="42">
        <f t="shared" si="13"/>
        <v>0</v>
      </c>
      <c r="G106" s="42">
        <f t="shared" si="13"/>
        <v>0</v>
      </c>
      <c r="H106" s="42">
        <f t="shared" si="13"/>
        <v>0</v>
      </c>
      <c r="I106" s="42">
        <f t="shared" si="13"/>
        <v>0</v>
      </c>
      <c r="J106" s="42">
        <f t="shared" si="13"/>
        <v>0</v>
      </c>
      <c r="K106" s="42">
        <f t="shared" si="13"/>
        <v>0</v>
      </c>
      <c r="L106" s="42">
        <f t="shared" si="13"/>
        <v>0</v>
      </c>
      <c r="M106" s="42">
        <f t="shared" si="13"/>
        <v>0</v>
      </c>
      <c r="N106" s="42">
        <f t="shared" si="13"/>
        <v>0</v>
      </c>
      <c r="O106" s="42">
        <f t="shared" si="13"/>
        <v>0</v>
      </c>
      <c r="P106" s="42">
        <f t="shared" si="13"/>
        <v>0</v>
      </c>
      <c r="Q106" s="42">
        <f t="shared" si="13"/>
        <v>0</v>
      </c>
      <c r="R106" s="42">
        <f t="shared" si="13"/>
        <v>0</v>
      </c>
      <c r="S106" s="42">
        <f t="shared" si="12"/>
        <v>0</v>
      </c>
      <c r="T106" s="42">
        <f t="shared" si="9"/>
        <v>0</v>
      </c>
      <c r="U106" s="42">
        <f t="shared" si="9"/>
        <v>0</v>
      </c>
      <c r="V106" s="42">
        <f t="shared" si="9"/>
        <v>0</v>
      </c>
      <c r="W106" s="42">
        <f t="shared" si="9"/>
        <v>0</v>
      </c>
      <c r="X106" s="42">
        <f t="shared" si="9"/>
        <v>0</v>
      </c>
      <c r="Y106" s="42">
        <f t="shared" si="9"/>
        <v>0</v>
      </c>
      <c r="Z106" s="42">
        <f t="shared" si="9"/>
        <v>0</v>
      </c>
      <c r="AA106" s="42">
        <f t="shared" si="9"/>
        <v>0</v>
      </c>
      <c r="AB106" s="42">
        <f t="shared" si="9"/>
        <v>0</v>
      </c>
      <c r="AC106" s="42">
        <f t="shared" si="9"/>
        <v>0</v>
      </c>
      <c r="AD106" s="42">
        <f t="shared" si="9"/>
        <v>0</v>
      </c>
      <c r="AE106" s="42">
        <f t="shared" si="9"/>
        <v>0</v>
      </c>
      <c r="AF106" s="42">
        <f t="shared" si="9"/>
        <v>0</v>
      </c>
      <c r="AG106" s="42">
        <f t="shared" si="9"/>
        <v>0</v>
      </c>
      <c r="AH106" s="42">
        <f t="shared" si="9"/>
        <v>0</v>
      </c>
      <c r="AI106" s="42">
        <f t="shared" si="9"/>
        <v>0</v>
      </c>
      <c r="AJ106" s="42">
        <f t="shared" si="10"/>
        <v>0</v>
      </c>
      <c r="AK106" s="42">
        <f t="shared" si="10"/>
        <v>0</v>
      </c>
      <c r="AL106" s="42">
        <f t="shared" si="10"/>
        <v>0</v>
      </c>
      <c r="AM106" s="42">
        <f t="shared" si="10"/>
        <v>0</v>
      </c>
      <c r="AN106" s="42">
        <f t="shared" si="10"/>
        <v>1</v>
      </c>
      <c r="AO106" s="42">
        <f t="shared" si="10"/>
        <v>0</v>
      </c>
      <c r="AP106" s="42">
        <f t="shared" si="10"/>
        <v>0</v>
      </c>
      <c r="AQ106" s="42">
        <f t="shared" si="10"/>
        <v>0</v>
      </c>
      <c r="AR106" s="42">
        <f t="shared" si="10"/>
        <v>0</v>
      </c>
      <c r="AS106" s="42">
        <f t="shared" si="10"/>
        <v>0</v>
      </c>
      <c r="AT106" s="42">
        <f t="shared" si="10"/>
        <v>0</v>
      </c>
      <c r="AU106" s="42">
        <f t="shared" si="10"/>
        <v>0</v>
      </c>
      <c r="AV106" s="42">
        <f t="shared" si="10"/>
        <v>0</v>
      </c>
      <c r="AW106" s="42">
        <f t="shared" si="10"/>
        <v>0</v>
      </c>
      <c r="AX106" s="42">
        <f t="shared" si="10"/>
        <v>0</v>
      </c>
      <c r="AY106" s="42">
        <f t="shared" si="10"/>
        <v>0</v>
      </c>
      <c r="AZ106" s="42">
        <f t="shared" si="11"/>
        <v>0</v>
      </c>
      <c r="BA106" s="42">
        <f t="shared" si="11"/>
        <v>0</v>
      </c>
      <c r="BB106" s="42">
        <f t="shared" si="11"/>
        <v>0</v>
      </c>
      <c r="BC106" s="42">
        <f t="shared" si="11"/>
        <v>0</v>
      </c>
      <c r="BD106" s="42">
        <f t="shared" si="11"/>
        <v>0</v>
      </c>
      <c r="BE106" s="42">
        <f t="shared" si="11"/>
        <v>0</v>
      </c>
      <c r="BF106" s="42">
        <f t="shared" si="11"/>
        <v>0</v>
      </c>
      <c r="BG106" s="42">
        <f t="shared" si="11"/>
        <v>0</v>
      </c>
      <c r="BH106" s="42">
        <f t="shared" si="11"/>
        <v>0</v>
      </c>
      <c r="BI106" s="42">
        <f t="shared" si="11"/>
        <v>0</v>
      </c>
      <c r="BJ106" s="42">
        <f t="shared" si="11"/>
        <v>0</v>
      </c>
      <c r="BK106" s="42">
        <f t="shared" si="11"/>
        <v>0</v>
      </c>
    </row>
    <row r="107" spans="1:63" s="1" customFormat="1" ht="15.6" x14ac:dyDescent="0.3">
      <c r="A107" s="14"/>
      <c r="B107" s="44">
        <v>38</v>
      </c>
      <c r="C107" s="46" t="s">
        <v>98</v>
      </c>
      <c r="D107" s="42">
        <f t="shared" si="13"/>
        <v>0</v>
      </c>
      <c r="E107" s="42">
        <f t="shared" si="13"/>
        <v>0</v>
      </c>
      <c r="F107" s="42">
        <f t="shared" si="13"/>
        <v>0</v>
      </c>
      <c r="G107" s="42">
        <f t="shared" si="13"/>
        <v>0</v>
      </c>
      <c r="H107" s="42">
        <f t="shared" si="13"/>
        <v>0</v>
      </c>
      <c r="I107" s="42">
        <f t="shared" si="13"/>
        <v>0</v>
      </c>
      <c r="J107" s="42">
        <f t="shared" si="13"/>
        <v>0</v>
      </c>
      <c r="K107" s="42">
        <f t="shared" si="13"/>
        <v>0</v>
      </c>
      <c r="L107" s="42">
        <f t="shared" si="13"/>
        <v>0</v>
      </c>
      <c r="M107" s="42">
        <f t="shared" si="13"/>
        <v>0</v>
      </c>
      <c r="N107" s="42">
        <f t="shared" si="13"/>
        <v>0</v>
      </c>
      <c r="O107" s="42">
        <f t="shared" si="13"/>
        <v>0</v>
      </c>
      <c r="P107" s="42">
        <f t="shared" si="13"/>
        <v>0</v>
      </c>
      <c r="Q107" s="42">
        <f t="shared" si="13"/>
        <v>0</v>
      </c>
      <c r="R107" s="42">
        <f t="shared" si="13"/>
        <v>0</v>
      </c>
      <c r="S107" s="42">
        <f t="shared" si="12"/>
        <v>0</v>
      </c>
      <c r="T107" s="42">
        <f t="shared" si="9"/>
        <v>0</v>
      </c>
      <c r="U107" s="42">
        <f t="shared" si="9"/>
        <v>0</v>
      </c>
      <c r="V107" s="42">
        <f t="shared" si="9"/>
        <v>0</v>
      </c>
      <c r="W107" s="42">
        <f t="shared" si="9"/>
        <v>0</v>
      </c>
      <c r="X107" s="42">
        <f t="shared" si="9"/>
        <v>0</v>
      </c>
      <c r="Y107" s="42">
        <f t="shared" si="9"/>
        <v>0</v>
      </c>
      <c r="Z107" s="42">
        <f t="shared" si="9"/>
        <v>0</v>
      </c>
      <c r="AA107" s="42">
        <f t="shared" si="9"/>
        <v>0</v>
      </c>
      <c r="AB107" s="42">
        <f t="shared" si="9"/>
        <v>0</v>
      </c>
      <c r="AC107" s="42">
        <f t="shared" si="9"/>
        <v>0</v>
      </c>
      <c r="AD107" s="42">
        <f t="shared" si="9"/>
        <v>0</v>
      </c>
      <c r="AE107" s="42">
        <f t="shared" si="9"/>
        <v>0</v>
      </c>
      <c r="AF107" s="42">
        <f t="shared" si="9"/>
        <v>0</v>
      </c>
      <c r="AG107" s="42">
        <f t="shared" si="9"/>
        <v>0</v>
      </c>
      <c r="AH107" s="42">
        <f t="shared" si="9"/>
        <v>0</v>
      </c>
      <c r="AI107" s="42">
        <f t="shared" si="9"/>
        <v>0</v>
      </c>
      <c r="AJ107" s="42">
        <f t="shared" si="10"/>
        <v>0</v>
      </c>
      <c r="AK107" s="42">
        <f t="shared" si="10"/>
        <v>0</v>
      </c>
      <c r="AL107" s="42">
        <f t="shared" si="10"/>
        <v>0</v>
      </c>
      <c r="AM107" s="42">
        <f t="shared" si="10"/>
        <v>0</v>
      </c>
      <c r="AN107" s="42">
        <f t="shared" si="10"/>
        <v>0</v>
      </c>
      <c r="AO107" s="42">
        <f t="shared" si="10"/>
        <v>1</v>
      </c>
      <c r="AP107" s="42">
        <f t="shared" si="10"/>
        <v>0</v>
      </c>
      <c r="AQ107" s="42">
        <f t="shared" si="10"/>
        <v>0</v>
      </c>
      <c r="AR107" s="42">
        <f t="shared" si="10"/>
        <v>0</v>
      </c>
      <c r="AS107" s="42">
        <f t="shared" si="10"/>
        <v>0</v>
      </c>
      <c r="AT107" s="42">
        <f t="shared" si="10"/>
        <v>0</v>
      </c>
      <c r="AU107" s="42">
        <f t="shared" si="10"/>
        <v>0</v>
      </c>
      <c r="AV107" s="42">
        <f t="shared" si="10"/>
        <v>0</v>
      </c>
      <c r="AW107" s="42">
        <f t="shared" si="10"/>
        <v>0</v>
      </c>
      <c r="AX107" s="42">
        <f t="shared" si="10"/>
        <v>0</v>
      </c>
      <c r="AY107" s="42">
        <f t="shared" si="10"/>
        <v>0</v>
      </c>
      <c r="AZ107" s="42">
        <f t="shared" si="11"/>
        <v>0</v>
      </c>
      <c r="BA107" s="42">
        <f t="shared" si="11"/>
        <v>0</v>
      </c>
      <c r="BB107" s="42">
        <f t="shared" si="11"/>
        <v>0</v>
      </c>
      <c r="BC107" s="42">
        <f t="shared" si="11"/>
        <v>0</v>
      </c>
      <c r="BD107" s="42">
        <f t="shared" si="11"/>
        <v>0</v>
      </c>
      <c r="BE107" s="42">
        <f t="shared" si="11"/>
        <v>0</v>
      </c>
      <c r="BF107" s="42">
        <f t="shared" si="11"/>
        <v>0</v>
      </c>
      <c r="BG107" s="42">
        <f t="shared" si="11"/>
        <v>0</v>
      </c>
      <c r="BH107" s="42">
        <f t="shared" si="11"/>
        <v>0</v>
      </c>
      <c r="BI107" s="42">
        <f t="shared" si="11"/>
        <v>0</v>
      </c>
      <c r="BJ107" s="42">
        <f t="shared" si="11"/>
        <v>0</v>
      </c>
      <c r="BK107" s="42">
        <f t="shared" si="11"/>
        <v>0</v>
      </c>
    </row>
    <row r="108" spans="1:63" s="1" customFormat="1" ht="15.6" x14ac:dyDescent="0.3">
      <c r="A108" s="14"/>
      <c r="B108" s="44">
        <v>39</v>
      </c>
      <c r="C108" s="46" t="s">
        <v>100</v>
      </c>
      <c r="D108" s="42">
        <f t="shared" si="13"/>
        <v>0</v>
      </c>
      <c r="E108" s="42">
        <f t="shared" si="13"/>
        <v>0</v>
      </c>
      <c r="F108" s="42">
        <f t="shared" si="13"/>
        <v>0</v>
      </c>
      <c r="G108" s="42">
        <f t="shared" si="13"/>
        <v>0</v>
      </c>
      <c r="H108" s="42">
        <f t="shared" si="13"/>
        <v>0</v>
      </c>
      <c r="I108" s="42">
        <f t="shared" si="13"/>
        <v>0</v>
      </c>
      <c r="J108" s="42">
        <f t="shared" si="13"/>
        <v>0</v>
      </c>
      <c r="K108" s="42">
        <f t="shared" si="13"/>
        <v>0</v>
      </c>
      <c r="L108" s="42">
        <f t="shared" si="13"/>
        <v>0</v>
      </c>
      <c r="M108" s="42">
        <f t="shared" si="13"/>
        <v>0</v>
      </c>
      <c r="N108" s="42">
        <f t="shared" si="13"/>
        <v>0</v>
      </c>
      <c r="O108" s="42">
        <f t="shared" si="13"/>
        <v>0</v>
      </c>
      <c r="P108" s="42">
        <f t="shared" si="13"/>
        <v>0</v>
      </c>
      <c r="Q108" s="42">
        <f t="shared" si="13"/>
        <v>0</v>
      </c>
      <c r="R108" s="42">
        <f t="shared" si="13"/>
        <v>0</v>
      </c>
      <c r="S108" s="42">
        <f t="shared" si="12"/>
        <v>0</v>
      </c>
      <c r="T108" s="42">
        <f t="shared" si="9"/>
        <v>0</v>
      </c>
      <c r="U108" s="42">
        <f t="shared" si="9"/>
        <v>0</v>
      </c>
      <c r="V108" s="42">
        <f t="shared" si="9"/>
        <v>0</v>
      </c>
      <c r="W108" s="42">
        <f t="shared" si="9"/>
        <v>0</v>
      </c>
      <c r="X108" s="42">
        <f t="shared" si="9"/>
        <v>0</v>
      </c>
      <c r="Y108" s="42">
        <f t="shared" si="9"/>
        <v>0</v>
      </c>
      <c r="Z108" s="42">
        <f t="shared" si="9"/>
        <v>0</v>
      </c>
      <c r="AA108" s="42">
        <f t="shared" si="9"/>
        <v>0</v>
      </c>
      <c r="AB108" s="42">
        <f t="shared" si="9"/>
        <v>0</v>
      </c>
      <c r="AC108" s="42">
        <f t="shared" si="9"/>
        <v>0</v>
      </c>
      <c r="AD108" s="42">
        <f t="shared" si="9"/>
        <v>0</v>
      </c>
      <c r="AE108" s="42">
        <f t="shared" si="9"/>
        <v>0</v>
      </c>
      <c r="AF108" s="42">
        <f t="shared" si="9"/>
        <v>0</v>
      </c>
      <c r="AG108" s="42">
        <f t="shared" si="9"/>
        <v>0</v>
      </c>
      <c r="AH108" s="42">
        <f t="shared" si="9"/>
        <v>0</v>
      </c>
      <c r="AI108" s="42">
        <f t="shared" si="9"/>
        <v>0</v>
      </c>
      <c r="AJ108" s="42">
        <f t="shared" si="10"/>
        <v>0</v>
      </c>
      <c r="AK108" s="42">
        <f t="shared" si="10"/>
        <v>0</v>
      </c>
      <c r="AL108" s="42">
        <f t="shared" si="10"/>
        <v>0</v>
      </c>
      <c r="AM108" s="42">
        <f t="shared" si="10"/>
        <v>0</v>
      </c>
      <c r="AN108" s="42">
        <f t="shared" si="10"/>
        <v>0</v>
      </c>
      <c r="AO108" s="42">
        <f t="shared" si="10"/>
        <v>0</v>
      </c>
      <c r="AP108" s="42">
        <f t="shared" si="10"/>
        <v>1</v>
      </c>
      <c r="AQ108" s="42">
        <f t="shared" si="10"/>
        <v>0</v>
      </c>
      <c r="AR108" s="42">
        <f t="shared" si="10"/>
        <v>0</v>
      </c>
      <c r="AS108" s="42">
        <f t="shared" si="10"/>
        <v>0</v>
      </c>
      <c r="AT108" s="42">
        <f t="shared" si="10"/>
        <v>0</v>
      </c>
      <c r="AU108" s="42">
        <f t="shared" si="10"/>
        <v>0</v>
      </c>
      <c r="AV108" s="42">
        <f t="shared" si="10"/>
        <v>0</v>
      </c>
      <c r="AW108" s="42">
        <f t="shared" si="10"/>
        <v>0</v>
      </c>
      <c r="AX108" s="42">
        <f t="shared" si="10"/>
        <v>0</v>
      </c>
      <c r="AY108" s="42">
        <f t="shared" si="10"/>
        <v>0</v>
      </c>
      <c r="AZ108" s="42">
        <f t="shared" si="11"/>
        <v>0</v>
      </c>
      <c r="BA108" s="42">
        <f t="shared" si="11"/>
        <v>0</v>
      </c>
      <c r="BB108" s="42">
        <f t="shared" si="11"/>
        <v>0</v>
      </c>
      <c r="BC108" s="42">
        <f t="shared" si="11"/>
        <v>0</v>
      </c>
      <c r="BD108" s="42">
        <f t="shared" si="11"/>
        <v>0</v>
      </c>
      <c r="BE108" s="42">
        <f t="shared" si="11"/>
        <v>0</v>
      </c>
      <c r="BF108" s="42">
        <f t="shared" si="11"/>
        <v>0</v>
      </c>
      <c r="BG108" s="42">
        <f t="shared" si="11"/>
        <v>0</v>
      </c>
      <c r="BH108" s="42">
        <f t="shared" si="11"/>
        <v>0</v>
      </c>
      <c r="BI108" s="42">
        <f t="shared" si="11"/>
        <v>0</v>
      </c>
      <c r="BJ108" s="42">
        <f t="shared" si="11"/>
        <v>0</v>
      </c>
      <c r="BK108" s="42">
        <f t="shared" si="11"/>
        <v>0</v>
      </c>
    </row>
    <row r="109" spans="1:63" s="1" customFormat="1" ht="15.6" x14ac:dyDescent="0.3">
      <c r="A109" s="14"/>
      <c r="B109" s="44">
        <v>40</v>
      </c>
      <c r="C109" s="46" t="s">
        <v>102</v>
      </c>
      <c r="D109" s="42">
        <f t="shared" si="13"/>
        <v>0</v>
      </c>
      <c r="E109" s="42">
        <f t="shared" si="13"/>
        <v>0</v>
      </c>
      <c r="F109" s="42">
        <f t="shared" si="13"/>
        <v>0</v>
      </c>
      <c r="G109" s="42">
        <f t="shared" si="13"/>
        <v>0</v>
      </c>
      <c r="H109" s="42">
        <f t="shared" si="13"/>
        <v>0</v>
      </c>
      <c r="I109" s="42">
        <f t="shared" si="13"/>
        <v>0</v>
      </c>
      <c r="J109" s="42">
        <f t="shared" si="13"/>
        <v>0</v>
      </c>
      <c r="K109" s="42">
        <f t="shared" si="13"/>
        <v>0</v>
      </c>
      <c r="L109" s="42">
        <f t="shared" si="13"/>
        <v>0</v>
      </c>
      <c r="M109" s="42">
        <f t="shared" si="13"/>
        <v>0</v>
      </c>
      <c r="N109" s="42">
        <f t="shared" si="13"/>
        <v>0</v>
      </c>
      <c r="O109" s="42">
        <f t="shared" si="13"/>
        <v>0</v>
      </c>
      <c r="P109" s="42">
        <f t="shared" si="13"/>
        <v>0</v>
      </c>
      <c r="Q109" s="42">
        <f t="shared" si="13"/>
        <v>0</v>
      </c>
      <c r="R109" s="42">
        <f t="shared" si="13"/>
        <v>0</v>
      </c>
      <c r="S109" s="42">
        <f t="shared" si="12"/>
        <v>0</v>
      </c>
      <c r="T109" s="42">
        <f t="shared" si="9"/>
        <v>0</v>
      </c>
      <c r="U109" s="42">
        <f t="shared" si="9"/>
        <v>0</v>
      </c>
      <c r="V109" s="42">
        <f t="shared" si="9"/>
        <v>0</v>
      </c>
      <c r="W109" s="42">
        <f t="shared" si="9"/>
        <v>0</v>
      </c>
      <c r="X109" s="42">
        <f t="shared" si="9"/>
        <v>0</v>
      </c>
      <c r="Y109" s="42">
        <f t="shared" si="9"/>
        <v>0</v>
      </c>
      <c r="Z109" s="42">
        <f t="shared" si="9"/>
        <v>0</v>
      </c>
      <c r="AA109" s="42">
        <f t="shared" si="9"/>
        <v>0</v>
      </c>
      <c r="AB109" s="42">
        <f t="shared" si="9"/>
        <v>0</v>
      </c>
      <c r="AC109" s="42">
        <f t="shared" si="9"/>
        <v>0</v>
      </c>
      <c r="AD109" s="42">
        <f t="shared" si="9"/>
        <v>0</v>
      </c>
      <c r="AE109" s="42">
        <f t="shared" si="9"/>
        <v>0</v>
      </c>
      <c r="AF109" s="42">
        <f t="shared" si="9"/>
        <v>0</v>
      </c>
      <c r="AG109" s="42">
        <f t="shared" si="9"/>
        <v>0</v>
      </c>
      <c r="AH109" s="42">
        <f t="shared" si="9"/>
        <v>0</v>
      </c>
      <c r="AI109" s="42">
        <f t="shared" si="9"/>
        <v>0</v>
      </c>
      <c r="AJ109" s="42">
        <f t="shared" si="10"/>
        <v>0</v>
      </c>
      <c r="AK109" s="42">
        <f t="shared" si="10"/>
        <v>0</v>
      </c>
      <c r="AL109" s="42">
        <f t="shared" si="10"/>
        <v>0</v>
      </c>
      <c r="AM109" s="42">
        <f t="shared" si="10"/>
        <v>0</v>
      </c>
      <c r="AN109" s="42">
        <f t="shared" si="10"/>
        <v>0</v>
      </c>
      <c r="AO109" s="42">
        <f t="shared" si="10"/>
        <v>0</v>
      </c>
      <c r="AP109" s="42">
        <f t="shared" si="10"/>
        <v>0</v>
      </c>
      <c r="AQ109" s="42">
        <f t="shared" si="10"/>
        <v>1</v>
      </c>
      <c r="AR109" s="42">
        <f t="shared" si="10"/>
        <v>0</v>
      </c>
      <c r="AS109" s="42">
        <f t="shared" si="10"/>
        <v>0</v>
      </c>
      <c r="AT109" s="42">
        <f t="shared" si="10"/>
        <v>0</v>
      </c>
      <c r="AU109" s="42">
        <f t="shared" si="10"/>
        <v>0</v>
      </c>
      <c r="AV109" s="42">
        <f t="shared" si="10"/>
        <v>0</v>
      </c>
      <c r="AW109" s="42">
        <f t="shared" si="10"/>
        <v>0</v>
      </c>
      <c r="AX109" s="42">
        <f t="shared" si="10"/>
        <v>0</v>
      </c>
      <c r="AY109" s="42">
        <f t="shared" si="10"/>
        <v>0</v>
      </c>
      <c r="AZ109" s="42">
        <f t="shared" si="11"/>
        <v>0</v>
      </c>
      <c r="BA109" s="42">
        <f t="shared" si="11"/>
        <v>0</v>
      </c>
      <c r="BB109" s="42">
        <f t="shared" si="11"/>
        <v>0</v>
      </c>
      <c r="BC109" s="42">
        <f t="shared" si="11"/>
        <v>0</v>
      </c>
      <c r="BD109" s="42">
        <f t="shared" si="11"/>
        <v>0</v>
      </c>
      <c r="BE109" s="42">
        <f t="shared" si="11"/>
        <v>0</v>
      </c>
      <c r="BF109" s="42">
        <f t="shared" si="11"/>
        <v>0</v>
      </c>
      <c r="BG109" s="42">
        <f t="shared" si="11"/>
        <v>0</v>
      </c>
      <c r="BH109" s="42">
        <f t="shared" si="11"/>
        <v>0</v>
      </c>
      <c r="BI109" s="42">
        <f t="shared" si="11"/>
        <v>0</v>
      </c>
      <c r="BJ109" s="42">
        <f t="shared" si="11"/>
        <v>0</v>
      </c>
      <c r="BK109" s="42">
        <f t="shared" si="11"/>
        <v>0</v>
      </c>
    </row>
    <row r="110" spans="1:63" s="1" customFormat="1" ht="15.6" x14ac:dyDescent="0.3">
      <c r="A110" s="14"/>
      <c r="B110" s="44">
        <v>41</v>
      </c>
      <c r="C110" s="46" t="s">
        <v>104</v>
      </c>
      <c r="D110" s="42">
        <f t="shared" si="13"/>
        <v>0</v>
      </c>
      <c r="E110" s="42">
        <f t="shared" si="13"/>
        <v>0</v>
      </c>
      <c r="F110" s="42">
        <f t="shared" si="13"/>
        <v>0</v>
      </c>
      <c r="G110" s="42">
        <f t="shared" si="13"/>
        <v>0</v>
      </c>
      <c r="H110" s="42">
        <f t="shared" si="13"/>
        <v>0</v>
      </c>
      <c r="I110" s="42">
        <f t="shared" si="13"/>
        <v>0</v>
      </c>
      <c r="J110" s="42">
        <f t="shared" si="13"/>
        <v>0</v>
      </c>
      <c r="K110" s="42">
        <f t="shared" si="13"/>
        <v>0</v>
      </c>
      <c r="L110" s="42">
        <f t="shared" si="13"/>
        <v>0</v>
      </c>
      <c r="M110" s="42">
        <f t="shared" si="13"/>
        <v>0</v>
      </c>
      <c r="N110" s="42">
        <f t="shared" si="13"/>
        <v>0</v>
      </c>
      <c r="O110" s="42">
        <f t="shared" si="13"/>
        <v>0</v>
      </c>
      <c r="P110" s="42">
        <f t="shared" si="13"/>
        <v>0</v>
      </c>
      <c r="Q110" s="42">
        <f t="shared" si="13"/>
        <v>0</v>
      </c>
      <c r="R110" s="42">
        <f t="shared" si="13"/>
        <v>0</v>
      </c>
      <c r="S110" s="42">
        <f t="shared" si="12"/>
        <v>0</v>
      </c>
      <c r="T110" s="42">
        <f t="shared" si="9"/>
        <v>0</v>
      </c>
      <c r="U110" s="42">
        <f t="shared" si="9"/>
        <v>0</v>
      </c>
      <c r="V110" s="42">
        <f t="shared" si="9"/>
        <v>0</v>
      </c>
      <c r="W110" s="42">
        <f t="shared" si="9"/>
        <v>0</v>
      </c>
      <c r="X110" s="42">
        <f t="shared" si="9"/>
        <v>0</v>
      </c>
      <c r="Y110" s="42">
        <f t="shared" si="9"/>
        <v>0</v>
      </c>
      <c r="Z110" s="42">
        <f t="shared" si="9"/>
        <v>0</v>
      </c>
      <c r="AA110" s="42">
        <f t="shared" si="9"/>
        <v>0</v>
      </c>
      <c r="AB110" s="42">
        <f t="shared" si="9"/>
        <v>0</v>
      </c>
      <c r="AC110" s="42">
        <f t="shared" si="9"/>
        <v>0</v>
      </c>
      <c r="AD110" s="42">
        <f t="shared" si="9"/>
        <v>0</v>
      </c>
      <c r="AE110" s="42">
        <f t="shared" si="9"/>
        <v>0</v>
      </c>
      <c r="AF110" s="42">
        <f t="shared" si="9"/>
        <v>0</v>
      </c>
      <c r="AG110" s="42">
        <f t="shared" si="9"/>
        <v>0</v>
      </c>
      <c r="AH110" s="42">
        <f t="shared" si="9"/>
        <v>0</v>
      </c>
      <c r="AI110" s="42">
        <f t="shared" si="9"/>
        <v>0</v>
      </c>
      <c r="AJ110" s="42">
        <f t="shared" si="10"/>
        <v>0</v>
      </c>
      <c r="AK110" s="42">
        <f t="shared" si="10"/>
        <v>0</v>
      </c>
      <c r="AL110" s="42">
        <f t="shared" si="10"/>
        <v>0</v>
      </c>
      <c r="AM110" s="42">
        <f t="shared" si="10"/>
        <v>0</v>
      </c>
      <c r="AN110" s="42">
        <f t="shared" si="10"/>
        <v>0</v>
      </c>
      <c r="AO110" s="42">
        <f t="shared" si="10"/>
        <v>0</v>
      </c>
      <c r="AP110" s="42">
        <f t="shared" si="10"/>
        <v>0</v>
      </c>
      <c r="AQ110" s="42">
        <f t="shared" si="10"/>
        <v>0</v>
      </c>
      <c r="AR110" s="42">
        <f t="shared" si="10"/>
        <v>1</v>
      </c>
      <c r="AS110" s="42">
        <f t="shared" si="10"/>
        <v>0</v>
      </c>
      <c r="AT110" s="42">
        <f t="shared" si="10"/>
        <v>0</v>
      </c>
      <c r="AU110" s="42">
        <f t="shared" si="10"/>
        <v>0</v>
      </c>
      <c r="AV110" s="42">
        <f t="shared" si="10"/>
        <v>0</v>
      </c>
      <c r="AW110" s="42">
        <f t="shared" si="10"/>
        <v>0</v>
      </c>
      <c r="AX110" s="42">
        <f t="shared" si="10"/>
        <v>0</v>
      </c>
      <c r="AY110" s="42">
        <f t="shared" si="10"/>
        <v>0</v>
      </c>
      <c r="AZ110" s="42">
        <f t="shared" si="11"/>
        <v>0</v>
      </c>
      <c r="BA110" s="42">
        <f t="shared" si="11"/>
        <v>0</v>
      </c>
      <c r="BB110" s="42">
        <f t="shared" si="11"/>
        <v>0</v>
      </c>
      <c r="BC110" s="42">
        <f t="shared" si="11"/>
        <v>0</v>
      </c>
      <c r="BD110" s="42">
        <f t="shared" si="11"/>
        <v>0</v>
      </c>
      <c r="BE110" s="42">
        <f t="shared" si="11"/>
        <v>0</v>
      </c>
      <c r="BF110" s="42">
        <f t="shared" si="11"/>
        <v>0</v>
      </c>
      <c r="BG110" s="42">
        <f t="shared" si="11"/>
        <v>0</v>
      </c>
      <c r="BH110" s="42">
        <f t="shared" si="11"/>
        <v>0</v>
      </c>
      <c r="BI110" s="42">
        <f t="shared" si="11"/>
        <v>0</v>
      </c>
      <c r="BJ110" s="42">
        <f t="shared" si="11"/>
        <v>0</v>
      </c>
      <c r="BK110" s="42">
        <f t="shared" si="11"/>
        <v>0</v>
      </c>
    </row>
    <row r="111" spans="1:63" s="1" customFormat="1" ht="15.6" x14ac:dyDescent="0.3">
      <c r="A111" s="14"/>
      <c r="B111" s="44">
        <v>42</v>
      </c>
      <c r="C111" s="46" t="s">
        <v>106</v>
      </c>
      <c r="D111" s="42">
        <f t="shared" si="13"/>
        <v>0</v>
      </c>
      <c r="E111" s="42">
        <f t="shared" si="13"/>
        <v>0</v>
      </c>
      <c r="F111" s="42">
        <f t="shared" si="13"/>
        <v>0</v>
      </c>
      <c r="G111" s="42">
        <f t="shared" si="13"/>
        <v>0</v>
      </c>
      <c r="H111" s="42">
        <f t="shared" si="13"/>
        <v>0</v>
      </c>
      <c r="I111" s="42">
        <f t="shared" si="13"/>
        <v>0</v>
      </c>
      <c r="J111" s="42">
        <f t="shared" si="13"/>
        <v>0</v>
      </c>
      <c r="K111" s="42">
        <f t="shared" si="13"/>
        <v>0</v>
      </c>
      <c r="L111" s="42">
        <f t="shared" si="13"/>
        <v>0</v>
      </c>
      <c r="M111" s="42">
        <f t="shared" si="13"/>
        <v>0</v>
      </c>
      <c r="N111" s="42">
        <f t="shared" si="13"/>
        <v>0</v>
      </c>
      <c r="O111" s="42">
        <f t="shared" si="13"/>
        <v>0</v>
      </c>
      <c r="P111" s="42">
        <f t="shared" si="13"/>
        <v>0</v>
      </c>
      <c r="Q111" s="42">
        <f t="shared" si="13"/>
        <v>0</v>
      </c>
      <c r="R111" s="42">
        <f t="shared" si="13"/>
        <v>0</v>
      </c>
      <c r="S111" s="42">
        <f t="shared" si="12"/>
        <v>0</v>
      </c>
      <c r="T111" s="42">
        <f t="shared" si="9"/>
        <v>0</v>
      </c>
      <c r="U111" s="42">
        <f t="shared" si="9"/>
        <v>0</v>
      </c>
      <c r="V111" s="42">
        <f t="shared" si="9"/>
        <v>0</v>
      </c>
      <c r="W111" s="42">
        <f t="shared" si="9"/>
        <v>0</v>
      </c>
      <c r="X111" s="42">
        <f t="shared" si="9"/>
        <v>0</v>
      </c>
      <c r="Y111" s="42">
        <f t="shared" si="9"/>
        <v>0</v>
      </c>
      <c r="Z111" s="42">
        <f t="shared" si="9"/>
        <v>0</v>
      </c>
      <c r="AA111" s="42">
        <f t="shared" si="9"/>
        <v>0</v>
      </c>
      <c r="AB111" s="42">
        <f t="shared" si="9"/>
        <v>0</v>
      </c>
      <c r="AC111" s="42">
        <f t="shared" si="9"/>
        <v>0</v>
      </c>
      <c r="AD111" s="42">
        <f t="shared" si="9"/>
        <v>0</v>
      </c>
      <c r="AE111" s="42">
        <f t="shared" si="9"/>
        <v>0</v>
      </c>
      <c r="AF111" s="42">
        <f t="shared" si="9"/>
        <v>0</v>
      </c>
      <c r="AG111" s="42">
        <f t="shared" si="9"/>
        <v>0</v>
      </c>
      <c r="AH111" s="42">
        <f t="shared" si="9"/>
        <v>0</v>
      </c>
      <c r="AI111" s="42">
        <f t="shared" si="9"/>
        <v>0</v>
      </c>
      <c r="AJ111" s="42">
        <f t="shared" si="10"/>
        <v>0</v>
      </c>
      <c r="AK111" s="42">
        <f t="shared" si="10"/>
        <v>0</v>
      </c>
      <c r="AL111" s="42">
        <f t="shared" si="10"/>
        <v>0</v>
      </c>
      <c r="AM111" s="42">
        <f t="shared" si="10"/>
        <v>0</v>
      </c>
      <c r="AN111" s="42">
        <f t="shared" si="10"/>
        <v>0</v>
      </c>
      <c r="AO111" s="42">
        <f t="shared" si="10"/>
        <v>0</v>
      </c>
      <c r="AP111" s="42">
        <f t="shared" si="10"/>
        <v>0</v>
      </c>
      <c r="AQ111" s="42">
        <f t="shared" si="10"/>
        <v>0</v>
      </c>
      <c r="AR111" s="42">
        <f t="shared" si="10"/>
        <v>0</v>
      </c>
      <c r="AS111" s="42">
        <f t="shared" si="10"/>
        <v>1</v>
      </c>
      <c r="AT111" s="42">
        <f t="shared" si="10"/>
        <v>0</v>
      </c>
      <c r="AU111" s="42">
        <f t="shared" si="10"/>
        <v>0</v>
      </c>
      <c r="AV111" s="42">
        <f t="shared" si="10"/>
        <v>0</v>
      </c>
      <c r="AW111" s="42">
        <f t="shared" si="10"/>
        <v>0</v>
      </c>
      <c r="AX111" s="42">
        <f t="shared" si="10"/>
        <v>0</v>
      </c>
      <c r="AY111" s="42">
        <f t="shared" si="10"/>
        <v>0</v>
      </c>
      <c r="AZ111" s="42">
        <f t="shared" si="11"/>
        <v>0</v>
      </c>
      <c r="BA111" s="42">
        <f t="shared" si="11"/>
        <v>0</v>
      </c>
      <c r="BB111" s="42">
        <f t="shared" si="11"/>
        <v>0</v>
      </c>
      <c r="BC111" s="42">
        <f t="shared" si="11"/>
        <v>0</v>
      </c>
      <c r="BD111" s="42">
        <f t="shared" si="11"/>
        <v>0</v>
      </c>
      <c r="BE111" s="42">
        <f t="shared" si="11"/>
        <v>0</v>
      </c>
      <c r="BF111" s="42">
        <f t="shared" si="11"/>
        <v>0</v>
      </c>
      <c r="BG111" s="42">
        <f t="shared" si="11"/>
        <v>0</v>
      </c>
      <c r="BH111" s="42">
        <f t="shared" si="11"/>
        <v>0</v>
      </c>
      <c r="BI111" s="42">
        <f t="shared" si="11"/>
        <v>0</v>
      </c>
      <c r="BJ111" s="42">
        <f t="shared" si="11"/>
        <v>0</v>
      </c>
      <c r="BK111" s="42">
        <f t="shared" si="11"/>
        <v>0</v>
      </c>
    </row>
    <row r="112" spans="1:63" s="1" customFormat="1" ht="15.6" x14ac:dyDescent="0.3">
      <c r="A112" s="14"/>
      <c r="B112" s="44">
        <v>43</v>
      </c>
      <c r="C112" s="46" t="s">
        <v>108</v>
      </c>
      <c r="D112" s="42">
        <f t="shared" si="13"/>
        <v>0</v>
      </c>
      <c r="E112" s="42">
        <f t="shared" si="13"/>
        <v>0</v>
      </c>
      <c r="F112" s="42">
        <f t="shared" si="13"/>
        <v>0</v>
      </c>
      <c r="G112" s="42">
        <f t="shared" si="13"/>
        <v>0</v>
      </c>
      <c r="H112" s="42">
        <f t="shared" si="13"/>
        <v>0</v>
      </c>
      <c r="I112" s="42">
        <f t="shared" si="13"/>
        <v>0</v>
      </c>
      <c r="J112" s="42">
        <f t="shared" si="13"/>
        <v>0</v>
      </c>
      <c r="K112" s="42">
        <f t="shared" si="13"/>
        <v>0</v>
      </c>
      <c r="L112" s="42">
        <f t="shared" si="13"/>
        <v>0</v>
      </c>
      <c r="M112" s="42">
        <f t="shared" si="13"/>
        <v>0</v>
      </c>
      <c r="N112" s="42">
        <f t="shared" si="13"/>
        <v>0</v>
      </c>
      <c r="O112" s="42">
        <f t="shared" si="13"/>
        <v>0</v>
      </c>
      <c r="P112" s="42">
        <f t="shared" si="13"/>
        <v>0</v>
      </c>
      <c r="Q112" s="42">
        <f t="shared" si="13"/>
        <v>0</v>
      </c>
      <c r="R112" s="42">
        <f t="shared" si="13"/>
        <v>0</v>
      </c>
      <c r="S112" s="42">
        <f t="shared" si="12"/>
        <v>0</v>
      </c>
      <c r="T112" s="42">
        <f t="shared" si="9"/>
        <v>0</v>
      </c>
      <c r="U112" s="42">
        <f t="shared" si="9"/>
        <v>0</v>
      </c>
      <c r="V112" s="42">
        <f t="shared" si="9"/>
        <v>0</v>
      </c>
      <c r="W112" s="42">
        <f t="shared" si="9"/>
        <v>0</v>
      </c>
      <c r="X112" s="42">
        <f t="shared" si="9"/>
        <v>0</v>
      </c>
      <c r="Y112" s="42">
        <f t="shared" si="9"/>
        <v>0</v>
      </c>
      <c r="Z112" s="42">
        <f t="shared" si="9"/>
        <v>0</v>
      </c>
      <c r="AA112" s="42">
        <f t="shared" si="9"/>
        <v>0</v>
      </c>
      <c r="AB112" s="42">
        <f t="shared" si="9"/>
        <v>0</v>
      </c>
      <c r="AC112" s="42">
        <f t="shared" si="9"/>
        <v>0</v>
      </c>
      <c r="AD112" s="42">
        <f t="shared" si="9"/>
        <v>0</v>
      </c>
      <c r="AE112" s="42">
        <f t="shared" si="9"/>
        <v>0</v>
      </c>
      <c r="AF112" s="42">
        <f t="shared" si="9"/>
        <v>0</v>
      </c>
      <c r="AG112" s="42">
        <f t="shared" si="9"/>
        <v>0</v>
      </c>
      <c r="AH112" s="42">
        <f t="shared" si="9"/>
        <v>0</v>
      </c>
      <c r="AI112" s="42">
        <f t="shared" si="9"/>
        <v>0</v>
      </c>
      <c r="AJ112" s="42">
        <f t="shared" si="10"/>
        <v>0</v>
      </c>
      <c r="AK112" s="42">
        <f t="shared" si="10"/>
        <v>0</v>
      </c>
      <c r="AL112" s="42">
        <f t="shared" si="10"/>
        <v>0</v>
      </c>
      <c r="AM112" s="42">
        <f t="shared" si="10"/>
        <v>0</v>
      </c>
      <c r="AN112" s="42">
        <f t="shared" si="10"/>
        <v>0</v>
      </c>
      <c r="AO112" s="42">
        <f t="shared" si="10"/>
        <v>0</v>
      </c>
      <c r="AP112" s="42">
        <f t="shared" si="10"/>
        <v>0</v>
      </c>
      <c r="AQ112" s="42">
        <f t="shared" si="10"/>
        <v>0</v>
      </c>
      <c r="AR112" s="42">
        <f t="shared" si="10"/>
        <v>0</v>
      </c>
      <c r="AS112" s="42">
        <f t="shared" si="10"/>
        <v>0</v>
      </c>
      <c r="AT112" s="42">
        <f t="shared" si="10"/>
        <v>1</v>
      </c>
      <c r="AU112" s="42">
        <f t="shared" si="10"/>
        <v>0</v>
      </c>
      <c r="AV112" s="42">
        <f t="shared" si="10"/>
        <v>0</v>
      </c>
      <c r="AW112" s="42">
        <f t="shared" si="10"/>
        <v>0</v>
      </c>
      <c r="AX112" s="42">
        <f t="shared" si="10"/>
        <v>0</v>
      </c>
      <c r="AY112" s="42">
        <f t="shared" si="10"/>
        <v>0</v>
      </c>
      <c r="AZ112" s="42">
        <f t="shared" si="11"/>
        <v>0</v>
      </c>
      <c r="BA112" s="42">
        <f t="shared" si="11"/>
        <v>0</v>
      </c>
      <c r="BB112" s="42">
        <f t="shared" si="11"/>
        <v>0</v>
      </c>
      <c r="BC112" s="42">
        <f t="shared" si="11"/>
        <v>0</v>
      </c>
      <c r="BD112" s="42">
        <f t="shared" si="11"/>
        <v>0</v>
      </c>
      <c r="BE112" s="42">
        <f t="shared" si="11"/>
        <v>0</v>
      </c>
      <c r="BF112" s="42">
        <f t="shared" si="11"/>
        <v>0</v>
      </c>
      <c r="BG112" s="42">
        <f t="shared" si="11"/>
        <v>0</v>
      </c>
      <c r="BH112" s="42">
        <f t="shared" si="11"/>
        <v>0</v>
      </c>
      <c r="BI112" s="42">
        <f t="shared" si="11"/>
        <v>0</v>
      </c>
      <c r="BJ112" s="42">
        <f t="shared" si="11"/>
        <v>0</v>
      </c>
      <c r="BK112" s="42">
        <f t="shared" si="11"/>
        <v>0</v>
      </c>
    </row>
    <row r="113" spans="1:63" s="1" customFormat="1" ht="15.6" x14ac:dyDescent="0.3">
      <c r="A113" s="14"/>
      <c r="B113" s="44">
        <v>44</v>
      </c>
      <c r="C113" s="46" t="s">
        <v>110</v>
      </c>
      <c r="D113" s="42">
        <f t="shared" si="13"/>
        <v>0</v>
      </c>
      <c r="E113" s="42">
        <f t="shared" si="13"/>
        <v>0</v>
      </c>
      <c r="F113" s="42">
        <f t="shared" si="13"/>
        <v>0</v>
      </c>
      <c r="G113" s="42">
        <f t="shared" si="13"/>
        <v>0</v>
      </c>
      <c r="H113" s="42">
        <f t="shared" si="13"/>
        <v>0</v>
      </c>
      <c r="I113" s="42">
        <f t="shared" si="13"/>
        <v>0</v>
      </c>
      <c r="J113" s="42">
        <f t="shared" si="13"/>
        <v>0</v>
      </c>
      <c r="K113" s="42">
        <f t="shared" si="13"/>
        <v>0</v>
      </c>
      <c r="L113" s="42">
        <f t="shared" si="13"/>
        <v>0</v>
      </c>
      <c r="M113" s="42">
        <f t="shared" si="13"/>
        <v>0</v>
      </c>
      <c r="N113" s="42">
        <f t="shared" si="13"/>
        <v>0</v>
      </c>
      <c r="O113" s="42">
        <f t="shared" si="13"/>
        <v>0</v>
      </c>
      <c r="P113" s="42">
        <f t="shared" si="13"/>
        <v>0</v>
      </c>
      <c r="Q113" s="42">
        <f t="shared" si="13"/>
        <v>0</v>
      </c>
      <c r="R113" s="42">
        <f t="shared" si="13"/>
        <v>0</v>
      </c>
      <c r="S113" s="42">
        <f t="shared" si="12"/>
        <v>0</v>
      </c>
      <c r="T113" s="42">
        <f t="shared" si="9"/>
        <v>0</v>
      </c>
      <c r="U113" s="42">
        <f t="shared" si="9"/>
        <v>0</v>
      </c>
      <c r="V113" s="42">
        <f t="shared" si="9"/>
        <v>0</v>
      </c>
      <c r="W113" s="42">
        <f t="shared" si="9"/>
        <v>0</v>
      </c>
      <c r="X113" s="42">
        <f t="shared" si="9"/>
        <v>0</v>
      </c>
      <c r="Y113" s="42">
        <f t="shared" si="9"/>
        <v>0</v>
      </c>
      <c r="Z113" s="42">
        <f t="shared" si="9"/>
        <v>0</v>
      </c>
      <c r="AA113" s="42">
        <f t="shared" si="9"/>
        <v>0</v>
      </c>
      <c r="AB113" s="42">
        <f t="shared" si="9"/>
        <v>0</v>
      </c>
      <c r="AC113" s="42">
        <f t="shared" si="9"/>
        <v>0</v>
      </c>
      <c r="AD113" s="42">
        <f t="shared" si="9"/>
        <v>0</v>
      </c>
      <c r="AE113" s="42">
        <f t="shared" si="9"/>
        <v>0</v>
      </c>
      <c r="AF113" s="42">
        <f t="shared" si="9"/>
        <v>0</v>
      </c>
      <c r="AG113" s="42">
        <f t="shared" si="9"/>
        <v>0</v>
      </c>
      <c r="AH113" s="42">
        <f t="shared" si="9"/>
        <v>0</v>
      </c>
      <c r="AI113" s="42">
        <f t="shared" si="9"/>
        <v>0</v>
      </c>
      <c r="AJ113" s="42">
        <f t="shared" si="10"/>
        <v>0</v>
      </c>
      <c r="AK113" s="42">
        <f t="shared" si="10"/>
        <v>0</v>
      </c>
      <c r="AL113" s="42">
        <f t="shared" si="10"/>
        <v>0</v>
      </c>
      <c r="AM113" s="42">
        <f t="shared" si="10"/>
        <v>0</v>
      </c>
      <c r="AN113" s="42">
        <f t="shared" si="10"/>
        <v>0</v>
      </c>
      <c r="AO113" s="42">
        <f t="shared" si="10"/>
        <v>0</v>
      </c>
      <c r="AP113" s="42">
        <f t="shared" si="10"/>
        <v>0</v>
      </c>
      <c r="AQ113" s="42">
        <f t="shared" si="10"/>
        <v>0</v>
      </c>
      <c r="AR113" s="42">
        <f t="shared" si="10"/>
        <v>0</v>
      </c>
      <c r="AS113" s="42">
        <f t="shared" si="10"/>
        <v>0</v>
      </c>
      <c r="AT113" s="42">
        <f t="shared" si="10"/>
        <v>0</v>
      </c>
      <c r="AU113" s="42">
        <f t="shared" si="10"/>
        <v>1</v>
      </c>
      <c r="AV113" s="42">
        <f t="shared" si="10"/>
        <v>0</v>
      </c>
      <c r="AW113" s="42">
        <f t="shared" si="10"/>
        <v>0</v>
      </c>
      <c r="AX113" s="42">
        <f t="shared" si="10"/>
        <v>0</v>
      </c>
      <c r="AY113" s="42">
        <f t="shared" si="10"/>
        <v>0</v>
      </c>
      <c r="AZ113" s="42">
        <f t="shared" si="11"/>
        <v>0</v>
      </c>
      <c r="BA113" s="42">
        <f t="shared" si="11"/>
        <v>0</v>
      </c>
      <c r="BB113" s="42">
        <f t="shared" si="11"/>
        <v>0</v>
      </c>
      <c r="BC113" s="42">
        <f t="shared" si="11"/>
        <v>0</v>
      </c>
      <c r="BD113" s="42">
        <f t="shared" si="11"/>
        <v>0</v>
      </c>
      <c r="BE113" s="42">
        <f t="shared" si="11"/>
        <v>0</v>
      </c>
      <c r="BF113" s="42">
        <f t="shared" si="11"/>
        <v>0</v>
      </c>
      <c r="BG113" s="42">
        <f t="shared" si="11"/>
        <v>0</v>
      </c>
      <c r="BH113" s="42">
        <f t="shared" si="11"/>
        <v>0</v>
      </c>
      <c r="BI113" s="42">
        <f t="shared" si="11"/>
        <v>0</v>
      </c>
      <c r="BJ113" s="42">
        <f t="shared" si="11"/>
        <v>0</v>
      </c>
      <c r="BK113" s="42">
        <f t="shared" si="11"/>
        <v>0</v>
      </c>
    </row>
    <row r="114" spans="1:63" s="1" customFormat="1" ht="15.6" x14ac:dyDescent="0.3">
      <c r="A114" s="14"/>
      <c r="B114" s="44">
        <v>45</v>
      </c>
      <c r="C114" s="46" t="s">
        <v>112</v>
      </c>
      <c r="D114" s="42">
        <f t="shared" si="13"/>
        <v>0</v>
      </c>
      <c r="E114" s="42">
        <f t="shared" si="13"/>
        <v>0</v>
      </c>
      <c r="F114" s="42">
        <f t="shared" si="13"/>
        <v>0</v>
      </c>
      <c r="G114" s="42">
        <f t="shared" si="13"/>
        <v>0</v>
      </c>
      <c r="H114" s="42">
        <f t="shared" si="13"/>
        <v>0</v>
      </c>
      <c r="I114" s="42">
        <f t="shared" si="13"/>
        <v>0</v>
      </c>
      <c r="J114" s="42">
        <f t="shared" si="13"/>
        <v>0</v>
      </c>
      <c r="K114" s="42">
        <f t="shared" si="13"/>
        <v>0</v>
      </c>
      <c r="L114" s="42">
        <f t="shared" si="13"/>
        <v>0</v>
      </c>
      <c r="M114" s="42">
        <f t="shared" si="13"/>
        <v>0</v>
      </c>
      <c r="N114" s="42">
        <f t="shared" si="13"/>
        <v>0</v>
      </c>
      <c r="O114" s="42">
        <f t="shared" si="13"/>
        <v>0</v>
      </c>
      <c r="P114" s="42">
        <f t="shared" si="13"/>
        <v>0</v>
      </c>
      <c r="Q114" s="42">
        <f t="shared" si="13"/>
        <v>0</v>
      </c>
      <c r="R114" s="42">
        <f t="shared" si="13"/>
        <v>0</v>
      </c>
      <c r="S114" s="42">
        <f t="shared" si="12"/>
        <v>0</v>
      </c>
      <c r="T114" s="42">
        <f t="shared" si="9"/>
        <v>0</v>
      </c>
      <c r="U114" s="42">
        <f t="shared" si="9"/>
        <v>0</v>
      </c>
      <c r="V114" s="42">
        <f t="shared" si="9"/>
        <v>0</v>
      </c>
      <c r="W114" s="42">
        <f t="shared" si="9"/>
        <v>0</v>
      </c>
      <c r="X114" s="42">
        <f t="shared" si="9"/>
        <v>0</v>
      </c>
      <c r="Y114" s="42">
        <f t="shared" si="9"/>
        <v>0</v>
      </c>
      <c r="Z114" s="42">
        <f t="shared" si="9"/>
        <v>0</v>
      </c>
      <c r="AA114" s="42">
        <f t="shared" si="9"/>
        <v>0</v>
      </c>
      <c r="AB114" s="42">
        <f t="shared" si="9"/>
        <v>0</v>
      </c>
      <c r="AC114" s="42">
        <f t="shared" si="9"/>
        <v>0</v>
      </c>
      <c r="AD114" s="42">
        <f t="shared" si="9"/>
        <v>0</v>
      </c>
      <c r="AE114" s="42">
        <f t="shared" si="9"/>
        <v>0</v>
      </c>
      <c r="AF114" s="42">
        <f t="shared" si="9"/>
        <v>0</v>
      </c>
      <c r="AG114" s="42">
        <f t="shared" si="9"/>
        <v>0</v>
      </c>
      <c r="AH114" s="42">
        <f t="shared" si="9"/>
        <v>0</v>
      </c>
      <c r="AI114" s="42">
        <f t="shared" si="9"/>
        <v>0</v>
      </c>
      <c r="AJ114" s="42">
        <f t="shared" si="10"/>
        <v>0</v>
      </c>
      <c r="AK114" s="42">
        <f t="shared" si="10"/>
        <v>0</v>
      </c>
      <c r="AL114" s="42">
        <f t="shared" si="10"/>
        <v>0</v>
      </c>
      <c r="AM114" s="42">
        <f t="shared" si="10"/>
        <v>0</v>
      </c>
      <c r="AN114" s="42">
        <f t="shared" si="10"/>
        <v>0</v>
      </c>
      <c r="AO114" s="42">
        <f t="shared" si="10"/>
        <v>0</v>
      </c>
      <c r="AP114" s="42">
        <f t="shared" si="10"/>
        <v>0</v>
      </c>
      <c r="AQ114" s="42">
        <f t="shared" si="10"/>
        <v>0</v>
      </c>
      <c r="AR114" s="42">
        <f t="shared" si="10"/>
        <v>0</v>
      </c>
      <c r="AS114" s="42">
        <f t="shared" si="10"/>
        <v>0</v>
      </c>
      <c r="AT114" s="42">
        <f t="shared" si="10"/>
        <v>0</v>
      </c>
      <c r="AU114" s="42">
        <f t="shared" si="10"/>
        <v>0</v>
      </c>
      <c r="AV114" s="42">
        <f t="shared" si="10"/>
        <v>1</v>
      </c>
      <c r="AW114" s="42">
        <f t="shared" si="10"/>
        <v>0</v>
      </c>
      <c r="AX114" s="42">
        <f t="shared" si="10"/>
        <v>0</v>
      </c>
      <c r="AY114" s="42">
        <f t="shared" si="10"/>
        <v>0</v>
      </c>
      <c r="AZ114" s="42">
        <f t="shared" si="11"/>
        <v>0</v>
      </c>
      <c r="BA114" s="42">
        <f t="shared" si="11"/>
        <v>0</v>
      </c>
      <c r="BB114" s="42">
        <f t="shared" si="11"/>
        <v>0</v>
      </c>
      <c r="BC114" s="42">
        <f t="shared" si="11"/>
        <v>0</v>
      </c>
      <c r="BD114" s="42">
        <f t="shared" si="11"/>
        <v>0</v>
      </c>
      <c r="BE114" s="42">
        <f t="shared" si="11"/>
        <v>0</v>
      </c>
      <c r="BF114" s="42">
        <f t="shared" si="11"/>
        <v>0</v>
      </c>
      <c r="BG114" s="42">
        <f t="shared" si="11"/>
        <v>0</v>
      </c>
      <c r="BH114" s="42">
        <f t="shared" si="11"/>
        <v>0</v>
      </c>
      <c r="BI114" s="42">
        <f t="shared" si="11"/>
        <v>0</v>
      </c>
      <c r="BJ114" s="42">
        <f t="shared" si="11"/>
        <v>0</v>
      </c>
      <c r="BK114" s="42">
        <f t="shared" si="11"/>
        <v>0</v>
      </c>
    </row>
    <row r="115" spans="1:63" s="1" customFormat="1" ht="15.6" x14ac:dyDescent="0.3">
      <c r="A115" s="14"/>
      <c r="B115" s="44">
        <v>46</v>
      </c>
      <c r="C115" s="46" t="s">
        <v>114</v>
      </c>
      <c r="D115" s="42">
        <f t="shared" si="13"/>
        <v>0</v>
      </c>
      <c r="E115" s="42">
        <f t="shared" si="13"/>
        <v>0</v>
      </c>
      <c r="F115" s="42">
        <f t="shared" si="13"/>
        <v>0</v>
      </c>
      <c r="G115" s="42">
        <f t="shared" si="13"/>
        <v>0</v>
      </c>
      <c r="H115" s="42">
        <f t="shared" si="13"/>
        <v>0</v>
      </c>
      <c r="I115" s="42">
        <f t="shared" si="13"/>
        <v>0</v>
      </c>
      <c r="J115" s="42">
        <f t="shared" si="13"/>
        <v>0</v>
      </c>
      <c r="K115" s="42">
        <f t="shared" si="13"/>
        <v>0</v>
      </c>
      <c r="L115" s="42">
        <f t="shared" si="13"/>
        <v>0</v>
      </c>
      <c r="M115" s="42">
        <f t="shared" si="13"/>
        <v>0</v>
      </c>
      <c r="N115" s="42">
        <f t="shared" si="13"/>
        <v>0</v>
      </c>
      <c r="O115" s="42">
        <f t="shared" si="13"/>
        <v>0</v>
      </c>
      <c r="P115" s="42">
        <f t="shared" si="13"/>
        <v>0</v>
      </c>
      <c r="Q115" s="42">
        <f t="shared" si="13"/>
        <v>0</v>
      </c>
      <c r="R115" s="42">
        <f t="shared" si="13"/>
        <v>0</v>
      </c>
      <c r="S115" s="42">
        <f t="shared" si="12"/>
        <v>0</v>
      </c>
      <c r="T115" s="42">
        <f t="shared" si="9"/>
        <v>0</v>
      </c>
      <c r="U115" s="42">
        <f t="shared" si="9"/>
        <v>0</v>
      </c>
      <c r="V115" s="42">
        <f t="shared" si="9"/>
        <v>0</v>
      </c>
      <c r="W115" s="42">
        <f t="shared" si="9"/>
        <v>0</v>
      </c>
      <c r="X115" s="42">
        <f t="shared" si="9"/>
        <v>0</v>
      </c>
      <c r="Y115" s="42">
        <f t="shared" si="9"/>
        <v>0</v>
      </c>
      <c r="Z115" s="42">
        <f t="shared" si="9"/>
        <v>0</v>
      </c>
      <c r="AA115" s="42">
        <f t="shared" si="9"/>
        <v>0</v>
      </c>
      <c r="AB115" s="42">
        <f t="shared" si="9"/>
        <v>0</v>
      </c>
      <c r="AC115" s="42">
        <f t="shared" si="9"/>
        <v>0</v>
      </c>
      <c r="AD115" s="42">
        <f t="shared" si="9"/>
        <v>0</v>
      </c>
      <c r="AE115" s="42">
        <f t="shared" si="9"/>
        <v>0</v>
      </c>
      <c r="AF115" s="42">
        <f t="shared" si="9"/>
        <v>0</v>
      </c>
      <c r="AG115" s="42">
        <f t="shared" si="9"/>
        <v>0</v>
      </c>
      <c r="AH115" s="42">
        <f t="shared" si="9"/>
        <v>0</v>
      </c>
      <c r="AI115" s="42">
        <f t="shared" si="9"/>
        <v>0</v>
      </c>
      <c r="AJ115" s="42">
        <f t="shared" si="10"/>
        <v>0</v>
      </c>
      <c r="AK115" s="42">
        <f t="shared" si="10"/>
        <v>0</v>
      </c>
      <c r="AL115" s="42">
        <f t="shared" si="10"/>
        <v>0</v>
      </c>
      <c r="AM115" s="42">
        <f t="shared" si="10"/>
        <v>0</v>
      </c>
      <c r="AN115" s="42">
        <f t="shared" si="10"/>
        <v>0</v>
      </c>
      <c r="AO115" s="42">
        <f t="shared" si="10"/>
        <v>0</v>
      </c>
      <c r="AP115" s="42">
        <f t="shared" si="10"/>
        <v>0</v>
      </c>
      <c r="AQ115" s="42">
        <f t="shared" si="10"/>
        <v>0</v>
      </c>
      <c r="AR115" s="42">
        <f t="shared" si="10"/>
        <v>0</v>
      </c>
      <c r="AS115" s="42">
        <f t="shared" si="10"/>
        <v>0</v>
      </c>
      <c r="AT115" s="42">
        <f t="shared" si="10"/>
        <v>0</v>
      </c>
      <c r="AU115" s="42">
        <f t="shared" si="10"/>
        <v>0</v>
      </c>
      <c r="AV115" s="42">
        <f t="shared" si="10"/>
        <v>0</v>
      </c>
      <c r="AW115" s="42">
        <f t="shared" si="10"/>
        <v>1</v>
      </c>
      <c r="AX115" s="42">
        <f t="shared" si="10"/>
        <v>0</v>
      </c>
      <c r="AY115" s="42">
        <f t="shared" si="10"/>
        <v>0</v>
      </c>
      <c r="AZ115" s="42">
        <f t="shared" si="11"/>
        <v>0</v>
      </c>
      <c r="BA115" s="42">
        <f t="shared" si="11"/>
        <v>0</v>
      </c>
      <c r="BB115" s="42">
        <f t="shared" si="11"/>
        <v>0</v>
      </c>
      <c r="BC115" s="42">
        <f t="shared" si="11"/>
        <v>0</v>
      </c>
      <c r="BD115" s="42">
        <f t="shared" si="11"/>
        <v>0</v>
      </c>
      <c r="BE115" s="42">
        <f t="shared" si="11"/>
        <v>0</v>
      </c>
      <c r="BF115" s="42">
        <f t="shared" si="11"/>
        <v>0</v>
      </c>
      <c r="BG115" s="42">
        <f t="shared" si="11"/>
        <v>0</v>
      </c>
      <c r="BH115" s="42">
        <f t="shared" si="11"/>
        <v>0</v>
      </c>
      <c r="BI115" s="42">
        <f t="shared" si="11"/>
        <v>0</v>
      </c>
      <c r="BJ115" s="42">
        <f t="shared" si="11"/>
        <v>0</v>
      </c>
      <c r="BK115" s="42">
        <f t="shared" si="11"/>
        <v>0</v>
      </c>
    </row>
    <row r="116" spans="1:63" s="1" customFormat="1" ht="15.6" x14ac:dyDescent="0.3">
      <c r="A116" s="14"/>
      <c r="B116" s="44">
        <v>47</v>
      </c>
      <c r="C116" s="46" t="s">
        <v>116</v>
      </c>
      <c r="D116" s="42">
        <f t="shared" si="13"/>
        <v>0</v>
      </c>
      <c r="E116" s="42">
        <f t="shared" si="13"/>
        <v>0</v>
      </c>
      <c r="F116" s="42">
        <f t="shared" si="13"/>
        <v>0</v>
      </c>
      <c r="G116" s="42">
        <f t="shared" si="13"/>
        <v>0</v>
      </c>
      <c r="H116" s="42">
        <f t="shared" si="13"/>
        <v>0</v>
      </c>
      <c r="I116" s="42">
        <f t="shared" si="13"/>
        <v>0</v>
      </c>
      <c r="J116" s="42">
        <f t="shared" si="13"/>
        <v>0</v>
      </c>
      <c r="K116" s="42">
        <f t="shared" si="13"/>
        <v>0</v>
      </c>
      <c r="L116" s="42">
        <f t="shared" si="13"/>
        <v>0</v>
      </c>
      <c r="M116" s="42">
        <f t="shared" si="13"/>
        <v>0</v>
      </c>
      <c r="N116" s="42">
        <f t="shared" si="13"/>
        <v>0</v>
      </c>
      <c r="O116" s="42">
        <f t="shared" si="13"/>
        <v>0</v>
      </c>
      <c r="P116" s="42">
        <f t="shared" si="13"/>
        <v>0</v>
      </c>
      <c r="Q116" s="42">
        <f t="shared" si="13"/>
        <v>0</v>
      </c>
      <c r="R116" s="42">
        <f t="shared" si="13"/>
        <v>0</v>
      </c>
      <c r="S116" s="42">
        <f t="shared" si="12"/>
        <v>0</v>
      </c>
      <c r="T116" s="42">
        <f t="shared" si="9"/>
        <v>0</v>
      </c>
      <c r="U116" s="42">
        <f t="shared" si="9"/>
        <v>0</v>
      </c>
      <c r="V116" s="42">
        <f t="shared" si="9"/>
        <v>0</v>
      </c>
      <c r="W116" s="42">
        <f t="shared" si="9"/>
        <v>0</v>
      </c>
      <c r="X116" s="42">
        <f t="shared" si="9"/>
        <v>0</v>
      </c>
      <c r="Y116" s="42">
        <f t="shared" si="9"/>
        <v>0</v>
      </c>
      <c r="Z116" s="42">
        <f t="shared" si="9"/>
        <v>0</v>
      </c>
      <c r="AA116" s="42">
        <f t="shared" si="9"/>
        <v>0</v>
      </c>
      <c r="AB116" s="42">
        <f t="shared" si="9"/>
        <v>0</v>
      </c>
      <c r="AC116" s="42">
        <f t="shared" si="9"/>
        <v>0</v>
      </c>
      <c r="AD116" s="42">
        <f t="shared" si="9"/>
        <v>0</v>
      </c>
      <c r="AE116" s="42">
        <f t="shared" si="9"/>
        <v>0</v>
      </c>
      <c r="AF116" s="42">
        <f t="shared" si="9"/>
        <v>0</v>
      </c>
      <c r="AG116" s="42">
        <f t="shared" si="9"/>
        <v>0</v>
      </c>
      <c r="AH116" s="42">
        <f t="shared" si="9"/>
        <v>0</v>
      </c>
      <c r="AI116" s="42">
        <f t="shared" ref="AI116:AX129" si="14">IF(AI$67=$B116,1,0)</f>
        <v>0</v>
      </c>
      <c r="AJ116" s="42">
        <f t="shared" si="10"/>
        <v>0</v>
      </c>
      <c r="AK116" s="42">
        <f t="shared" si="10"/>
        <v>0</v>
      </c>
      <c r="AL116" s="42">
        <f t="shared" si="10"/>
        <v>0</v>
      </c>
      <c r="AM116" s="42">
        <f t="shared" si="10"/>
        <v>0</v>
      </c>
      <c r="AN116" s="42">
        <f t="shared" si="10"/>
        <v>0</v>
      </c>
      <c r="AO116" s="42">
        <f t="shared" si="10"/>
        <v>0</v>
      </c>
      <c r="AP116" s="42">
        <f t="shared" si="10"/>
        <v>0</v>
      </c>
      <c r="AQ116" s="42">
        <f t="shared" si="10"/>
        <v>0</v>
      </c>
      <c r="AR116" s="42">
        <f t="shared" si="10"/>
        <v>0</v>
      </c>
      <c r="AS116" s="42">
        <f t="shared" si="10"/>
        <v>0</v>
      </c>
      <c r="AT116" s="42">
        <f t="shared" si="10"/>
        <v>0</v>
      </c>
      <c r="AU116" s="42">
        <f t="shared" si="10"/>
        <v>0</v>
      </c>
      <c r="AV116" s="42">
        <f t="shared" si="10"/>
        <v>0</v>
      </c>
      <c r="AW116" s="42">
        <f t="shared" si="10"/>
        <v>0</v>
      </c>
      <c r="AX116" s="42">
        <f t="shared" si="10"/>
        <v>1</v>
      </c>
      <c r="AY116" s="42">
        <f t="shared" ref="AY116:BK129" si="15">IF(AY$67=$B116,1,0)</f>
        <v>0</v>
      </c>
      <c r="AZ116" s="42">
        <f t="shared" si="11"/>
        <v>0</v>
      </c>
      <c r="BA116" s="42">
        <f t="shared" si="11"/>
        <v>0</v>
      </c>
      <c r="BB116" s="42">
        <f t="shared" si="11"/>
        <v>0</v>
      </c>
      <c r="BC116" s="42">
        <f t="shared" si="11"/>
        <v>0</v>
      </c>
      <c r="BD116" s="42">
        <f t="shared" si="11"/>
        <v>0</v>
      </c>
      <c r="BE116" s="42">
        <f t="shared" si="11"/>
        <v>0</v>
      </c>
      <c r="BF116" s="42">
        <f t="shared" si="11"/>
        <v>0</v>
      </c>
      <c r="BG116" s="42">
        <f t="shared" si="11"/>
        <v>0</v>
      </c>
      <c r="BH116" s="42">
        <f t="shared" si="11"/>
        <v>0</v>
      </c>
      <c r="BI116" s="42">
        <f t="shared" si="11"/>
        <v>0</v>
      </c>
      <c r="BJ116" s="42">
        <f t="shared" si="11"/>
        <v>0</v>
      </c>
      <c r="BK116" s="42">
        <f t="shared" si="11"/>
        <v>0</v>
      </c>
    </row>
    <row r="117" spans="1:63" s="1" customFormat="1" ht="15.6" x14ac:dyDescent="0.3">
      <c r="A117" s="14"/>
      <c r="B117" s="44">
        <v>48</v>
      </c>
      <c r="C117" s="46" t="s">
        <v>118</v>
      </c>
      <c r="D117" s="42">
        <f t="shared" si="13"/>
        <v>0</v>
      </c>
      <c r="E117" s="42">
        <f t="shared" si="13"/>
        <v>0</v>
      </c>
      <c r="F117" s="42">
        <f t="shared" si="13"/>
        <v>0</v>
      </c>
      <c r="G117" s="42">
        <f t="shared" si="13"/>
        <v>0</v>
      </c>
      <c r="H117" s="42">
        <f t="shared" si="13"/>
        <v>0</v>
      </c>
      <c r="I117" s="42">
        <f t="shared" si="13"/>
        <v>0</v>
      </c>
      <c r="J117" s="42">
        <f t="shared" si="13"/>
        <v>0</v>
      </c>
      <c r="K117" s="42">
        <f t="shared" si="13"/>
        <v>0</v>
      </c>
      <c r="L117" s="42">
        <f t="shared" si="13"/>
        <v>0</v>
      </c>
      <c r="M117" s="42">
        <f t="shared" si="13"/>
        <v>0</v>
      </c>
      <c r="N117" s="42">
        <f t="shared" si="13"/>
        <v>0</v>
      </c>
      <c r="O117" s="42">
        <f t="shared" si="13"/>
        <v>0</v>
      </c>
      <c r="P117" s="42">
        <f t="shared" si="13"/>
        <v>0</v>
      </c>
      <c r="Q117" s="42">
        <f t="shared" si="13"/>
        <v>0</v>
      </c>
      <c r="R117" s="42">
        <f t="shared" si="13"/>
        <v>0</v>
      </c>
      <c r="S117" s="42">
        <f t="shared" si="12"/>
        <v>0</v>
      </c>
      <c r="T117" s="42">
        <f t="shared" si="12"/>
        <v>0</v>
      </c>
      <c r="U117" s="42">
        <f t="shared" si="12"/>
        <v>0</v>
      </c>
      <c r="V117" s="42">
        <f t="shared" si="12"/>
        <v>0</v>
      </c>
      <c r="W117" s="42">
        <f t="shared" si="12"/>
        <v>0</v>
      </c>
      <c r="X117" s="42">
        <f t="shared" si="12"/>
        <v>0</v>
      </c>
      <c r="Y117" s="42">
        <f t="shared" si="12"/>
        <v>0</v>
      </c>
      <c r="Z117" s="42">
        <f t="shared" si="12"/>
        <v>0</v>
      </c>
      <c r="AA117" s="42">
        <f t="shared" si="12"/>
        <v>0</v>
      </c>
      <c r="AB117" s="42">
        <f t="shared" si="12"/>
        <v>0</v>
      </c>
      <c r="AC117" s="42">
        <f t="shared" si="12"/>
        <v>0</v>
      </c>
      <c r="AD117" s="42">
        <f t="shared" si="12"/>
        <v>0</v>
      </c>
      <c r="AE117" s="42">
        <f t="shared" si="12"/>
        <v>0</v>
      </c>
      <c r="AF117" s="42">
        <f t="shared" si="12"/>
        <v>0</v>
      </c>
      <c r="AG117" s="42">
        <f t="shared" si="12"/>
        <v>0</v>
      </c>
      <c r="AH117" s="42">
        <f t="shared" si="12"/>
        <v>0</v>
      </c>
      <c r="AI117" s="42">
        <f t="shared" si="14"/>
        <v>0</v>
      </c>
      <c r="AJ117" s="42">
        <f t="shared" si="14"/>
        <v>0</v>
      </c>
      <c r="AK117" s="42">
        <f t="shared" si="14"/>
        <v>0</v>
      </c>
      <c r="AL117" s="42">
        <f t="shared" si="14"/>
        <v>0</v>
      </c>
      <c r="AM117" s="42">
        <f t="shared" si="14"/>
        <v>0</v>
      </c>
      <c r="AN117" s="42">
        <f t="shared" si="14"/>
        <v>0</v>
      </c>
      <c r="AO117" s="42">
        <f t="shared" si="14"/>
        <v>0</v>
      </c>
      <c r="AP117" s="42">
        <f t="shared" si="14"/>
        <v>0</v>
      </c>
      <c r="AQ117" s="42">
        <f t="shared" si="14"/>
        <v>0</v>
      </c>
      <c r="AR117" s="42">
        <f t="shared" si="14"/>
        <v>0</v>
      </c>
      <c r="AS117" s="42">
        <f t="shared" si="14"/>
        <v>0</v>
      </c>
      <c r="AT117" s="42">
        <f t="shared" si="14"/>
        <v>0</v>
      </c>
      <c r="AU117" s="42">
        <f t="shared" si="14"/>
        <v>0</v>
      </c>
      <c r="AV117" s="42">
        <f t="shared" si="14"/>
        <v>0</v>
      </c>
      <c r="AW117" s="42">
        <f t="shared" si="14"/>
        <v>0</v>
      </c>
      <c r="AX117" s="42">
        <f t="shared" si="14"/>
        <v>0</v>
      </c>
      <c r="AY117" s="42">
        <f t="shared" si="15"/>
        <v>1</v>
      </c>
      <c r="AZ117" s="42">
        <f t="shared" si="15"/>
        <v>0</v>
      </c>
      <c r="BA117" s="42">
        <f t="shared" si="15"/>
        <v>0</v>
      </c>
      <c r="BB117" s="42">
        <f t="shared" si="15"/>
        <v>0</v>
      </c>
      <c r="BC117" s="42">
        <f t="shared" si="15"/>
        <v>0</v>
      </c>
      <c r="BD117" s="42">
        <f t="shared" si="15"/>
        <v>0</v>
      </c>
      <c r="BE117" s="42">
        <f t="shared" si="15"/>
        <v>0</v>
      </c>
      <c r="BF117" s="42">
        <f t="shared" si="15"/>
        <v>0</v>
      </c>
      <c r="BG117" s="42">
        <f t="shared" si="15"/>
        <v>0</v>
      </c>
      <c r="BH117" s="42">
        <f t="shared" si="15"/>
        <v>0</v>
      </c>
      <c r="BI117" s="42">
        <f t="shared" si="15"/>
        <v>0</v>
      </c>
      <c r="BJ117" s="42">
        <f t="shared" si="15"/>
        <v>0</v>
      </c>
      <c r="BK117" s="42">
        <f t="shared" si="15"/>
        <v>0</v>
      </c>
    </row>
    <row r="118" spans="1:63" s="1" customFormat="1" ht="15.6" x14ac:dyDescent="0.3">
      <c r="A118" s="14"/>
      <c r="B118" s="44">
        <v>49</v>
      </c>
      <c r="C118" s="46" t="s">
        <v>120</v>
      </c>
      <c r="D118" s="42">
        <f t="shared" si="13"/>
        <v>0</v>
      </c>
      <c r="E118" s="42">
        <f t="shared" si="13"/>
        <v>0</v>
      </c>
      <c r="F118" s="42">
        <f t="shared" si="13"/>
        <v>0</v>
      </c>
      <c r="G118" s="42">
        <f t="shared" si="13"/>
        <v>0</v>
      </c>
      <c r="H118" s="42">
        <f t="shared" si="13"/>
        <v>0</v>
      </c>
      <c r="I118" s="42">
        <f t="shared" si="13"/>
        <v>0</v>
      </c>
      <c r="J118" s="42">
        <f t="shared" si="13"/>
        <v>0</v>
      </c>
      <c r="K118" s="42">
        <f t="shared" si="13"/>
        <v>0</v>
      </c>
      <c r="L118" s="42">
        <f t="shared" si="13"/>
        <v>0</v>
      </c>
      <c r="M118" s="42">
        <f t="shared" si="13"/>
        <v>0</v>
      </c>
      <c r="N118" s="42">
        <f t="shared" si="13"/>
        <v>0</v>
      </c>
      <c r="O118" s="42">
        <f t="shared" si="13"/>
        <v>0</v>
      </c>
      <c r="P118" s="42">
        <f t="shared" si="13"/>
        <v>0</v>
      </c>
      <c r="Q118" s="42">
        <f t="shared" si="13"/>
        <v>0</v>
      </c>
      <c r="R118" s="42">
        <f t="shared" si="13"/>
        <v>0</v>
      </c>
      <c r="S118" s="42">
        <f t="shared" si="13"/>
        <v>0</v>
      </c>
      <c r="T118" s="42">
        <f t="shared" ref="T118:AH129" si="16">IF(T$67=$B118,1,0)</f>
        <v>0</v>
      </c>
      <c r="U118" s="42">
        <f t="shared" si="16"/>
        <v>0</v>
      </c>
      <c r="V118" s="42">
        <f t="shared" si="16"/>
        <v>0</v>
      </c>
      <c r="W118" s="42">
        <f t="shared" si="16"/>
        <v>0</v>
      </c>
      <c r="X118" s="42">
        <f t="shared" si="16"/>
        <v>0</v>
      </c>
      <c r="Y118" s="42">
        <f t="shared" si="16"/>
        <v>0</v>
      </c>
      <c r="Z118" s="42">
        <f t="shared" si="16"/>
        <v>0</v>
      </c>
      <c r="AA118" s="42">
        <f t="shared" si="16"/>
        <v>0</v>
      </c>
      <c r="AB118" s="42">
        <f t="shared" si="16"/>
        <v>0</v>
      </c>
      <c r="AC118" s="42">
        <f t="shared" si="16"/>
        <v>0</v>
      </c>
      <c r="AD118" s="42">
        <f t="shared" si="16"/>
        <v>0</v>
      </c>
      <c r="AE118" s="42">
        <f t="shared" si="16"/>
        <v>0</v>
      </c>
      <c r="AF118" s="42">
        <f t="shared" si="16"/>
        <v>0</v>
      </c>
      <c r="AG118" s="42">
        <f t="shared" si="16"/>
        <v>0</v>
      </c>
      <c r="AH118" s="42">
        <f t="shared" si="16"/>
        <v>0</v>
      </c>
      <c r="AI118" s="42">
        <f t="shared" si="14"/>
        <v>0</v>
      </c>
      <c r="AJ118" s="42">
        <f t="shared" si="14"/>
        <v>0</v>
      </c>
      <c r="AK118" s="42">
        <f t="shared" si="14"/>
        <v>0</v>
      </c>
      <c r="AL118" s="42">
        <f t="shared" si="14"/>
        <v>0</v>
      </c>
      <c r="AM118" s="42">
        <f t="shared" si="14"/>
        <v>0</v>
      </c>
      <c r="AN118" s="42">
        <f t="shared" si="14"/>
        <v>0</v>
      </c>
      <c r="AO118" s="42">
        <f t="shared" si="14"/>
        <v>0</v>
      </c>
      <c r="AP118" s="42">
        <f t="shared" si="14"/>
        <v>0</v>
      </c>
      <c r="AQ118" s="42">
        <f t="shared" si="14"/>
        <v>0</v>
      </c>
      <c r="AR118" s="42">
        <f t="shared" si="14"/>
        <v>0</v>
      </c>
      <c r="AS118" s="42">
        <f t="shared" si="14"/>
        <v>0</v>
      </c>
      <c r="AT118" s="42">
        <f t="shared" si="14"/>
        <v>0</v>
      </c>
      <c r="AU118" s="42">
        <f t="shared" si="14"/>
        <v>0</v>
      </c>
      <c r="AV118" s="42">
        <f t="shared" si="14"/>
        <v>0</v>
      </c>
      <c r="AW118" s="42">
        <f t="shared" si="14"/>
        <v>0</v>
      </c>
      <c r="AX118" s="42">
        <f t="shared" si="14"/>
        <v>0</v>
      </c>
      <c r="AY118" s="42">
        <f t="shared" si="15"/>
        <v>0</v>
      </c>
      <c r="AZ118" s="42">
        <f t="shared" si="15"/>
        <v>1</v>
      </c>
      <c r="BA118" s="42">
        <f t="shared" si="15"/>
        <v>0</v>
      </c>
      <c r="BB118" s="42">
        <f t="shared" si="15"/>
        <v>0</v>
      </c>
      <c r="BC118" s="42">
        <f t="shared" si="15"/>
        <v>0</v>
      </c>
      <c r="BD118" s="42">
        <f t="shared" si="15"/>
        <v>0</v>
      </c>
      <c r="BE118" s="42">
        <f t="shared" si="15"/>
        <v>0</v>
      </c>
      <c r="BF118" s="42">
        <f t="shared" si="15"/>
        <v>0</v>
      </c>
      <c r="BG118" s="42">
        <f t="shared" si="15"/>
        <v>0</v>
      </c>
      <c r="BH118" s="42">
        <f t="shared" si="15"/>
        <v>0</v>
      </c>
      <c r="BI118" s="42">
        <f t="shared" si="15"/>
        <v>0</v>
      </c>
      <c r="BJ118" s="42">
        <f t="shared" si="15"/>
        <v>0</v>
      </c>
      <c r="BK118" s="42">
        <f t="shared" si="15"/>
        <v>0</v>
      </c>
    </row>
    <row r="119" spans="1:63" s="1" customFormat="1" ht="15.6" x14ac:dyDescent="0.3">
      <c r="A119" s="14"/>
      <c r="B119" s="44">
        <v>50</v>
      </c>
      <c r="C119" s="46" t="s">
        <v>122</v>
      </c>
      <c r="D119" s="42">
        <f t="shared" ref="D119:S129" si="17">IF(D$67=$B119,1,0)</f>
        <v>0</v>
      </c>
      <c r="E119" s="42">
        <f t="shared" si="17"/>
        <v>0</v>
      </c>
      <c r="F119" s="42">
        <f t="shared" si="17"/>
        <v>0</v>
      </c>
      <c r="G119" s="42">
        <f t="shared" si="17"/>
        <v>0</v>
      </c>
      <c r="H119" s="42">
        <f t="shared" si="17"/>
        <v>0</v>
      </c>
      <c r="I119" s="42">
        <f t="shared" si="17"/>
        <v>0</v>
      </c>
      <c r="J119" s="42">
        <f t="shared" si="17"/>
        <v>0</v>
      </c>
      <c r="K119" s="42">
        <f t="shared" si="17"/>
        <v>0</v>
      </c>
      <c r="L119" s="42">
        <f t="shared" si="17"/>
        <v>0</v>
      </c>
      <c r="M119" s="42">
        <f t="shared" si="17"/>
        <v>0</v>
      </c>
      <c r="N119" s="42">
        <f t="shared" si="17"/>
        <v>0</v>
      </c>
      <c r="O119" s="42">
        <f t="shared" si="17"/>
        <v>0</v>
      </c>
      <c r="P119" s="42">
        <f t="shared" si="17"/>
        <v>0</v>
      </c>
      <c r="Q119" s="42">
        <f t="shared" si="17"/>
        <v>0</v>
      </c>
      <c r="R119" s="42">
        <f t="shared" si="17"/>
        <v>0</v>
      </c>
      <c r="S119" s="42">
        <f t="shared" si="17"/>
        <v>0</v>
      </c>
      <c r="T119" s="42">
        <f t="shared" si="16"/>
        <v>0</v>
      </c>
      <c r="U119" s="42">
        <f t="shared" si="16"/>
        <v>0</v>
      </c>
      <c r="V119" s="42">
        <f t="shared" si="16"/>
        <v>0</v>
      </c>
      <c r="W119" s="42">
        <f t="shared" si="16"/>
        <v>0</v>
      </c>
      <c r="X119" s="42">
        <f t="shared" si="16"/>
        <v>0</v>
      </c>
      <c r="Y119" s="42">
        <f t="shared" si="16"/>
        <v>0</v>
      </c>
      <c r="Z119" s="42">
        <f t="shared" si="16"/>
        <v>0</v>
      </c>
      <c r="AA119" s="42">
        <f t="shared" si="16"/>
        <v>0</v>
      </c>
      <c r="AB119" s="42">
        <f t="shared" si="16"/>
        <v>0</v>
      </c>
      <c r="AC119" s="42">
        <f t="shared" si="16"/>
        <v>0</v>
      </c>
      <c r="AD119" s="42">
        <f t="shared" si="16"/>
        <v>0</v>
      </c>
      <c r="AE119" s="42">
        <f t="shared" si="16"/>
        <v>0</v>
      </c>
      <c r="AF119" s="42">
        <f t="shared" si="16"/>
        <v>0</v>
      </c>
      <c r="AG119" s="42">
        <f t="shared" si="16"/>
        <v>0</v>
      </c>
      <c r="AH119" s="42">
        <f t="shared" si="16"/>
        <v>0</v>
      </c>
      <c r="AI119" s="42">
        <f t="shared" si="14"/>
        <v>0</v>
      </c>
      <c r="AJ119" s="42">
        <f t="shared" si="14"/>
        <v>0</v>
      </c>
      <c r="AK119" s="42">
        <f t="shared" si="14"/>
        <v>0</v>
      </c>
      <c r="AL119" s="42">
        <f t="shared" si="14"/>
        <v>0</v>
      </c>
      <c r="AM119" s="42">
        <f t="shared" si="14"/>
        <v>0</v>
      </c>
      <c r="AN119" s="42">
        <f t="shared" si="14"/>
        <v>0</v>
      </c>
      <c r="AO119" s="42">
        <f t="shared" si="14"/>
        <v>0</v>
      </c>
      <c r="AP119" s="42">
        <f t="shared" si="14"/>
        <v>0</v>
      </c>
      <c r="AQ119" s="42">
        <f t="shared" si="14"/>
        <v>0</v>
      </c>
      <c r="AR119" s="42">
        <f t="shared" si="14"/>
        <v>0</v>
      </c>
      <c r="AS119" s="42">
        <f t="shared" si="14"/>
        <v>0</v>
      </c>
      <c r="AT119" s="42">
        <f t="shared" si="14"/>
        <v>0</v>
      </c>
      <c r="AU119" s="42">
        <f t="shared" si="14"/>
        <v>0</v>
      </c>
      <c r="AV119" s="42">
        <f t="shared" si="14"/>
        <v>0</v>
      </c>
      <c r="AW119" s="42">
        <f t="shared" si="14"/>
        <v>0</v>
      </c>
      <c r="AX119" s="42">
        <f t="shared" si="14"/>
        <v>0</v>
      </c>
      <c r="AY119" s="42">
        <f t="shared" si="15"/>
        <v>0</v>
      </c>
      <c r="AZ119" s="42">
        <f t="shared" si="15"/>
        <v>0</v>
      </c>
      <c r="BA119" s="42">
        <f t="shared" si="15"/>
        <v>1</v>
      </c>
      <c r="BB119" s="42">
        <f t="shared" si="15"/>
        <v>0</v>
      </c>
      <c r="BC119" s="42">
        <f t="shared" si="15"/>
        <v>0</v>
      </c>
      <c r="BD119" s="42">
        <f t="shared" si="15"/>
        <v>0</v>
      </c>
      <c r="BE119" s="42">
        <f t="shared" si="15"/>
        <v>0</v>
      </c>
      <c r="BF119" s="42">
        <f t="shared" si="15"/>
        <v>0</v>
      </c>
      <c r="BG119" s="42">
        <f t="shared" si="15"/>
        <v>0</v>
      </c>
      <c r="BH119" s="42">
        <f t="shared" si="15"/>
        <v>0</v>
      </c>
      <c r="BI119" s="42">
        <f t="shared" si="15"/>
        <v>0</v>
      </c>
      <c r="BJ119" s="42">
        <f t="shared" si="15"/>
        <v>0</v>
      </c>
      <c r="BK119" s="42">
        <f t="shared" si="15"/>
        <v>0</v>
      </c>
    </row>
    <row r="120" spans="1:63" s="1" customFormat="1" ht="15.6" x14ac:dyDescent="0.3">
      <c r="A120" s="14"/>
      <c r="B120" s="44">
        <v>51</v>
      </c>
      <c r="C120" s="46" t="s">
        <v>124</v>
      </c>
      <c r="D120" s="42">
        <f t="shared" si="17"/>
        <v>0</v>
      </c>
      <c r="E120" s="42">
        <f t="shared" si="17"/>
        <v>0</v>
      </c>
      <c r="F120" s="42">
        <f t="shared" si="17"/>
        <v>0</v>
      </c>
      <c r="G120" s="42">
        <f t="shared" si="17"/>
        <v>0</v>
      </c>
      <c r="H120" s="42">
        <f t="shared" si="17"/>
        <v>0</v>
      </c>
      <c r="I120" s="42">
        <f t="shared" si="17"/>
        <v>0</v>
      </c>
      <c r="J120" s="42">
        <f t="shared" si="17"/>
        <v>0</v>
      </c>
      <c r="K120" s="42">
        <f t="shared" si="17"/>
        <v>0</v>
      </c>
      <c r="L120" s="42">
        <f t="shared" si="17"/>
        <v>0</v>
      </c>
      <c r="M120" s="42">
        <f t="shared" si="17"/>
        <v>0</v>
      </c>
      <c r="N120" s="42">
        <f t="shared" si="17"/>
        <v>0</v>
      </c>
      <c r="O120" s="42">
        <f t="shared" si="17"/>
        <v>0</v>
      </c>
      <c r="P120" s="42">
        <f t="shared" si="17"/>
        <v>0</v>
      </c>
      <c r="Q120" s="42">
        <f t="shared" si="17"/>
        <v>0</v>
      </c>
      <c r="R120" s="42">
        <f t="shared" si="17"/>
        <v>0</v>
      </c>
      <c r="S120" s="42">
        <f t="shared" si="17"/>
        <v>0</v>
      </c>
      <c r="T120" s="42">
        <f t="shared" si="16"/>
        <v>0</v>
      </c>
      <c r="U120" s="42">
        <f t="shared" si="16"/>
        <v>0</v>
      </c>
      <c r="V120" s="42">
        <f t="shared" si="16"/>
        <v>0</v>
      </c>
      <c r="W120" s="42">
        <f t="shared" si="16"/>
        <v>0</v>
      </c>
      <c r="X120" s="42">
        <f t="shared" si="16"/>
        <v>0</v>
      </c>
      <c r="Y120" s="42">
        <f t="shared" si="16"/>
        <v>0</v>
      </c>
      <c r="Z120" s="42">
        <f t="shared" si="16"/>
        <v>0</v>
      </c>
      <c r="AA120" s="42">
        <f t="shared" si="16"/>
        <v>0</v>
      </c>
      <c r="AB120" s="42">
        <f t="shared" si="16"/>
        <v>0</v>
      </c>
      <c r="AC120" s="42">
        <f t="shared" si="16"/>
        <v>0</v>
      </c>
      <c r="AD120" s="42">
        <f t="shared" si="16"/>
        <v>0</v>
      </c>
      <c r="AE120" s="42">
        <f t="shared" si="16"/>
        <v>0</v>
      </c>
      <c r="AF120" s="42">
        <f t="shared" si="16"/>
        <v>0</v>
      </c>
      <c r="AG120" s="42">
        <f t="shared" si="16"/>
        <v>0</v>
      </c>
      <c r="AH120" s="42">
        <f t="shared" si="16"/>
        <v>0</v>
      </c>
      <c r="AI120" s="42">
        <f t="shared" si="14"/>
        <v>0</v>
      </c>
      <c r="AJ120" s="42">
        <f t="shared" si="14"/>
        <v>0</v>
      </c>
      <c r="AK120" s="42">
        <f t="shared" si="14"/>
        <v>0</v>
      </c>
      <c r="AL120" s="42">
        <f t="shared" si="14"/>
        <v>0</v>
      </c>
      <c r="AM120" s="42">
        <f t="shared" si="14"/>
        <v>0</v>
      </c>
      <c r="AN120" s="42">
        <f t="shared" si="14"/>
        <v>0</v>
      </c>
      <c r="AO120" s="42">
        <f t="shared" si="14"/>
        <v>0</v>
      </c>
      <c r="AP120" s="42">
        <f t="shared" si="14"/>
        <v>0</v>
      </c>
      <c r="AQ120" s="42">
        <f t="shared" si="14"/>
        <v>0</v>
      </c>
      <c r="AR120" s="42">
        <f t="shared" si="14"/>
        <v>0</v>
      </c>
      <c r="AS120" s="42">
        <f t="shared" si="14"/>
        <v>0</v>
      </c>
      <c r="AT120" s="42">
        <f t="shared" si="14"/>
        <v>0</v>
      </c>
      <c r="AU120" s="42">
        <f t="shared" si="14"/>
        <v>0</v>
      </c>
      <c r="AV120" s="42">
        <f t="shared" si="14"/>
        <v>0</v>
      </c>
      <c r="AW120" s="42">
        <f t="shared" si="14"/>
        <v>0</v>
      </c>
      <c r="AX120" s="42">
        <f t="shared" si="14"/>
        <v>0</v>
      </c>
      <c r="AY120" s="42">
        <f t="shared" si="15"/>
        <v>0</v>
      </c>
      <c r="AZ120" s="42">
        <f t="shared" si="15"/>
        <v>0</v>
      </c>
      <c r="BA120" s="42">
        <f t="shared" si="15"/>
        <v>0</v>
      </c>
      <c r="BB120" s="42">
        <f t="shared" si="15"/>
        <v>1</v>
      </c>
      <c r="BC120" s="42">
        <f t="shared" si="15"/>
        <v>0</v>
      </c>
      <c r="BD120" s="42">
        <f t="shared" si="15"/>
        <v>0</v>
      </c>
      <c r="BE120" s="42">
        <f t="shared" si="15"/>
        <v>0</v>
      </c>
      <c r="BF120" s="42">
        <f t="shared" si="15"/>
        <v>0</v>
      </c>
      <c r="BG120" s="42">
        <f t="shared" si="15"/>
        <v>0</v>
      </c>
      <c r="BH120" s="42">
        <f t="shared" si="15"/>
        <v>0</v>
      </c>
      <c r="BI120" s="42">
        <f t="shared" si="15"/>
        <v>0</v>
      </c>
      <c r="BJ120" s="42">
        <f t="shared" si="15"/>
        <v>0</v>
      </c>
      <c r="BK120" s="42">
        <f t="shared" si="15"/>
        <v>0</v>
      </c>
    </row>
    <row r="121" spans="1:63" s="1" customFormat="1" ht="15.6" x14ac:dyDescent="0.3">
      <c r="A121" s="14"/>
      <c r="B121" s="44">
        <v>52</v>
      </c>
      <c r="C121" s="46" t="s">
        <v>126</v>
      </c>
      <c r="D121" s="42">
        <f t="shared" si="17"/>
        <v>0</v>
      </c>
      <c r="E121" s="42">
        <f t="shared" si="17"/>
        <v>0</v>
      </c>
      <c r="F121" s="42">
        <f t="shared" si="17"/>
        <v>0</v>
      </c>
      <c r="G121" s="42">
        <f t="shared" si="17"/>
        <v>0</v>
      </c>
      <c r="H121" s="42">
        <f t="shared" si="17"/>
        <v>0</v>
      </c>
      <c r="I121" s="42">
        <f t="shared" si="17"/>
        <v>0</v>
      </c>
      <c r="J121" s="42">
        <f t="shared" si="17"/>
        <v>0</v>
      </c>
      <c r="K121" s="42">
        <f t="shared" si="17"/>
        <v>0</v>
      </c>
      <c r="L121" s="42">
        <f t="shared" si="17"/>
        <v>0</v>
      </c>
      <c r="M121" s="42">
        <f t="shared" si="17"/>
        <v>0</v>
      </c>
      <c r="N121" s="42">
        <f t="shared" si="17"/>
        <v>0</v>
      </c>
      <c r="O121" s="42">
        <f t="shared" si="17"/>
        <v>0</v>
      </c>
      <c r="P121" s="42">
        <f t="shared" si="17"/>
        <v>0</v>
      </c>
      <c r="Q121" s="42">
        <f t="shared" si="17"/>
        <v>0</v>
      </c>
      <c r="R121" s="42">
        <f t="shared" si="17"/>
        <v>0</v>
      </c>
      <c r="S121" s="42">
        <f t="shared" si="17"/>
        <v>0</v>
      </c>
      <c r="T121" s="42">
        <f t="shared" si="16"/>
        <v>0</v>
      </c>
      <c r="U121" s="42">
        <f t="shared" si="16"/>
        <v>0</v>
      </c>
      <c r="V121" s="42">
        <f t="shared" si="16"/>
        <v>0</v>
      </c>
      <c r="W121" s="42">
        <f t="shared" si="16"/>
        <v>0</v>
      </c>
      <c r="X121" s="42">
        <f t="shared" si="16"/>
        <v>0</v>
      </c>
      <c r="Y121" s="42">
        <f t="shared" si="16"/>
        <v>0</v>
      </c>
      <c r="Z121" s="42">
        <f t="shared" si="16"/>
        <v>0</v>
      </c>
      <c r="AA121" s="42">
        <f t="shared" si="16"/>
        <v>0</v>
      </c>
      <c r="AB121" s="42">
        <f t="shared" si="16"/>
        <v>0</v>
      </c>
      <c r="AC121" s="42">
        <f t="shared" si="16"/>
        <v>0</v>
      </c>
      <c r="AD121" s="42">
        <f t="shared" si="16"/>
        <v>0</v>
      </c>
      <c r="AE121" s="42">
        <f t="shared" si="16"/>
        <v>0</v>
      </c>
      <c r="AF121" s="42">
        <f t="shared" si="16"/>
        <v>0</v>
      </c>
      <c r="AG121" s="42">
        <f t="shared" si="16"/>
        <v>0</v>
      </c>
      <c r="AH121" s="42">
        <f t="shared" si="16"/>
        <v>0</v>
      </c>
      <c r="AI121" s="42">
        <f t="shared" si="14"/>
        <v>0</v>
      </c>
      <c r="AJ121" s="42">
        <f t="shared" si="14"/>
        <v>0</v>
      </c>
      <c r="AK121" s="42">
        <f t="shared" si="14"/>
        <v>0</v>
      </c>
      <c r="AL121" s="42">
        <f t="shared" si="14"/>
        <v>0</v>
      </c>
      <c r="AM121" s="42">
        <f t="shared" si="14"/>
        <v>0</v>
      </c>
      <c r="AN121" s="42">
        <f t="shared" si="14"/>
        <v>0</v>
      </c>
      <c r="AO121" s="42">
        <f t="shared" si="14"/>
        <v>0</v>
      </c>
      <c r="AP121" s="42">
        <f t="shared" si="14"/>
        <v>0</v>
      </c>
      <c r="AQ121" s="42">
        <f t="shared" si="14"/>
        <v>0</v>
      </c>
      <c r="AR121" s="42">
        <f t="shared" si="14"/>
        <v>0</v>
      </c>
      <c r="AS121" s="42">
        <f t="shared" si="14"/>
        <v>0</v>
      </c>
      <c r="AT121" s="42">
        <f t="shared" si="14"/>
        <v>0</v>
      </c>
      <c r="AU121" s="42">
        <f t="shared" si="14"/>
        <v>0</v>
      </c>
      <c r="AV121" s="42">
        <f t="shared" si="14"/>
        <v>0</v>
      </c>
      <c r="AW121" s="42">
        <f t="shared" si="14"/>
        <v>0</v>
      </c>
      <c r="AX121" s="42">
        <f t="shared" si="14"/>
        <v>0</v>
      </c>
      <c r="AY121" s="42">
        <f t="shared" si="15"/>
        <v>0</v>
      </c>
      <c r="AZ121" s="42">
        <f t="shared" si="15"/>
        <v>0</v>
      </c>
      <c r="BA121" s="42">
        <f t="shared" si="15"/>
        <v>0</v>
      </c>
      <c r="BB121" s="42">
        <f t="shared" si="15"/>
        <v>0</v>
      </c>
      <c r="BC121" s="42">
        <f t="shared" si="15"/>
        <v>1</v>
      </c>
      <c r="BD121" s="42">
        <f t="shared" si="15"/>
        <v>0</v>
      </c>
      <c r="BE121" s="42">
        <f t="shared" si="15"/>
        <v>0</v>
      </c>
      <c r="BF121" s="42">
        <f t="shared" si="15"/>
        <v>0</v>
      </c>
      <c r="BG121" s="42">
        <f t="shared" si="15"/>
        <v>0</v>
      </c>
      <c r="BH121" s="42">
        <f t="shared" si="15"/>
        <v>0</v>
      </c>
      <c r="BI121" s="42">
        <f t="shared" si="15"/>
        <v>0</v>
      </c>
      <c r="BJ121" s="42">
        <f t="shared" si="15"/>
        <v>0</v>
      </c>
      <c r="BK121" s="42">
        <f t="shared" si="15"/>
        <v>0</v>
      </c>
    </row>
    <row r="122" spans="1:63" s="1" customFormat="1" ht="15.6" x14ac:dyDescent="0.3">
      <c r="A122" s="14"/>
      <c r="B122" s="44">
        <v>53</v>
      </c>
      <c r="C122" s="46" t="s">
        <v>128</v>
      </c>
      <c r="D122" s="42">
        <f t="shared" si="17"/>
        <v>0</v>
      </c>
      <c r="E122" s="42">
        <f t="shared" si="17"/>
        <v>0</v>
      </c>
      <c r="F122" s="42">
        <f t="shared" si="17"/>
        <v>0</v>
      </c>
      <c r="G122" s="42">
        <f t="shared" si="17"/>
        <v>0</v>
      </c>
      <c r="H122" s="42">
        <f t="shared" si="17"/>
        <v>0</v>
      </c>
      <c r="I122" s="42">
        <f t="shared" si="17"/>
        <v>0</v>
      </c>
      <c r="J122" s="42">
        <f t="shared" si="17"/>
        <v>0</v>
      </c>
      <c r="K122" s="42">
        <f t="shared" si="17"/>
        <v>0</v>
      </c>
      <c r="L122" s="42">
        <f t="shared" si="17"/>
        <v>0</v>
      </c>
      <c r="M122" s="42">
        <f t="shared" si="17"/>
        <v>0</v>
      </c>
      <c r="N122" s="42">
        <f t="shared" si="17"/>
        <v>0</v>
      </c>
      <c r="O122" s="42">
        <f t="shared" si="17"/>
        <v>0</v>
      </c>
      <c r="P122" s="42">
        <f t="shared" si="17"/>
        <v>0</v>
      </c>
      <c r="Q122" s="42">
        <f t="shared" si="17"/>
        <v>0</v>
      </c>
      <c r="R122" s="42">
        <f t="shared" si="17"/>
        <v>0</v>
      </c>
      <c r="S122" s="42">
        <f t="shared" si="17"/>
        <v>0</v>
      </c>
      <c r="T122" s="42">
        <f t="shared" si="16"/>
        <v>0</v>
      </c>
      <c r="U122" s="42">
        <f t="shared" si="16"/>
        <v>0</v>
      </c>
      <c r="V122" s="42">
        <f t="shared" si="16"/>
        <v>0</v>
      </c>
      <c r="W122" s="42">
        <f t="shared" si="16"/>
        <v>0</v>
      </c>
      <c r="X122" s="42">
        <f t="shared" si="16"/>
        <v>0</v>
      </c>
      <c r="Y122" s="42">
        <f t="shared" si="16"/>
        <v>0</v>
      </c>
      <c r="Z122" s="42">
        <f t="shared" si="16"/>
        <v>0</v>
      </c>
      <c r="AA122" s="42">
        <f t="shared" si="16"/>
        <v>0</v>
      </c>
      <c r="AB122" s="42">
        <f t="shared" si="16"/>
        <v>0</v>
      </c>
      <c r="AC122" s="42">
        <f t="shared" si="16"/>
        <v>0</v>
      </c>
      <c r="AD122" s="42">
        <f t="shared" si="16"/>
        <v>0</v>
      </c>
      <c r="AE122" s="42">
        <f t="shared" si="16"/>
        <v>0</v>
      </c>
      <c r="AF122" s="42">
        <f t="shared" si="16"/>
        <v>0</v>
      </c>
      <c r="AG122" s="42">
        <f t="shared" si="16"/>
        <v>0</v>
      </c>
      <c r="AH122" s="42">
        <f t="shared" si="16"/>
        <v>0</v>
      </c>
      <c r="AI122" s="42">
        <f t="shared" si="14"/>
        <v>0</v>
      </c>
      <c r="AJ122" s="42">
        <f t="shared" si="14"/>
        <v>0</v>
      </c>
      <c r="AK122" s="42">
        <f t="shared" si="14"/>
        <v>0</v>
      </c>
      <c r="AL122" s="42">
        <f t="shared" si="14"/>
        <v>0</v>
      </c>
      <c r="AM122" s="42">
        <f t="shared" si="14"/>
        <v>0</v>
      </c>
      <c r="AN122" s="42">
        <f t="shared" si="14"/>
        <v>0</v>
      </c>
      <c r="AO122" s="42">
        <f t="shared" si="14"/>
        <v>0</v>
      </c>
      <c r="AP122" s="42">
        <f t="shared" si="14"/>
        <v>0</v>
      </c>
      <c r="AQ122" s="42">
        <f t="shared" si="14"/>
        <v>0</v>
      </c>
      <c r="AR122" s="42">
        <f t="shared" si="14"/>
        <v>0</v>
      </c>
      <c r="AS122" s="42">
        <f t="shared" si="14"/>
        <v>0</v>
      </c>
      <c r="AT122" s="42">
        <f t="shared" si="14"/>
        <v>0</v>
      </c>
      <c r="AU122" s="42">
        <f t="shared" si="14"/>
        <v>0</v>
      </c>
      <c r="AV122" s="42">
        <f t="shared" si="14"/>
        <v>0</v>
      </c>
      <c r="AW122" s="42">
        <f t="shared" si="14"/>
        <v>0</v>
      </c>
      <c r="AX122" s="42">
        <f t="shared" si="14"/>
        <v>0</v>
      </c>
      <c r="AY122" s="42">
        <f t="shared" si="15"/>
        <v>0</v>
      </c>
      <c r="AZ122" s="42">
        <f t="shared" si="15"/>
        <v>0</v>
      </c>
      <c r="BA122" s="42">
        <f t="shared" si="15"/>
        <v>0</v>
      </c>
      <c r="BB122" s="42">
        <f t="shared" si="15"/>
        <v>0</v>
      </c>
      <c r="BC122" s="42">
        <f t="shared" si="15"/>
        <v>0</v>
      </c>
      <c r="BD122" s="42">
        <f t="shared" si="15"/>
        <v>1</v>
      </c>
      <c r="BE122" s="42">
        <f t="shared" si="15"/>
        <v>0</v>
      </c>
      <c r="BF122" s="42">
        <f t="shared" si="15"/>
        <v>0</v>
      </c>
      <c r="BG122" s="42">
        <f t="shared" si="15"/>
        <v>0</v>
      </c>
      <c r="BH122" s="42">
        <f t="shared" si="15"/>
        <v>0</v>
      </c>
      <c r="BI122" s="42">
        <f t="shared" si="15"/>
        <v>0</v>
      </c>
      <c r="BJ122" s="42">
        <f t="shared" si="15"/>
        <v>0</v>
      </c>
      <c r="BK122" s="42">
        <f t="shared" si="15"/>
        <v>0</v>
      </c>
    </row>
    <row r="123" spans="1:63" s="1" customFormat="1" ht="15.6" x14ac:dyDescent="0.3">
      <c r="A123" s="14"/>
      <c r="B123" s="44">
        <v>54</v>
      </c>
      <c r="C123" s="46" t="s">
        <v>130</v>
      </c>
      <c r="D123" s="42">
        <f t="shared" si="17"/>
        <v>0</v>
      </c>
      <c r="E123" s="42">
        <f t="shared" si="17"/>
        <v>0</v>
      </c>
      <c r="F123" s="42">
        <f t="shared" si="17"/>
        <v>0</v>
      </c>
      <c r="G123" s="42">
        <f t="shared" si="17"/>
        <v>0</v>
      </c>
      <c r="H123" s="42">
        <f t="shared" si="17"/>
        <v>0</v>
      </c>
      <c r="I123" s="42">
        <f t="shared" si="17"/>
        <v>0</v>
      </c>
      <c r="J123" s="42">
        <f t="shared" si="17"/>
        <v>0</v>
      </c>
      <c r="K123" s="42">
        <f t="shared" si="17"/>
        <v>0</v>
      </c>
      <c r="L123" s="42">
        <f t="shared" si="17"/>
        <v>0</v>
      </c>
      <c r="M123" s="42">
        <f t="shared" si="17"/>
        <v>0</v>
      </c>
      <c r="N123" s="42">
        <f t="shared" si="17"/>
        <v>0</v>
      </c>
      <c r="O123" s="42">
        <f t="shared" si="17"/>
        <v>0</v>
      </c>
      <c r="P123" s="42">
        <f t="shared" si="17"/>
        <v>0</v>
      </c>
      <c r="Q123" s="42">
        <f t="shared" si="17"/>
        <v>0</v>
      </c>
      <c r="R123" s="42">
        <f t="shared" si="17"/>
        <v>0</v>
      </c>
      <c r="S123" s="42">
        <f t="shared" si="17"/>
        <v>0</v>
      </c>
      <c r="T123" s="42">
        <f t="shared" si="16"/>
        <v>0</v>
      </c>
      <c r="U123" s="42">
        <f t="shared" si="16"/>
        <v>0</v>
      </c>
      <c r="V123" s="42">
        <f t="shared" si="16"/>
        <v>0</v>
      </c>
      <c r="W123" s="42">
        <f t="shared" si="16"/>
        <v>0</v>
      </c>
      <c r="X123" s="42">
        <f t="shared" si="16"/>
        <v>0</v>
      </c>
      <c r="Y123" s="42">
        <f t="shared" si="16"/>
        <v>0</v>
      </c>
      <c r="Z123" s="42">
        <f t="shared" si="16"/>
        <v>0</v>
      </c>
      <c r="AA123" s="42">
        <f t="shared" si="16"/>
        <v>0</v>
      </c>
      <c r="AB123" s="42">
        <f t="shared" si="16"/>
        <v>0</v>
      </c>
      <c r="AC123" s="42">
        <f t="shared" si="16"/>
        <v>0</v>
      </c>
      <c r="AD123" s="42">
        <f t="shared" si="16"/>
        <v>0</v>
      </c>
      <c r="AE123" s="42">
        <f t="shared" si="16"/>
        <v>0</v>
      </c>
      <c r="AF123" s="42">
        <f t="shared" si="16"/>
        <v>0</v>
      </c>
      <c r="AG123" s="42">
        <f t="shared" si="16"/>
        <v>0</v>
      </c>
      <c r="AH123" s="42">
        <f t="shared" si="16"/>
        <v>0</v>
      </c>
      <c r="AI123" s="42">
        <f t="shared" si="14"/>
        <v>0</v>
      </c>
      <c r="AJ123" s="42">
        <f t="shared" si="14"/>
        <v>0</v>
      </c>
      <c r="AK123" s="42">
        <f t="shared" si="14"/>
        <v>0</v>
      </c>
      <c r="AL123" s="42">
        <f t="shared" si="14"/>
        <v>0</v>
      </c>
      <c r="AM123" s="42">
        <f t="shared" si="14"/>
        <v>0</v>
      </c>
      <c r="AN123" s="42">
        <f t="shared" si="14"/>
        <v>0</v>
      </c>
      <c r="AO123" s="42">
        <f t="shared" si="14"/>
        <v>0</v>
      </c>
      <c r="AP123" s="42">
        <f t="shared" si="14"/>
        <v>0</v>
      </c>
      <c r="AQ123" s="42">
        <f t="shared" si="14"/>
        <v>0</v>
      </c>
      <c r="AR123" s="42">
        <f t="shared" si="14"/>
        <v>0</v>
      </c>
      <c r="AS123" s="42">
        <f t="shared" si="14"/>
        <v>0</v>
      </c>
      <c r="AT123" s="42">
        <f t="shared" si="14"/>
        <v>0</v>
      </c>
      <c r="AU123" s="42">
        <f t="shared" si="14"/>
        <v>0</v>
      </c>
      <c r="AV123" s="42">
        <f t="shared" si="14"/>
        <v>0</v>
      </c>
      <c r="AW123" s="42">
        <f t="shared" si="14"/>
        <v>0</v>
      </c>
      <c r="AX123" s="42">
        <f t="shared" si="14"/>
        <v>0</v>
      </c>
      <c r="AY123" s="42">
        <f t="shared" si="15"/>
        <v>0</v>
      </c>
      <c r="AZ123" s="42">
        <f t="shared" si="15"/>
        <v>0</v>
      </c>
      <c r="BA123" s="42">
        <f t="shared" si="15"/>
        <v>0</v>
      </c>
      <c r="BB123" s="42">
        <f t="shared" si="15"/>
        <v>0</v>
      </c>
      <c r="BC123" s="42">
        <f t="shared" si="15"/>
        <v>0</v>
      </c>
      <c r="BD123" s="42">
        <f t="shared" si="15"/>
        <v>0</v>
      </c>
      <c r="BE123" s="42">
        <f t="shared" si="15"/>
        <v>1</v>
      </c>
      <c r="BF123" s="42">
        <f t="shared" si="15"/>
        <v>0</v>
      </c>
      <c r="BG123" s="42">
        <f t="shared" si="15"/>
        <v>0</v>
      </c>
      <c r="BH123" s="42">
        <f t="shared" si="15"/>
        <v>0</v>
      </c>
      <c r="BI123" s="42">
        <f t="shared" si="15"/>
        <v>0</v>
      </c>
      <c r="BJ123" s="42">
        <f t="shared" si="15"/>
        <v>0</v>
      </c>
      <c r="BK123" s="42">
        <f t="shared" si="15"/>
        <v>0</v>
      </c>
    </row>
    <row r="124" spans="1:63" s="1" customFormat="1" ht="15.6" x14ac:dyDescent="0.3">
      <c r="A124" s="14"/>
      <c r="B124" s="44">
        <v>55</v>
      </c>
      <c r="C124" s="46" t="s">
        <v>132</v>
      </c>
      <c r="D124" s="42">
        <f t="shared" si="17"/>
        <v>0</v>
      </c>
      <c r="E124" s="42">
        <f t="shared" si="17"/>
        <v>0</v>
      </c>
      <c r="F124" s="42">
        <f t="shared" si="17"/>
        <v>0</v>
      </c>
      <c r="G124" s="42">
        <f t="shared" si="17"/>
        <v>0</v>
      </c>
      <c r="H124" s="42">
        <f t="shared" si="17"/>
        <v>0</v>
      </c>
      <c r="I124" s="42">
        <f t="shared" si="17"/>
        <v>0</v>
      </c>
      <c r="J124" s="42">
        <f t="shared" si="17"/>
        <v>0</v>
      </c>
      <c r="K124" s="42">
        <f t="shared" si="17"/>
        <v>0</v>
      </c>
      <c r="L124" s="42">
        <f t="shared" si="17"/>
        <v>0</v>
      </c>
      <c r="M124" s="42">
        <f t="shared" si="17"/>
        <v>0</v>
      </c>
      <c r="N124" s="42">
        <f t="shared" si="17"/>
        <v>0</v>
      </c>
      <c r="O124" s="42">
        <f t="shared" si="17"/>
        <v>0</v>
      </c>
      <c r="P124" s="42">
        <f t="shared" si="17"/>
        <v>0</v>
      </c>
      <c r="Q124" s="42">
        <f t="shared" si="17"/>
        <v>0</v>
      </c>
      <c r="R124" s="42">
        <f t="shared" si="17"/>
        <v>0</v>
      </c>
      <c r="S124" s="42">
        <f t="shared" si="17"/>
        <v>0</v>
      </c>
      <c r="T124" s="42">
        <f t="shared" si="16"/>
        <v>0</v>
      </c>
      <c r="U124" s="42">
        <f t="shared" si="16"/>
        <v>0</v>
      </c>
      <c r="V124" s="42">
        <f t="shared" si="16"/>
        <v>0</v>
      </c>
      <c r="W124" s="42">
        <f t="shared" si="16"/>
        <v>0</v>
      </c>
      <c r="X124" s="42">
        <f t="shared" si="16"/>
        <v>0</v>
      </c>
      <c r="Y124" s="42">
        <f t="shared" si="16"/>
        <v>0</v>
      </c>
      <c r="Z124" s="42">
        <f t="shared" si="16"/>
        <v>0</v>
      </c>
      <c r="AA124" s="42">
        <f t="shared" si="16"/>
        <v>0</v>
      </c>
      <c r="AB124" s="42">
        <f t="shared" si="16"/>
        <v>0</v>
      </c>
      <c r="AC124" s="42">
        <f t="shared" si="16"/>
        <v>0</v>
      </c>
      <c r="AD124" s="42">
        <f t="shared" si="16"/>
        <v>0</v>
      </c>
      <c r="AE124" s="42">
        <f t="shared" si="16"/>
        <v>0</v>
      </c>
      <c r="AF124" s="42">
        <f t="shared" si="16"/>
        <v>0</v>
      </c>
      <c r="AG124" s="42">
        <f t="shared" si="16"/>
        <v>0</v>
      </c>
      <c r="AH124" s="42">
        <f t="shared" si="16"/>
        <v>0</v>
      </c>
      <c r="AI124" s="42">
        <f t="shared" si="14"/>
        <v>0</v>
      </c>
      <c r="AJ124" s="42">
        <f t="shared" si="14"/>
        <v>0</v>
      </c>
      <c r="AK124" s="42">
        <f t="shared" si="14"/>
        <v>0</v>
      </c>
      <c r="AL124" s="42">
        <f t="shared" si="14"/>
        <v>0</v>
      </c>
      <c r="AM124" s="42">
        <f t="shared" si="14"/>
        <v>0</v>
      </c>
      <c r="AN124" s="42">
        <f t="shared" si="14"/>
        <v>0</v>
      </c>
      <c r="AO124" s="42">
        <f t="shared" si="14"/>
        <v>0</v>
      </c>
      <c r="AP124" s="42">
        <f t="shared" si="14"/>
        <v>0</v>
      </c>
      <c r="AQ124" s="42">
        <f t="shared" si="14"/>
        <v>0</v>
      </c>
      <c r="AR124" s="42">
        <f t="shared" si="14"/>
        <v>0</v>
      </c>
      <c r="AS124" s="42">
        <f t="shared" si="14"/>
        <v>0</v>
      </c>
      <c r="AT124" s="42">
        <f t="shared" si="14"/>
        <v>0</v>
      </c>
      <c r="AU124" s="42">
        <f t="shared" si="14"/>
        <v>0</v>
      </c>
      <c r="AV124" s="42">
        <f t="shared" si="14"/>
        <v>0</v>
      </c>
      <c r="AW124" s="42">
        <f t="shared" si="14"/>
        <v>0</v>
      </c>
      <c r="AX124" s="42">
        <f t="shared" si="14"/>
        <v>0</v>
      </c>
      <c r="AY124" s="42">
        <f t="shared" si="15"/>
        <v>0</v>
      </c>
      <c r="AZ124" s="42">
        <f t="shared" si="15"/>
        <v>0</v>
      </c>
      <c r="BA124" s="42">
        <f t="shared" si="15"/>
        <v>0</v>
      </c>
      <c r="BB124" s="42">
        <f t="shared" si="15"/>
        <v>0</v>
      </c>
      <c r="BC124" s="42">
        <f t="shared" si="15"/>
        <v>0</v>
      </c>
      <c r="BD124" s="42">
        <f t="shared" si="15"/>
        <v>0</v>
      </c>
      <c r="BE124" s="42">
        <f t="shared" si="15"/>
        <v>0</v>
      </c>
      <c r="BF124" s="42">
        <f t="shared" si="15"/>
        <v>1</v>
      </c>
      <c r="BG124" s="42">
        <f t="shared" si="15"/>
        <v>0</v>
      </c>
      <c r="BH124" s="42">
        <f t="shared" si="15"/>
        <v>0</v>
      </c>
      <c r="BI124" s="42">
        <f t="shared" si="15"/>
        <v>0</v>
      </c>
      <c r="BJ124" s="42">
        <f t="shared" si="15"/>
        <v>0</v>
      </c>
      <c r="BK124" s="42">
        <f t="shared" si="15"/>
        <v>0</v>
      </c>
    </row>
    <row r="125" spans="1:63" s="1" customFormat="1" ht="15.6" x14ac:dyDescent="0.3">
      <c r="A125" s="14"/>
      <c r="B125" s="44">
        <v>56</v>
      </c>
      <c r="C125" s="46" t="s">
        <v>134</v>
      </c>
      <c r="D125" s="42">
        <f t="shared" si="17"/>
        <v>0</v>
      </c>
      <c r="E125" s="42">
        <f t="shared" si="17"/>
        <v>0</v>
      </c>
      <c r="F125" s="42">
        <f t="shared" si="17"/>
        <v>0</v>
      </c>
      <c r="G125" s="42">
        <f t="shared" si="17"/>
        <v>0</v>
      </c>
      <c r="H125" s="42">
        <f t="shared" si="17"/>
        <v>0</v>
      </c>
      <c r="I125" s="42">
        <f t="shared" si="17"/>
        <v>0</v>
      </c>
      <c r="J125" s="42">
        <f t="shared" si="17"/>
        <v>0</v>
      </c>
      <c r="K125" s="42">
        <f t="shared" si="17"/>
        <v>0</v>
      </c>
      <c r="L125" s="42">
        <f t="shared" si="17"/>
        <v>0</v>
      </c>
      <c r="M125" s="42">
        <f t="shared" si="17"/>
        <v>0</v>
      </c>
      <c r="N125" s="42">
        <f t="shared" si="17"/>
        <v>0</v>
      </c>
      <c r="O125" s="42">
        <f t="shared" si="17"/>
        <v>0</v>
      </c>
      <c r="P125" s="42">
        <f t="shared" si="17"/>
        <v>0</v>
      </c>
      <c r="Q125" s="42">
        <f t="shared" si="17"/>
        <v>0</v>
      </c>
      <c r="R125" s="42">
        <f t="shared" si="17"/>
        <v>0</v>
      </c>
      <c r="S125" s="42">
        <f t="shared" si="17"/>
        <v>0</v>
      </c>
      <c r="T125" s="42">
        <f t="shared" si="16"/>
        <v>0</v>
      </c>
      <c r="U125" s="42">
        <f t="shared" si="16"/>
        <v>0</v>
      </c>
      <c r="V125" s="42">
        <f t="shared" si="16"/>
        <v>0</v>
      </c>
      <c r="W125" s="42">
        <f t="shared" si="16"/>
        <v>0</v>
      </c>
      <c r="X125" s="42">
        <f t="shared" si="16"/>
        <v>0</v>
      </c>
      <c r="Y125" s="42">
        <f t="shared" si="16"/>
        <v>0</v>
      </c>
      <c r="Z125" s="42">
        <f t="shared" si="16"/>
        <v>0</v>
      </c>
      <c r="AA125" s="42">
        <f t="shared" si="16"/>
        <v>0</v>
      </c>
      <c r="AB125" s="42">
        <f t="shared" si="16"/>
        <v>0</v>
      </c>
      <c r="AC125" s="42">
        <f t="shared" si="16"/>
        <v>0</v>
      </c>
      <c r="AD125" s="42">
        <f t="shared" si="16"/>
        <v>0</v>
      </c>
      <c r="AE125" s="42">
        <f t="shared" si="16"/>
        <v>0</v>
      </c>
      <c r="AF125" s="42">
        <f t="shared" si="16"/>
        <v>0</v>
      </c>
      <c r="AG125" s="42">
        <f t="shared" si="16"/>
        <v>0</v>
      </c>
      <c r="AH125" s="42">
        <f t="shared" si="16"/>
        <v>0</v>
      </c>
      <c r="AI125" s="42">
        <f t="shared" si="14"/>
        <v>0</v>
      </c>
      <c r="AJ125" s="42">
        <f t="shared" si="14"/>
        <v>0</v>
      </c>
      <c r="AK125" s="42">
        <f t="shared" si="14"/>
        <v>0</v>
      </c>
      <c r="AL125" s="42">
        <f t="shared" si="14"/>
        <v>0</v>
      </c>
      <c r="AM125" s="42">
        <f t="shared" si="14"/>
        <v>0</v>
      </c>
      <c r="AN125" s="42">
        <f t="shared" si="14"/>
        <v>0</v>
      </c>
      <c r="AO125" s="42">
        <f t="shared" si="14"/>
        <v>0</v>
      </c>
      <c r="AP125" s="42">
        <f t="shared" si="14"/>
        <v>0</v>
      </c>
      <c r="AQ125" s="42">
        <f t="shared" si="14"/>
        <v>0</v>
      </c>
      <c r="AR125" s="42">
        <f t="shared" si="14"/>
        <v>0</v>
      </c>
      <c r="AS125" s="42">
        <f t="shared" si="14"/>
        <v>0</v>
      </c>
      <c r="AT125" s="42">
        <f t="shared" si="14"/>
        <v>0</v>
      </c>
      <c r="AU125" s="42">
        <f t="shared" si="14"/>
        <v>0</v>
      </c>
      <c r="AV125" s="42">
        <f t="shared" si="14"/>
        <v>0</v>
      </c>
      <c r="AW125" s="42">
        <f t="shared" si="14"/>
        <v>0</v>
      </c>
      <c r="AX125" s="42">
        <f t="shared" si="14"/>
        <v>0</v>
      </c>
      <c r="AY125" s="42">
        <f t="shared" si="15"/>
        <v>0</v>
      </c>
      <c r="AZ125" s="42">
        <f t="shared" si="15"/>
        <v>0</v>
      </c>
      <c r="BA125" s="42">
        <f t="shared" si="15"/>
        <v>0</v>
      </c>
      <c r="BB125" s="42">
        <f t="shared" si="15"/>
        <v>0</v>
      </c>
      <c r="BC125" s="42">
        <f t="shared" si="15"/>
        <v>0</v>
      </c>
      <c r="BD125" s="42">
        <f t="shared" si="15"/>
        <v>0</v>
      </c>
      <c r="BE125" s="42">
        <f t="shared" si="15"/>
        <v>0</v>
      </c>
      <c r="BF125" s="42">
        <f t="shared" si="15"/>
        <v>0</v>
      </c>
      <c r="BG125" s="42">
        <f t="shared" si="15"/>
        <v>1</v>
      </c>
      <c r="BH125" s="42">
        <f t="shared" si="15"/>
        <v>0</v>
      </c>
      <c r="BI125" s="42">
        <f t="shared" si="15"/>
        <v>0</v>
      </c>
      <c r="BJ125" s="42">
        <f t="shared" si="15"/>
        <v>0</v>
      </c>
      <c r="BK125" s="42">
        <f t="shared" si="15"/>
        <v>0</v>
      </c>
    </row>
    <row r="126" spans="1:63" s="1" customFormat="1" ht="15.6" x14ac:dyDescent="0.3">
      <c r="A126" s="14"/>
      <c r="B126" s="44">
        <v>57</v>
      </c>
      <c r="C126" s="46" t="s">
        <v>136</v>
      </c>
      <c r="D126" s="42">
        <f t="shared" si="17"/>
        <v>0</v>
      </c>
      <c r="E126" s="42">
        <f t="shared" si="17"/>
        <v>0</v>
      </c>
      <c r="F126" s="42">
        <f t="shared" si="17"/>
        <v>0</v>
      </c>
      <c r="G126" s="42">
        <f t="shared" si="17"/>
        <v>0</v>
      </c>
      <c r="H126" s="42">
        <f t="shared" si="17"/>
        <v>0</v>
      </c>
      <c r="I126" s="42">
        <f t="shared" si="17"/>
        <v>0</v>
      </c>
      <c r="J126" s="42">
        <f t="shared" si="17"/>
        <v>0</v>
      </c>
      <c r="K126" s="42">
        <f t="shared" si="17"/>
        <v>0</v>
      </c>
      <c r="L126" s="42">
        <f t="shared" si="17"/>
        <v>0</v>
      </c>
      <c r="M126" s="42">
        <f t="shared" si="17"/>
        <v>0</v>
      </c>
      <c r="N126" s="42">
        <f t="shared" si="17"/>
        <v>0</v>
      </c>
      <c r="O126" s="42">
        <f t="shared" si="17"/>
        <v>0</v>
      </c>
      <c r="P126" s="42">
        <f t="shared" si="17"/>
        <v>0</v>
      </c>
      <c r="Q126" s="42">
        <f t="shared" si="17"/>
        <v>0</v>
      </c>
      <c r="R126" s="42">
        <f t="shared" si="17"/>
        <v>0</v>
      </c>
      <c r="S126" s="42">
        <f t="shared" si="17"/>
        <v>0</v>
      </c>
      <c r="T126" s="42">
        <f t="shared" si="16"/>
        <v>0</v>
      </c>
      <c r="U126" s="42">
        <f t="shared" si="16"/>
        <v>0</v>
      </c>
      <c r="V126" s="42">
        <f t="shared" si="16"/>
        <v>0</v>
      </c>
      <c r="W126" s="42">
        <f t="shared" si="16"/>
        <v>0</v>
      </c>
      <c r="X126" s="42">
        <f t="shared" si="16"/>
        <v>0</v>
      </c>
      <c r="Y126" s="42">
        <f t="shared" si="16"/>
        <v>0</v>
      </c>
      <c r="Z126" s="42">
        <f t="shared" si="16"/>
        <v>0</v>
      </c>
      <c r="AA126" s="42">
        <f t="shared" si="16"/>
        <v>0</v>
      </c>
      <c r="AB126" s="42">
        <f t="shared" si="16"/>
        <v>0</v>
      </c>
      <c r="AC126" s="42">
        <f t="shared" si="16"/>
        <v>0</v>
      </c>
      <c r="AD126" s="42">
        <f t="shared" si="16"/>
        <v>0</v>
      </c>
      <c r="AE126" s="42">
        <f t="shared" si="16"/>
        <v>0</v>
      </c>
      <c r="AF126" s="42">
        <f t="shared" si="16"/>
        <v>0</v>
      </c>
      <c r="AG126" s="42">
        <f t="shared" si="16"/>
        <v>0</v>
      </c>
      <c r="AH126" s="42">
        <f t="shared" si="16"/>
        <v>0</v>
      </c>
      <c r="AI126" s="42">
        <f t="shared" si="14"/>
        <v>0</v>
      </c>
      <c r="AJ126" s="42">
        <f t="shared" si="14"/>
        <v>0</v>
      </c>
      <c r="AK126" s="42">
        <f t="shared" si="14"/>
        <v>0</v>
      </c>
      <c r="AL126" s="42">
        <f t="shared" si="14"/>
        <v>0</v>
      </c>
      <c r="AM126" s="42">
        <f t="shared" si="14"/>
        <v>0</v>
      </c>
      <c r="AN126" s="42">
        <f t="shared" si="14"/>
        <v>0</v>
      </c>
      <c r="AO126" s="42">
        <f t="shared" si="14"/>
        <v>0</v>
      </c>
      <c r="AP126" s="42">
        <f t="shared" si="14"/>
        <v>0</v>
      </c>
      <c r="AQ126" s="42">
        <f t="shared" si="14"/>
        <v>0</v>
      </c>
      <c r="AR126" s="42">
        <f t="shared" si="14"/>
        <v>0</v>
      </c>
      <c r="AS126" s="42">
        <f t="shared" si="14"/>
        <v>0</v>
      </c>
      <c r="AT126" s="42">
        <f t="shared" si="14"/>
        <v>0</v>
      </c>
      <c r="AU126" s="42">
        <f t="shared" si="14"/>
        <v>0</v>
      </c>
      <c r="AV126" s="42">
        <f t="shared" si="14"/>
        <v>0</v>
      </c>
      <c r="AW126" s="42">
        <f t="shared" si="14"/>
        <v>0</v>
      </c>
      <c r="AX126" s="42">
        <f t="shared" si="14"/>
        <v>0</v>
      </c>
      <c r="AY126" s="42">
        <f t="shared" si="15"/>
        <v>0</v>
      </c>
      <c r="AZ126" s="42">
        <f t="shared" si="15"/>
        <v>0</v>
      </c>
      <c r="BA126" s="42">
        <f t="shared" si="15"/>
        <v>0</v>
      </c>
      <c r="BB126" s="42">
        <f t="shared" si="15"/>
        <v>0</v>
      </c>
      <c r="BC126" s="42">
        <f t="shared" si="15"/>
        <v>0</v>
      </c>
      <c r="BD126" s="42">
        <f t="shared" si="15"/>
        <v>0</v>
      </c>
      <c r="BE126" s="42">
        <f t="shared" si="15"/>
        <v>0</v>
      </c>
      <c r="BF126" s="42">
        <f t="shared" si="15"/>
        <v>0</v>
      </c>
      <c r="BG126" s="42">
        <f t="shared" si="15"/>
        <v>0</v>
      </c>
      <c r="BH126" s="42">
        <f t="shared" si="15"/>
        <v>1</v>
      </c>
      <c r="BI126" s="42">
        <f t="shared" si="15"/>
        <v>0</v>
      </c>
      <c r="BJ126" s="42">
        <f t="shared" si="15"/>
        <v>0</v>
      </c>
      <c r="BK126" s="42">
        <f t="shared" si="15"/>
        <v>0</v>
      </c>
    </row>
    <row r="127" spans="1:63" s="1" customFormat="1" ht="15.6" x14ac:dyDescent="0.3">
      <c r="A127" s="14"/>
      <c r="B127" s="44">
        <v>58</v>
      </c>
      <c r="C127" s="46" t="s">
        <v>138</v>
      </c>
      <c r="D127" s="42">
        <f t="shared" si="17"/>
        <v>0</v>
      </c>
      <c r="E127" s="42">
        <f t="shared" si="17"/>
        <v>0</v>
      </c>
      <c r="F127" s="42">
        <f t="shared" si="17"/>
        <v>0</v>
      </c>
      <c r="G127" s="42">
        <f t="shared" si="17"/>
        <v>0</v>
      </c>
      <c r="H127" s="42">
        <f t="shared" si="17"/>
        <v>0</v>
      </c>
      <c r="I127" s="42">
        <f t="shared" si="17"/>
        <v>0</v>
      </c>
      <c r="J127" s="42">
        <f t="shared" si="17"/>
        <v>0</v>
      </c>
      <c r="K127" s="42">
        <f t="shared" si="17"/>
        <v>0</v>
      </c>
      <c r="L127" s="42">
        <f t="shared" si="17"/>
        <v>0</v>
      </c>
      <c r="M127" s="42">
        <f t="shared" si="17"/>
        <v>0</v>
      </c>
      <c r="N127" s="42">
        <f t="shared" si="17"/>
        <v>0</v>
      </c>
      <c r="O127" s="42">
        <f t="shared" si="17"/>
        <v>0</v>
      </c>
      <c r="P127" s="42">
        <f t="shared" si="17"/>
        <v>0</v>
      </c>
      <c r="Q127" s="42">
        <f t="shared" si="17"/>
        <v>0</v>
      </c>
      <c r="R127" s="42">
        <f t="shared" si="17"/>
        <v>0</v>
      </c>
      <c r="S127" s="42">
        <f t="shared" si="17"/>
        <v>0</v>
      </c>
      <c r="T127" s="42">
        <f t="shared" si="16"/>
        <v>0</v>
      </c>
      <c r="U127" s="42">
        <f t="shared" si="16"/>
        <v>0</v>
      </c>
      <c r="V127" s="42">
        <f t="shared" si="16"/>
        <v>0</v>
      </c>
      <c r="W127" s="42">
        <f t="shared" si="16"/>
        <v>0</v>
      </c>
      <c r="X127" s="42">
        <f t="shared" si="16"/>
        <v>0</v>
      </c>
      <c r="Y127" s="42">
        <f t="shared" si="16"/>
        <v>0</v>
      </c>
      <c r="Z127" s="42">
        <f t="shared" si="16"/>
        <v>0</v>
      </c>
      <c r="AA127" s="42">
        <f t="shared" si="16"/>
        <v>0</v>
      </c>
      <c r="AB127" s="42">
        <f t="shared" si="16"/>
        <v>0</v>
      </c>
      <c r="AC127" s="42">
        <f t="shared" si="16"/>
        <v>0</v>
      </c>
      <c r="AD127" s="42">
        <f t="shared" si="16"/>
        <v>0</v>
      </c>
      <c r="AE127" s="42">
        <f t="shared" si="16"/>
        <v>0</v>
      </c>
      <c r="AF127" s="42">
        <f t="shared" si="16"/>
        <v>0</v>
      </c>
      <c r="AG127" s="42">
        <f t="shared" si="16"/>
        <v>0</v>
      </c>
      <c r="AH127" s="42">
        <f t="shared" si="16"/>
        <v>0</v>
      </c>
      <c r="AI127" s="42">
        <f t="shared" si="14"/>
        <v>0</v>
      </c>
      <c r="AJ127" s="42">
        <f t="shared" si="14"/>
        <v>0</v>
      </c>
      <c r="AK127" s="42">
        <f t="shared" si="14"/>
        <v>0</v>
      </c>
      <c r="AL127" s="42">
        <f t="shared" si="14"/>
        <v>0</v>
      </c>
      <c r="AM127" s="42">
        <f t="shared" si="14"/>
        <v>0</v>
      </c>
      <c r="AN127" s="42">
        <f t="shared" si="14"/>
        <v>0</v>
      </c>
      <c r="AO127" s="42">
        <f t="shared" si="14"/>
        <v>0</v>
      </c>
      <c r="AP127" s="42">
        <f t="shared" si="14"/>
        <v>0</v>
      </c>
      <c r="AQ127" s="42">
        <f t="shared" si="14"/>
        <v>0</v>
      </c>
      <c r="AR127" s="42">
        <f t="shared" si="14"/>
        <v>0</v>
      </c>
      <c r="AS127" s="42">
        <f t="shared" si="14"/>
        <v>0</v>
      </c>
      <c r="AT127" s="42">
        <f t="shared" si="14"/>
        <v>0</v>
      </c>
      <c r="AU127" s="42">
        <f t="shared" si="14"/>
        <v>0</v>
      </c>
      <c r="AV127" s="42">
        <f t="shared" si="14"/>
        <v>0</v>
      </c>
      <c r="AW127" s="42">
        <f t="shared" si="14"/>
        <v>0</v>
      </c>
      <c r="AX127" s="42">
        <f t="shared" si="14"/>
        <v>0</v>
      </c>
      <c r="AY127" s="42">
        <f t="shared" si="15"/>
        <v>0</v>
      </c>
      <c r="AZ127" s="42">
        <f t="shared" si="15"/>
        <v>0</v>
      </c>
      <c r="BA127" s="42">
        <f t="shared" si="15"/>
        <v>0</v>
      </c>
      <c r="BB127" s="42">
        <f t="shared" si="15"/>
        <v>0</v>
      </c>
      <c r="BC127" s="42">
        <f t="shared" si="15"/>
        <v>0</v>
      </c>
      <c r="BD127" s="42">
        <f t="shared" si="15"/>
        <v>0</v>
      </c>
      <c r="BE127" s="42">
        <f t="shared" si="15"/>
        <v>0</v>
      </c>
      <c r="BF127" s="42">
        <f t="shared" si="15"/>
        <v>0</v>
      </c>
      <c r="BG127" s="42">
        <f t="shared" si="15"/>
        <v>0</v>
      </c>
      <c r="BH127" s="42">
        <f t="shared" si="15"/>
        <v>0</v>
      </c>
      <c r="BI127" s="42">
        <f t="shared" si="15"/>
        <v>1</v>
      </c>
      <c r="BJ127" s="42">
        <f t="shared" si="15"/>
        <v>0</v>
      </c>
      <c r="BK127" s="42">
        <f t="shared" si="15"/>
        <v>0</v>
      </c>
    </row>
    <row r="128" spans="1:63" s="1" customFormat="1" ht="15.6" x14ac:dyDescent="0.3">
      <c r="A128" s="14"/>
      <c r="B128" s="44">
        <v>59</v>
      </c>
      <c r="C128" s="46" t="s">
        <v>140</v>
      </c>
      <c r="D128" s="42">
        <f t="shared" si="17"/>
        <v>0</v>
      </c>
      <c r="E128" s="42">
        <f t="shared" si="17"/>
        <v>0</v>
      </c>
      <c r="F128" s="42">
        <f t="shared" si="17"/>
        <v>0</v>
      </c>
      <c r="G128" s="42">
        <f t="shared" si="17"/>
        <v>0</v>
      </c>
      <c r="H128" s="42">
        <f t="shared" si="17"/>
        <v>0</v>
      </c>
      <c r="I128" s="42">
        <f t="shared" si="17"/>
        <v>0</v>
      </c>
      <c r="J128" s="42">
        <f t="shared" si="17"/>
        <v>0</v>
      </c>
      <c r="K128" s="42">
        <f t="shared" si="17"/>
        <v>0</v>
      </c>
      <c r="L128" s="42">
        <f t="shared" si="17"/>
        <v>0</v>
      </c>
      <c r="M128" s="42">
        <f t="shared" si="17"/>
        <v>0</v>
      </c>
      <c r="N128" s="42">
        <f t="shared" si="17"/>
        <v>0</v>
      </c>
      <c r="O128" s="42">
        <f t="shared" si="17"/>
        <v>0</v>
      </c>
      <c r="P128" s="42">
        <f t="shared" si="17"/>
        <v>0</v>
      </c>
      <c r="Q128" s="42">
        <f t="shared" si="17"/>
        <v>0</v>
      </c>
      <c r="R128" s="42">
        <f t="shared" si="17"/>
        <v>0</v>
      </c>
      <c r="S128" s="42">
        <f t="shared" si="17"/>
        <v>0</v>
      </c>
      <c r="T128" s="42">
        <f t="shared" si="16"/>
        <v>0</v>
      </c>
      <c r="U128" s="42">
        <f t="shared" si="16"/>
        <v>0</v>
      </c>
      <c r="V128" s="42">
        <f t="shared" si="16"/>
        <v>0</v>
      </c>
      <c r="W128" s="42">
        <f t="shared" si="16"/>
        <v>0</v>
      </c>
      <c r="X128" s="42">
        <f t="shared" si="16"/>
        <v>0</v>
      </c>
      <c r="Y128" s="42">
        <f t="shared" si="16"/>
        <v>0</v>
      </c>
      <c r="Z128" s="42">
        <f t="shared" si="16"/>
        <v>0</v>
      </c>
      <c r="AA128" s="42">
        <f t="shared" si="16"/>
        <v>0</v>
      </c>
      <c r="AB128" s="42">
        <f t="shared" si="16"/>
        <v>0</v>
      </c>
      <c r="AC128" s="42">
        <f t="shared" si="16"/>
        <v>0</v>
      </c>
      <c r="AD128" s="42">
        <f t="shared" si="16"/>
        <v>0</v>
      </c>
      <c r="AE128" s="42">
        <f t="shared" si="16"/>
        <v>0</v>
      </c>
      <c r="AF128" s="42">
        <f t="shared" si="16"/>
        <v>0</v>
      </c>
      <c r="AG128" s="42">
        <f t="shared" si="16"/>
        <v>0</v>
      </c>
      <c r="AH128" s="42">
        <f t="shared" si="16"/>
        <v>0</v>
      </c>
      <c r="AI128" s="42">
        <f t="shared" si="14"/>
        <v>0</v>
      </c>
      <c r="AJ128" s="42">
        <f t="shared" si="14"/>
        <v>0</v>
      </c>
      <c r="AK128" s="42">
        <f t="shared" si="14"/>
        <v>0</v>
      </c>
      <c r="AL128" s="42">
        <f t="shared" si="14"/>
        <v>0</v>
      </c>
      <c r="AM128" s="42">
        <f t="shared" si="14"/>
        <v>0</v>
      </c>
      <c r="AN128" s="42">
        <f t="shared" si="14"/>
        <v>0</v>
      </c>
      <c r="AO128" s="42">
        <f t="shared" si="14"/>
        <v>0</v>
      </c>
      <c r="AP128" s="42">
        <f t="shared" si="14"/>
        <v>0</v>
      </c>
      <c r="AQ128" s="42">
        <f t="shared" si="14"/>
        <v>0</v>
      </c>
      <c r="AR128" s="42">
        <f t="shared" si="14"/>
        <v>0</v>
      </c>
      <c r="AS128" s="42">
        <f t="shared" si="14"/>
        <v>0</v>
      </c>
      <c r="AT128" s="42">
        <f t="shared" si="14"/>
        <v>0</v>
      </c>
      <c r="AU128" s="42">
        <f t="shared" si="14"/>
        <v>0</v>
      </c>
      <c r="AV128" s="42">
        <f t="shared" si="14"/>
        <v>0</v>
      </c>
      <c r="AW128" s="42">
        <f t="shared" si="14"/>
        <v>0</v>
      </c>
      <c r="AX128" s="42">
        <f t="shared" si="14"/>
        <v>0</v>
      </c>
      <c r="AY128" s="42">
        <f t="shared" si="15"/>
        <v>0</v>
      </c>
      <c r="AZ128" s="42">
        <f t="shared" si="15"/>
        <v>0</v>
      </c>
      <c r="BA128" s="42">
        <f t="shared" si="15"/>
        <v>0</v>
      </c>
      <c r="BB128" s="42">
        <f t="shared" si="15"/>
        <v>0</v>
      </c>
      <c r="BC128" s="42">
        <f t="shared" si="15"/>
        <v>0</v>
      </c>
      <c r="BD128" s="42">
        <f t="shared" si="15"/>
        <v>0</v>
      </c>
      <c r="BE128" s="42">
        <f t="shared" si="15"/>
        <v>0</v>
      </c>
      <c r="BF128" s="42">
        <f t="shared" si="15"/>
        <v>0</v>
      </c>
      <c r="BG128" s="42">
        <f t="shared" si="15"/>
        <v>0</v>
      </c>
      <c r="BH128" s="42">
        <f t="shared" si="15"/>
        <v>0</v>
      </c>
      <c r="BI128" s="42">
        <f t="shared" si="15"/>
        <v>0</v>
      </c>
      <c r="BJ128" s="42">
        <f t="shared" si="15"/>
        <v>1</v>
      </c>
      <c r="BK128" s="42">
        <f t="shared" si="15"/>
        <v>0</v>
      </c>
    </row>
    <row r="129" spans="1:63" s="1" customFormat="1" ht="15.6" x14ac:dyDescent="0.3">
      <c r="A129" s="14"/>
      <c r="B129" s="44">
        <v>60</v>
      </c>
      <c r="C129" s="46" t="s">
        <v>142</v>
      </c>
      <c r="D129" s="42">
        <f t="shared" si="17"/>
        <v>0</v>
      </c>
      <c r="E129" s="42">
        <f t="shared" si="17"/>
        <v>0</v>
      </c>
      <c r="F129" s="42">
        <f t="shared" si="17"/>
        <v>0</v>
      </c>
      <c r="G129" s="42">
        <f t="shared" si="17"/>
        <v>0</v>
      </c>
      <c r="H129" s="42">
        <f t="shared" si="17"/>
        <v>0</v>
      </c>
      <c r="I129" s="42">
        <f t="shared" si="17"/>
        <v>0</v>
      </c>
      <c r="J129" s="42">
        <f t="shared" si="17"/>
        <v>0</v>
      </c>
      <c r="K129" s="42">
        <f t="shared" si="17"/>
        <v>0</v>
      </c>
      <c r="L129" s="42">
        <f t="shared" si="17"/>
        <v>0</v>
      </c>
      <c r="M129" s="42">
        <f t="shared" si="17"/>
        <v>0</v>
      </c>
      <c r="N129" s="42">
        <f t="shared" si="17"/>
        <v>0</v>
      </c>
      <c r="O129" s="42">
        <f t="shared" si="17"/>
        <v>0</v>
      </c>
      <c r="P129" s="42">
        <f t="shared" si="17"/>
        <v>0</v>
      </c>
      <c r="Q129" s="42">
        <f t="shared" si="17"/>
        <v>0</v>
      </c>
      <c r="R129" s="42">
        <f t="shared" si="17"/>
        <v>0</v>
      </c>
      <c r="S129" s="42">
        <f t="shared" si="17"/>
        <v>0</v>
      </c>
      <c r="T129" s="42">
        <f t="shared" si="16"/>
        <v>0</v>
      </c>
      <c r="U129" s="42">
        <f t="shared" si="16"/>
        <v>0</v>
      </c>
      <c r="V129" s="42">
        <f t="shared" si="16"/>
        <v>0</v>
      </c>
      <c r="W129" s="42">
        <f t="shared" si="16"/>
        <v>0</v>
      </c>
      <c r="X129" s="42">
        <f t="shared" si="16"/>
        <v>0</v>
      </c>
      <c r="Y129" s="42">
        <f t="shared" si="16"/>
        <v>0</v>
      </c>
      <c r="Z129" s="42">
        <f t="shared" si="16"/>
        <v>0</v>
      </c>
      <c r="AA129" s="42">
        <f t="shared" si="16"/>
        <v>0</v>
      </c>
      <c r="AB129" s="42">
        <f t="shared" si="16"/>
        <v>0</v>
      </c>
      <c r="AC129" s="42">
        <f t="shared" si="16"/>
        <v>0</v>
      </c>
      <c r="AD129" s="42">
        <f t="shared" si="16"/>
        <v>0</v>
      </c>
      <c r="AE129" s="42">
        <f t="shared" si="16"/>
        <v>0</v>
      </c>
      <c r="AF129" s="42">
        <f t="shared" si="16"/>
        <v>0</v>
      </c>
      <c r="AG129" s="42">
        <f t="shared" si="16"/>
        <v>0</v>
      </c>
      <c r="AH129" s="42">
        <f t="shared" si="16"/>
        <v>0</v>
      </c>
      <c r="AI129" s="42">
        <f t="shared" si="14"/>
        <v>0</v>
      </c>
      <c r="AJ129" s="42">
        <f t="shared" si="14"/>
        <v>0</v>
      </c>
      <c r="AK129" s="42">
        <f t="shared" si="14"/>
        <v>0</v>
      </c>
      <c r="AL129" s="42">
        <f t="shared" si="14"/>
        <v>0</v>
      </c>
      <c r="AM129" s="42">
        <f t="shared" si="14"/>
        <v>0</v>
      </c>
      <c r="AN129" s="42">
        <f t="shared" si="14"/>
        <v>0</v>
      </c>
      <c r="AO129" s="42">
        <f t="shared" si="14"/>
        <v>0</v>
      </c>
      <c r="AP129" s="42">
        <f t="shared" si="14"/>
        <v>0</v>
      </c>
      <c r="AQ129" s="42">
        <f t="shared" si="14"/>
        <v>0</v>
      </c>
      <c r="AR129" s="42">
        <f t="shared" si="14"/>
        <v>0</v>
      </c>
      <c r="AS129" s="42">
        <f t="shared" si="14"/>
        <v>0</v>
      </c>
      <c r="AT129" s="42">
        <f t="shared" si="14"/>
        <v>0</v>
      </c>
      <c r="AU129" s="42">
        <f t="shared" si="14"/>
        <v>0</v>
      </c>
      <c r="AV129" s="42">
        <f t="shared" si="14"/>
        <v>0</v>
      </c>
      <c r="AW129" s="42">
        <f t="shared" si="14"/>
        <v>0</v>
      </c>
      <c r="AX129" s="42">
        <f t="shared" si="14"/>
        <v>0</v>
      </c>
      <c r="AY129" s="42">
        <f t="shared" si="15"/>
        <v>0</v>
      </c>
      <c r="AZ129" s="42">
        <f t="shared" si="15"/>
        <v>0</v>
      </c>
      <c r="BA129" s="42">
        <f t="shared" si="15"/>
        <v>0</v>
      </c>
      <c r="BB129" s="42">
        <f t="shared" si="15"/>
        <v>0</v>
      </c>
      <c r="BC129" s="42">
        <f t="shared" si="15"/>
        <v>0</v>
      </c>
      <c r="BD129" s="42">
        <f t="shared" si="15"/>
        <v>0</v>
      </c>
      <c r="BE129" s="42">
        <f t="shared" si="15"/>
        <v>0</v>
      </c>
      <c r="BF129" s="42">
        <f t="shared" si="15"/>
        <v>0</v>
      </c>
      <c r="BG129" s="42">
        <f t="shared" si="15"/>
        <v>0</v>
      </c>
      <c r="BH129" s="42">
        <f t="shared" si="15"/>
        <v>0</v>
      </c>
      <c r="BI129" s="42">
        <f t="shared" si="15"/>
        <v>0</v>
      </c>
      <c r="BJ129" s="42">
        <f t="shared" si="15"/>
        <v>0</v>
      </c>
      <c r="BK129" s="42">
        <f t="shared" si="15"/>
        <v>1</v>
      </c>
    </row>
    <row r="132" spans="1:63" s="1" customFormat="1" ht="25.8" x14ac:dyDescent="0.5">
      <c r="A132" s="65"/>
      <c r="B132" s="2" t="s">
        <v>187</v>
      </c>
      <c r="C132" s="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 spans="1:63" s="1" customFormat="1" x14ac:dyDescent="0.3">
      <c r="B133" s="139" t="s">
        <v>2</v>
      </c>
      <c r="C133" s="139" t="s">
        <v>3</v>
      </c>
      <c r="D133" s="139">
        <v>1</v>
      </c>
      <c r="E133" s="139">
        <v>2</v>
      </c>
      <c r="F133" s="139">
        <v>3</v>
      </c>
      <c r="G133" s="139">
        <v>4</v>
      </c>
      <c r="H133" s="139">
        <v>5</v>
      </c>
      <c r="I133" s="139">
        <v>6</v>
      </c>
      <c r="J133" s="139">
        <v>7</v>
      </c>
      <c r="K133" s="139">
        <v>8</v>
      </c>
      <c r="L133" s="139">
        <v>9</v>
      </c>
      <c r="M133" s="139">
        <v>10</v>
      </c>
      <c r="N133" s="139">
        <v>11</v>
      </c>
      <c r="O133" s="139">
        <v>12</v>
      </c>
      <c r="P133" s="139">
        <v>13</v>
      </c>
      <c r="Q133" s="139">
        <v>14</v>
      </c>
      <c r="R133" s="139">
        <v>15</v>
      </c>
      <c r="S133" s="139">
        <v>16</v>
      </c>
      <c r="T133" s="139">
        <v>17</v>
      </c>
      <c r="U133" s="139">
        <v>18</v>
      </c>
      <c r="V133" s="139">
        <v>19</v>
      </c>
      <c r="W133" s="139">
        <v>20</v>
      </c>
      <c r="X133" s="139">
        <v>21</v>
      </c>
      <c r="Y133" s="139">
        <v>22</v>
      </c>
      <c r="Z133" s="139">
        <v>23</v>
      </c>
      <c r="AA133" s="139">
        <v>24</v>
      </c>
      <c r="AB133" s="139">
        <v>25</v>
      </c>
      <c r="AC133" s="139">
        <v>26</v>
      </c>
      <c r="AD133" s="139">
        <v>27</v>
      </c>
      <c r="AE133" s="139">
        <v>28</v>
      </c>
      <c r="AF133" s="139">
        <v>29</v>
      </c>
      <c r="AG133" s="139">
        <v>30</v>
      </c>
      <c r="AH133" s="139">
        <v>31</v>
      </c>
      <c r="AI133" s="139">
        <v>32</v>
      </c>
      <c r="AJ133" s="139">
        <v>33</v>
      </c>
      <c r="AK133" s="139">
        <v>34</v>
      </c>
      <c r="AL133" s="139">
        <v>35</v>
      </c>
      <c r="AM133" s="139">
        <v>36</v>
      </c>
      <c r="AN133" s="139">
        <v>37</v>
      </c>
      <c r="AO133" s="139">
        <v>38</v>
      </c>
      <c r="AP133" s="139">
        <v>39</v>
      </c>
      <c r="AQ133" s="139">
        <v>40</v>
      </c>
      <c r="AR133" s="139">
        <v>41</v>
      </c>
      <c r="AS133" s="139">
        <v>42</v>
      </c>
      <c r="AT133" s="139">
        <v>43</v>
      </c>
      <c r="AU133" s="139">
        <v>44</v>
      </c>
      <c r="AV133" s="139">
        <v>45</v>
      </c>
      <c r="AW133" s="139">
        <v>46</v>
      </c>
      <c r="AX133" s="139">
        <v>47</v>
      </c>
      <c r="AY133" s="139">
        <v>48</v>
      </c>
      <c r="AZ133" s="139">
        <v>49</v>
      </c>
      <c r="BA133" s="139">
        <v>50</v>
      </c>
      <c r="BB133" s="139">
        <v>51</v>
      </c>
      <c r="BC133" s="139">
        <v>52</v>
      </c>
      <c r="BD133" s="139">
        <v>53</v>
      </c>
      <c r="BE133" s="139">
        <v>54</v>
      </c>
      <c r="BF133" s="139">
        <v>55</v>
      </c>
      <c r="BG133" s="139">
        <v>56</v>
      </c>
      <c r="BH133" s="139">
        <v>57</v>
      </c>
      <c r="BI133" s="139">
        <v>58</v>
      </c>
      <c r="BJ133" s="139">
        <v>59</v>
      </c>
      <c r="BK133" s="139">
        <v>60</v>
      </c>
    </row>
    <row r="134" spans="1:63" s="1" customFormat="1" ht="15" customHeight="1" x14ac:dyDescent="0.3"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</row>
    <row r="135" spans="1:63" s="1" customFormat="1" ht="33" customHeight="1" x14ac:dyDescent="0.3"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</row>
    <row r="136" spans="1:63" s="1" customFormat="1" ht="15.6" x14ac:dyDescent="0.3">
      <c r="A136" s="14"/>
      <c r="B136" s="44">
        <v>1</v>
      </c>
      <c r="C136" s="45" t="s">
        <v>24</v>
      </c>
      <c r="D136" s="42">
        <f>+D70-D5</f>
        <v>0.92679546933064794</v>
      </c>
      <c r="E136" s="42">
        <f t="shared" ref="E136:BK136" si="18">+E70-E5</f>
        <v>0</v>
      </c>
      <c r="F136" s="42">
        <f t="shared" si="18"/>
        <v>0</v>
      </c>
      <c r="G136" s="42">
        <f t="shared" si="18"/>
        <v>0</v>
      </c>
      <c r="H136" s="42">
        <f t="shared" si="18"/>
        <v>0</v>
      </c>
      <c r="I136" s="42">
        <f t="shared" si="18"/>
        <v>0</v>
      </c>
      <c r="J136" s="42">
        <f t="shared" si="18"/>
        <v>0</v>
      </c>
      <c r="K136" s="42">
        <f t="shared" si="18"/>
        <v>0</v>
      </c>
      <c r="L136" s="42">
        <f t="shared" si="18"/>
        <v>0</v>
      </c>
      <c r="M136" s="42">
        <f t="shared" si="18"/>
        <v>-1.0845099242889299E-3</v>
      </c>
      <c r="N136" s="42">
        <f t="shared" si="18"/>
        <v>-1.0396605681271063E-3</v>
      </c>
      <c r="O136" s="42">
        <f t="shared" si="18"/>
        <v>-2.680317614318176E-2</v>
      </c>
      <c r="P136" s="42">
        <f t="shared" si="18"/>
        <v>0</v>
      </c>
      <c r="Q136" s="42">
        <f t="shared" si="18"/>
        <v>0</v>
      </c>
      <c r="R136" s="42">
        <f t="shared" si="18"/>
        <v>0</v>
      </c>
      <c r="S136" s="42">
        <f t="shared" si="18"/>
        <v>0</v>
      </c>
      <c r="T136" s="42">
        <f t="shared" si="18"/>
        <v>0</v>
      </c>
      <c r="U136" s="42">
        <f t="shared" si="18"/>
        <v>0</v>
      </c>
      <c r="V136" s="42">
        <f t="shared" si="18"/>
        <v>0</v>
      </c>
      <c r="W136" s="42">
        <f t="shared" si="18"/>
        <v>0</v>
      </c>
      <c r="X136" s="42">
        <f t="shared" si="18"/>
        <v>-7.4182848083242908E-2</v>
      </c>
      <c r="Y136" s="42">
        <f t="shared" si="18"/>
        <v>0</v>
      </c>
      <c r="Z136" s="42">
        <f t="shared" si="18"/>
        <v>0</v>
      </c>
      <c r="AA136" s="42">
        <f t="shared" si="18"/>
        <v>0</v>
      </c>
      <c r="AB136" s="42">
        <f t="shared" si="18"/>
        <v>0</v>
      </c>
      <c r="AC136" s="42">
        <f t="shared" si="18"/>
        <v>0</v>
      </c>
      <c r="AD136" s="42">
        <f t="shared" si="18"/>
        <v>0</v>
      </c>
      <c r="AE136" s="42">
        <f t="shared" si="18"/>
        <v>0</v>
      </c>
      <c r="AF136" s="42">
        <f t="shared" si="18"/>
        <v>0</v>
      </c>
      <c r="AG136" s="42">
        <f t="shared" si="18"/>
        <v>0</v>
      </c>
      <c r="AH136" s="42">
        <f t="shared" si="18"/>
        <v>0</v>
      </c>
      <c r="AI136" s="42">
        <f t="shared" si="18"/>
        <v>0</v>
      </c>
      <c r="AJ136" s="42">
        <f t="shared" si="18"/>
        <v>0</v>
      </c>
      <c r="AK136" s="42">
        <f t="shared" si="18"/>
        <v>0</v>
      </c>
      <c r="AL136" s="42">
        <f t="shared" si="18"/>
        <v>0</v>
      </c>
      <c r="AM136" s="42">
        <f t="shared" si="18"/>
        <v>0</v>
      </c>
      <c r="AN136" s="42">
        <f t="shared" si="18"/>
        <v>0</v>
      </c>
      <c r="AO136" s="42">
        <f t="shared" si="18"/>
        <v>0</v>
      </c>
      <c r="AP136" s="42">
        <f t="shared" si="18"/>
        <v>0</v>
      </c>
      <c r="AQ136" s="42">
        <f t="shared" si="18"/>
        <v>0</v>
      </c>
      <c r="AR136" s="42">
        <f t="shared" si="18"/>
        <v>0</v>
      </c>
      <c r="AS136" s="42">
        <f t="shared" si="18"/>
        <v>0</v>
      </c>
      <c r="AT136" s="42">
        <f t="shared" si="18"/>
        <v>0</v>
      </c>
      <c r="AU136" s="42">
        <f t="shared" si="18"/>
        <v>0</v>
      </c>
      <c r="AV136" s="42">
        <f t="shared" si="18"/>
        <v>0</v>
      </c>
      <c r="AW136" s="42">
        <f t="shared" si="18"/>
        <v>0</v>
      </c>
      <c r="AX136" s="42">
        <f t="shared" si="18"/>
        <v>0</v>
      </c>
      <c r="AY136" s="42">
        <f t="shared" si="18"/>
        <v>0</v>
      </c>
      <c r="AZ136" s="42">
        <f t="shared" si="18"/>
        <v>0</v>
      </c>
      <c r="BA136" s="42">
        <f t="shared" si="18"/>
        <v>0</v>
      </c>
      <c r="BB136" s="42">
        <f t="shared" si="18"/>
        <v>0</v>
      </c>
      <c r="BC136" s="42">
        <f t="shared" si="18"/>
        <v>0</v>
      </c>
      <c r="BD136" s="42">
        <f t="shared" si="18"/>
        <v>0</v>
      </c>
      <c r="BE136" s="42">
        <f t="shared" si="18"/>
        <v>0</v>
      </c>
      <c r="BF136" s="42">
        <f t="shared" si="18"/>
        <v>0</v>
      </c>
      <c r="BG136" s="42">
        <f t="shared" si="18"/>
        <v>0</v>
      </c>
      <c r="BH136" s="42">
        <f t="shared" si="18"/>
        <v>0</v>
      </c>
      <c r="BI136" s="42">
        <f t="shared" si="18"/>
        <v>0</v>
      </c>
      <c r="BJ136" s="42">
        <f t="shared" si="18"/>
        <v>0</v>
      </c>
      <c r="BK136" s="42">
        <f t="shared" si="18"/>
        <v>0</v>
      </c>
    </row>
    <row r="137" spans="1:63" s="1" customFormat="1" ht="15.6" x14ac:dyDescent="0.3">
      <c r="A137" s="14"/>
      <c r="B137" s="44">
        <v>2</v>
      </c>
      <c r="C137" s="45" t="s">
        <v>26</v>
      </c>
      <c r="D137" s="42">
        <f t="shared" ref="D137:BK137" si="19">+D71-D6</f>
        <v>0</v>
      </c>
      <c r="E137" s="42">
        <f t="shared" si="19"/>
        <v>0.96279252680945482</v>
      </c>
      <c r="F137" s="42">
        <f t="shared" si="19"/>
        <v>0</v>
      </c>
      <c r="G137" s="42">
        <f t="shared" si="19"/>
        <v>0</v>
      </c>
      <c r="H137" s="42">
        <f t="shared" si="19"/>
        <v>0</v>
      </c>
      <c r="I137" s="42">
        <f t="shared" si="19"/>
        <v>0</v>
      </c>
      <c r="J137" s="42">
        <f t="shared" si="19"/>
        <v>0</v>
      </c>
      <c r="K137" s="42">
        <f t="shared" si="19"/>
        <v>0</v>
      </c>
      <c r="L137" s="42">
        <f t="shared" si="19"/>
        <v>0</v>
      </c>
      <c r="M137" s="42">
        <f t="shared" si="19"/>
        <v>-7.4142282245412998E-3</v>
      </c>
      <c r="N137" s="42">
        <f t="shared" si="19"/>
        <v>-5.0523591718825232E-3</v>
      </c>
      <c r="O137" s="42">
        <f t="shared" si="19"/>
        <v>-1.0248423417673042E-2</v>
      </c>
      <c r="P137" s="42">
        <f t="shared" si="19"/>
        <v>0</v>
      </c>
      <c r="Q137" s="42">
        <f t="shared" si="19"/>
        <v>-2.6276417418160547E-4</v>
      </c>
      <c r="R137" s="42">
        <f t="shared" si="19"/>
        <v>0</v>
      </c>
      <c r="S137" s="42">
        <f t="shared" si="19"/>
        <v>0</v>
      </c>
      <c r="T137" s="42">
        <f t="shared" si="19"/>
        <v>0</v>
      </c>
      <c r="U137" s="42">
        <f t="shared" si="19"/>
        <v>0</v>
      </c>
      <c r="V137" s="42">
        <f t="shared" si="19"/>
        <v>0</v>
      </c>
      <c r="W137" s="42">
        <f t="shared" si="19"/>
        <v>-8.3058490319935906E-3</v>
      </c>
      <c r="X137" s="42">
        <f t="shared" si="19"/>
        <v>-1.1102645209454103E-2</v>
      </c>
      <c r="Y137" s="42">
        <f t="shared" si="19"/>
        <v>-1.9778291729803013E-2</v>
      </c>
      <c r="Z137" s="42">
        <f t="shared" si="19"/>
        <v>0</v>
      </c>
      <c r="AA137" s="42">
        <f t="shared" si="19"/>
        <v>0</v>
      </c>
      <c r="AB137" s="42">
        <f t="shared" si="19"/>
        <v>0</v>
      </c>
      <c r="AC137" s="42">
        <f t="shared" si="19"/>
        <v>0</v>
      </c>
      <c r="AD137" s="42">
        <f t="shared" si="19"/>
        <v>0</v>
      </c>
      <c r="AE137" s="42">
        <f t="shared" si="19"/>
        <v>0</v>
      </c>
      <c r="AF137" s="42">
        <f t="shared" si="19"/>
        <v>0</v>
      </c>
      <c r="AG137" s="42">
        <f t="shared" si="19"/>
        <v>0</v>
      </c>
      <c r="AH137" s="42">
        <f t="shared" si="19"/>
        <v>0</v>
      </c>
      <c r="AI137" s="42">
        <f t="shared" si="19"/>
        <v>0</v>
      </c>
      <c r="AJ137" s="42">
        <f t="shared" si="19"/>
        <v>0</v>
      </c>
      <c r="AK137" s="42">
        <f t="shared" si="19"/>
        <v>0</v>
      </c>
      <c r="AL137" s="42">
        <f t="shared" si="19"/>
        <v>0</v>
      </c>
      <c r="AM137" s="42">
        <f t="shared" si="19"/>
        <v>0</v>
      </c>
      <c r="AN137" s="42">
        <f t="shared" si="19"/>
        <v>0</v>
      </c>
      <c r="AO137" s="42">
        <f t="shared" si="19"/>
        <v>0</v>
      </c>
      <c r="AP137" s="42">
        <f t="shared" si="19"/>
        <v>0</v>
      </c>
      <c r="AQ137" s="42">
        <f t="shared" si="19"/>
        <v>0</v>
      </c>
      <c r="AR137" s="42">
        <f t="shared" si="19"/>
        <v>0</v>
      </c>
      <c r="AS137" s="42">
        <f t="shared" si="19"/>
        <v>0</v>
      </c>
      <c r="AT137" s="42">
        <f t="shared" si="19"/>
        <v>0</v>
      </c>
      <c r="AU137" s="42">
        <f t="shared" si="19"/>
        <v>0</v>
      </c>
      <c r="AV137" s="42">
        <f t="shared" si="19"/>
        <v>0</v>
      </c>
      <c r="AW137" s="42">
        <f t="shared" si="19"/>
        <v>0</v>
      </c>
      <c r="AX137" s="42">
        <f t="shared" si="19"/>
        <v>-5.8145535867882335E-3</v>
      </c>
      <c r="AY137" s="42">
        <f t="shared" si="19"/>
        <v>-8.2966550442209516E-3</v>
      </c>
      <c r="AZ137" s="42">
        <f t="shared" si="19"/>
        <v>0</v>
      </c>
      <c r="BA137" s="42">
        <f t="shared" si="19"/>
        <v>0</v>
      </c>
      <c r="BB137" s="42">
        <f t="shared" si="19"/>
        <v>0</v>
      </c>
      <c r="BC137" s="42">
        <f t="shared" si="19"/>
        <v>0</v>
      </c>
      <c r="BD137" s="42">
        <f t="shared" si="19"/>
        <v>0</v>
      </c>
      <c r="BE137" s="42">
        <f t="shared" si="19"/>
        <v>0</v>
      </c>
      <c r="BF137" s="42">
        <f t="shared" si="19"/>
        <v>0</v>
      </c>
      <c r="BG137" s="42">
        <f t="shared" si="19"/>
        <v>0</v>
      </c>
      <c r="BH137" s="42">
        <f t="shared" si="19"/>
        <v>-2.1077473059491857E-4</v>
      </c>
      <c r="BI137" s="42">
        <f t="shared" si="19"/>
        <v>-1.9799278419406702E-3</v>
      </c>
      <c r="BJ137" s="42">
        <f t="shared" si="19"/>
        <v>0</v>
      </c>
      <c r="BK137" s="42">
        <f t="shared" si="19"/>
        <v>0</v>
      </c>
    </row>
    <row r="138" spans="1:63" s="1" customFormat="1" ht="15.6" x14ac:dyDescent="0.3">
      <c r="A138" s="14"/>
      <c r="B138" s="44">
        <v>3</v>
      </c>
      <c r="C138" s="45" t="s">
        <v>28</v>
      </c>
      <c r="D138" s="42">
        <f t="shared" ref="D138:BK138" si="20">+D72-D7</f>
        <v>0</v>
      </c>
      <c r="E138" s="42">
        <f t="shared" si="20"/>
        <v>0</v>
      </c>
      <c r="F138" s="42">
        <f t="shared" si="20"/>
        <v>0.97323836939807706</v>
      </c>
      <c r="G138" s="42">
        <f t="shared" si="20"/>
        <v>0</v>
      </c>
      <c r="H138" s="42">
        <f t="shared" si="20"/>
        <v>0</v>
      </c>
      <c r="I138" s="42">
        <f t="shared" si="20"/>
        <v>0</v>
      </c>
      <c r="J138" s="42">
        <f t="shared" si="20"/>
        <v>0</v>
      </c>
      <c r="K138" s="42">
        <f t="shared" si="20"/>
        <v>0</v>
      </c>
      <c r="L138" s="42">
        <f t="shared" si="20"/>
        <v>0</v>
      </c>
      <c r="M138" s="42">
        <f t="shared" si="20"/>
        <v>-8.4646340631607669E-3</v>
      </c>
      <c r="N138" s="42">
        <f t="shared" si="20"/>
        <v>-2.7277924891670677E-3</v>
      </c>
      <c r="O138" s="42">
        <f t="shared" si="20"/>
        <v>0</v>
      </c>
      <c r="P138" s="42">
        <f t="shared" si="20"/>
        <v>0</v>
      </c>
      <c r="Q138" s="42">
        <f t="shared" si="20"/>
        <v>-2.7642703681584036E-3</v>
      </c>
      <c r="R138" s="42">
        <f t="shared" si="20"/>
        <v>0</v>
      </c>
      <c r="S138" s="42">
        <f t="shared" si="20"/>
        <v>0</v>
      </c>
      <c r="T138" s="42">
        <f t="shared" si="20"/>
        <v>0</v>
      </c>
      <c r="U138" s="42">
        <f t="shared" si="20"/>
        <v>0</v>
      </c>
      <c r="V138" s="42">
        <f t="shared" si="20"/>
        <v>0</v>
      </c>
      <c r="W138" s="42">
        <f t="shared" si="20"/>
        <v>-1.2406755237545108E-3</v>
      </c>
      <c r="X138" s="42">
        <f t="shared" si="20"/>
        <v>-5.0933942878252638E-3</v>
      </c>
      <c r="Y138" s="42">
        <f t="shared" si="20"/>
        <v>0</v>
      </c>
      <c r="Z138" s="42">
        <f t="shared" si="20"/>
        <v>0</v>
      </c>
      <c r="AA138" s="42">
        <f t="shared" si="20"/>
        <v>0</v>
      </c>
      <c r="AB138" s="42">
        <f t="shared" si="20"/>
        <v>0</v>
      </c>
      <c r="AC138" s="42">
        <f t="shared" si="20"/>
        <v>0</v>
      </c>
      <c r="AD138" s="42">
        <f t="shared" si="20"/>
        <v>0</v>
      </c>
      <c r="AE138" s="42">
        <f t="shared" si="20"/>
        <v>-7.6045627376425851E-4</v>
      </c>
      <c r="AF138" s="42">
        <f t="shared" si="20"/>
        <v>0</v>
      </c>
      <c r="AG138" s="42">
        <f t="shared" si="20"/>
        <v>0</v>
      </c>
      <c r="AH138" s="42">
        <f t="shared" si="20"/>
        <v>0</v>
      </c>
      <c r="AI138" s="42">
        <f t="shared" si="20"/>
        <v>0</v>
      </c>
      <c r="AJ138" s="42">
        <f t="shared" si="20"/>
        <v>0</v>
      </c>
      <c r="AK138" s="42">
        <f t="shared" si="20"/>
        <v>0</v>
      </c>
      <c r="AL138" s="42">
        <f t="shared" si="20"/>
        <v>0</v>
      </c>
      <c r="AM138" s="42">
        <f t="shared" si="20"/>
        <v>0</v>
      </c>
      <c r="AN138" s="42">
        <f t="shared" si="20"/>
        <v>0</v>
      </c>
      <c r="AO138" s="42">
        <f t="shared" si="20"/>
        <v>0</v>
      </c>
      <c r="AP138" s="42">
        <f t="shared" si="20"/>
        <v>0</v>
      </c>
      <c r="AQ138" s="42">
        <f t="shared" si="20"/>
        <v>0</v>
      </c>
      <c r="AR138" s="42">
        <f t="shared" si="20"/>
        <v>0</v>
      </c>
      <c r="AS138" s="42">
        <f t="shared" si="20"/>
        <v>0</v>
      </c>
      <c r="AT138" s="42">
        <f t="shared" si="20"/>
        <v>0</v>
      </c>
      <c r="AU138" s="42">
        <f t="shared" si="20"/>
        <v>0</v>
      </c>
      <c r="AV138" s="42">
        <f t="shared" si="20"/>
        <v>0</v>
      </c>
      <c r="AW138" s="42">
        <f t="shared" si="20"/>
        <v>0</v>
      </c>
      <c r="AX138" s="42">
        <f t="shared" si="20"/>
        <v>-6.5370720798210904E-3</v>
      </c>
      <c r="AY138" s="42">
        <f t="shared" si="20"/>
        <v>-1.93688236050529E-2</v>
      </c>
      <c r="AZ138" s="42">
        <f t="shared" si="20"/>
        <v>0</v>
      </c>
      <c r="BA138" s="42">
        <f t="shared" si="20"/>
        <v>0</v>
      </c>
      <c r="BB138" s="42">
        <f t="shared" si="20"/>
        <v>0</v>
      </c>
      <c r="BC138" s="42">
        <f t="shared" si="20"/>
        <v>0</v>
      </c>
      <c r="BD138" s="42">
        <f t="shared" si="20"/>
        <v>0</v>
      </c>
      <c r="BE138" s="42">
        <f t="shared" si="20"/>
        <v>0</v>
      </c>
      <c r="BF138" s="42">
        <f t="shared" si="20"/>
        <v>0</v>
      </c>
      <c r="BG138" s="42">
        <f t="shared" si="20"/>
        <v>0</v>
      </c>
      <c r="BH138" s="42">
        <f t="shared" si="20"/>
        <v>-4.2154946118983715E-4</v>
      </c>
      <c r="BI138" s="42">
        <f t="shared" si="20"/>
        <v>-7.8135053715426839E-3</v>
      </c>
      <c r="BJ138" s="42">
        <f t="shared" si="20"/>
        <v>0</v>
      </c>
      <c r="BK138" s="42">
        <f t="shared" si="20"/>
        <v>0</v>
      </c>
    </row>
    <row r="139" spans="1:63" s="1" customFormat="1" ht="15.6" x14ac:dyDescent="0.3">
      <c r="A139" s="14"/>
      <c r="B139" s="44">
        <v>4</v>
      </c>
      <c r="C139" s="46" t="s">
        <v>30</v>
      </c>
      <c r="D139" s="42">
        <f t="shared" ref="D139:BK139" si="21">+D73-D8</f>
        <v>0</v>
      </c>
      <c r="E139" s="42">
        <f t="shared" si="21"/>
        <v>0</v>
      </c>
      <c r="F139" s="42">
        <f t="shared" si="21"/>
        <v>0</v>
      </c>
      <c r="G139" s="42">
        <f t="shared" si="21"/>
        <v>0.9915312019183764</v>
      </c>
      <c r="H139" s="42">
        <f t="shared" si="21"/>
        <v>0</v>
      </c>
      <c r="I139" s="42">
        <f t="shared" si="21"/>
        <v>0</v>
      </c>
      <c r="J139" s="42">
        <f t="shared" si="21"/>
        <v>0</v>
      </c>
      <c r="K139" s="42">
        <f t="shared" si="21"/>
        <v>0</v>
      </c>
      <c r="L139" s="42">
        <f t="shared" si="21"/>
        <v>0</v>
      </c>
      <c r="M139" s="42">
        <f t="shared" si="21"/>
        <v>-5.2179251074278702E-4</v>
      </c>
      <c r="N139" s="42">
        <f t="shared" si="21"/>
        <v>0</v>
      </c>
      <c r="O139" s="42">
        <f t="shared" si="21"/>
        <v>0</v>
      </c>
      <c r="P139" s="42">
        <f t="shared" si="21"/>
        <v>0</v>
      </c>
      <c r="Q139" s="42">
        <f t="shared" si="21"/>
        <v>0</v>
      </c>
      <c r="R139" s="42">
        <f t="shared" si="21"/>
        <v>0</v>
      </c>
      <c r="S139" s="42">
        <f t="shared" si="21"/>
        <v>0</v>
      </c>
      <c r="T139" s="42">
        <f t="shared" si="21"/>
        <v>0</v>
      </c>
      <c r="U139" s="42">
        <f t="shared" si="21"/>
        <v>0</v>
      </c>
      <c r="V139" s="42">
        <f t="shared" si="21"/>
        <v>0</v>
      </c>
      <c r="W139" s="42">
        <f t="shared" si="21"/>
        <v>-5.8540009068266659E-4</v>
      </c>
      <c r="X139" s="42">
        <f t="shared" si="21"/>
        <v>-1.3468479908876113E-3</v>
      </c>
      <c r="Y139" s="42">
        <f t="shared" si="21"/>
        <v>-6.6193476353776214E-3</v>
      </c>
      <c r="Z139" s="42">
        <f t="shared" si="21"/>
        <v>0</v>
      </c>
      <c r="AA139" s="42">
        <f t="shared" si="21"/>
        <v>0</v>
      </c>
      <c r="AB139" s="42">
        <f t="shared" si="21"/>
        <v>0</v>
      </c>
      <c r="AC139" s="42">
        <f t="shared" si="21"/>
        <v>0</v>
      </c>
      <c r="AD139" s="42">
        <f t="shared" si="21"/>
        <v>0</v>
      </c>
      <c r="AE139" s="42">
        <f t="shared" si="21"/>
        <v>-1.0038022813688213E-3</v>
      </c>
      <c r="AF139" s="42">
        <f t="shared" si="21"/>
        <v>0</v>
      </c>
      <c r="AG139" s="42">
        <f t="shared" si="21"/>
        <v>0</v>
      </c>
      <c r="AH139" s="42">
        <f t="shared" si="21"/>
        <v>0</v>
      </c>
      <c r="AI139" s="42">
        <f t="shared" si="21"/>
        <v>0</v>
      </c>
      <c r="AJ139" s="42">
        <f t="shared" si="21"/>
        <v>0</v>
      </c>
      <c r="AK139" s="42">
        <f t="shared" si="21"/>
        <v>0</v>
      </c>
      <c r="AL139" s="42">
        <f t="shared" si="21"/>
        <v>0</v>
      </c>
      <c r="AM139" s="42">
        <f t="shared" si="21"/>
        <v>0</v>
      </c>
      <c r="AN139" s="42">
        <f t="shared" si="21"/>
        <v>0</v>
      </c>
      <c r="AO139" s="42">
        <f t="shared" si="21"/>
        <v>0</v>
      </c>
      <c r="AP139" s="42">
        <f t="shared" si="21"/>
        <v>0</v>
      </c>
      <c r="AQ139" s="42">
        <f t="shared" si="21"/>
        <v>0</v>
      </c>
      <c r="AR139" s="42">
        <f t="shared" si="21"/>
        <v>0</v>
      </c>
      <c r="AS139" s="42">
        <f t="shared" si="21"/>
        <v>0</v>
      </c>
      <c r="AT139" s="42">
        <f t="shared" si="21"/>
        <v>0</v>
      </c>
      <c r="AU139" s="42">
        <f t="shared" si="21"/>
        <v>0</v>
      </c>
      <c r="AV139" s="42">
        <f t="shared" si="21"/>
        <v>0</v>
      </c>
      <c r="AW139" s="42">
        <f t="shared" si="21"/>
        <v>0</v>
      </c>
      <c r="AX139" s="42">
        <f t="shared" si="21"/>
        <v>-3.460224619694773E-3</v>
      </c>
      <c r="AY139" s="42">
        <f t="shared" si="21"/>
        <v>-7.6243682574255196E-3</v>
      </c>
      <c r="AZ139" s="42">
        <f t="shared" si="21"/>
        <v>0</v>
      </c>
      <c r="BA139" s="42">
        <f t="shared" si="21"/>
        <v>0</v>
      </c>
      <c r="BB139" s="42">
        <f t="shared" si="21"/>
        <v>0</v>
      </c>
      <c r="BC139" s="42">
        <f t="shared" si="21"/>
        <v>0</v>
      </c>
      <c r="BD139" s="42">
        <f t="shared" si="21"/>
        <v>0</v>
      </c>
      <c r="BE139" s="42">
        <f t="shared" si="21"/>
        <v>0</v>
      </c>
      <c r="BF139" s="42">
        <f t="shared" si="21"/>
        <v>0</v>
      </c>
      <c r="BG139" s="42">
        <f t="shared" si="21"/>
        <v>0</v>
      </c>
      <c r="BH139" s="42">
        <f t="shared" si="21"/>
        <v>-7.3264928189325411E-4</v>
      </c>
      <c r="BI139" s="42">
        <f t="shared" si="21"/>
        <v>-7.4475985816460531E-3</v>
      </c>
      <c r="BJ139" s="42">
        <f t="shared" si="21"/>
        <v>0</v>
      </c>
      <c r="BK139" s="42">
        <f t="shared" si="21"/>
        <v>0</v>
      </c>
    </row>
    <row r="140" spans="1:63" s="1" customFormat="1" ht="15.6" x14ac:dyDescent="0.3">
      <c r="A140" s="14"/>
      <c r="B140" s="44">
        <v>5</v>
      </c>
      <c r="C140" s="46" t="s">
        <v>32</v>
      </c>
      <c r="D140" s="42">
        <f t="shared" ref="D140:BK140" si="22">+D74-D9</f>
        <v>0</v>
      </c>
      <c r="E140" s="42">
        <f t="shared" si="22"/>
        <v>0</v>
      </c>
      <c r="F140" s="42">
        <f t="shared" si="22"/>
        <v>0</v>
      </c>
      <c r="G140" s="42">
        <f t="shared" si="22"/>
        <v>0</v>
      </c>
      <c r="H140" s="42">
        <f t="shared" si="22"/>
        <v>0.99600764128871622</v>
      </c>
      <c r="I140" s="42">
        <f t="shared" si="22"/>
        <v>0</v>
      </c>
      <c r="J140" s="42">
        <f t="shared" si="22"/>
        <v>0</v>
      </c>
      <c r="K140" s="42">
        <f t="shared" si="22"/>
        <v>0</v>
      </c>
      <c r="L140" s="42">
        <f t="shared" si="22"/>
        <v>0</v>
      </c>
      <c r="M140" s="42">
        <f t="shared" si="22"/>
        <v>0</v>
      </c>
      <c r="N140" s="42">
        <f t="shared" si="22"/>
        <v>0</v>
      </c>
      <c r="O140" s="42">
        <f t="shared" si="22"/>
        <v>0</v>
      </c>
      <c r="P140" s="42">
        <f t="shared" si="22"/>
        <v>0</v>
      </c>
      <c r="Q140" s="42">
        <f t="shared" si="22"/>
        <v>0</v>
      </c>
      <c r="R140" s="42">
        <f t="shared" si="22"/>
        <v>0</v>
      </c>
      <c r="S140" s="42">
        <f t="shared" si="22"/>
        <v>0</v>
      </c>
      <c r="T140" s="42">
        <f t="shared" si="22"/>
        <v>0</v>
      </c>
      <c r="U140" s="42">
        <f t="shared" si="22"/>
        <v>0</v>
      </c>
      <c r="V140" s="42">
        <f t="shared" si="22"/>
        <v>0</v>
      </c>
      <c r="W140" s="42">
        <f t="shared" si="22"/>
        <v>-1.5527853864261712E-6</v>
      </c>
      <c r="X140" s="42">
        <f t="shared" si="22"/>
        <v>0</v>
      </c>
      <c r="Y140" s="42">
        <f t="shared" si="22"/>
        <v>0</v>
      </c>
      <c r="Z140" s="42">
        <f t="shared" si="22"/>
        <v>0</v>
      </c>
      <c r="AA140" s="42">
        <f t="shared" si="22"/>
        <v>0</v>
      </c>
      <c r="AB140" s="42">
        <f t="shared" si="22"/>
        <v>0</v>
      </c>
      <c r="AC140" s="42">
        <f t="shared" si="22"/>
        <v>0</v>
      </c>
      <c r="AD140" s="42">
        <f t="shared" si="22"/>
        <v>0</v>
      </c>
      <c r="AE140" s="42">
        <f t="shared" si="22"/>
        <v>-2.5247148288973383E-3</v>
      </c>
      <c r="AF140" s="42">
        <f t="shared" si="22"/>
        <v>0</v>
      </c>
      <c r="AG140" s="42">
        <f t="shared" si="22"/>
        <v>0</v>
      </c>
      <c r="AH140" s="42">
        <f t="shared" si="22"/>
        <v>0</v>
      </c>
      <c r="AI140" s="42">
        <f t="shared" si="22"/>
        <v>0</v>
      </c>
      <c r="AJ140" s="42">
        <f t="shared" si="22"/>
        <v>0</v>
      </c>
      <c r="AK140" s="42">
        <f t="shared" si="22"/>
        <v>0</v>
      </c>
      <c r="AL140" s="42">
        <f t="shared" si="22"/>
        <v>0</v>
      </c>
      <c r="AM140" s="42">
        <f t="shared" si="22"/>
        <v>0</v>
      </c>
      <c r="AN140" s="42">
        <f t="shared" si="22"/>
        <v>0</v>
      </c>
      <c r="AO140" s="42">
        <f t="shared" si="22"/>
        <v>0</v>
      </c>
      <c r="AP140" s="42">
        <f t="shared" si="22"/>
        <v>0</v>
      </c>
      <c r="AQ140" s="42">
        <f t="shared" si="22"/>
        <v>0</v>
      </c>
      <c r="AR140" s="42">
        <f t="shared" si="22"/>
        <v>0</v>
      </c>
      <c r="AS140" s="42">
        <f t="shared" si="22"/>
        <v>0</v>
      </c>
      <c r="AT140" s="42">
        <f t="shared" si="22"/>
        <v>0</v>
      </c>
      <c r="AU140" s="42">
        <f t="shared" si="22"/>
        <v>0</v>
      </c>
      <c r="AV140" s="42">
        <f t="shared" si="22"/>
        <v>0</v>
      </c>
      <c r="AW140" s="42">
        <f t="shared" si="22"/>
        <v>0</v>
      </c>
      <c r="AX140" s="42">
        <f t="shared" si="22"/>
        <v>-4.0057998083114204E-3</v>
      </c>
      <c r="AY140" s="42">
        <f t="shared" si="22"/>
        <v>-2.3598582275482396E-3</v>
      </c>
      <c r="AZ140" s="42">
        <f t="shared" si="22"/>
        <v>0</v>
      </c>
      <c r="BA140" s="42">
        <f t="shared" si="22"/>
        <v>0</v>
      </c>
      <c r="BB140" s="42">
        <f t="shared" si="22"/>
        <v>0</v>
      </c>
      <c r="BC140" s="42">
        <f t="shared" si="22"/>
        <v>0</v>
      </c>
      <c r="BD140" s="42">
        <f t="shared" si="22"/>
        <v>0</v>
      </c>
      <c r="BE140" s="42">
        <f t="shared" si="22"/>
        <v>0</v>
      </c>
      <c r="BF140" s="42">
        <f t="shared" si="22"/>
        <v>0</v>
      </c>
      <c r="BG140" s="42">
        <f t="shared" si="22"/>
        <v>-2.3615774974363261E-6</v>
      </c>
      <c r="BH140" s="42">
        <f t="shared" si="22"/>
        <v>-9.2041367072016848E-5</v>
      </c>
      <c r="BI140" s="42">
        <f t="shared" si="22"/>
        <v>-8.2173982476785854E-5</v>
      </c>
      <c r="BJ140" s="42">
        <f t="shared" si="22"/>
        <v>0</v>
      </c>
      <c r="BK140" s="42">
        <f t="shared" si="22"/>
        <v>0</v>
      </c>
    </row>
    <row r="141" spans="1:63" s="1" customFormat="1" ht="15.6" x14ac:dyDescent="0.3">
      <c r="A141" s="14"/>
      <c r="B141" s="44">
        <v>6</v>
      </c>
      <c r="C141" s="46" t="s">
        <v>34</v>
      </c>
      <c r="D141" s="42">
        <f t="shared" ref="D141:BK141" si="23">+D75-D10</f>
        <v>0</v>
      </c>
      <c r="E141" s="42">
        <f t="shared" si="23"/>
        <v>0</v>
      </c>
      <c r="F141" s="42">
        <f t="shared" si="23"/>
        <v>0</v>
      </c>
      <c r="G141" s="42">
        <f t="shared" si="23"/>
        <v>0</v>
      </c>
      <c r="H141" s="42">
        <f t="shared" si="23"/>
        <v>0</v>
      </c>
      <c r="I141" s="42">
        <f t="shared" si="23"/>
        <v>0.95831134947600249</v>
      </c>
      <c r="J141" s="42">
        <f t="shared" si="23"/>
        <v>0</v>
      </c>
      <c r="K141" s="42">
        <f t="shared" si="23"/>
        <v>0</v>
      </c>
      <c r="L141" s="42">
        <f t="shared" si="23"/>
        <v>0</v>
      </c>
      <c r="M141" s="42">
        <f t="shared" si="23"/>
        <v>0</v>
      </c>
      <c r="N141" s="42">
        <f t="shared" si="23"/>
        <v>0</v>
      </c>
      <c r="O141" s="42">
        <f t="shared" si="23"/>
        <v>0</v>
      </c>
      <c r="P141" s="42">
        <f t="shared" si="23"/>
        <v>0</v>
      </c>
      <c r="Q141" s="42">
        <f t="shared" si="23"/>
        <v>0</v>
      </c>
      <c r="R141" s="42">
        <f t="shared" si="23"/>
        <v>0</v>
      </c>
      <c r="S141" s="42">
        <f t="shared" si="23"/>
        <v>0</v>
      </c>
      <c r="T141" s="42">
        <f t="shared" si="23"/>
        <v>0</v>
      </c>
      <c r="U141" s="42">
        <f t="shared" si="23"/>
        <v>0</v>
      </c>
      <c r="V141" s="42">
        <f t="shared" si="23"/>
        <v>-0.35688961510914818</v>
      </c>
      <c r="W141" s="42">
        <f t="shared" si="23"/>
        <v>0</v>
      </c>
      <c r="X141" s="42">
        <f t="shared" si="23"/>
        <v>0</v>
      </c>
      <c r="Y141" s="42">
        <f t="shared" si="23"/>
        <v>0</v>
      </c>
      <c r="Z141" s="42">
        <f t="shared" si="23"/>
        <v>0</v>
      </c>
      <c r="AA141" s="42">
        <f t="shared" si="23"/>
        <v>0</v>
      </c>
      <c r="AB141" s="42">
        <f t="shared" si="23"/>
        <v>0</v>
      </c>
      <c r="AC141" s="42">
        <f t="shared" si="23"/>
        <v>0</v>
      </c>
      <c r="AD141" s="42">
        <f t="shared" si="23"/>
        <v>0</v>
      </c>
      <c r="AE141" s="42">
        <f t="shared" si="23"/>
        <v>0</v>
      </c>
      <c r="AF141" s="42">
        <f t="shared" si="23"/>
        <v>0</v>
      </c>
      <c r="AG141" s="42">
        <f t="shared" si="23"/>
        <v>0</v>
      </c>
      <c r="AH141" s="42">
        <f t="shared" si="23"/>
        <v>0</v>
      </c>
      <c r="AI141" s="42">
        <f t="shared" si="23"/>
        <v>0</v>
      </c>
      <c r="AJ141" s="42">
        <f t="shared" si="23"/>
        <v>0</v>
      </c>
      <c r="AK141" s="42">
        <f t="shared" si="23"/>
        <v>0</v>
      </c>
      <c r="AL141" s="42">
        <f t="shared" si="23"/>
        <v>0</v>
      </c>
      <c r="AM141" s="42">
        <f t="shared" si="23"/>
        <v>0</v>
      </c>
      <c r="AN141" s="42">
        <f t="shared" si="23"/>
        <v>0</v>
      </c>
      <c r="AO141" s="42">
        <f t="shared" si="23"/>
        <v>0</v>
      </c>
      <c r="AP141" s="42">
        <f t="shared" si="23"/>
        <v>0</v>
      </c>
      <c r="AQ141" s="42">
        <f t="shared" si="23"/>
        <v>0</v>
      </c>
      <c r="AR141" s="42">
        <f t="shared" si="23"/>
        <v>0</v>
      </c>
      <c r="AS141" s="42">
        <f t="shared" si="23"/>
        <v>0</v>
      </c>
      <c r="AT141" s="42">
        <f t="shared" si="23"/>
        <v>0</v>
      </c>
      <c r="AU141" s="42">
        <f t="shared" si="23"/>
        <v>0</v>
      </c>
      <c r="AV141" s="42">
        <f t="shared" si="23"/>
        <v>0</v>
      </c>
      <c r="AW141" s="42">
        <f t="shared" si="23"/>
        <v>0</v>
      </c>
      <c r="AX141" s="42">
        <f t="shared" si="23"/>
        <v>0</v>
      </c>
      <c r="AY141" s="42">
        <f t="shared" si="23"/>
        <v>0</v>
      </c>
      <c r="AZ141" s="42">
        <f t="shared" si="23"/>
        <v>0</v>
      </c>
      <c r="BA141" s="42">
        <f t="shared" si="23"/>
        <v>0</v>
      </c>
      <c r="BB141" s="42">
        <f t="shared" si="23"/>
        <v>0</v>
      </c>
      <c r="BC141" s="42">
        <f t="shared" si="23"/>
        <v>0</v>
      </c>
      <c r="BD141" s="42">
        <f t="shared" si="23"/>
        <v>0</v>
      </c>
      <c r="BE141" s="42">
        <f t="shared" si="23"/>
        <v>0</v>
      </c>
      <c r="BF141" s="42">
        <f t="shared" si="23"/>
        <v>0</v>
      </c>
      <c r="BG141" s="42">
        <f t="shared" si="23"/>
        <v>0</v>
      </c>
      <c r="BH141" s="42">
        <f t="shared" si="23"/>
        <v>0</v>
      </c>
      <c r="BI141" s="42">
        <f t="shared" si="23"/>
        <v>0</v>
      </c>
      <c r="BJ141" s="42">
        <f t="shared" si="23"/>
        <v>0</v>
      </c>
      <c r="BK141" s="42">
        <f t="shared" si="23"/>
        <v>0</v>
      </c>
    </row>
    <row r="142" spans="1:63" s="1" customFormat="1" ht="15.6" x14ac:dyDescent="0.3">
      <c r="A142" s="14"/>
      <c r="B142" s="44">
        <v>7</v>
      </c>
      <c r="C142" s="46" t="s">
        <v>36</v>
      </c>
      <c r="D142" s="42">
        <f t="shared" ref="D142:BK142" si="24">+D76-D11</f>
        <v>0</v>
      </c>
      <c r="E142" s="42">
        <f t="shared" si="24"/>
        <v>0</v>
      </c>
      <c r="F142" s="42">
        <f t="shared" si="24"/>
        <v>0</v>
      </c>
      <c r="G142" s="42">
        <f t="shared" si="24"/>
        <v>0</v>
      </c>
      <c r="H142" s="42">
        <f t="shared" si="24"/>
        <v>0</v>
      </c>
      <c r="I142" s="42">
        <f t="shared" si="24"/>
        <v>0</v>
      </c>
      <c r="J142" s="42">
        <f t="shared" si="24"/>
        <v>0.90180478026500255</v>
      </c>
      <c r="K142" s="42">
        <f t="shared" si="24"/>
        <v>0</v>
      </c>
      <c r="L142" s="42">
        <f t="shared" si="24"/>
        <v>0</v>
      </c>
      <c r="M142" s="42">
        <f t="shared" si="24"/>
        <v>0</v>
      </c>
      <c r="N142" s="42">
        <f t="shared" si="24"/>
        <v>0</v>
      </c>
      <c r="O142" s="42">
        <f t="shared" si="24"/>
        <v>0</v>
      </c>
      <c r="P142" s="42">
        <f t="shared" si="24"/>
        <v>0</v>
      </c>
      <c r="Q142" s="42">
        <f t="shared" si="24"/>
        <v>0</v>
      </c>
      <c r="R142" s="42">
        <f t="shared" si="24"/>
        <v>0</v>
      </c>
      <c r="S142" s="42">
        <f t="shared" si="24"/>
        <v>0</v>
      </c>
      <c r="T142" s="42">
        <f t="shared" si="24"/>
        <v>0</v>
      </c>
      <c r="U142" s="42">
        <f t="shared" si="24"/>
        <v>0</v>
      </c>
      <c r="V142" s="42">
        <f t="shared" si="24"/>
        <v>0</v>
      </c>
      <c r="W142" s="42">
        <f t="shared" si="24"/>
        <v>0</v>
      </c>
      <c r="X142" s="42">
        <f t="shared" si="24"/>
        <v>-0.21160482710319933</v>
      </c>
      <c r="Y142" s="42">
        <f t="shared" si="24"/>
        <v>0</v>
      </c>
      <c r="Z142" s="42">
        <f t="shared" si="24"/>
        <v>0</v>
      </c>
      <c r="AA142" s="42">
        <f t="shared" si="24"/>
        <v>0</v>
      </c>
      <c r="AB142" s="42">
        <f t="shared" si="24"/>
        <v>0</v>
      </c>
      <c r="AC142" s="42">
        <f t="shared" si="24"/>
        <v>0</v>
      </c>
      <c r="AD142" s="42">
        <f t="shared" si="24"/>
        <v>0</v>
      </c>
      <c r="AE142" s="42">
        <f t="shared" si="24"/>
        <v>0</v>
      </c>
      <c r="AF142" s="42">
        <f t="shared" si="24"/>
        <v>0</v>
      </c>
      <c r="AG142" s="42">
        <f t="shared" si="24"/>
        <v>0</v>
      </c>
      <c r="AH142" s="42">
        <f t="shared" si="24"/>
        <v>0</v>
      </c>
      <c r="AI142" s="42">
        <f t="shared" si="24"/>
        <v>0</v>
      </c>
      <c r="AJ142" s="42">
        <f t="shared" si="24"/>
        <v>0</v>
      </c>
      <c r="AK142" s="42">
        <f t="shared" si="24"/>
        <v>0</v>
      </c>
      <c r="AL142" s="42">
        <f t="shared" si="24"/>
        <v>0</v>
      </c>
      <c r="AM142" s="42">
        <f t="shared" si="24"/>
        <v>0</v>
      </c>
      <c r="AN142" s="42">
        <f t="shared" si="24"/>
        <v>0</v>
      </c>
      <c r="AO142" s="42">
        <f t="shared" si="24"/>
        <v>0</v>
      </c>
      <c r="AP142" s="42">
        <f t="shared" si="24"/>
        <v>0</v>
      </c>
      <c r="AQ142" s="42">
        <f t="shared" si="24"/>
        <v>0</v>
      </c>
      <c r="AR142" s="42">
        <f t="shared" si="24"/>
        <v>0</v>
      </c>
      <c r="AS142" s="42">
        <f t="shared" si="24"/>
        <v>0</v>
      </c>
      <c r="AT142" s="42">
        <f t="shared" si="24"/>
        <v>0</v>
      </c>
      <c r="AU142" s="42">
        <f t="shared" si="24"/>
        <v>0</v>
      </c>
      <c r="AV142" s="42">
        <f t="shared" si="24"/>
        <v>0</v>
      </c>
      <c r="AW142" s="42">
        <f t="shared" si="24"/>
        <v>0</v>
      </c>
      <c r="AX142" s="42">
        <f t="shared" si="24"/>
        <v>0</v>
      </c>
      <c r="AY142" s="42">
        <f t="shared" si="24"/>
        <v>-3.8659232030243036E-4</v>
      </c>
      <c r="AZ142" s="42">
        <f t="shared" si="24"/>
        <v>0</v>
      </c>
      <c r="BA142" s="42">
        <f t="shared" si="24"/>
        <v>0</v>
      </c>
      <c r="BB142" s="42">
        <f t="shared" si="24"/>
        <v>0</v>
      </c>
      <c r="BC142" s="42">
        <f t="shared" si="24"/>
        <v>0</v>
      </c>
      <c r="BD142" s="42">
        <f t="shared" si="24"/>
        <v>0</v>
      </c>
      <c r="BE142" s="42">
        <f t="shared" si="24"/>
        <v>0</v>
      </c>
      <c r="BF142" s="42">
        <f t="shared" si="24"/>
        <v>0</v>
      </c>
      <c r="BG142" s="42">
        <f t="shared" si="24"/>
        <v>0</v>
      </c>
      <c r="BH142" s="42">
        <f t="shared" si="24"/>
        <v>0</v>
      </c>
      <c r="BI142" s="42">
        <f t="shared" si="24"/>
        <v>0</v>
      </c>
      <c r="BJ142" s="42">
        <f t="shared" si="24"/>
        <v>0</v>
      </c>
      <c r="BK142" s="42">
        <f t="shared" si="24"/>
        <v>0</v>
      </c>
    </row>
    <row r="143" spans="1:63" s="1" customFormat="1" ht="15.6" x14ac:dyDescent="0.3">
      <c r="A143" s="14"/>
      <c r="B143" s="44">
        <v>8</v>
      </c>
      <c r="C143" s="46" t="s">
        <v>38</v>
      </c>
      <c r="D143" s="42">
        <f t="shared" ref="D143:BK143" si="25">+D77-D12</f>
        <v>0</v>
      </c>
      <c r="E143" s="42">
        <f t="shared" si="25"/>
        <v>0</v>
      </c>
      <c r="F143" s="42">
        <f t="shared" si="25"/>
        <v>0</v>
      </c>
      <c r="G143" s="42">
        <f t="shared" si="25"/>
        <v>0</v>
      </c>
      <c r="H143" s="42">
        <f t="shared" si="25"/>
        <v>0</v>
      </c>
      <c r="I143" s="42">
        <f t="shared" si="25"/>
        <v>0</v>
      </c>
      <c r="J143" s="42">
        <f t="shared" si="25"/>
        <v>0</v>
      </c>
      <c r="K143" s="42">
        <f t="shared" si="25"/>
        <v>0.86988987241228788</v>
      </c>
      <c r="L143" s="42">
        <f t="shared" si="25"/>
        <v>0</v>
      </c>
      <c r="M143" s="42">
        <f t="shared" si="25"/>
        <v>0</v>
      </c>
      <c r="N143" s="42">
        <f t="shared" si="25"/>
        <v>0</v>
      </c>
      <c r="O143" s="42">
        <f t="shared" si="25"/>
        <v>0</v>
      </c>
      <c r="P143" s="42">
        <f t="shared" si="25"/>
        <v>0</v>
      </c>
      <c r="Q143" s="42">
        <f t="shared" si="25"/>
        <v>0</v>
      </c>
      <c r="R143" s="42">
        <f t="shared" si="25"/>
        <v>0</v>
      </c>
      <c r="S143" s="42">
        <f t="shared" si="25"/>
        <v>0</v>
      </c>
      <c r="T143" s="42">
        <f t="shared" si="25"/>
        <v>0</v>
      </c>
      <c r="U143" s="42">
        <f t="shared" si="25"/>
        <v>0</v>
      </c>
      <c r="V143" s="42">
        <f t="shared" si="25"/>
        <v>0</v>
      </c>
      <c r="W143" s="42">
        <f t="shared" si="25"/>
        <v>0</v>
      </c>
      <c r="X143" s="42">
        <f t="shared" si="25"/>
        <v>0</v>
      </c>
      <c r="Y143" s="42">
        <f t="shared" si="25"/>
        <v>0</v>
      </c>
      <c r="Z143" s="42">
        <f t="shared" si="25"/>
        <v>0</v>
      </c>
      <c r="AA143" s="42">
        <f t="shared" si="25"/>
        <v>0</v>
      </c>
      <c r="AB143" s="42">
        <f t="shared" si="25"/>
        <v>0</v>
      </c>
      <c r="AC143" s="42">
        <f t="shared" si="25"/>
        <v>0</v>
      </c>
      <c r="AD143" s="42">
        <f t="shared" si="25"/>
        <v>0</v>
      </c>
      <c r="AE143" s="42">
        <f t="shared" si="25"/>
        <v>0</v>
      </c>
      <c r="AF143" s="42">
        <f t="shared" si="25"/>
        <v>-0.17617944772395022</v>
      </c>
      <c r="AG143" s="42">
        <f t="shared" si="25"/>
        <v>0</v>
      </c>
      <c r="AH143" s="42">
        <f t="shared" si="25"/>
        <v>0</v>
      </c>
      <c r="AI143" s="42">
        <f t="shared" si="25"/>
        <v>0</v>
      </c>
      <c r="AJ143" s="42">
        <f t="shared" si="25"/>
        <v>0</v>
      </c>
      <c r="AK143" s="42">
        <f t="shared" si="25"/>
        <v>0</v>
      </c>
      <c r="AL143" s="42">
        <f t="shared" si="25"/>
        <v>0</v>
      </c>
      <c r="AM143" s="42">
        <f t="shared" si="25"/>
        <v>0</v>
      </c>
      <c r="AN143" s="42">
        <f t="shared" si="25"/>
        <v>0</v>
      </c>
      <c r="AO143" s="42">
        <f t="shared" si="25"/>
        <v>0</v>
      </c>
      <c r="AP143" s="42">
        <f t="shared" si="25"/>
        <v>0</v>
      </c>
      <c r="AQ143" s="42">
        <f t="shared" si="25"/>
        <v>0</v>
      </c>
      <c r="AR143" s="42">
        <f t="shared" si="25"/>
        <v>0</v>
      </c>
      <c r="AS143" s="42">
        <f t="shared" si="25"/>
        <v>0</v>
      </c>
      <c r="AT143" s="42">
        <f t="shared" si="25"/>
        <v>0</v>
      </c>
      <c r="AU143" s="42">
        <f t="shared" si="25"/>
        <v>0</v>
      </c>
      <c r="AV143" s="42">
        <f t="shared" si="25"/>
        <v>0</v>
      </c>
      <c r="AW143" s="42">
        <f t="shared" si="25"/>
        <v>0</v>
      </c>
      <c r="AX143" s="42">
        <f t="shared" si="25"/>
        <v>0</v>
      </c>
      <c r="AY143" s="42">
        <f t="shared" si="25"/>
        <v>0</v>
      </c>
      <c r="AZ143" s="42">
        <f t="shared" si="25"/>
        <v>0</v>
      </c>
      <c r="BA143" s="42">
        <f t="shared" si="25"/>
        <v>0</v>
      </c>
      <c r="BB143" s="42">
        <f t="shared" si="25"/>
        <v>0</v>
      </c>
      <c r="BC143" s="42">
        <f t="shared" si="25"/>
        <v>0</v>
      </c>
      <c r="BD143" s="42">
        <f t="shared" si="25"/>
        <v>0</v>
      </c>
      <c r="BE143" s="42">
        <f t="shared" si="25"/>
        <v>0</v>
      </c>
      <c r="BF143" s="42">
        <f t="shared" si="25"/>
        <v>0</v>
      </c>
      <c r="BG143" s="42">
        <f t="shared" si="25"/>
        <v>0</v>
      </c>
      <c r="BH143" s="42">
        <f t="shared" si="25"/>
        <v>0</v>
      </c>
      <c r="BI143" s="42">
        <f t="shared" si="25"/>
        <v>0</v>
      </c>
      <c r="BJ143" s="42">
        <f t="shared" si="25"/>
        <v>0</v>
      </c>
      <c r="BK143" s="42">
        <f t="shared" si="25"/>
        <v>0</v>
      </c>
    </row>
    <row r="144" spans="1:63" s="1" customFormat="1" ht="15.6" x14ac:dyDescent="0.3">
      <c r="A144" s="14"/>
      <c r="B144" s="44">
        <v>9</v>
      </c>
      <c r="C144" s="46" t="s">
        <v>40</v>
      </c>
      <c r="D144" s="42">
        <f t="shared" ref="D144:BK144" si="26">+D78-D13</f>
        <v>0</v>
      </c>
      <c r="E144" s="42">
        <f t="shared" si="26"/>
        <v>0</v>
      </c>
      <c r="F144" s="42">
        <f t="shared" si="26"/>
        <v>0</v>
      </c>
      <c r="G144" s="42">
        <f t="shared" si="26"/>
        <v>0</v>
      </c>
      <c r="H144" s="42">
        <f t="shared" si="26"/>
        <v>0</v>
      </c>
      <c r="I144" s="42">
        <f t="shared" si="26"/>
        <v>0</v>
      </c>
      <c r="J144" s="42">
        <f t="shared" si="26"/>
        <v>0</v>
      </c>
      <c r="K144" s="42">
        <f t="shared" si="26"/>
        <v>0</v>
      </c>
      <c r="L144" s="42">
        <f t="shared" si="26"/>
        <v>0.99529486821643609</v>
      </c>
      <c r="M144" s="42">
        <f t="shared" si="26"/>
        <v>-2.3190778255234977E-4</v>
      </c>
      <c r="N144" s="42">
        <f t="shared" si="26"/>
        <v>0</v>
      </c>
      <c r="O144" s="42">
        <f t="shared" si="26"/>
        <v>-8.1701432328235504E-5</v>
      </c>
      <c r="P144" s="42">
        <f t="shared" si="26"/>
        <v>0</v>
      </c>
      <c r="Q144" s="42">
        <f t="shared" si="26"/>
        <v>0</v>
      </c>
      <c r="R144" s="42">
        <f t="shared" si="26"/>
        <v>0</v>
      </c>
      <c r="S144" s="42">
        <f t="shared" si="26"/>
        <v>0</v>
      </c>
      <c r="T144" s="42">
        <f t="shared" si="26"/>
        <v>0</v>
      </c>
      <c r="U144" s="42">
        <f t="shared" si="26"/>
        <v>0</v>
      </c>
      <c r="V144" s="42">
        <f t="shared" si="26"/>
        <v>-8.5031334743831252E-5</v>
      </c>
      <c r="W144" s="42">
        <f t="shared" si="26"/>
        <v>-4.3477990819932798E-5</v>
      </c>
      <c r="X144" s="42">
        <f t="shared" si="26"/>
        <v>-3.0438764594060015E-4</v>
      </c>
      <c r="Y144" s="42">
        <f t="shared" si="26"/>
        <v>-4.7850705797910517E-3</v>
      </c>
      <c r="Z144" s="42">
        <f t="shared" si="26"/>
        <v>0</v>
      </c>
      <c r="AA144" s="42">
        <f t="shared" si="26"/>
        <v>0</v>
      </c>
      <c r="AB144" s="42">
        <f t="shared" si="26"/>
        <v>0</v>
      </c>
      <c r="AC144" s="42">
        <f t="shared" si="26"/>
        <v>-6.3262520793664625E-4</v>
      </c>
      <c r="AD144" s="42">
        <f t="shared" si="26"/>
        <v>0</v>
      </c>
      <c r="AE144" s="42">
        <f t="shared" si="26"/>
        <v>-1.6730038022813687E-4</v>
      </c>
      <c r="AF144" s="42">
        <f t="shared" si="26"/>
        <v>0</v>
      </c>
      <c r="AG144" s="42">
        <f t="shared" si="26"/>
        <v>0</v>
      </c>
      <c r="AH144" s="42">
        <f t="shared" si="26"/>
        <v>0</v>
      </c>
      <c r="AI144" s="42">
        <f t="shared" si="26"/>
        <v>0</v>
      </c>
      <c r="AJ144" s="42">
        <f t="shared" si="26"/>
        <v>0</v>
      </c>
      <c r="AK144" s="42">
        <f t="shared" si="26"/>
        <v>0</v>
      </c>
      <c r="AL144" s="42">
        <f t="shared" si="26"/>
        <v>0</v>
      </c>
      <c r="AM144" s="42">
        <f t="shared" si="26"/>
        <v>0</v>
      </c>
      <c r="AN144" s="42">
        <f t="shared" si="26"/>
        <v>0</v>
      </c>
      <c r="AO144" s="42">
        <f t="shared" si="26"/>
        <v>0</v>
      </c>
      <c r="AP144" s="42">
        <f t="shared" si="26"/>
        <v>0</v>
      </c>
      <c r="AQ144" s="42">
        <f t="shared" si="26"/>
        <v>0</v>
      </c>
      <c r="AR144" s="42">
        <f t="shared" si="26"/>
        <v>0</v>
      </c>
      <c r="AS144" s="42">
        <f t="shared" si="26"/>
        <v>0</v>
      </c>
      <c r="AT144" s="42">
        <f t="shared" si="26"/>
        <v>0</v>
      </c>
      <c r="AU144" s="42">
        <f t="shared" si="26"/>
        <v>0</v>
      </c>
      <c r="AV144" s="42">
        <f t="shared" si="26"/>
        <v>0</v>
      </c>
      <c r="AW144" s="42">
        <f t="shared" si="26"/>
        <v>0</v>
      </c>
      <c r="AX144" s="42">
        <f t="shared" si="26"/>
        <v>-2.5558477304563662E-4</v>
      </c>
      <c r="AY144" s="42">
        <f t="shared" si="26"/>
        <v>-5.8948474372356404E-5</v>
      </c>
      <c r="AZ144" s="42">
        <f t="shared" si="26"/>
        <v>0</v>
      </c>
      <c r="BA144" s="42">
        <f t="shared" si="26"/>
        <v>0</v>
      </c>
      <c r="BB144" s="42">
        <f t="shared" si="26"/>
        <v>0</v>
      </c>
      <c r="BC144" s="42">
        <f t="shared" si="26"/>
        <v>0</v>
      </c>
      <c r="BD144" s="42">
        <f t="shared" si="26"/>
        <v>0</v>
      </c>
      <c r="BE144" s="42">
        <f t="shared" si="26"/>
        <v>0</v>
      </c>
      <c r="BF144" s="42">
        <f t="shared" si="26"/>
        <v>0</v>
      </c>
      <c r="BG144" s="42">
        <f t="shared" si="26"/>
        <v>0</v>
      </c>
      <c r="BH144" s="42">
        <f t="shared" si="26"/>
        <v>-9.2041367072016842E-7</v>
      </c>
      <c r="BI144" s="42">
        <f t="shared" si="26"/>
        <v>-1.5504524995619971E-5</v>
      </c>
      <c r="BJ144" s="42">
        <f t="shared" si="26"/>
        <v>0</v>
      </c>
      <c r="BK144" s="42">
        <f t="shared" si="26"/>
        <v>0</v>
      </c>
    </row>
    <row r="145" spans="1:63" s="1" customFormat="1" ht="15.6" x14ac:dyDescent="0.3">
      <c r="A145" s="14"/>
      <c r="B145" s="44">
        <v>10</v>
      </c>
      <c r="C145" s="46" t="s">
        <v>42</v>
      </c>
      <c r="D145" s="42">
        <f t="shared" ref="D145:BK145" si="27">+D79-D14</f>
        <v>-3.7740725227914771E-3</v>
      </c>
      <c r="E145" s="42">
        <f t="shared" si="27"/>
        <v>-4.725038005740481E-3</v>
      </c>
      <c r="F145" s="42">
        <f t="shared" si="27"/>
        <v>-1.6488694810337249E-3</v>
      </c>
      <c r="G145" s="42">
        <f t="shared" si="27"/>
        <v>-9.308859626101857E-3</v>
      </c>
      <c r="H145" s="42">
        <f t="shared" si="27"/>
        <v>-1.0946790014810363E-3</v>
      </c>
      <c r="I145" s="42">
        <f t="shared" si="27"/>
        <v>-2.9734986895694785E-3</v>
      </c>
      <c r="J145" s="42">
        <f t="shared" si="27"/>
        <v>-1.5652313647849211E-3</v>
      </c>
      <c r="K145" s="42">
        <f t="shared" si="27"/>
        <v>-1.8211482178508303E-3</v>
      </c>
      <c r="L145" s="42">
        <f t="shared" si="27"/>
        <v>-5.6222337413772477E-3</v>
      </c>
      <c r="M145" s="42">
        <f t="shared" si="27"/>
        <v>0.99146033694836644</v>
      </c>
      <c r="N145" s="42">
        <f t="shared" si="27"/>
        <v>0</v>
      </c>
      <c r="O145" s="42">
        <f t="shared" si="27"/>
        <v>-2.6226159777363596E-2</v>
      </c>
      <c r="P145" s="42">
        <f t="shared" si="27"/>
        <v>0</v>
      </c>
      <c r="Q145" s="42">
        <f t="shared" si="27"/>
        <v>0</v>
      </c>
      <c r="R145" s="42">
        <f t="shared" si="27"/>
        <v>0</v>
      </c>
      <c r="S145" s="42">
        <f t="shared" si="27"/>
        <v>0</v>
      </c>
      <c r="T145" s="42">
        <f t="shared" si="27"/>
        <v>0</v>
      </c>
      <c r="U145" s="42">
        <f t="shared" si="27"/>
        <v>0</v>
      </c>
      <c r="V145" s="42">
        <f t="shared" si="27"/>
        <v>0</v>
      </c>
      <c r="W145" s="42">
        <f t="shared" si="27"/>
        <v>-3.3214079415655805E-3</v>
      </c>
      <c r="X145" s="42">
        <f t="shared" si="27"/>
        <v>-1.2243233050880068E-2</v>
      </c>
      <c r="Y145" s="42">
        <f t="shared" si="27"/>
        <v>-1.1623733950075764E-2</v>
      </c>
      <c r="Z145" s="42">
        <f t="shared" si="27"/>
        <v>0</v>
      </c>
      <c r="AA145" s="42">
        <f t="shared" si="27"/>
        <v>-8.9748703629836458E-4</v>
      </c>
      <c r="AB145" s="42">
        <f t="shared" si="27"/>
        <v>0</v>
      </c>
      <c r="AC145" s="42">
        <f t="shared" si="27"/>
        <v>0</v>
      </c>
      <c r="AD145" s="42">
        <f t="shared" si="27"/>
        <v>0</v>
      </c>
      <c r="AE145" s="42">
        <f t="shared" si="27"/>
        <v>-4.4106463878326995E-4</v>
      </c>
      <c r="AF145" s="42">
        <f t="shared" si="27"/>
        <v>0</v>
      </c>
      <c r="AG145" s="42">
        <f t="shared" si="27"/>
        <v>0</v>
      </c>
      <c r="AH145" s="42">
        <f t="shared" si="27"/>
        <v>0</v>
      </c>
      <c r="AI145" s="42">
        <f t="shared" si="27"/>
        <v>0</v>
      </c>
      <c r="AJ145" s="42">
        <f t="shared" si="27"/>
        <v>0</v>
      </c>
      <c r="AK145" s="42">
        <f t="shared" si="27"/>
        <v>0</v>
      </c>
      <c r="AL145" s="42">
        <f t="shared" si="27"/>
        <v>0</v>
      </c>
      <c r="AM145" s="42">
        <f t="shared" si="27"/>
        <v>0</v>
      </c>
      <c r="AN145" s="42">
        <f t="shared" si="27"/>
        <v>0</v>
      </c>
      <c r="AO145" s="42">
        <f t="shared" si="27"/>
        <v>0</v>
      </c>
      <c r="AP145" s="42">
        <f t="shared" si="27"/>
        <v>0</v>
      </c>
      <c r="AQ145" s="42">
        <f t="shared" si="27"/>
        <v>0</v>
      </c>
      <c r="AR145" s="42">
        <f t="shared" si="27"/>
        <v>0</v>
      </c>
      <c r="AS145" s="42">
        <f t="shared" si="27"/>
        <v>0</v>
      </c>
      <c r="AT145" s="42">
        <f t="shared" si="27"/>
        <v>0</v>
      </c>
      <c r="AU145" s="42">
        <f t="shared" si="27"/>
        <v>0</v>
      </c>
      <c r="AV145" s="42">
        <f t="shared" si="27"/>
        <v>0</v>
      </c>
      <c r="AW145" s="42">
        <f t="shared" si="27"/>
        <v>0</v>
      </c>
      <c r="AX145" s="42">
        <f t="shared" si="27"/>
        <v>-2.968715440760856E-3</v>
      </c>
      <c r="AY145" s="42">
        <f t="shared" si="27"/>
        <v>-8.664329016934114E-3</v>
      </c>
      <c r="AZ145" s="42">
        <f t="shared" si="27"/>
        <v>0</v>
      </c>
      <c r="BA145" s="42">
        <f t="shared" si="27"/>
        <v>0</v>
      </c>
      <c r="BB145" s="42">
        <f t="shared" si="27"/>
        <v>0</v>
      </c>
      <c r="BC145" s="42">
        <f t="shared" si="27"/>
        <v>0</v>
      </c>
      <c r="BD145" s="42">
        <f t="shared" si="27"/>
        <v>0</v>
      </c>
      <c r="BE145" s="42">
        <f t="shared" si="27"/>
        <v>0</v>
      </c>
      <c r="BF145" s="42">
        <f t="shared" si="27"/>
        <v>0</v>
      </c>
      <c r="BG145" s="42">
        <f t="shared" si="27"/>
        <v>-1.5259423829588569E-5</v>
      </c>
      <c r="BH145" s="42">
        <f t="shared" si="27"/>
        <v>0</v>
      </c>
      <c r="BI145" s="42">
        <f t="shared" si="27"/>
        <v>0</v>
      </c>
      <c r="BJ145" s="42">
        <f t="shared" si="27"/>
        <v>0</v>
      </c>
      <c r="BK145" s="42">
        <f t="shared" si="27"/>
        <v>0</v>
      </c>
    </row>
    <row r="146" spans="1:63" s="1" customFormat="1" ht="15.6" x14ac:dyDescent="0.3">
      <c r="A146" s="14"/>
      <c r="B146" s="44">
        <v>11</v>
      </c>
      <c r="C146" s="46" t="s">
        <v>44</v>
      </c>
      <c r="D146" s="42">
        <f t="shared" ref="D146:BK146" si="28">+D80-D15</f>
        <v>0</v>
      </c>
      <c r="E146" s="42">
        <f t="shared" si="28"/>
        <v>-4.1674248249388095E-4</v>
      </c>
      <c r="F146" s="42">
        <f t="shared" si="28"/>
        <v>-2.1431882362398934E-3</v>
      </c>
      <c r="G146" s="42">
        <f t="shared" si="28"/>
        <v>-3.0167600640144906E-3</v>
      </c>
      <c r="H146" s="42">
        <f t="shared" si="28"/>
        <v>-2.7903582390693081E-4</v>
      </c>
      <c r="I146" s="42">
        <f t="shared" si="28"/>
        <v>0</v>
      </c>
      <c r="J146" s="42">
        <f t="shared" si="28"/>
        <v>-2.3074157664483206E-4</v>
      </c>
      <c r="K146" s="42">
        <f t="shared" si="28"/>
        <v>0</v>
      </c>
      <c r="L146" s="42">
        <f t="shared" si="28"/>
        <v>-3.389289844092667E-3</v>
      </c>
      <c r="M146" s="42">
        <f t="shared" si="28"/>
        <v>-6.9811063365391177E-3</v>
      </c>
      <c r="N146" s="42">
        <f t="shared" si="28"/>
        <v>0.99300674049109294</v>
      </c>
      <c r="O146" s="42">
        <f t="shared" si="28"/>
        <v>0</v>
      </c>
      <c r="P146" s="42">
        <f t="shared" si="28"/>
        <v>0</v>
      </c>
      <c r="Q146" s="42">
        <f t="shared" si="28"/>
        <v>-1.24627167804437E-3</v>
      </c>
      <c r="R146" s="42">
        <f t="shared" si="28"/>
        <v>0</v>
      </c>
      <c r="S146" s="42">
        <f t="shared" si="28"/>
        <v>0</v>
      </c>
      <c r="T146" s="42">
        <f t="shared" si="28"/>
        <v>0</v>
      </c>
      <c r="U146" s="42">
        <f t="shared" si="28"/>
        <v>0</v>
      </c>
      <c r="V146" s="42">
        <f t="shared" si="28"/>
        <v>0</v>
      </c>
      <c r="W146" s="42">
        <f t="shared" si="28"/>
        <v>-1.1801168936838901E-4</v>
      </c>
      <c r="X146" s="42">
        <f t="shared" si="28"/>
        <v>-9.6961510932557556E-3</v>
      </c>
      <c r="Y146" s="42">
        <f t="shared" si="28"/>
        <v>0</v>
      </c>
      <c r="Z146" s="42">
        <f t="shared" si="28"/>
        <v>0</v>
      </c>
      <c r="AA146" s="42">
        <f t="shared" si="28"/>
        <v>-8.9748703629836452E-5</v>
      </c>
      <c r="AB146" s="42">
        <f t="shared" si="28"/>
        <v>0</v>
      </c>
      <c r="AC146" s="42">
        <f t="shared" si="28"/>
        <v>0</v>
      </c>
      <c r="AD146" s="42">
        <f t="shared" si="28"/>
        <v>0</v>
      </c>
      <c r="AE146" s="42">
        <f t="shared" si="28"/>
        <v>-1.5665399239543727E-3</v>
      </c>
      <c r="AF146" s="42">
        <f t="shared" si="28"/>
        <v>0</v>
      </c>
      <c r="AG146" s="42">
        <f t="shared" si="28"/>
        <v>0</v>
      </c>
      <c r="AH146" s="42">
        <f t="shared" si="28"/>
        <v>0</v>
      </c>
      <c r="AI146" s="42">
        <f t="shared" si="28"/>
        <v>0</v>
      </c>
      <c r="AJ146" s="42">
        <f t="shared" si="28"/>
        <v>0</v>
      </c>
      <c r="AK146" s="42">
        <f t="shared" si="28"/>
        <v>0</v>
      </c>
      <c r="AL146" s="42">
        <f t="shared" si="28"/>
        <v>0</v>
      </c>
      <c r="AM146" s="42">
        <f t="shared" si="28"/>
        <v>0</v>
      </c>
      <c r="AN146" s="42">
        <f t="shared" si="28"/>
        <v>0</v>
      </c>
      <c r="AO146" s="42">
        <f t="shared" si="28"/>
        <v>0</v>
      </c>
      <c r="AP146" s="42">
        <f t="shared" si="28"/>
        <v>0</v>
      </c>
      <c r="AQ146" s="42">
        <f t="shared" si="28"/>
        <v>0</v>
      </c>
      <c r="AR146" s="42">
        <f t="shared" si="28"/>
        <v>0</v>
      </c>
      <c r="AS146" s="42">
        <f t="shared" si="28"/>
        <v>0</v>
      </c>
      <c r="AT146" s="42">
        <f t="shared" si="28"/>
        <v>0</v>
      </c>
      <c r="AU146" s="42">
        <f t="shared" si="28"/>
        <v>0</v>
      </c>
      <c r="AV146" s="42">
        <f t="shared" si="28"/>
        <v>0</v>
      </c>
      <c r="AW146" s="42">
        <f t="shared" si="28"/>
        <v>0</v>
      </c>
      <c r="AX146" s="42">
        <f t="shared" si="28"/>
        <v>-1.0130004177828021E-2</v>
      </c>
      <c r="AY146" s="42">
        <f t="shared" si="28"/>
        <v>-2.1749793611794958E-2</v>
      </c>
      <c r="AZ146" s="42">
        <f t="shared" si="28"/>
        <v>0</v>
      </c>
      <c r="BA146" s="42">
        <f t="shared" si="28"/>
        <v>0</v>
      </c>
      <c r="BB146" s="42">
        <f t="shared" si="28"/>
        <v>0</v>
      </c>
      <c r="BC146" s="42">
        <f t="shared" si="28"/>
        <v>0</v>
      </c>
      <c r="BD146" s="42">
        <f t="shared" si="28"/>
        <v>0</v>
      </c>
      <c r="BE146" s="42">
        <f t="shared" si="28"/>
        <v>0</v>
      </c>
      <c r="BF146" s="42">
        <f t="shared" si="28"/>
        <v>0</v>
      </c>
      <c r="BG146" s="42">
        <f t="shared" si="28"/>
        <v>0</v>
      </c>
      <c r="BH146" s="42">
        <f t="shared" si="28"/>
        <v>0</v>
      </c>
      <c r="BI146" s="42">
        <f t="shared" si="28"/>
        <v>0</v>
      </c>
      <c r="BJ146" s="42">
        <f t="shared" si="28"/>
        <v>0</v>
      </c>
      <c r="BK146" s="42">
        <f t="shared" si="28"/>
        <v>0</v>
      </c>
    </row>
    <row r="147" spans="1:63" s="1" customFormat="1" ht="15.6" x14ac:dyDescent="0.3">
      <c r="A147" s="14"/>
      <c r="B147" s="44">
        <v>12</v>
      </c>
      <c r="C147" s="46" t="s">
        <v>46</v>
      </c>
      <c r="D147" s="42">
        <f t="shared" ref="D147:BK147" si="29">+D81-D16</f>
        <v>-1.3193658488766899E-2</v>
      </c>
      <c r="E147" s="42">
        <f t="shared" si="29"/>
        <v>-6.779402356062429E-3</v>
      </c>
      <c r="F147" s="42">
        <f t="shared" si="29"/>
        <v>-3.4739148506011362E-3</v>
      </c>
      <c r="G147" s="42">
        <f t="shared" si="29"/>
        <v>-5.0648120989445844E-3</v>
      </c>
      <c r="H147" s="42">
        <f t="shared" si="29"/>
        <v>-4.9153233595913195E-3</v>
      </c>
      <c r="I147" s="42">
        <f t="shared" si="29"/>
        <v>-4.3156450970868961E-2</v>
      </c>
      <c r="J147" s="42">
        <f t="shared" si="29"/>
        <v>-3.0336336750849571E-3</v>
      </c>
      <c r="K147" s="42">
        <f t="shared" si="29"/>
        <v>-9.4921536777175901E-3</v>
      </c>
      <c r="L147" s="42">
        <f t="shared" si="29"/>
        <v>-3.5089118385900554E-3</v>
      </c>
      <c r="M147" s="42">
        <f t="shared" si="29"/>
        <v>-4.6517972853147805E-3</v>
      </c>
      <c r="N147" s="42">
        <f t="shared" si="29"/>
        <v>-1.3240250361097738E-4</v>
      </c>
      <c r="O147" s="42">
        <f t="shared" si="29"/>
        <v>1</v>
      </c>
      <c r="P147" s="42">
        <f t="shared" si="29"/>
        <v>-1.5130711560815397E-2</v>
      </c>
      <c r="Q147" s="42">
        <f t="shared" si="29"/>
        <v>-1.115982619964306E-3</v>
      </c>
      <c r="R147" s="42">
        <f t="shared" si="29"/>
        <v>0</v>
      </c>
      <c r="S147" s="42">
        <f t="shared" si="29"/>
        <v>0</v>
      </c>
      <c r="T147" s="42">
        <f t="shared" si="29"/>
        <v>0</v>
      </c>
      <c r="U147" s="42">
        <f t="shared" si="29"/>
        <v>0</v>
      </c>
      <c r="V147" s="42">
        <f t="shared" si="29"/>
        <v>0</v>
      </c>
      <c r="W147" s="42">
        <f t="shared" si="29"/>
        <v>0</v>
      </c>
      <c r="X147" s="42">
        <f t="shared" si="29"/>
        <v>0</v>
      </c>
      <c r="Y147" s="42">
        <f t="shared" si="29"/>
        <v>0</v>
      </c>
      <c r="Z147" s="42">
        <f t="shared" si="29"/>
        <v>0</v>
      </c>
      <c r="AA147" s="42">
        <f t="shared" si="29"/>
        <v>0</v>
      </c>
      <c r="AB147" s="42">
        <f t="shared" si="29"/>
        <v>0</v>
      </c>
      <c r="AC147" s="42">
        <f t="shared" si="29"/>
        <v>0</v>
      </c>
      <c r="AD147" s="42">
        <f t="shared" si="29"/>
        <v>0</v>
      </c>
      <c r="AE147" s="42">
        <f t="shared" si="29"/>
        <v>0</v>
      </c>
      <c r="AF147" s="42">
        <f t="shared" si="29"/>
        <v>0</v>
      </c>
      <c r="AG147" s="42">
        <f t="shared" si="29"/>
        <v>0</v>
      </c>
      <c r="AH147" s="42">
        <f t="shared" si="29"/>
        <v>0</v>
      </c>
      <c r="AI147" s="42">
        <f t="shared" si="29"/>
        <v>0</v>
      </c>
      <c r="AJ147" s="42">
        <f t="shared" si="29"/>
        <v>0</v>
      </c>
      <c r="AK147" s="42">
        <f t="shared" si="29"/>
        <v>0</v>
      </c>
      <c r="AL147" s="42">
        <f t="shared" si="29"/>
        <v>0</v>
      </c>
      <c r="AM147" s="42">
        <f t="shared" si="29"/>
        <v>0</v>
      </c>
      <c r="AN147" s="42">
        <f t="shared" si="29"/>
        <v>0</v>
      </c>
      <c r="AO147" s="42">
        <f t="shared" si="29"/>
        <v>0</v>
      </c>
      <c r="AP147" s="42">
        <f t="shared" si="29"/>
        <v>0</v>
      </c>
      <c r="AQ147" s="42">
        <f t="shared" si="29"/>
        <v>0</v>
      </c>
      <c r="AR147" s="42">
        <f t="shared" si="29"/>
        <v>0</v>
      </c>
      <c r="AS147" s="42">
        <f t="shared" si="29"/>
        <v>0</v>
      </c>
      <c r="AT147" s="42">
        <f t="shared" si="29"/>
        <v>0</v>
      </c>
      <c r="AU147" s="42">
        <f t="shared" si="29"/>
        <v>0</v>
      </c>
      <c r="AV147" s="42">
        <f t="shared" si="29"/>
        <v>0</v>
      </c>
      <c r="AW147" s="42">
        <f t="shared" si="29"/>
        <v>0</v>
      </c>
      <c r="AX147" s="42">
        <f t="shared" si="29"/>
        <v>0</v>
      </c>
      <c r="AY147" s="42">
        <f t="shared" si="29"/>
        <v>0</v>
      </c>
      <c r="AZ147" s="42">
        <f t="shared" si="29"/>
        <v>0</v>
      </c>
      <c r="BA147" s="42">
        <f t="shared" si="29"/>
        <v>0</v>
      </c>
      <c r="BB147" s="42">
        <f t="shared" si="29"/>
        <v>0</v>
      </c>
      <c r="BC147" s="42">
        <f t="shared" si="29"/>
        <v>0</v>
      </c>
      <c r="BD147" s="42">
        <f t="shared" si="29"/>
        <v>0</v>
      </c>
      <c r="BE147" s="42">
        <f t="shared" si="29"/>
        <v>0</v>
      </c>
      <c r="BF147" s="42">
        <f t="shared" si="29"/>
        <v>0</v>
      </c>
      <c r="BG147" s="42">
        <f t="shared" si="29"/>
        <v>0</v>
      </c>
      <c r="BH147" s="42">
        <f t="shared" si="29"/>
        <v>0</v>
      </c>
      <c r="BI147" s="42">
        <f t="shared" si="29"/>
        <v>0</v>
      </c>
      <c r="BJ147" s="42">
        <f t="shared" si="29"/>
        <v>0</v>
      </c>
      <c r="BK147" s="42">
        <f t="shared" si="29"/>
        <v>0</v>
      </c>
    </row>
    <row r="148" spans="1:63" s="1" customFormat="1" ht="15.6" x14ac:dyDescent="0.3">
      <c r="A148" s="14"/>
      <c r="B148" s="44">
        <v>13</v>
      </c>
      <c r="C148" s="46" t="s">
        <v>48</v>
      </c>
      <c r="D148" s="42">
        <f t="shared" ref="D148:BK148" si="30">+D82-D17</f>
        <v>-2.1833477404578793E-4</v>
      </c>
      <c r="E148" s="42">
        <f t="shared" si="30"/>
        <v>-1.7608837288473841E-4</v>
      </c>
      <c r="F148" s="42">
        <f t="shared" si="30"/>
        <v>0</v>
      </c>
      <c r="G148" s="42">
        <f t="shared" si="30"/>
        <v>-6.4323242303080822E-6</v>
      </c>
      <c r="H148" s="42">
        <f t="shared" si="30"/>
        <v>-2.1464294146686985E-5</v>
      </c>
      <c r="I148" s="42">
        <f t="shared" si="30"/>
        <v>-4.1660697539841735E-5</v>
      </c>
      <c r="J148" s="42">
        <f t="shared" si="30"/>
        <v>-2.7377385059276895E-3</v>
      </c>
      <c r="K148" s="42">
        <f t="shared" si="30"/>
        <v>-5.3668415064366322E-5</v>
      </c>
      <c r="L148" s="42">
        <f t="shared" si="30"/>
        <v>-2.392439889947765E-4</v>
      </c>
      <c r="M148" s="42">
        <f t="shared" si="30"/>
        <v>-9.8219766728054026E-4</v>
      </c>
      <c r="N148" s="42">
        <f t="shared" si="30"/>
        <v>0</v>
      </c>
      <c r="O148" s="42">
        <f t="shared" si="30"/>
        <v>0</v>
      </c>
      <c r="P148" s="42">
        <f t="shared" si="30"/>
        <v>0.99845143271728698</v>
      </c>
      <c r="Q148" s="42">
        <f t="shared" si="30"/>
        <v>-8.5168820516766624E-4</v>
      </c>
      <c r="R148" s="42">
        <f t="shared" si="30"/>
        <v>0</v>
      </c>
      <c r="S148" s="42">
        <f t="shared" si="30"/>
        <v>-2.6387587117207081E-3</v>
      </c>
      <c r="T148" s="42">
        <f t="shared" si="30"/>
        <v>-7.6526621713965805E-4</v>
      </c>
      <c r="U148" s="42">
        <f t="shared" si="30"/>
        <v>0</v>
      </c>
      <c r="V148" s="42">
        <f t="shared" si="30"/>
        <v>-2.3418465962235493E-5</v>
      </c>
      <c r="W148" s="42">
        <f t="shared" si="30"/>
        <v>-1.2030981174029976E-2</v>
      </c>
      <c r="X148" s="42">
        <f t="shared" si="30"/>
        <v>-5.9726936190190325E-3</v>
      </c>
      <c r="Y148" s="42">
        <f t="shared" si="30"/>
        <v>0</v>
      </c>
      <c r="Z148" s="42">
        <f t="shared" si="30"/>
        <v>0</v>
      </c>
      <c r="AA148" s="42">
        <f t="shared" si="30"/>
        <v>-6.8807339449541288E-4</v>
      </c>
      <c r="AB148" s="42">
        <f t="shared" si="30"/>
        <v>0</v>
      </c>
      <c r="AC148" s="42">
        <f t="shared" si="30"/>
        <v>-0.22187099423792517</v>
      </c>
      <c r="AD148" s="42">
        <f t="shared" si="30"/>
        <v>-3.9030148409759438E-4</v>
      </c>
      <c r="AE148" s="42">
        <f t="shared" si="30"/>
        <v>-8.7756653992395444E-3</v>
      </c>
      <c r="AF148" s="42">
        <f t="shared" si="30"/>
        <v>-2.7045839851617982E-5</v>
      </c>
      <c r="AG148" s="42">
        <f t="shared" si="30"/>
        <v>-1.4219580064267742E-4</v>
      </c>
      <c r="AH148" s="42">
        <f t="shared" si="30"/>
        <v>0</v>
      </c>
      <c r="AI148" s="42">
        <f t="shared" si="30"/>
        <v>0</v>
      </c>
      <c r="AJ148" s="42">
        <f t="shared" si="30"/>
        <v>0</v>
      </c>
      <c r="AK148" s="42">
        <f t="shared" si="30"/>
        <v>-6.7743873019624062E-3</v>
      </c>
      <c r="AL148" s="42">
        <f t="shared" si="30"/>
        <v>-5.8227465214761038E-3</v>
      </c>
      <c r="AM148" s="42">
        <f t="shared" si="30"/>
        <v>-1.0416666666666667E-3</v>
      </c>
      <c r="AN148" s="42">
        <f t="shared" si="30"/>
        <v>0</v>
      </c>
      <c r="AO148" s="42">
        <f t="shared" si="30"/>
        <v>0</v>
      </c>
      <c r="AP148" s="42">
        <f t="shared" si="30"/>
        <v>-2.7738261505000669E-3</v>
      </c>
      <c r="AQ148" s="42">
        <f t="shared" si="30"/>
        <v>-2.7351207115393351E-5</v>
      </c>
      <c r="AR148" s="42">
        <f t="shared" si="30"/>
        <v>-1.1840952328325926E-6</v>
      </c>
      <c r="AS148" s="42">
        <f t="shared" si="30"/>
        <v>0</v>
      </c>
      <c r="AT148" s="42">
        <f t="shared" si="30"/>
        <v>0</v>
      </c>
      <c r="AU148" s="42">
        <f t="shared" si="30"/>
        <v>0</v>
      </c>
      <c r="AV148" s="42">
        <f t="shared" si="30"/>
        <v>0</v>
      </c>
      <c r="AW148" s="42">
        <f t="shared" si="30"/>
        <v>0</v>
      </c>
      <c r="AX148" s="42">
        <f t="shared" si="30"/>
        <v>-1.2061635251038313E-2</v>
      </c>
      <c r="AY148" s="42">
        <f t="shared" si="30"/>
        <v>-3.2802769646087071E-3</v>
      </c>
      <c r="AZ148" s="42">
        <f t="shared" si="30"/>
        <v>0</v>
      </c>
      <c r="BA148" s="42">
        <f t="shared" si="30"/>
        <v>0</v>
      </c>
      <c r="BB148" s="42">
        <f t="shared" si="30"/>
        <v>0</v>
      </c>
      <c r="BC148" s="42">
        <f t="shared" si="30"/>
        <v>0</v>
      </c>
      <c r="BD148" s="42">
        <f t="shared" si="30"/>
        <v>0</v>
      </c>
      <c r="BE148" s="42">
        <f t="shared" si="30"/>
        <v>0</v>
      </c>
      <c r="BF148" s="42">
        <f t="shared" si="30"/>
        <v>0</v>
      </c>
      <c r="BG148" s="42">
        <f t="shared" si="30"/>
        <v>0</v>
      </c>
      <c r="BH148" s="42">
        <f t="shared" si="30"/>
        <v>-6.5349370621131957E-5</v>
      </c>
      <c r="BI148" s="42">
        <f t="shared" si="30"/>
        <v>-1.3093571358801066E-3</v>
      </c>
      <c r="BJ148" s="42">
        <f t="shared" si="30"/>
        <v>0</v>
      </c>
      <c r="BK148" s="42">
        <f t="shared" si="30"/>
        <v>0</v>
      </c>
    </row>
    <row r="149" spans="1:63" s="1" customFormat="1" ht="15.6" x14ac:dyDescent="0.3">
      <c r="A149" s="14"/>
      <c r="B149" s="44">
        <v>14</v>
      </c>
      <c r="C149" s="46" t="s">
        <v>50</v>
      </c>
      <c r="D149" s="42">
        <f t="shared" ref="D149:BK149" si="31">+D83-D18</f>
        <v>0</v>
      </c>
      <c r="E149" s="42">
        <f t="shared" si="31"/>
        <v>0</v>
      </c>
      <c r="F149" s="42">
        <f t="shared" si="31"/>
        <v>0</v>
      </c>
      <c r="G149" s="42">
        <f t="shared" si="31"/>
        <v>0</v>
      </c>
      <c r="H149" s="42">
        <f t="shared" si="31"/>
        <v>0</v>
      </c>
      <c r="I149" s="42">
        <f t="shared" si="31"/>
        <v>0</v>
      </c>
      <c r="J149" s="42">
        <f t="shared" si="31"/>
        <v>0</v>
      </c>
      <c r="K149" s="42">
        <f t="shared" si="31"/>
        <v>0</v>
      </c>
      <c r="L149" s="42">
        <f t="shared" si="31"/>
        <v>0</v>
      </c>
      <c r="M149" s="42">
        <f t="shared" si="31"/>
        <v>0</v>
      </c>
      <c r="N149" s="42">
        <f t="shared" si="31"/>
        <v>-7.3724121328839676E-5</v>
      </c>
      <c r="O149" s="42">
        <f t="shared" si="31"/>
        <v>0</v>
      </c>
      <c r="P149" s="42">
        <f t="shared" si="31"/>
        <v>0</v>
      </c>
      <c r="Q149" s="42">
        <f t="shared" si="31"/>
        <v>0.97105549876662611</v>
      </c>
      <c r="R149" s="42">
        <f t="shared" si="31"/>
        <v>0</v>
      </c>
      <c r="S149" s="42">
        <f t="shared" si="31"/>
        <v>0</v>
      </c>
      <c r="T149" s="42">
        <f t="shared" si="31"/>
        <v>0</v>
      </c>
      <c r="U149" s="42">
        <f t="shared" si="31"/>
        <v>0</v>
      </c>
      <c r="V149" s="42">
        <f t="shared" si="31"/>
        <v>-3.7079237773539534E-5</v>
      </c>
      <c r="W149" s="42">
        <f t="shared" si="31"/>
        <v>-0.22943956869833107</v>
      </c>
      <c r="X149" s="42">
        <f t="shared" si="31"/>
        <v>-0.28563028637836424</v>
      </c>
      <c r="Y149" s="42">
        <f t="shared" si="31"/>
        <v>0</v>
      </c>
      <c r="Z149" s="42">
        <f t="shared" si="31"/>
        <v>0</v>
      </c>
      <c r="AA149" s="42">
        <f t="shared" si="31"/>
        <v>0</v>
      </c>
      <c r="AB149" s="42">
        <f t="shared" si="31"/>
        <v>0</v>
      </c>
      <c r="AC149" s="42">
        <f t="shared" si="31"/>
        <v>0</v>
      </c>
      <c r="AD149" s="42">
        <f t="shared" si="31"/>
        <v>0</v>
      </c>
      <c r="AE149" s="42">
        <f t="shared" si="31"/>
        <v>-2.9505703422053231E-3</v>
      </c>
      <c r="AF149" s="42">
        <f t="shared" si="31"/>
        <v>0</v>
      </c>
      <c r="AG149" s="42">
        <f t="shared" si="31"/>
        <v>0</v>
      </c>
      <c r="AH149" s="42">
        <f t="shared" si="31"/>
        <v>0</v>
      </c>
      <c r="AI149" s="42">
        <f t="shared" si="31"/>
        <v>0</v>
      </c>
      <c r="AJ149" s="42">
        <f t="shared" si="31"/>
        <v>0</v>
      </c>
      <c r="AK149" s="42">
        <f t="shared" si="31"/>
        <v>0</v>
      </c>
      <c r="AL149" s="42">
        <f t="shared" si="31"/>
        <v>0</v>
      </c>
      <c r="AM149" s="42">
        <f t="shared" si="31"/>
        <v>-3.8742690058479533E-3</v>
      </c>
      <c r="AN149" s="42">
        <f t="shared" si="31"/>
        <v>0</v>
      </c>
      <c r="AO149" s="42">
        <f t="shared" si="31"/>
        <v>0</v>
      </c>
      <c r="AP149" s="42">
        <f t="shared" si="31"/>
        <v>0</v>
      </c>
      <c r="AQ149" s="42">
        <f t="shared" si="31"/>
        <v>0</v>
      </c>
      <c r="AR149" s="42">
        <f t="shared" si="31"/>
        <v>-4.0239502995760942E-4</v>
      </c>
      <c r="AS149" s="42">
        <f t="shared" si="31"/>
        <v>0</v>
      </c>
      <c r="AT149" s="42">
        <f t="shared" si="31"/>
        <v>0</v>
      </c>
      <c r="AU149" s="42">
        <f t="shared" si="31"/>
        <v>0</v>
      </c>
      <c r="AV149" s="42">
        <f t="shared" si="31"/>
        <v>0</v>
      </c>
      <c r="AW149" s="42">
        <f t="shared" si="31"/>
        <v>0</v>
      </c>
      <c r="AX149" s="42">
        <f t="shared" si="31"/>
        <v>-2.4359194907964905E-2</v>
      </c>
      <c r="AY149" s="42">
        <f t="shared" si="31"/>
        <v>-0.21087267595639786</v>
      </c>
      <c r="AZ149" s="42">
        <f t="shared" si="31"/>
        <v>0</v>
      </c>
      <c r="BA149" s="42">
        <f t="shared" si="31"/>
        <v>0</v>
      </c>
      <c r="BB149" s="42">
        <f t="shared" si="31"/>
        <v>0</v>
      </c>
      <c r="BC149" s="42">
        <f t="shared" si="31"/>
        <v>0</v>
      </c>
      <c r="BD149" s="42">
        <f t="shared" si="31"/>
        <v>0</v>
      </c>
      <c r="BE149" s="42">
        <f t="shared" si="31"/>
        <v>0</v>
      </c>
      <c r="BF149" s="42">
        <f t="shared" si="31"/>
        <v>0</v>
      </c>
      <c r="BG149" s="42">
        <f t="shared" si="31"/>
        <v>0</v>
      </c>
      <c r="BH149" s="42">
        <f t="shared" si="31"/>
        <v>-8.1686713276414948E-4</v>
      </c>
      <c r="BI149" s="42">
        <f t="shared" si="31"/>
        <v>-3.9148925613940429E-3</v>
      </c>
      <c r="BJ149" s="42">
        <f t="shared" si="31"/>
        <v>0</v>
      </c>
      <c r="BK149" s="42">
        <f t="shared" si="31"/>
        <v>0</v>
      </c>
    </row>
    <row r="150" spans="1:63" s="1" customFormat="1" ht="15.6" x14ac:dyDescent="0.3">
      <c r="A150" s="14"/>
      <c r="B150" s="44">
        <v>15</v>
      </c>
      <c r="C150" s="46" t="s">
        <v>52</v>
      </c>
      <c r="D150" s="42">
        <f t="shared" ref="D150:BK150" si="32">+D84-D19</f>
        <v>0</v>
      </c>
      <c r="E150" s="42">
        <f t="shared" si="32"/>
        <v>0</v>
      </c>
      <c r="F150" s="42">
        <f t="shared" si="32"/>
        <v>0</v>
      </c>
      <c r="G150" s="42">
        <f t="shared" si="32"/>
        <v>0</v>
      </c>
      <c r="H150" s="42">
        <f t="shared" si="32"/>
        <v>0</v>
      </c>
      <c r="I150" s="42">
        <f t="shared" si="32"/>
        <v>0</v>
      </c>
      <c r="J150" s="42">
        <f t="shared" si="32"/>
        <v>0</v>
      </c>
      <c r="K150" s="42">
        <f t="shared" si="32"/>
        <v>0</v>
      </c>
      <c r="L150" s="42">
        <f t="shared" si="32"/>
        <v>0</v>
      </c>
      <c r="M150" s="42">
        <f t="shared" si="32"/>
        <v>0</v>
      </c>
      <c r="N150" s="42">
        <f t="shared" si="32"/>
        <v>0</v>
      </c>
      <c r="O150" s="42">
        <f t="shared" si="32"/>
        <v>0</v>
      </c>
      <c r="P150" s="42">
        <f t="shared" si="32"/>
        <v>0</v>
      </c>
      <c r="Q150" s="42">
        <f t="shared" si="32"/>
        <v>0</v>
      </c>
      <c r="R150" s="42">
        <f t="shared" si="32"/>
        <v>0.88957222161750305</v>
      </c>
      <c r="S150" s="42">
        <f t="shared" si="32"/>
        <v>0</v>
      </c>
      <c r="T150" s="42">
        <f t="shared" si="32"/>
        <v>0</v>
      </c>
      <c r="U150" s="42">
        <f t="shared" si="32"/>
        <v>0</v>
      </c>
      <c r="V150" s="42">
        <f t="shared" si="32"/>
        <v>0</v>
      </c>
      <c r="W150" s="42">
        <f t="shared" si="32"/>
        <v>0</v>
      </c>
      <c r="X150" s="42">
        <f t="shared" si="32"/>
        <v>0</v>
      </c>
      <c r="Y150" s="42">
        <f t="shared" si="32"/>
        <v>0</v>
      </c>
      <c r="Z150" s="42">
        <f t="shared" si="32"/>
        <v>0</v>
      </c>
      <c r="AA150" s="42">
        <f t="shared" si="32"/>
        <v>0</v>
      </c>
      <c r="AB150" s="42">
        <f t="shared" si="32"/>
        <v>0</v>
      </c>
      <c r="AC150" s="42">
        <f t="shared" si="32"/>
        <v>0</v>
      </c>
      <c r="AD150" s="42">
        <f t="shared" si="32"/>
        <v>0</v>
      </c>
      <c r="AE150" s="42">
        <f t="shared" si="32"/>
        <v>0</v>
      </c>
      <c r="AF150" s="42">
        <f t="shared" si="32"/>
        <v>0</v>
      </c>
      <c r="AG150" s="42">
        <f t="shared" si="32"/>
        <v>0</v>
      </c>
      <c r="AH150" s="42">
        <f t="shared" si="32"/>
        <v>-8.3727422753829914E-3</v>
      </c>
      <c r="AI150" s="42">
        <f t="shared" si="32"/>
        <v>0</v>
      </c>
      <c r="AJ150" s="42">
        <f t="shared" si="32"/>
        <v>0</v>
      </c>
      <c r="AK150" s="42">
        <f t="shared" si="32"/>
        <v>0</v>
      </c>
      <c r="AL150" s="42">
        <f t="shared" si="32"/>
        <v>0</v>
      </c>
      <c r="AM150" s="42">
        <f t="shared" si="32"/>
        <v>0</v>
      </c>
      <c r="AN150" s="42">
        <f t="shared" si="32"/>
        <v>-7.7628408839663668E-2</v>
      </c>
      <c r="AO150" s="42">
        <f t="shared" si="32"/>
        <v>0</v>
      </c>
      <c r="AP150" s="42">
        <f t="shared" si="32"/>
        <v>0</v>
      </c>
      <c r="AQ150" s="42">
        <f t="shared" si="32"/>
        <v>0</v>
      </c>
      <c r="AR150" s="42">
        <f t="shared" si="32"/>
        <v>0</v>
      </c>
      <c r="AS150" s="42">
        <f t="shared" si="32"/>
        <v>0</v>
      </c>
      <c r="AT150" s="42">
        <f t="shared" si="32"/>
        <v>0</v>
      </c>
      <c r="AU150" s="42">
        <f t="shared" si="32"/>
        <v>0</v>
      </c>
      <c r="AV150" s="42">
        <f t="shared" si="32"/>
        <v>0</v>
      </c>
      <c r="AW150" s="42">
        <f t="shared" si="32"/>
        <v>0</v>
      </c>
      <c r="AX150" s="42">
        <f t="shared" si="32"/>
        <v>0</v>
      </c>
      <c r="AY150" s="42">
        <f t="shared" si="32"/>
        <v>0</v>
      </c>
      <c r="AZ150" s="42">
        <f t="shared" si="32"/>
        <v>0</v>
      </c>
      <c r="BA150" s="42">
        <f t="shared" si="32"/>
        <v>0</v>
      </c>
      <c r="BB150" s="42">
        <f t="shared" si="32"/>
        <v>0</v>
      </c>
      <c r="BC150" s="42">
        <f t="shared" si="32"/>
        <v>0</v>
      </c>
      <c r="BD150" s="42">
        <f t="shared" si="32"/>
        <v>0</v>
      </c>
      <c r="BE150" s="42">
        <f t="shared" si="32"/>
        <v>0</v>
      </c>
      <c r="BF150" s="42">
        <f t="shared" si="32"/>
        <v>0</v>
      </c>
      <c r="BG150" s="42">
        <f t="shared" si="32"/>
        <v>0</v>
      </c>
      <c r="BH150" s="42">
        <f t="shared" si="32"/>
        <v>0</v>
      </c>
      <c r="BI150" s="42">
        <f t="shared" si="32"/>
        <v>0</v>
      </c>
      <c r="BJ150" s="42">
        <f t="shared" si="32"/>
        <v>0</v>
      </c>
      <c r="BK150" s="42">
        <f t="shared" si="32"/>
        <v>0</v>
      </c>
    </row>
    <row r="151" spans="1:63" s="1" customFormat="1" ht="15.6" x14ac:dyDescent="0.3">
      <c r="A151" s="14"/>
      <c r="B151" s="44">
        <v>16</v>
      </c>
      <c r="C151" s="46" t="s">
        <v>54</v>
      </c>
      <c r="D151" s="42">
        <f t="shared" ref="D151:BK151" si="33">+D85-D20</f>
        <v>0</v>
      </c>
      <c r="E151" s="42">
        <f t="shared" si="33"/>
        <v>0</v>
      </c>
      <c r="F151" s="42">
        <f t="shared" si="33"/>
        <v>0</v>
      </c>
      <c r="G151" s="42">
        <f t="shared" si="33"/>
        <v>0</v>
      </c>
      <c r="H151" s="42">
        <f t="shared" si="33"/>
        <v>0</v>
      </c>
      <c r="I151" s="42">
        <f t="shared" si="33"/>
        <v>0</v>
      </c>
      <c r="J151" s="42">
        <f t="shared" si="33"/>
        <v>0</v>
      </c>
      <c r="K151" s="42">
        <f t="shared" si="33"/>
        <v>0</v>
      </c>
      <c r="L151" s="42">
        <f t="shared" si="33"/>
        <v>0</v>
      </c>
      <c r="M151" s="42">
        <f t="shared" si="33"/>
        <v>0</v>
      </c>
      <c r="N151" s="42">
        <f t="shared" si="33"/>
        <v>0</v>
      </c>
      <c r="O151" s="42">
        <f t="shared" si="33"/>
        <v>0</v>
      </c>
      <c r="P151" s="42">
        <f t="shared" si="33"/>
        <v>0</v>
      </c>
      <c r="Q151" s="42">
        <f t="shared" si="33"/>
        <v>0</v>
      </c>
      <c r="R151" s="42">
        <f t="shared" si="33"/>
        <v>0</v>
      </c>
      <c r="S151" s="42">
        <f t="shared" si="33"/>
        <v>0.95912982457971852</v>
      </c>
      <c r="T151" s="42">
        <f t="shared" si="33"/>
        <v>0</v>
      </c>
      <c r="U151" s="42">
        <f t="shared" si="33"/>
        <v>0</v>
      </c>
      <c r="V151" s="42">
        <f t="shared" si="33"/>
        <v>0</v>
      </c>
      <c r="W151" s="42">
        <f t="shared" si="33"/>
        <v>0</v>
      </c>
      <c r="X151" s="42">
        <f t="shared" si="33"/>
        <v>0</v>
      </c>
      <c r="Y151" s="42">
        <f t="shared" si="33"/>
        <v>0</v>
      </c>
      <c r="Z151" s="42">
        <f t="shared" si="33"/>
        <v>0</v>
      </c>
      <c r="AA151" s="42">
        <f t="shared" si="33"/>
        <v>0</v>
      </c>
      <c r="AB151" s="42">
        <f t="shared" si="33"/>
        <v>0</v>
      </c>
      <c r="AC151" s="42">
        <f t="shared" si="33"/>
        <v>0</v>
      </c>
      <c r="AD151" s="42">
        <f t="shared" si="33"/>
        <v>0</v>
      </c>
      <c r="AE151" s="42">
        <f t="shared" si="33"/>
        <v>0</v>
      </c>
      <c r="AF151" s="42">
        <f t="shared" si="33"/>
        <v>0</v>
      </c>
      <c r="AG151" s="42">
        <f t="shared" si="33"/>
        <v>0</v>
      </c>
      <c r="AH151" s="42">
        <f t="shared" si="33"/>
        <v>-0.34782339233702841</v>
      </c>
      <c r="AI151" s="42">
        <f t="shared" si="33"/>
        <v>0</v>
      </c>
      <c r="AJ151" s="42">
        <f t="shared" si="33"/>
        <v>0</v>
      </c>
      <c r="AK151" s="42">
        <f t="shared" si="33"/>
        <v>0</v>
      </c>
      <c r="AL151" s="42">
        <f t="shared" si="33"/>
        <v>0</v>
      </c>
      <c r="AM151" s="42">
        <f t="shared" si="33"/>
        <v>0</v>
      </c>
      <c r="AN151" s="42">
        <f t="shared" si="33"/>
        <v>0</v>
      </c>
      <c r="AO151" s="42">
        <f t="shared" si="33"/>
        <v>0</v>
      </c>
      <c r="AP151" s="42">
        <f t="shared" si="33"/>
        <v>0</v>
      </c>
      <c r="AQ151" s="42">
        <f t="shared" si="33"/>
        <v>0</v>
      </c>
      <c r="AR151" s="42">
        <f t="shared" si="33"/>
        <v>0</v>
      </c>
      <c r="AS151" s="42">
        <f t="shared" si="33"/>
        <v>0</v>
      </c>
      <c r="AT151" s="42">
        <f t="shared" si="33"/>
        <v>0</v>
      </c>
      <c r="AU151" s="42">
        <f t="shared" si="33"/>
        <v>0</v>
      </c>
      <c r="AV151" s="42">
        <f t="shared" si="33"/>
        <v>0</v>
      </c>
      <c r="AW151" s="42">
        <f t="shared" si="33"/>
        <v>0</v>
      </c>
      <c r="AX151" s="42">
        <f t="shared" si="33"/>
        <v>0</v>
      </c>
      <c r="AY151" s="42">
        <f t="shared" si="33"/>
        <v>0</v>
      </c>
      <c r="AZ151" s="42">
        <f t="shared" si="33"/>
        <v>0</v>
      </c>
      <c r="BA151" s="42">
        <f t="shared" si="33"/>
        <v>0</v>
      </c>
      <c r="BB151" s="42">
        <f t="shared" si="33"/>
        <v>0</v>
      </c>
      <c r="BC151" s="42">
        <f t="shared" si="33"/>
        <v>0</v>
      </c>
      <c r="BD151" s="42">
        <f t="shared" si="33"/>
        <v>0</v>
      </c>
      <c r="BE151" s="42">
        <f t="shared" si="33"/>
        <v>0</v>
      </c>
      <c r="BF151" s="42">
        <f t="shared" si="33"/>
        <v>0</v>
      </c>
      <c r="BG151" s="42">
        <f t="shared" si="33"/>
        <v>0</v>
      </c>
      <c r="BH151" s="42">
        <f t="shared" si="33"/>
        <v>0</v>
      </c>
      <c r="BI151" s="42">
        <f t="shared" si="33"/>
        <v>0</v>
      </c>
      <c r="BJ151" s="42">
        <f t="shared" si="33"/>
        <v>0</v>
      </c>
      <c r="BK151" s="42">
        <f t="shared" si="33"/>
        <v>0</v>
      </c>
    </row>
    <row r="152" spans="1:63" s="1" customFormat="1" ht="15.6" x14ac:dyDescent="0.3">
      <c r="A152" s="14"/>
      <c r="B152" s="44">
        <v>17</v>
      </c>
      <c r="C152" s="46" t="s">
        <v>56</v>
      </c>
      <c r="D152" s="42">
        <f t="shared" ref="D152:BK152" si="34">+D86-D21</f>
        <v>0</v>
      </c>
      <c r="E152" s="42">
        <f t="shared" si="34"/>
        <v>0</v>
      </c>
      <c r="F152" s="42">
        <f t="shared" si="34"/>
        <v>0</v>
      </c>
      <c r="G152" s="42">
        <f t="shared" si="34"/>
        <v>0</v>
      </c>
      <c r="H152" s="42">
        <f t="shared" si="34"/>
        <v>0</v>
      </c>
      <c r="I152" s="42">
        <f t="shared" si="34"/>
        <v>0</v>
      </c>
      <c r="J152" s="42">
        <f t="shared" si="34"/>
        <v>0</v>
      </c>
      <c r="K152" s="42">
        <f t="shared" si="34"/>
        <v>0</v>
      </c>
      <c r="L152" s="42">
        <f t="shared" si="34"/>
        <v>0</v>
      </c>
      <c r="M152" s="42">
        <f t="shared" si="34"/>
        <v>0</v>
      </c>
      <c r="N152" s="42">
        <f t="shared" si="34"/>
        <v>0</v>
      </c>
      <c r="O152" s="42">
        <f t="shared" si="34"/>
        <v>0</v>
      </c>
      <c r="P152" s="42">
        <f t="shared" si="34"/>
        <v>0</v>
      </c>
      <c r="Q152" s="42">
        <f t="shared" si="34"/>
        <v>0</v>
      </c>
      <c r="R152" s="42">
        <f t="shared" si="34"/>
        <v>0</v>
      </c>
      <c r="S152" s="42">
        <f t="shared" si="34"/>
        <v>0</v>
      </c>
      <c r="T152" s="42">
        <f t="shared" si="34"/>
        <v>0.95806472859601022</v>
      </c>
      <c r="U152" s="42">
        <f t="shared" si="34"/>
        <v>0</v>
      </c>
      <c r="V152" s="42">
        <f t="shared" si="34"/>
        <v>0</v>
      </c>
      <c r="W152" s="42">
        <f t="shared" si="34"/>
        <v>0</v>
      </c>
      <c r="X152" s="42">
        <f t="shared" si="34"/>
        <v>0</v>
      </c>
      <c r="Y152" s="42">
        <f t="shared" si="34"/>
        <v>0</v>
      </c>
      <c r="Z152" s="42">
        <f t="shared" si="34"/>
        <v>0</v>
      </c>
      <c r="AA152" s="42">
        <f t="shared" si="34"/>
        <v>0</v>
      </c>
      <c r="AB152" s="42">
        <f t="shared" si="34"/>
        <v>0</v>
      </c>
      <c r="AC152" s="42">
        <f t="shared" si="34"/>
        <v>0</v>
      </c>
      <c r="AD152" s="42">
        <f t="shared" si="34"/>
        <v>0</v>
      </c>
      <c r="AE152" s="42">
        <f t="shared" si="34"/>
        <v>0</v>
      </c>
      <c r="AF152" s="42">
        <f t="shared" si="34"/>
        <v>0</v>
      </c>
      <c r="AG152" s="42">
        <f t="shared" si="34"/>
        <v>-0.31645824173405102</v>
      </c>
      <c r="AH152" s="42">
        <f t="shared" si="34"/>
        <v>-6.403402975576198E-4</v>
      </c>
      <c r="AI152" s="42">
        <f t="shared" si="34"/>
        <v>0</v>
      </c>
      <c r="AJ152" s="42">
        <f t="shared" si="34"/>
        <v>0</v>
      </c>
      <c r="AK152" s="42">
        <f t="shared" si="34"/>
        <v>0</v>
      </c>
      <c r="AL152" s="42">
        <f t="shared" si="34"/>
        <v>0</v>
      </c>
      <c r="AM152" s="42">
        <f t="shared" si="34"/>
        <v>0</v>
      </c>
      <c r="AN152" s="42">
        <f t="shared" si="34"/>
        <v>0</v>
      </c>
      <c r="AO152" s="42">
        <f t="shared" si="34"/>
        <v>0</v>
      </c>
      <c r="AP152" s="42">
        <f t="shared" si="34"/>
        <v>-6.6779486225996568E-2</v>
      </c>
      <c r="AQ152" s="42">
        <f t="shared" si="34"/>
        <v>0</v>
      </c>
      <c r="AR152" s="42">
        <f t="shared" si="34"/>
        <v>0</v>
      </c>
      <c r="AS152" s="42">
        <f t="shared" si="34"/>
        <v>0</v>
      </c>
      <c r="AT152" s="42">
        <f t="shared" si="34"/>
        <v>0</v>
      </c>
      <c r="AU152" s="42">
        <f t="shared" si="34"/>
        <v>0</v>
      </c>
      <c r="AV152" s="42">
        <f t="shared" si="34"/>
        <v>0</v>
      </c>
      <c r="AW152" s="42">
        <f t="shared" si="34"/>
        <v>0</v>
      </c>
      <c r="AX152" s="42">
        <f t="shared" si="34"/>
        <v>0</v>
      </c>
      <c r="AY152" s="42">
        <f t="shared" si="34"/>
        <v>0</v>
      </c>
      <c r="AZ152" s="42">
        <f t="shared" si="34"/>
        <v>0</v>
      </c>
      <c r="BA152" s="42">
        <f t="shared" si="34"/>
        <v>0</v>
      </c>
      <c r="BB152" s="42">
        <f t="shared" si="34"/>
        <v>0</v>
      </c>
      <c r="BC152" s="42">
        <f t="shared" si="34"/>
        <v>0</v>
      </c>
      <c r="BD152" s="42">
        <f t="shared" si="34"/>
        <v>0</v>
      </c>
      <c r="BE152" s="42">
        <f t="shared" si="34"/>
        <v>0</v>
      </c>
      <c r="BF152" s="42">
        <f t="shared" si="34"/>
        <v>0</v>
      </c>
      <c r="BG152" s="42">
        <f t="shared" si="34"/>
        <v>0</v>
      </c>
      <c r="BH152" s="42">
        <f t="shared" si="34"/>
        <v>0</v>
      </c>
      <c r="BI152" s="42">
        <f t="shared" si="34"/>
        <v>0</v>
      </c>
      <c r="BJ152" s="42">
        <f t="shared" si="34"/>
        <v>0</v>
      </c>
      <c r="BK152" s="42">
        <f t="shared" si="34"/>
        <v>0</v>
      </c>
    </row>
    <row r="153" spans="1:63" s="1" customFormat="1" ht="15.6" x14ac:dyDescent="0.3">
      <c r="A153" s="14"/>
      <c r="B153" s="44">
        <v>18</v>
      </c>
      <c r="C153" s="46" t="s">
        <v>58</v>
      </c>
      <c r="D153" s="42">
        <f t="shared" ref="D153:BK153" si="35">+D87-D22</f>
        <v>0</v>
      </c>
      <c r="E153" s="42">
        <f t="shared" si="35"/>
        <v>0</v>
      </c>
      <c r="F153" s="42">
        <f t="shared" si="35"/>
        <v>0</v>
      </c>
      <c r="G153" s="42">
        <f t="shared" si="35"/>
        <v>0</v>
      </c>
      <c r="H153" s="42">
        <f t="shared" si="35"/>
        <v>0</v>
      </c>
      <c r="I153" s="42">
        <f t="shared" si="35"/>
        <v>0</v>
      </c>
      <c r="J153" s="42">
        <f t="shared" si="35"/>
        <v>0</v>
      </c>
      <c r="K153" s="42">
        <f t="shared" si="35"/>
        <v>0</v>
      </c>
      <c r="L153" s="42">
        <f t="shared" si="35"/>
        <v>0</v>
      </c>
      <c r="M153" s="42">
        <f t="shared" si="35"/>
        <v>0</v>
      </c>
      <c r="N153" s="42">
        <f t="shared" si="35"/>
        <v>0</v>
      </c>
      <c r="O153" s="42">
        <f t="shared" si="35"/>
        <v>0</v>
      </c>
      <c r="P153" s="42">
        <f t="shared" si="35"/>
        <v>0</v>
      </c>
      <c r="Q153" s="42">
        <f t="shared" si="35"/>
        <v>0</v>
      </c>
      <c r="R153" s="42">
        <f t="shared" si="35"/>
        <v>0</v>
      </c>
      <c r="S153" s="42">
        <f t="shared" si="35"/>
        <v>0</v>
      </c>
      <c r="T153" s="42">
        <f t="shared" si="35"/>
        <v>0</v>
      </c>
      <c r="U153" s="42">
        <f t="shared" si="35"/>
        <v>1</v>
      </c>
      <c r="V153" s="42">
        <f t="shared" si="35"/>
        <v>0</v>
      </c>
      <c r="W153" s="42">
        <f t="shared" si="35"/>
        <v>0</v>
      </c>
      <c r="X153" s="42">
        <f t="shared" si="35"/>
        <v>0</v>
      </c>
      <c r="Y153" s="42">
        <f t="shared" si="35"/>
        <v>0</v>
      </c>
      <c r="Z153" s="42">
        <f t="shared" si="35"/>
        <v>0</v>
      </c>
      <c r="AA153" s="42">
        <f t="shared" si="35"/>
        <v>0</v>
      </c>
      <c r="AB153" s="42">
        <f t="shared" si="35"/>
        <v>0</v>
      </c>
      <c r="AC153" s="42">
        <f t="shared" si="35"/>
        <v>0</v>
      </c>
      <c r="AD153" s="42">
        <f t="shared" si="35"/>
        <v>0</v>
      </c>
      <c r="AE153" s="42">
        <f t="shared" si="35"/>
        <v>0</v>
      </c>
      <c r="AF153" s="42">
        <f t="shared" si="35"/>
        <v>0</v>
      </c>
      <c r="AG153" s="42">
        <f t="shared" si="35"/>
        <v>0</v>
      </c>
      <c r="AH153" s="42">
        <f t="shared" si="35"/>
        <v>0</v>
      </c>
      <c r="AI153" s="42">
        <f t="shared" si="35"/>
        <v>0</v>
      </c>
      <c r="AJ153" s="42">
        <f t="shared" si="35"/>
        <v>0</v>
      </c>
      <c r="AK153" s="42">
        <f t="shared" si="35"/>
        <v>0</v>
      </c>
      <c r="AL153" s="42">
        <f t="shared" si="35"/>
        <v>0</v>
      </c>
      <c r="AM153" s="42">
        <f t="shared" si="35"/>
        <v>0</v>
      </c>
      <c r="AN153" s="42">
        <f t="shared" si="35"/>
        <v>0</v>
      </c>
      <c r="AO153" s="42">
        <f t="shared" si="35"/>
        <v>0</v>
      </c>
      <c r="AP153" s="42">
        <f t="shared" si="35"/>
        <v>0</v>
      </c>
      <c r="AQ153" s="42">
        <f t="shared" si="35"/>
        <v>0</v>
      </c>
      <c r="AR153" s="42">
        <f t="shared" si="35"/>
        <v>0</v>
      </c>
      <c r="AS153" s="42">
        <f t="shared" si="35"/>
        <v>0</v>
      </c>
      <c r="AT153" s="42">
        <f t="shared" si="35"/>
        <v>0</v>
      </c>
      <c r="AU153" s="42">
        <f t="shared" si="35"/>
        <v>0</v>
      </c>
      <c r="AV153" s="42">
        <f t="shared" si="35"/>
        <v>0</v>
      </c>
      <c r="AW153" s="42">
        <f t="shared" si="35"/>
        <v>0</v>
      </c>
      <c r="AX153" s="42">
        <f t="shared" si="35"/>
        <v>0</v>
      </c>
      <c r="AY153" s="42">
        <f t="shared" si="35"/>
        <v>0</v>
      </c>
      <c r="AZ153" s="42">
        <f t="shared" si="35"/>
        <v>0</v>
      </c>
      <c r="BA153" s="42">
        <f t="shared" si="35"/>
        <v>0</v>
      </c>
      <c r="BB153" s="42">
        <f t="shared" si="35"/>
        <v>0</v>
      </c>
      <c r="BC153" s="42">
        <f t="shared" si="35"/>
        <v>0</v>
      </c>
      <c r="BD153" s="42">
        <f t="shared" si="35"/>
        <v>0</v>
      </c>
      <c r="BE153" s="42">
        <f t="shared" si="35"/>
        <v>0</v>
      </c>
      <c r="BF153" s="42">
        <f t="shared" si="35"/>
        <v>0</v>
      </c>
      <c r="BG153" s="42">
        <f t="shared" si="35"/>
        <v>0</v>
      </c>
      <c r="BH153" s="42">
        <f t="shared" si="35"/>
        <v>0</v>
      </c>
      <c r="BI153" s="42">
        <f t="shared" si="35"/>
        <v>0</v>
      </c>
      <c r="BJ153" s="42">
        <f t="shared" si="35"/>
        <v>0</v>
      </c>
      <c r="BK153" s="42">
        <f t="shared" si="35"/>
        <v>0</v>
      </c>
    </row>
    <row r="154" spans="1:63" s="1" customFormat="1" ht="15.6" x14ac:dyDescent="0.3">
      <c r="A154" s="14"/>
      <c r="B154" s="44">
        <v>19</v>
      </c>
      <c r="C154" s="46" t="s">
        <v>60</v>
      </c>
      <c r="D154" s="42">
        <f t="shared" ref="D154:BK154" si="36">+D88-D23</f>
        <v>0</v>
      </c>
      <c r="E154" s="42">
        <f t="shared" si="36"/>
        <v>0</v>
      </c>
      <c r="F154" s="42">
        <f t="shared" si="36"/>
        <v>0</v>
      </c>
      <c r="G154" s="42">
        <f t="shared" si="36"/>
        <v>0</v>
      </c>
      <c r="H154" s="42">
        <f t="shared" si="36"/>
        <v>0</v>
      </c>
      <c r="I154" s="42">
        <f t="shared" si="36"/>
        <v>0</v>
      </c>
      <c r="J154" s="42">
        <f t="shared" si="36"/>
        <v>0</v>
      </c>
      <c r="K154" s="42">
        <f t="shared" si="36"/>
        <v>0</v>
      </c>
      <c r="L154" s="42">
        <f t="shared" si="36"/>
        <v>0</v>
      </c>
      <c r="M154" s="42">
        <f t="shared" si="36"/>
        <v>0</v>
      </c>
      <c r="N154" s="42">
        <f t="shared" si="36"/>
        <v>0</v>
      </c>
      <c r="O154" s="42">
        <f t="shared" si="36"/>
        <v>0</v>
      </c>
      <c r="P154" s="42">
        <f t="shared" si="36"/>
        <v>0</v>
      </c>
      <c r="Q154" s="42">
        <f t="shared" si="36"/>
        <v>0</v>
      </c>
      <c r="R154" s="42">
        <f t="shared" si="36"/>
        <v>0</v>
      </c>
      <c r="S154" s="42">
        <f t="shared" si="36"/>
        <v>0</v>
      </c>
      <c r="T154" s="42">
        <f t="shared" si="36"/>
        <v>0</v>
      </c>
      <c r="U154" s="42">
        <f t="shared" si="36"/>
        <v>0</v>
      </c>
      <c r="V154" s="42">
        <f t="shared" si="36"/>
        <v>0.953553515237197</v>
      </c>
      <c r="W154" s="42">
        <f t="shared" si="36"/>
        <v>-4.3544760591549124E-2</v>
      </c>
      <c r="X154" s="42">
        <f t="shared" si="36"/>
        <v>-8.5751887511255794E-3</v>
      </c>
      <c r="Y154" s="42">
        <f t="shared" si="36"/>
        <v>0</v>
      </c>
      <c r="Z154" s="42">
        <f t="shared" si="36"/>
        <v>0</v>
      </c>
      <c r="AA154" s="42">
        <f t="shared" si="36"/>
        <v>0</v>
      </c>
      <c r="AB154" s="42">
        <f t="shared" si="36"/>
        <v>0</v>
      </c>
      <c r="AC154" s="42">
        <f t="shared" si="36"/>
        <v>0</v>
      </c>
      <c r="AD154" s="42">
        <f t="shared" si="36"/>
        <v>0</v>
      </c>
      <c r="AE154" s="42">
        <f t="shared" si="36"/>
        <v>-2.3422053231939165E-3</v>
      </c>
      <c r="AF154" s="42">
        <f t="shared" si="36"/>
        <v>0</v>
      </c>
      <c r="AG154" s="42">
        <f t="shared" si="36"/>
        <v>0</v>
      </c>
      <c r="AH154" s="42">
        <f t="shared" si="36"/>
        <v>0</v>
      </c>
      <c r="AI154" s="42">
        <f t="shared" si="36"/>
        <v>0</v>
      </c>
      <c r="AJ154" s="42">
        <f t="shared" si="36"/>
        <v>0</v>
      </c>
      <c r="AK154" s="42">
        <f t="shared" si="36"/>
        <v>0</v>
      </c>
      <c r="AL154" s="42">
        <f t="shared" si="36"/>
        <v>0</v>
      </c>
      <c r="AM154" s="42">
        <f t="shared" si="36"/>
        <v>0</v>
      </c>
      <c r="AN154" s="42">
        <f t="shared" si="36"/>
        <v>0</v>
      </c>
      <c r="AO154" s="42">
        <f t="shared" si="36"/>
        <v>0</v>
      </c>
      <c r="AP154" s="42">
        <f t="shared" si="36"/>
        <v>0</v>
      </c>
      <c r="AQ154" s="42">
        <f t="shared" si="36"/>
        <v>0</v>
      </c>
      <c r="AR154" s="42">
        <f t="shared" si="36"/>
        <v>-1.1544928520117778E-5</v>
      </c>
      <c r="AS154" s="42">
        <f t="shared" si="36"/>
        <v>0</v>
      </c>
      <c r="AT154" s="42">
        <f t="shared" si="36"/>
        <v>-3.0385357832272823E-4</v>
      </c>
      <c r="AU154" s="42">
        <f t="shared" si="36"/>
        <v>0</v>
      </c>
      <c r="AV154" s="42">
        <f t="shared" si="36"/>
        <v>0</v>
      </c>
      <c r="AW154" s="42">
        <f t="shared" si="36"/>
        <v>0</v>
      </c>
      <c r="AX154" s="42">
        <f t="shared" si="36"/>
        <v>-3.1210832862303703E-3</v>
      </c>
      <c r="AY154" s="42">
        <f t="shared" si="36"/>
        <v>-1.175597086355128E-2</v>
      </c>
      <c r="AZ154" s="42">
        <f t="shared" si="36"/>
        <v>0</v>
      </c>
      <c r="BA154" s="42">
        <f t="shared" si="36"/>
        <v>0</v>
      </c>
      <c r="BB154" s="42">
        <f t="shared" si="36"/>
        <v>0</v>
      </c>
      <c r="BC154" s="42">
        <f t="shared" si="36"/>
        <v>0</v>
      </c>
      <c r="BD154" s="42">
        <f t="shared" si="36"/>
        <v>0</v>
      </c>
      <c r="BE154" s="42">
        <f t="shared" si="36"/>
        <v>0</v>
      </c>
      <c r="BF154" s="42">
        <f t="shared" si="36"/>
        <v>0</v>
      </c>
      <c r="BG154" s="42">
        <f t="shared" si="36"/>
        <v>-6.031105608837386E-5</v>
      </c>
      <c r="BH154" s="42">
        <f t="shared" si="36"/>
        <v>0</v>
      </c>
      <c r="BI154" s="42">
        <f t="shared" si="36"/>
        <v>-9.767850747240583E-4</v>
      </c>
      <c r="BJ154" s="42">
        <f t="shared" si="36"/>
        <v>-5.8626854582182082E-4</v>
      </c>
      <c r="BK154" s="42">
        <f t="shared" si="36"/>
        <v>-3.2727741270454838E-4</v>
      </c>
    </row>
    <row r="155" spans="1:63" s="1" customFormat="1" ht="15.6" x14ac:dyDescent="0.3">
      <c r="A155" s="14"/>
      <c r="B155" s="44">
        <v>20</v>
      </c>
      <c r="C155" s="46" t="s">
        <v>62</v>
      </c>
      <c r="D155" s="42">
        <f t="shared" ref="D155:BK155" si="37">+D89-D24</f>
        <v>0</v>
      </c>
      <c r="E155" s="42">
        <f t="shared" si="37"/>
        <v>0</v>
      </c>
      <c r="F155" s="42">
        <f t="shared" si="37"/>
        <v>0</v>
      </c>
      <c r="G155" s="42">
        <f t="shared" si="37"/>
        <v>0</v>
      </c>
      <c r="H155" s="42">
        <f t="shared" si="37"/>
        <v>0</v>
      </c>
      <c r="I155" s="42">
        <f t="shared" si="37"/>
        <v>0</v>
      </c>
      <c r="J155" s="42">
        <f t="shared" si="37"/>
        <v>0</v>
      </c>
      <c r="K155" s="42">
        <f t="shared" si="37"/>
        <v>0</v>
      </c>
      <c r="L155" s="42">
        <f t="shared" si="37"/>
        <v>0</v>
      </c>
      <c r="M155" s="42">
        <f t="shared" si="37"/>
        <v>0</v>
      </c>
      <c r="N155" s="42">
        <f t="shared" si="37"/>
        <v>0</v>
      </c>
      <c r="O155" s="42">
        <f t="shared" si="37"/>
        <v>0</v>
      </c>
      <c r="P155" s="42">
        <f t="shared" si="37"/>
        <v>0</v>
      </c>
      <c r="Q155" s="42">
        <f t="shared" si="37"/>
        <v>0</v>
      </c>
      <c r="R155" s="42">
        <f t="shared" si="37"/>
        <v>0</v>
      </c>
      <c r="S155" s="42">
        <f t="shared" si="37"/>
        <v>0</v>
      </c>
      <c r="T155" s="42">
        <f t="shared" si="37"/>
        <v>0</v>
      </c>
      <c r="U155" s="42">
        <f t="shared" si="37"/>
        <v>0</v>
      </c>
      <c r="V155" s="42">
        <f t="shared" si="37"/>
        <v>0</v>
      </c>
      <c r="W155" s="42">
        <f t="shared" si="37"/>
        <v>0.94682641722722216</v>
      </c>
      <c r="X155" s="42">
        <f t="shared" si="37"/>
        <v>0</v>
      </c>
      <c r="Y155" s="42">
        <f t="shared" si="37"/>
        <v>0</v>
      </c>
      <c r="Z155" s="42">
        <f t="shared" si="37"/>
        <v>0</v>
      </c>
      <c r="AA155" s="42">
        <f t="shared" si="37"/>
        <v>0</v>
      </c>
      <c r="AB155" s="42">
        <f t="shared" si="37"/>
        <v>0</v>
      </c>
      <c r="AC155" s="42">
        <f t="shared" si="37"/>
        <v>0</v>
      </c>
      <c r="AD155" s="42">
        <f t="shared" si="37"/>
        <v>0</v>
      </c>
      <c r="AE155" s="42">
        <f t="shared" si="37"/>
        <v>0</v>
      </c>
      <c r="AF155" s="42">
        <f t="shared" si="37"/>
        <v>0</v>
      </c>
      <c r="AG155" s="42">
        <f t="shared" si="37"/>
        <v>0</v>
      </c>
      <c r="AH155" s="42">
        <f t="shared" si="37"/>
        <v>0</v>
      </c>
      <c r="AI155" s="42">
        <f t="shared" si="37"/>
        <v>0</v>
      </c>
      <c r="AJ155" s="42">
        <f t="shared" si="37"/>
        <v>0</v>
      </c>
      <c r="AK155" s="42">
        <f t="shared" si="37"/>
        <v>0</v>
      </c>
      <c r="AL155" s="42">
        <f t="shared" si="37"/>
        <v>0</v>
      </c>
      <c r="AM155" s="42">
        <f t="shared" si="37"/>
        <v>0</v>
      </c>
      <c r="AN155" s="42">
        <f t="shared" si="37"/>
        <v>0</v>
      </c>
      <c r="AO155" s="42">
        <f t="shared" si="37"/>
        <v>0</v>
      </c>
      <c r="AP155" s="42">
        <f t="shared" si="37"/>
        <v>0</v>
      </c>
      <c r="AQ155" s="42">
        <f t="shared" si="37"/>
        <v>0</v>
      </c>
      <c r="AR155" s="42">
        <f t="shared" si="37"/>
        <v>-4.7067785505095554E-5</v>
      </c>
      <c r="AS155" s="42">
        <f t="shared" si="37"/>
        <v>0</v>
      </c>
      <c r="AT155" s="42">
        <f t="shared" si="37"/>
        <v>-2.3407648371900892E-2</v>
      </c>
      <c r="AU155" s="42">
        <f t="shared" si="37"/>
        <v>-3.3786761465464055E-4</v>
      </c>
      <c r="AV155" s="42">
        <f t="shared" si="37"/>
        <v>0</v>
      </c>
      <c r="AW155" s="42">
        <f t="shared" si="37"/>
        <v>0</v>
      </c>
      <c r="AX155" s="42">
        <f t="shared" si="37"/>
        <v>-8.4981937037674187E-3</v>
      </c>
      <c r="AY155" s="42">
        <f t="shared" si="37"/>
        <v>-1.1986829539930462E-2</v>
      </c>
      <c r="AZ155" s="42">
        <f t="shared" si="37"/>
        <v>0</v>
      </c>
      <c r="BA155" s="42">
        <f t="shared" si="37"/>
        <v>0</v>
      </c>
      <c r="BB155" s="42">
        <f t="shared" si="37"/>
        <v>0</v>
      </c>
      <c r="BC155" s="42">
        <f t="shared" si="37"/>
        <v>0</v>
      </c>
      <c r="BD155" s="42">
        <f t="shared" si="37"/>
        <v>0</v>
      </c>
      <c r="BE155" s="42">
        <f t="shared" si="37"/>
        <v>0</v>
      </c>
      <c r="BF155" s="42">
        <f t="shared" si="37"/>
        <v>0</v>
      </c>
      <c r="BG155" s="42">
        <f t="shared" si="37"/>
        <v>-8.1383593757805689E-5</v>
      </c>
      <c r="BH155" s="42">
        <f t="shared" si="37"/>
        <v>0</v>
      </c>
      <c r="BI155" s="42">
        <f t="shared" si="37"/>
        <v>-1.624874219540973E-3</v>
      </c>
      <c r="BJ155" s="42">
        <f t="shared" si="37"/>
        <v>0</v>
      </c>
      <c r="BK155" s="42">
        <f t="shared" si="37"/>
        <v>0</v>
      </c>
    </row>
    <row r="156" spans="1:63" s="1" customFormat="1" ht="15.6" x14ac:dyDescent="0.3">
      <c r="A156" s="14"/>
      <c r="B156" s="44">
        <v>21</v>
      </c>
      <c r="C156" s="46" t="s">
        <v>64</v>
      </c>
      <c r="D156" s="42">
        <f t="shared" ref="D156:BK156" si="38">+D90-D25</f>
        <v>0</v>
      </c>
      <c r="E156" s="42">
        <f t="shared" si="38"/>
        <v>0</v>
      </c>
      <c r="F156" s="42">
        <f t="shared" si="38"/>
        <v>0</v>
      </c>
      <c r="G156" s="42">
        <f t="shared" si="38"/>
        <v>0</v>
      </c>
      <c r="H156" s="42">
        <f t="shared" si="38"/>
        <v>0</v>
      </c>
      <c r="I156" s="42">
        <f t="shared" si="38"/>
        <v>0</v>
      </c>
      <c r="J156" s="42">
        <f t="shared" si="38"/>
        <v>0</v>
      </c>
      <c r="K156" s="42">
        <f t="shared" si="38"/>
        <v>0</v>
      </c>
      <c r="L156" s="42">
        <f t="shared" si="38"/>
        <v>0</v>
      </c>
      <c r="M156" s="42">
        <f t="shared" si="38"/>
        <v>-3.4854375554191394E-2</v>
      </c>
      <c r="N156" s="42">
        <f t="shared" si="38"/>
        <v>-8.1489227250842566E-2</v>
      </c>
      <c r="O156" s="42">
        <f t="shared" si="38"/>
        <v>-3.6612454362090537E-3</v>
      </c>
      <c r="P156" s="42">
        <f t="shared" si="38"/>
        <v>0</v>
      </c>
      <c r="Q156" s="42">
        <f t="shared" si="38"/>
        <v>-5.234297326625924E-3</v>
      </c>
      <c r="R156" s="42">
        <f t="shared" si="38"/>
        <v>0</v>
      </c>
      <c r="S156" s="42">
        <f t="shared" si="38"/>
        <v>0</v>
      </c>
      <c r="T156" s="42">
        <f t="shared" si="38"/>
        <v>0</v>
      </c>
      <c r="U156" s="42">
        <f t="shared" si="38"/>
        <v>0</v>
      </c>
      <c r="V156" s="42">
        <f t="shared" si="38"/>
        <v>-7.1551777252473086E-4</v>
      </c>
      <c r="W156" s="42">
        <f t="shared" si="38"/>
        <v>-4.4091341047571134E-2</v>
      </c>
      <c r="X156" s="42">
        <f t="shared" si="38"/>
        <v>0.99377833190952258</v>
      </c>
      <c r="Y156" s="42">
        <f t="shared" si="38"/>
        <v>-9.7097057181593435E-3</v>
      </c>
      <c r="Z156" s="42">
        <f t="shared" si="38"/>
        <v>0</v>
      </c>
      <c r="AA156" s="42">
        <f t="shared" si="38"/>
        <v>0</v>
      </c>
      <c r="AB156" s="42">
        <f t="shared" si="38"/>
        <v>0</v>
      </c>
      <c r="AC156" s="42">
        <f t="shared" si="38"/>
        <v>0</v>
      </c>
      <c r="AD156" s="42">
        <f t="shared" si="38"/>
        <v>-9.5195483926242543E-5</v>
      </c>
      <c r="AE156" s="42">
        <f t="shared" si="38"/>
        <v>-3.6653992395437262E-3</v>
      </c>
      <c r="AF156" s="42">
        <f t="shared" si="38"/>
        <v>-4.8397818681842707E-5</v>
      </c>
      <c r="AG156" s="42">
        <f t="shared" si="38"/>
        <v>0</v>
      </c>
      <c r="AH156" s="42">
        <f t="shared" si="38"/>
        <v>-2.7801294556961786E-5</v>
      </c>
      <c r="AI156" s="42">
        <f t="shared" si="38"/>
        <v>-6.4306909318071162E-5</v>
      </c>
      <c r="AJ156" s="42">
        <f t="shared" si="38"/>
        <v>0</v>
      </c>
      <c r="AK156" s="42">
        <f t="shared" si="38"/>
        <v>0</v>
      </c>
      <c r="AL156" s="42">
        <f t="shared" si="38"/>
        <v>0</v>
      </c>
      <c r="AM156" s="42">
        <f t="shared" si="38"/>
        <v>0</v>
      </c>
      <c r="AN156" s="42">
        <f t="shared" si="38"/>
        <v>-1.8598631102794444E-4</v>
      </c>
      <c r="AO156" s="42">
        <f t="shared" si="38"/>
        <v>0</v>
      </c>
      <c r="AP156" s="42">
        <f t="shared" si="38"/>
        <v>0</v>
      </c>
      <c r="AQ156" s="42">
        <f t="shared" si="38"/>
        <v>-2.6938621109754367E-3</v>
      </c>
      <c r="AR156" s="42">
        <f t="shared" si="38"/>
        <v>-2.3856558703494661E-3</v>
      </c>
      <c r="AS156" s="42">
        <f t="shared" si="38"/>
        <v>0</v>
      </c>
      <c r="AT156" s="42">
        <f t="shared" si="38"/>
        <v>-1.4184798582811024E-2</v>
      </c>
      <c r="AU156" s="42">
        <f t="shared" si="38"/>
        <v>-1.9096865176131857E-4</v>
      </c>
      <c r="AV156" s="42">
        <f t="shared" si="38"/>
        <v>-6.4947533854843665E-3</v>
      </c>
      <c r="AW156" s="42">
        <f t="shared" si="38"/>
        <v>-7.0406545328268128E-4</v>
      </c>
      <c r="AX156" s="42">
        <f t="shared" si="38"/>
        <v>-4.7597748887960485E-2</v>
      </c>
      <c r="AY156" s="42">
        <f t="shared" si="38"/>
        <v>-2.3039257216321433E-2</v>
      </c>
      <c r="AZ156" s="42">
        <f t="shared" si="38"/>
        <v>-2.8184279296105653E-3</v>
      </c>
      <c r="BA156" s="42">
        <f t="shared" si="38"/>
        <v>-2.3541335370430948E-4</v>
      </c>
      <c r="BB156" s="42">
        <f t="shared" si="38"/>
        <v>-9.7789947193428517E-5</v>
      </c>
      <c r="BC156" s="42">
        <f t="shared" si="38"/>
        <v>-1.3177029890080686E-3</v>
      </c>
      <c r="BD156" s="42">
        <f t="shared" si="38"/>
        <v>-8.8156664643847081E-5</v>
      </c>
      <c r="BE156" s="42">
        <f t="shared" si="38"/>
        <v>0</v>
      </c>
      <c r="BF156" s="42">
        <f t="shared" si="38"/>
        <v>-6.2328596360009968E-4</v>
      </c>
      <c r="BG156" s="42">
        <f t="shared" si="38"/>
        <v>-1.497966772604611E-3</v>
      </c>
      <c r="BH156" s="42">
        <f t="shared" si="38"/>
        <v>-2.0525224857059757E-4</v>
      </c>
      <c r="BI156" s="42">
        <f t="shared" si="38"/>
        <v>-1.966361382569503E-2</v>
      </c>
      <c r="BJ156" s="42">
        <f t="shared" si="38"/>
        <v>-7.9059184099932664E-3</v>
      </c>
      <c r="BK156" s="42">
        <f t="shared" si="38"/>
        <v>-1.7729674011081047E-3</v>
      </c>
    </row>
    <row r="157" spans="1:63" s="1" customFormat="1" ht="15.6" x14ac:dyDescent="0.3">
      <c r="A157" s="14"/>
      <c r="B157" s="44">
        <v>22</v>
      </c>
      <c r="C157" s="46" t="s">
        <v>66</v>
      </c>
      <c r="D157" s="42">
        <f t="shared" ref="D157:BK157" si="39">+D91-D26</f>
        <v>0</v>
      </c>
      <c r="E157" s="42">
        <f t="shared" si="39"/>
        <v>0</v>
      </c>
      <c r="F157" s="42">
        <f t="shared" si="39"/>
        <v>0</v>
      </c>
      <c r="G157" s="42">
        <f t="shared" si="39"/>
        <v>0</v>
      </c>
      <c r="H157" s="42">
        <f t="shared" si="39"/>
        <v>0</v>
      </c>
      <c r="I157" s="42">
        <f t="shared" si="39"/>
        <v>0</v>
      </c>
      <c r="J157" s="42">
        <f t="shared" si="39"/>
        <v>0</v>
      </c>
      <c r="K157" s="42">
        <f t="shared" si="39"/>
        <v>0</v>
      </c>
      <c r="L157" s="42">
        <f t="shared" si="39"/>
        <v>0</v>
      </c>
      <c r="M157" s="42">
        <f t="shared" si="39"/>
        <v>0</v>
      </c>
      <c r="N157" s="42">
        <f t="shared" si="39"/>
        <v>0</v>
      </c>
      <c r="O157" s="42">
        <f t="shared" si="39"/>
        <v>0</v>
      </c>
      <c r="P157" s="42">
        <f t="shared" si="39"/>
        <v>0</v>
      </c>
      <c r="Q157" s="42">
        <f t="shared" si="39"/>
        <v>0</v>
      </c>
      <c r="R157" s="42">
        <f t="shared" si="39"/>
        <v>0</v>
      </c>
      <c r="S157" s="42">
        <f t="shared" si="39"/>
        <v>0</v>
      </c>
      <c r="T157" s="42">
        <f t="shared" si="39"/>
        <v>0</v>
      </c>
      <c r="U157" s="42">
        <f t="shared" si="39"/>
        <v>0</v>
      </c>
      <c r="V157" s="42">
        <f t="shared" si="39"/>
        <v>0</v>
      </c>
      <c r="W157" s="42">
        <f t="shared" si="39"/>
        <v>-7.1738684852889112E-4</v>
      </c>
      <c r="X157" s="42">
        <f t="shared" si="39"/>
        <v>-9.6203427920543659E-5</v>
      </c>
      <c r="Y157" s="42">
        <f t="shared" si="39"/>
        <v>0.99098811707472689</v>
      </c>
      <c r="Z157" s="42">
        <f t="shared" si="39"/>
        <v>0</v>
      </c>
      <c r="AA157" s="42">
        <f t="shared" si="39"/>
        <v>0</v>
      </c>
      <c r="AB157" s="42">
        <f t="shared" si="39"/>
        <v>0</v>
      </c>
      <c r="AC157" s="42">
        <f t="shared" si="39"/>
        <v>0</v>
      </c>
      <c r="AD157" s="42">
        <f t="shared" si="39"/>
        <v>0</v>
      </c>
      <c r="AE157" s="42">
        <f t="shared" si="39"/>
        <v>-6.539923954372623E-4</v>
      </c>
      <c r="AF157" s="42">
        <f t="shared" si="39"/>
        <v>0</v>
      </c>
      <c r="AG157" s="42">
        <f t="shared" si="39"/>
        <v>0</v>
      </c>
      <c r="AH157" s="42">
        <f t="shared" si="39"/>
        <v>-1.396134879498081E-5</v>
      </c>
      <c r="AI157" s="42">
        <f t="shared" si="39"/>
        <v>-3.0622337770510076E-6</v>
      </c>
      <c r="AJ157" s="42">
        <f t="shared" si="39"/>
        <v>0</v>
      </c>
      <c r="AK157" s="42">
        <f t="shared" si="39"/>
        <v>0</v>
      </c>
      <c r="AL157" s="42">
        <f t="shared" si="39"/>
        <v>0</v>
      </c>
      <c r="AM157" s="42">
        <f t="shared" si="39"/>
        <v>0</v>
      </c>
      <c r="AN157" s="42">
        <f t="shared" si="39"/>
        <v>0</v>
      </c>
      <c r="AO157" s="42">
        <f t="shared" si="39"/>
        <v>0</v>
      </c>
      <c r="AP157" s="42">
        <f t="shared" si="39"/>
        <v>0</v>
      </c>
      <c r="AQ157" s="42">
        <f t="shared" si="39"/>
        <v>-1.8543191264673459E-4</v>
      </c>
      <c r="AR157" s="42">
        <f t="shared" si="39"/>
        <v>-6.996029333985901E-5</v>
      </c>
      <c r="AS157" s="42">
        <f t="shared" si="39"/>
        <v>0</v>
      </c>
      <c r="AT157" s="42">
        <f t="shared" si="39"/>
        <v>-1.7198509727286448E-3</v>
      </c>
      <c r="AU157" s="42">
        <f t="shared" si="39"/>
        <v>-5.8759585157328792E-5</v>
      </c>
      <c r="AV157" s="42">
        <f t="shared" si="39"/>
        <v>-5.908349679767447E-4</v>
      </c>
      <c r="AW157" s="42">
        <f t="shared" si="39"/>
        <v>-3.4726263549443901E-4</v>
      </c>
      <c r="AX157" s="42">
        <f t="shared" si="39"/>
        <v>-3.5241208129561819E-3</v>
      </c>
      <c r="AY157" s="42">
        <f t="shared" si="39"/>
        <v>-1.6549441456350847E-3</v>
      </c>
      <c r="AZ157" s="42">
        <f t="shared" si="39"/>
        <v>-1.1041909921508466E-4</v>
      </c>
      <c r="BA157" s="42">
        <f t="shared" si="39"/>
        <v>-1.1817939442987424E-4</v>
      </c>
      <c r="BB157" s="42">
        <f t="shared" si="39"/>
        <v>-2.6542985666787739E-4</v>
      </c>
      <c r="BC157" s="42">
        <f t="shared" si="39"/>
        <v>-3.4326716520378258E-4</v>
      </c>
      <c r="BD157" s="42">
        <f t="shared" si="39"/>
        <v>-2.8292138885699758E-5</v>
      </c>
      <c r="BE157" s="42">
        <f t="shared" si="39"/>
        <v>0</v>
      </c>
      <c r="BF157" s="42">
        <f t="shared" si="39"/>
        <v>-4.4322557411562646E-4</v>
      </c>
      <c r="BG157" s="42">
        <f t="shared" si="39"/>
        <v>-2.990120431369379E-4</v>
      </c>
      <c r="BH157" s="42">
        <f t="shared" si="39"/>
        <v>-7.8695368846574409E-5</v>
      </c>
      <c r="BI157" s="42">
        <f t="shared" si="39"/>
        <v>-2.1163676619021261E-4</v>
      </c>
      <c r="BJ157" s="42">
        <f t="shared" si="39"/>
        <v>-1.108686061900671E-3</v>
      </c>
      <c r="BK157" s="42">
        <f t="shared" si="39"/>
        <v>-4.1231800025769873E-5</v>
      </c>
    </row>
    <row r="158" spans="1:63" s="1" customFormat="1" ht="15.6" x14ac:dyDescent="0.3">
      <c r="A158" s="14"/>
      <c r="B158" s="44">
        <v>23</v>
      </c>
      <c r="C158" s="46" t="s">
        <v>68</v>
      </c>
      <c r="D158" s="42">
        <f t="shared" ref="D158:BK158" si="40">+D92-D27</f>
        <v>0</v>
      </c>
      <c r="E158" s="42">
        <f t="shared" si="40"/>
        <v>0</v>
      </c>
      <c r="F158" s="42">
        <f t="shared" si="40"/>
        <v>0</v>
      </c>
      <c r="G158" s="42">
        <f t="shared" si="40"/>
        <v>0</v>
      </c>
      <c r="H158" s="42">
        <f t="shared" si="40"/>
        <v>0</v>
      </c>
      <c r="I158" s="42">
        <f t="shared" si="40"/>
        <v>0</v>
      </c>
      <c r="J158" s="42">
        <f t="shared" si="40"/>
        <v>0</v>
      </c>
      <c r="K158" s="42">
        <f t="shared" si="40"/>
        <v>0</v>
      </c>
      <c r="L158" s="42">
        <f t="shared" si="40"/>
        <v>0</v>
      </c>
      <c r="M158" s="42">
        <f t="shared" si="40"/>
        <v>0</v>
      </c>
      <c r="N158" s="42">
        <f t="shared" si="40"/>
        <v>0</v>
      </c>
      <c r="O158" s="42">
        <f t="shared" si="40"/>
        <v>0</v>
      </c>
      <c r="P158" s="42">
        <f t="shared" si="40"/>
        <v>0</v>
      </c>
      <c r="Q158" s="42">
        <f t="shared" si="40"/>
        <v>0</v>
      </c>
      <c r="R158" s="42">
        <f t="shared" si="40"/>
        <v>0</v>
      </c>
      <c r="S158" s="42">
        <f t="shared" si="40"/>
        <v>0</v>
      </c>
      <c r="T158" s="42">
        <f t="shared" si="40"/>
        <v>0</v>
      </c>
      <c r="U158" s="42">
        <f t="shared" si="40"/>
        <v>0</v>
      </c>
      <c r="V158" s="42">
        <f t="shared" si="40"/>
        <v>0</v>
      </c>
      <c r="W158" s="42">
        <f t="shared" si="40"/>
        <v>0</v>
      </c>
      <c r="X158" s="42">
        <f t="shared" si="40"/>
        <v>0</v>
      </c>
      <c r="Y158" s="42">
        <f t="shared" si="40"/>
        <v>0</v>
      </c>
      <c r="Z158" s="42">
        <f t="shared" si="40"/>
        <v>1</v>
      </c>
      <c r="AA158" s="42">
        <f t="shared" si="40"/>
        <v>0</v>
      </c>
      <c r="AB158" s="42">
        <f t="shared" si="40"/>
        <v>0</v>
      </c>
      <c r="AC158" s="42">
        <f t="shared" si="40"/>
        <v>0</v>
      </c>
      <c r="AD158" s="42">
        <f t="shared" si="40"/>
        <v>0</v>
      </c>
      <c r="AE158" s="42">
        <f t="shared" si="40"/>
        <v>0</v>
      </c>
      <c r="AF158" s="42">
        <f t="shared" si="40"/>
        <v>0</v>
      </c>
      <c r="AG158" s="42">
        <f t="shared" si="40"/>
        <v>0</v>
      </c>
      <c r="AH158" s="42">
        <f t="shared" si="40"/>
        <v>0</v>
      </c>
      <c r="AI158" s="42">
        <f t="shared" si="40"/>
        <v>0</v>
      </c>
      <c r="AJ158" s="42">
        <f t="shared" si="40"/>
        <v>0</v>
      </c>
      <c r="AK158" s="42">
        <f t="shared" si="40"/>
        <v>0</v>
      </c>
      <c r="AL158" s="42">
        <f t="shared" si="40"/>
        <v>0</v>
      </c>
      <c r="AM158" s="42">
        <f t="shared" si="40"/>
        <v>0</v>
      </c>
      <c r="AN158" s="42">
        <f t="shared" si="40"/>
        <v>0</v>
      </c>
      <c r="AO158" s="42">
        <f t="shared" si="40"/>
        <v>0</v>
      </c>
      <c r="AP158" s="42">
        <f t="shared" si="40"/>
        <v>0</v>
      </c>
      <c r="AQ158" s="42">
        <f t="shared" si="40"/>
        <v>0</v>
      </c>
      <c r="AR158" s="42">
        <f t="shared" si="40"/>
        <v>0</v>
      </c>
      <c r="AS158" s="42">
        <f t="shared" si="40"/>
        <v>0</v>
      </c>
      <c r="AT158" s="42">
        <f t="shared" si="40"/>
        <v>0</v>
      </c>
      <c r="AU158" s="42">
        <f t="shared" si="40"/>
        <v>0</v>
      </c>
      <c r="AV158" s="42">
        <f t="shared" si="40"/>
        <v>0</v>
      </c>
      <c r="AW158" s="42">
        <f t="shared" si="40"/>
        <v>0</v>
      </c>
      <c r="AX158" s="42">
        <f t="shared" si="40"/>
        <v>0</v>
      </c>
      <c r="AY158" s="42">
        <f t="shared" si="40"/>
        <v>0</v>
      </c>
      <c r="AZ158" s="42">
        <f t="shared" si="40"/>
        <v>0</v>
      </c>
      <c r="BA158" s="42">
        <f t="shared" si="40"/>
        <v>0</v>
      </c>
      <c r="BB158" s="42">
        <f t="shared" si="40"/>
        <v>0</v>
      </c>
      <c r="BC158" s="42">
        <f t="shared" si="40"/>
        <v>0</v>
      </c>
      <c r="BD158" s="42">
        <f t="shared" si="40"/>
        <v>0</v>
      </c>
      <c r="BE158" s="42">
        <f t="shared" si="40"/>
        <v>0</v>
      </c>
      <c r="BF158" s="42">
        <f t="shared" si="40"/>
        <v>0</v>
      </c>
      <c r="BG158" s="42">
        <f t="shared" si="40"/>
        <v>0</v>
      </c>
      <c r="BH158" s="42">
        <f t="shared" si="40"/>
        <v>0</v>
      </c>
      <c r="BI158" s="42">
        <f t="shared" si="40"/>
        <v>0</v>
      </c>
      <c r="BJ158" s="42">
        <f t="shared" si="40"/>
        <v>0</v>
      </c>
      <c r="BK158" s="42">
        <f t="shared" si="40"/>
        <v>0</v>
      </c>
    </row>
    <row r="159" spans="1:63" s="1" customFormat="1" ht="15.6" x14ac:dyDescent="0.3">
      <c r="A159" s="14"/>
      <c r="B159" s="44">
        <v>24</v>
      </c>
      <c r="C159" s="46" t="s">
        <v>70</v>
      </c>
      <c r="D159" s="42">
        <f t="shared" ref="D159:BK159" si="41">+D93-D28</f>
        <v>-8.9116234304403233E-6</v>
      </c>
      <c r="E159" s="42">
        <f t="shared" si="41"/>
        <v>-1.1739224858982561E-5</v>
      </c>
      <c r="F159" s="42">
        <f t="shared" si="41"/>
        <v>-5.1313365592335834E-6</v>
      </c>
      <c r="G159" s="42">
        <f t="shared" si="41"/>
        <v>-6.4323242303080822E-6</v>
      </c>
      <c r="H159" s="42">
        <f t="shared" si="41"/>
        <v>0</v>
      </c>
      <c r="I159" s="42">
        <f t="shared" si="41"/>
        <v>-1.4514049465493251E-5</v>
      </c>
      <c r="J159" s="42">
        <f t="shared" si="41"/>
        <v>-6.1805779458437156E-6</v>
      </c>
      <c r="K159" s="42">
        <f t="shared" si="41"/>
        <v>-1.7889471688122105E-5</v>
      </c>
      <c r="L159" s="42">
        <f t="shared" si="41"/>
        <v>0</v>
      </c>
      <c r="M159" s="42">
        <f t="shared" si="41"/>
        <v>0</v>
      </c>
      <c r="N159" s="42">
        <f t="shared" si="41"/>
        <v>0</v>
      </c>
      <c r="O159" s="42">
        <f t="shared" si="41"/>
        <v>0</v>
      </c>
      <c r="P159" s="42">
        <f t="shared" si="41"/>
        <v>-4.6808079074448252E-5</v>
      </c>
      <c r="Q159" s="42">
        <f t="shared" si="41"/>
        <v>-3.7162986365118908E-6</v>
      </c>
      <c r="R159" s="42">
        <f t="shared" si="41"/>
        <v>-2.3584049925619536E-5</v>
      </c>
      <c r="S159" s="42">
        <f t="shared" si="41"/>
        <v>-2.006350507149948E-5</v>
      </c>
      <c r="T159" s="42">
        <f t="shared" si="41"/>
        <v>-9.4680597064078186E-6</v>
      </c>
      <c r="U159" s="42">
        <f t="shared" si="41"/>
        <v>0</v>
      </c>
      <c r="V159" s="42">
        <f t="shared" si="41"/>
        <v>-1.4636541226397184E-5</v>
      </c>
      <c r="W159" s="42">
        <f t="shared" si="41"/>
        <v>-3.1055707728523423E-5</v>
      </c>
      <c r="X159" s="42">
        <f t="shared" si="41"/>
        <v>-1.077478392710089E-5</v>
      </c>
      <c r="Y159" s="42">
        <f t="shared" si="41"/>
        <v>-5.3832044022649329E-4</v>
      </c>
      <c r="Z159" s="42">
        <f t="shared" si="41"/>
        <v>0</v>
      </c>
      <c r="AA159" s="42">
        <f t="shared" si="41"/>
        <v>0.97172915835660156</v>
      </c>
      <c r="AB159" s="42">
        <f t="shared" si="41"/>
        <v>0</v>
      </c>
      <c r="AC159" s="42">
        <f t="shared" si="41"/>
        <v>-9.1263964423647317E-5</v>
      </c>
      <c r="AD159" s="42">
        <f t="shared" si="41"/>
        <v>-1.2660999362190258E-3</v>
      </c>
      <c r="AE159" s="42">
        <f t="shared" si="41"/>
        <v>-2.8897338403041824E-4</v>
      </c>
      <c r="AF159" s="42">
        <f t="shared" si="41"/>
        <v>-6.9038064884393267E-4</v>
      </c>
      <c r="AG159" s="42">
        <f t="shared" si="41"/>
        <v>-1.9038768286885679E-5</v>
      </c>
      <c r="AH159" s="42">
        <f t="shared" si="41"/>
        <v>-5.5238380014924078E-6</v>
      </c>
      <c r="AI159" s="42">
        <f t="shared" si="41"/>
        <v>-3.3684571547561081E-5</v>
      </c>
      <c r="AJ159" s="42">
        <f t="shared" si="41"/>
        <v>0</v>
      </c>
      <c r="AK159" s="42">
        <f t="shared" si="41"/>
        <v>-1.0831142488602685E-4</v>
      </c>
      <c r="AL159" s="42">
        <f t="shared" si="41"/>
        <v>-4.9531155474894133E-3</v>
      </c>
      <c r="AM159" s="42">
        <f t="shared" si="41"/>
        <v>-1.8640350877192982E-3</v>
      </c>
      <c r="AN159" s="42">
        <f t="shared" si="41"/>
        <v>-7.7810599511691039E-5</v>
      </c>
      <c r="AO159" s="42">
        <f t="shared" si="41"/>
        <v>-1.0681519064604115E-3</v>
      </c>
      <c r="AP159" s="42">
        <f t="shared" si="41"/>
        <v>-3.5672744725838743E-5</v>
      </c>
      <c r="AQ159" s="42">
        <f t="shared" si="41"/>
        <v>-7.5563504403544345E-5</v>
      </c>
      <c r="AR159" s="42">
        <f t="shared" si="41"/>
        <v>-4.2824777587445431E-5</v>
      </c>
      <c r="AS159" s="42">
        <f t="shared" si="41"/>
        <v>-7.0120411990956297E-5</v>
      </c>
      <c r="AT159" s="42">
        <f t="shared" si="41"/>
        <v>-1.5093380361128986E-4</v>
      </c>
      <c r="AU159" s="42">
        <f t="shared" si="41"/>
        <v>-7.3449481446660988E-5</v>
      </c>
      <c r="AV159" s="42">
        <f t="shared" si="41"/>
        <v>-1.2013644348860476E-4</v>
      </c>
      <c r="AW159" s="42">
        <f t="shared" si="41"/>
        <v>-1.4501077086580971E-4</v>
      </c>
      <c r="AX159" s="42">
        <f t="shared" si="41"/>
        <v>-1.9316310732102923E-3</v>
      </c>
      <c r="AY159" s="42">
        <f t="shared" si="41"/>
        <v>-6.5802948136583886E-6</v>
      </c>
      <c r="AZ159" s="42">
        <f t="shared" si="41"/>
        <v>-4.9022947594782262E-4</v>
      </c>
      <c r="BA159" s="42">
        <f t="shared" si="41"/>
        <v>-1.1912482958531324E-4</v>
      </c>
      <c r="BB159" s="42">
        <f t="shared" si="41"/>
        <v>-4.190997736861222E-4</v>
      </c>
      <c r="BC159" s="42">
        <f t="shared" si="41"/>
        <v>-4.2447015052080641E-4</v>
      </c>
      <c r="BD159" s="42">
        <f t="shared" si="41"/>
        <v>-4.3053254826064847E-5</v>
      </c>
      <c r="BE159" s="42">
        <f t="shared" si="41"/>
        <v>-1.6798911430539301E-4</v>
      </c>
      <c r="BF159" s="42">
        <f t="shared" si="41"/>
        <v>-4.7092717249785313E-4</v>
      </c>
      <c r="BG159" s="42">
        <f t="shared" si="41"/>
        <v>-9.9549574507315887E-4</v>
      </c>
      <c r="BH159" s="42">
        <f t="shared" si="41"/>
        <v>-8.2929271731887176E-4</v>
      </c>
      <c r="BI159" s="42">
        <f t="shared" si="41"/>
        <v>-8.8143224600099543E-4</v>
      </c>
      <c r="BJ159" s="42">
        <f t="shared" si="41"/>
        <v>-1.5266200747637512E-3</v>
      </c>
      <c r="BK159" s="42">
        <f t="shared" si="41"/>
        <v>-3.9685607524803503E-4</v>
      </c>
    </row>
    <row r="160" spans="1:63" s="1" customFormat="1" ht="15.6" x14ac:dyDescent="0.3">
      <c r="A160" s="14"/>
      <c r="B160" s="44">
        <v>25</v>
      </c>
      <c r="C160" s="46" t="s">
        <v>72</v>
      </c>
      <c r="D160" s="42">
        <f t="shared" ref="D160:BK160" si="42">+D94-D29</f>
        <v>0</v>
      </c>
      <c r="E160" s="42">
        <f t="shared" si="42"/>
        <v>0</v>
      </c>
      <c r="F160" s="42">
        <f t="shared" si="42"/>
        <v>0</v>
      </c>
      <c r="G160" s="42">
        <f t="shared" si="42"/>
        <v>0</v>
      </c>
      <c r="H160" s="42">
        <f t="shared" si="42"/>
        <v>0</v>
      </c>
      <c r="I160" s="42">
        <f t="shared" si="42"/>
        <v>0</v>
      </c>
      <c r="J160" s="42">
        <f t="shared" si="42"/>
        <v>0</v>
      </c>
      <c r="K160" s="42">
        <f t="shared" si="42"/>
        <v>0</v>
      </c>
      <c r="L160" s="42">
        <f t="shared" si="42"/>
        <v>0</v>
      </c>
      <c r="M160" s="42">
        <f t="shared" si="42"/>
        <v>0</v>
      </c>
      <c r="N160" s="42">
        <f t="shared" si="42"/>
        <v>0</v>
      </c>
      <c r="O160" s="42">
        <f t="shared" si="42"/>
        <v>0</v>
      </c>
      <c r="P160" s="42">
        <f t="shared" si="42"/>
        <v>0</v>
      </c>
      <c r="Q160" s="42">
        <f t="shared" si="42"/>
        <v>0</v>
      </c>
      <c r="R160" s="42">
        <f t="shared" si="42"/>
        <v>0</v>
      </c>
      <c r="S160" s="42">
        <f t="shared" si="42"/>
        <v>0</v>
      </c>
      <c r="T160" s="42">
        <f t="shared" si="42"/>
        <v>0</v>
      </c>
      <c r="U160" s="42">
        <f t="shared" si="42"/>
        <v>0</v>
      </c>
      <c r="V160" s="42">
        <f t="shared" si="42"/>
        <v>0</v>
      </c>
      <c r="W160" s="42">
        <f t="shared" si="42"/>
        <v>0</v>
      </c>
      <c r="X160" s="42">
        <f t="shared" si="42"/>
        <v>0</v>
      </c>
      <c r="Y160" s="42">
        <f t="shared" si="42"/>
        <v>0</v>
      </c>
      <c r="Z160" s="42">
        <f t="shared" si="42"/>
        <v>0</v>
      </c>
      <c r="AA160" s="42">
        <f t="shared" si="42"/>
        <v>0</v>
      </c>
      <c r="AB160" s="42">
        <f t="shared" si="42"/>
        <v>1</v>
      </c>
      <c r="AC160" s="42">
        <f t="shared" si="42"/>
        <v>0</v>
      </c>
      <c r="AD160" s="42">
        <f t="shared" si="42"/>
        <v>0</v>
      </c>
      <c r="AE160" s="42">
        <f t="shared" si="42"/>
        <v>0</v>
      </c>
      <c r="AF160" s="42">
        <f t="shared" si="42"/>
        <v>0</v>
      </c>
      <c r="AG160" s="42">
        <f t="shared" si="42"/>
        <v>0</v>
      </c>
      <c r="AH160" s="42">
        <f t="shared" si="42"/>
        <v>0</v>
      </c>
      <c r="AI160" s="42">
        <f t="shared" si="42"/>
        <v>0</v>
      </c>
      <c r="AJ160" s="42">
        <f t="shared" si="42"/>
        <v>0</v>
      </c>
      <c r="AK160" s="42">
        <f t="shared" si="42"/>
        <v>0</v>
      </c>
      <c r="AL160" s="42">
        <f t="shared" si="42"/>
        <v>0</v>
      </c>
      <c r="AM160" s="42">
        <f t="shared" si="42"/>
        <v>0</v>
      </c>
      <c r="AN160" s="42">
        <f t="shared" si="42"/>
        <v>0</v>
      </c>
      <c r="AO160" s="42">
        <f t="shared" si="42"/>
        <v>0</v>
      </c>
      <c r="AP160" s="42">
        <f t="shared" si="42"/>
        <v>0</v>
      </c>
      <c r="AQ160" s="42">
        <f t="shared" si="42"/>
        <v>0</v>
      </c>
      <c r="AR160" s="42">
        <f t="shared" si="42"/>
        <v>0</v>
      </c>
      <c r="AS160" s="42">
        <f t="shared" si="42"/>
        <v>0</v>
      </c>
      <c r="AT160" s="42">
        <f t="shared" si="42"/>
        <v>0</v>
      </c>
      <c r="AU160" s="42">
        <f t="shared" si="42"/>
        <v>0</v>
      </c>
      <c r="AV160" s="42">
        <f t="shared" si="42"/>
        <v>0</v>
      </c>
      <c r="AW160" s="42">
        <f t="shared" si="42"/>
        <v>0</v>
      </c>
      <c r="AX160" s="42">
        <f t="shared" si="42"/>
        <v>0</v>
      </c>
      <c r="AY160" s="42">
        <f t="shared" si="42"/>
        <v>0</v>
      </c>
      <c r="AZ160" s="42">
        <f t="shared" si="42"/>
        <v>0</v>
      </c>
      <c r="BA160" s="42">
        <f t="shared" si="42"/>
        <v>0</v>
      </c>
      <c r="BB160" s="42">
        <f t="shared" si="42"/>
        <v>0</v>
      </c>
      <c r="BC160" s="42">
        <f t="shared" si="42"/>
        <v>0</v>
      </c>
      <c r="BD160" s="42">
        <f t="shared" si="42"/>
        <v>0</v>
      </c>
      <c r="BE160" s="42">
        <f t="shared" si="42"/>
        <v>0</v>
      </c>
      <c r="BF160" s="42">
        <f t="shared" si="42"/>
        <v>0</v>
      </c>
      <c r="BG160" s="42">
        <f t="shared" si="42"/>
        <v>0</v>
      </c>
      <c r="BH160" s="42">
        <f t="shared" si="42"/>
        <v>0</v>
      </c>
      <c r="BI160" s="42">
        <f t="shared" si="42"/>
        <v>0</v>
      </c>
      <c r="BJ160" s="42">
        <f t="shared" si="42"/>
        <v>0</v>
      </c>
      <c r="BK160" s="42">
        <f t="shared" si="42"/>
        <v>0</v>
      </c>
    </row>
    <row r="161" spans="1:63" s="1" customFormat="1" ht="15.6" x14ac:dyDescent="0.3">
      <c r="A161" s="14"/>
      <c r="B161" s="44">
        <v>26</v>
      </c>
      <c r="C161" s="46" t="s">
        <v>74</v>
      </c>
      <c r="D161" s="42">
        <f t="shared" ref="D161:BK161" si="43">+D95-D30</f>
        <v>-1.3367435145660484E-5</v>
      </c>
      <c r="E161" s="42">
        <f t="shared" si="43"/>
        <v>-1.1739224858982561E-5</v>
      </c>
      <c r="F161" s="42">
        <f t="shared" si="43"/>
        <v>-2.0525346236934333E-5</v>
      </c>
      <c r="G161" s="42">
        <f t="shared" si="43"/>
        <v>-3.2161621151540413E-5</v>
      </c>
      <c r="H161" s="42">
        <f t="shared" si="43"/>
        <v>-4.2928588293373969E-5</v>
      </c>
      <c r="I161" s="42">
        <f t="shared" si="43"/>
        <v>0</v>
      </c>
      <c r="J161" s="42">
        <f t="shared" si="43"/>
        <v>-3.2466060901354885E-3</v>
      </c>
      <c r="K161" s="42">
        <f t="shared" si="43"/>
        <v>-1.2880419615447916E-4</v>
      </c>
      <c r="L161" s="42">
        <f t="shared" si="43"/>
        <v>-7.9747996331592174E-5</v>
      </c>
      <c r="M161" s="42">
        <f t="shared" si="43"/>
        <v>-1.364163426778528E-5</v>
      </c>
      <c r="N161" s="42">
        <f t="shared" si="43"/>
        <v>-2.2568608570052961E-5</v>
      </c>
      <c r="O161" s="42">
        <f t="shared" si="43"/>
        <v>0</v>
      </c>
      <c r="P161" s="42">
        <f t="shared" si="43"/>
        <v>0</v>
      </c>
      <c r="Q161" s="42">
        <f t="shared" si="43"/>
        <v>-4.1097890803778557E-5</v>
      </c>
      <c r="R161" s="42">
        <f t="shared" si="43"/>
        <v>0</v>
      </c>
      <c r="S161" s="42">
        <f t="shared" si="43"/>
        <v>-2.0781223952105968E-4</v>
      </c>
      <c r="T161" s="42">
        <f t="shared" si="43"/>
        <v>-8.4800882587826541E-5</v>
      </c>
      <c r="U161" s="42">
        <f t="shared" si="43"/>
        <v>0</v>
      </c>
      <c r="V161" s="42">
        <f t="shared" si="43"/>
        <v>-5.297033967648504E-6</v>
      </c>
      <c r="W161" s="42">
        <f t="shared" si="43"/>
        <v>0</v>
      </c>
      <c r="X161" s="42">
        <f t="shared" si="43"/>
        <v>-5.0025782518682708E-5</v>
      </c>
      <c r="Y161" s="42">
        <f t="shared" si="43"/>
        <v>-4.9844485206156791E-4</v>
      </c>
      <c r="Z161" s="42">
        <f t="shared" si="43"/>
        <v>0</v>
      </c>
      <c r="AA161" s="42">
        <f t="shared" si="43"/>
        <v>-2.9916234543278817E-4</v>
      </c>
      <c r="AB161" s="42">
        <f t="shared" si="43"/>
        <v>0</v>
      </c>
      <c r="AC161" s="42">
        <f t="shared" si="43"/>
        <v>0.97189692150054552</v>
      </c>
      <c r="AD161" s="42">
        <f t="shared" si="43"/>
        <v>-9.2339619408455262E-4</v>
      </c>
      <c r="AE161" s="42">
        <f t="shared" si="43"/>
        <v>-2.2813688212927757E-4</v>
      </c>
      <c r="AF161" s="42">
        <f t="shared" si="43"/>
        <v>-1.3409042705381125E-3</v>
      </c>
      <c r="AG161" s="42">
        <f t="shared" si="43"/>
        <v>-1.6301945345645864E-4</v>
      </c>
      <c r="AH161" s="42">
        <f t="shared" si="43"/>
        <v>-2.774059304046187E-5</v>
      </c>
      <c r="AI161" s="42">
        <f t="shared" si="43"/>
        <v>-1.1024041597383627E-4</v>
      </c>
      <c r="AJ161" s="42">
        <f t="shared" si="43"/>
        <v>0</v>
      </c>
      <c r="AK161" s="42">
        <f t="shared" si="43"/>
        <v>-0.19435992871138943</v>
      </c>
      <c r="AL161" s="42">
        <f t="shared" si="43"/>
        <v>-8.7605868118572294E-2</v>
      </c>
      <c r="AM161" s="42">
        <f t="shared" si="43"/>
        <v>-1.9718567251461989E-2</v>
      </c>
      <c r="AN161" s="42">
        <f t="shared" si="43"/>
        <v>0</v>
      </c>
      <c r="AO161" s="42">
        <f t="shared" si="43"/>
        <v>0</v>
      </c>
      <c r="AP161" s="42">
        <f t="shared" si="43"/>
        <v>-4.0510077009888915E-2</v>
      </c>
      <c r="AQ161" s="42">
        <f t="shared" si="43"/>
        <v>-2.9205526241860698E-5</v>
      </c>
      <c r="AR161" s="42">
        <f t="shared" si="43"/>
        <v>-2.6277046708609951E-4</v>
      </c>
      <c r="AS161" s="42">
        <f t="shared" si="43"/>
        <v>0</v>
      </c>
      <c r="AT161" s="42">
        <f t="shared" si="43"/>
        <v>-7.3580229260503799E-4</v>
      </c>
      <c r="AU161" s="42">
        <f t="shared" si="43"/>
        <v>-4.3188295090636659E-3</v>
      </c>
      <c r="AV161" s="42">
        <f t="shared" si="43"/>
        <v>0</v>
      </c>
      <c r="AW161" s="42">
        <f t="shared" si="43"/>
        <v>-1.5932104430651461E-3</v>
      </c>
      <c r="AX161" s="42">
        <f t="shared" si="43"/>
        <v>-4.4235826104052494E-5</v>
      </c>
      <c r="AY161" s="42">
        <f t="shared" si="43"/>
        <v>-8.1156969368453461E-5</v>
      </c>
      <c r="AZ161" s="42">
        <f t="shared" si="43"/>
        <v>-1.4879169397777365E-5</v>
      </c>
      <c r="BA161" s="42">
        <f t="shared" si="43"/>
        <v>0</v>
      </c>
      <c r="BB161" s="42">
        <f t="shared" si="43"/>
        <v>0</v>
      </c>
      <c r="BC161" s="42">
        <f t="shared" si="43"/>
        <v>0</v>
      </c>
      <c r="BD161" s="42">
        <f t="shared" si="43"/>
        <v>0</v>
      </c>
      <c r="BE161" s="42">
        <f t="shared" si="43"/>
        <v>-1.399909285878275E-4</v>
      </c>
      <c r="BF161" s="42">
        <f t="shared" si="43"/>
        <v>0</v>
      </c>
      <c r="BG161" s="42">
        <f t="shared" si="43"/>
        <v>-2.4233418319846606E-4</v>
      </c>
      <c r="BH161" s="42">
        <f t="shared" si="43"/>
        <v>-1.1201434372664449E-3</v>
      </c>
      <c r="BI161" s="42">
        <f t="shared" si="43"/>
        <v>-2.7132918742334952E-4</v>
      </c>
      <c r="BJ161" s="42">
        <f t="shared" si="43"/>
        <v>-1.056444310292786E-3</v>
      </c>
      <c r="BK161" s="42">
        <f t="shared" si="43"/>
        <v>0</v>
      </c>
    </row>
    <row r="162" spans="1:63" s="1" customFormat="1" ht="15.6" x14ac:dyDescent="0.3">
      <c r="A162" s="14"/>
      <c r="B162" s="44">
        <v>27</v>
      </c>
      <c r="C162" s="46" t="s">
        <v>76</v>
      </c>
      <c r="D162" s="42">
        <f t="shared" ref="D162:BK162" si="44">+D96-D31</f>
        <v>0</v>
      </c>
      <c r="E162" s="42">
        <f t="shared" si="44"/>
        <v>0</v>
      </c>
      <c r="F162" s="42">
        <f t="shared" si="44"/>
        <v>-1.7104455197445278E-6</v>
      </c>
      <c r="G162" s="42">
        <f t="shared" si="44"/>
        <v>-1.8010507844862631E-5</v>
      </c>
      <c r="H162" s="42">
        <f t="shared" si="44"/>
        <v>0</v>
      </c>
      <c r="I162" s="42">
        <f t="shared" si="44"/>
        <v>-1.002544527894256E-4</v>
      </c>
      <c r="J162" s="42">
        <f t="shared" si="44"/>
        <v>-1.9571830161838435E-5</v>
      </c>
      <c r="K162" s="42">
        <f t="shared" si="44"/>
        <v>-3.5778943376244214E-6</v>
      </c>
      <c r="L162" s="42">
        <f t="shared" si="44"/>
        <v>-3.9873998165796087E-5</v>
      </c>
      <c r="M162" s="42">
        <f t="shared" si="44"/>
        <v>-2.2849737398540344E-4</v>
      </c>
      <c r="N162" s="42">
        <f t="shared" si="44"/>
        <v>-1.5045739046701974E-5</v>
      </c>
      <c r="O162" s="42">
        <f t="shared" si="44"/>
        <v>-1.7361554369750044E-4</v>
      </c>
      <c r="P162" s="42">
        <f t="shared" si="44"/>
        <v>-6.631144535546836E-5</v>
      </c>
      <c r="Q162" s="42">
        <f t="shared" si="44"/>
        <v>-6.5581740644327486E-7</v>
      </c>
      <c r="R162" s="42">
        <f t="shared" si="44"/>
        <v>-2.9933601828670948E-4</v>
      </c>
      <c r="S162" s="42">
        <f t="shared" si="44"/>
        <v>-3.6212179885145406E-5</v>
      </c>
      <c r="T162" s="42">
        <f t="shared" si="44"/>
        <v>-1.4531413375486782E-4</v>
      </c>
      <c r="U162" s="42">
        <f t="shared" si="44"/>
        <v>0</v>
      </c>
      <c r="V162" s="42">
        <f t="shared" si="44"/>
        <v>-1.380016744203163E-5</v>
      </c>
      <c r="W162" s="42">
        <f t="shared" si="44"/>
        <v>-2.12110483785815E-3</v>
      </c>
      <c r="X162" s="42">
        <f t="shared" si="44"/>
        <v>-1.4622921043922637E-5</v>
      </c>
      <c r="Y162" s="42">
        <f t="shared" si="44"/>
        <v>-4.2666879336470216E-3</v>
      </c>
      <c r="Z162" s="42">
        <f t="shared" si="44"/>
        <v>0</v>
      </c>
      <c r="AA162" s="42">
        <f t="shared" si="44"/>
        <v>-3.1511767052253689E-3</v>
      </c>
      <c r="AB162" s="42">
        <f t="shared" si="44"/>
        <v>0</v>
      </c>
      <c r="AC162" s="42">
        <f t="shared" si="44"/>
        <v>-7.6744697356248887E-5</v>
      </c>
      <c r="AD162" s="42">
        <f t="shared" si="44"/>
        <v>0.93355355221948266</v>
      </c>
      <c r="AE162" s="42">
        <f t="shared" si="44"/>
        <v>-1.5209125475285171E-4</v>
      </c>
      <c r="AF162" s="42">
        <f t="shared" si="44"/>
        <v>-1.7081583064179777E-5</v>
      </c>
      <c r="AG162" s="42">
        <f t="shared" si="44"/>
        <v>-2.9153113939293696E-5</v>
      </c>
      <c r="AH162" s="42">
        <f t="shared" si="44"/>
        <v>-5.5845395179923242E-6</v>
      </c>
      <c r="AI162" s="42">
        <f t="shared" si="44"/>
        <v>-2.1435636439357054E-5</v>
      </c>
      <c r="AJ162" s="42">
        <f t="shared" si="44"/>
        <v>0</v>
      </c>
      <c r="AK162" s="42">
        <f t="shared" si="44"/>
        <v>-9.846493171456986E-5</v>
      </c>
      <c r="AL162" s="42">
        <f t="shared" si="44"/>
        <v>-6.4277071990320625E-4</v>
      </c>
      <c r="AM162" s="42">
        <f t="shared" si="44"/>
        <v>-4.7514619883040935E-4</v>
      </c>
      <c r="AN162" s="42">
        <f t="shared" si="44"/>
        <v>-2.3532961803535827E-4</v>
      </c>
      <c r="AO162" s="42">
        <f t="shared" si="44"/>
        <v>-1.8692658363057204E-3</v>
      </c>
      <c r="AP162" s="42">
        <f t="shared" si="44"/>
        <v>-6.8318711111303284E-5</v>
      </c>
      <c r="AQ162" s="42">
        <f t="shared" si="44"/>
        <v>-1.3782226907468548E-3</v>
      </c>
      <c r="AR162" s="42">
        <f t="shared" si="44"/>
        <v>-3.4492694132413422E-3</v>
      </c>
      <c r="AS162" s="42">
        <f t="shared" si="44"/>
        <v>-9.9388062213268491E-5</v>
      </c>
      <c r="AT162" s="42">
        <f t="shared" si="44"/>
        <v>-1.1915826600891303E-5</v>
      </c>
      <c r="AU162" s="42">
        <f t="shared" si="44"/>
        <v>-8.8139377735993178E-5</v>
      </c>
      <c r="AV162" s="42">
        <f t="shared" si="44"/>
        <v>-2.5553612364994212E-4</v>
      </c>
      <c r="AW162" s="42">
        <f t="shared" si="44"/>
        <v>-7.231458178702879E-4</v>
      </c>
      <c r="AX162" s="42">
        <f t="shared" si="44"/>
        <v>-1.273008773438844E-3</v>
      </c>
      <c r="AY162" s="42">
        <f t="shared" si="44"/>
        <v>-2.453901607593441E-4</v>
      </c>
      <c r="AZ162" s="42">
        <f t="shared" si="44"/>
        <v>-3.3415482010692643E-3</v>
      </c>
      <c r="BA162" s="42">
        <f t="shared" si="44"/>
        <v>-8.8776361095721523E-4</v>
      </c>
      <c r="BB162" s="42">
        <f t="shared" si="44"/>
        <v>-3.1991282724707329E-3</v>
      </c>
      <c r="BC162" s="42">
        <f t="shared" si="44"/>
        <v>-4.5990418047732592E-3</v>
      </c>
      <c r="BD162" s="42">
        <f t="shared" si="44"/>
        <v>-1.8410391825622016E-4</v>
      </c>
      <c r="BE162" s="42">
        <f t="shared" si="44"/>
        <v>-3.9253456376026835E-3</v>
      </c>
      <c r="BF162" s="42">
        <f t="shared" si="44"/>
        <v>-3.5458045929250117E-3</v>
      </c>
      <c r="BG162" s="42">
        <f t="shared" si="44"/>
        <v>-4.1311256822461149E-3</v>
      </c>
      <c r="BH162" s="42">
        <f t="shared" si="44"/>
        <v>-4.0765121476196257E-3</v>
      </c>
      <c r="BI162" s="42">
        <f t="shared" si="44"/>
        <v>-1.4775812320825833E-3</v>
      </c>
      <c r="BJ162" s="42">
        <f t="shared" si="44"/>
        <v>-1.2596066776567833E-3</v>
      </c>
      <c r="BK162" s="42">
        <f t="shared" si="44"/>
        <v>-2.1904393763690246E-4</v>
      </c>
    </row>
    <row r="163" spans="1:63" s="1" customFormat="1" ht="15.6" x14ac:dyDescent="0.3">
      <c r="A163" s="14"/>
      <c r="B163" s="44">
        <v>28</v>
      </c>
      <c r="C163" s="46" t="s">
        <v>78</v>
      </c>
      <c r="D163" s="42">
        <f t="shared" ref="D163:BK163" si="45">+D97-D32</f>
        <v>-3.2081844349585165E-4</v>
      </c>
      <c r="E163" s="42">
        <f t="shared" si="45"/>
        <v>-2.8174139661558148E-4</v>
      </c>
      <c r="F163" s="42">
        <f t="shared" si="45"/>
        <v>-1.1288940430313884E-4</v>
      </c>
      <c r="G163" s="42">
        <f t="shared" si="45"/>
        <v>-2.8044933644143238E-4</v>
      </c>
      <c r="H163" s="42">
        <f t="shared" si="45"/>
        <v>-4.9367876537380069E-4</v>
      </c>
      <c r="I163" s="42">
        <f t="shared" si="45"/>
        <v>-1.1627366294022926E-3</v>
      </c>
      <c r="J163" s="42">
        <f t="shared" si="45"/>
        <v>-1.1258952824678636E-3</v>
      </c>
      <c r="K163" s="42">
        <f t="shared" si="45"/>
        <v>-4.186136375020573E-4</v>
      </c>
      <c r="L163" s="42">
        <f t="shared" si="45"/>
        <v>-1.395589935802863E-3</v>
      </c>
      <c r="M163" s="42">
        <f t="shared" si="45"/>
        <v>-2.3190778255234977E-4</v>
      </c>
      <c r="N163" s="42">
        <f t="shared" si="45"/>
        <v>-2.2117236398651901E-4</v>
      </c>
      <c r="O163" s="42">
        <f t="shared" si="45"/>
        <v>-1.6340286465647101E-4</v>
      </c>
      <c r="P163" s="42">
        <f t="shared" si="45"/>
        <v>-5.851009884306031E-5</v>
      </c>
      <c r="Q163" s="42">
        <f t="shared" si="45"/>
        <v>-3.2353658717868229E-5</v>
      </c>
      <c r="R163" s="42">
        <f t="shared" si="45"/>
        <v>-1.2699103806102826E-5</v>
      </c>
      <c r="S163" s="42">
        <f t="shared" si="45"/>
        <v>-2.1205330563373435E-6</v>
      </c>
      <c r="T163" s="42">
        <f t="shared" si="45"/>
        <v>-1.6877845563596546E-5</v>
      </c>
      <c r="U163" s="42">
        <f t="shared" si="45"/>
        <v>0</v>
      </c>
      <c r="V163" s="42">
        <f t="shared" si="45"/>
        <v>-2.1745718393504385E-5</v>
      </c>
      <c r="W163" s="42">
        <f t="shared" si="45"/>
        <v>-4.6583561592785138E-5</v>
      </c>
      <c r="X163" s="42">
        <f t="shared" si="45"/>
        <v>-5.3873919635504452E-6</v>
      </c>
      <c r="Y163" s="42">
        <f t="shared" si="45"/>
        <v>-1.196267644947763E-4</v>
      </c>
      <c r="Z163" s="42">
        <f t="shared" si="45"/>
        <v>0</v>
      </c>
      <c r="AA163" s="42">
        <f t="shared" si="45"/>
        <v>-1.2165935380933387E-3</v>
      </c>
      <c r="AB163" s="42">
        <f t="shared" si="45"/>
        <v>0</v>
      </c>
      <c r="AC163" s="42">
        <f t="shared" si="45"/>
        <v>-2.9245952235759708E-4</v>
      </c>
      <c r="AD163" s="42">
        <f t="shared" si="45"/>
        <v>-6.7588793587632198E-4</v>
      </c>
      <c r="AE163" s="42">
        <f t="shared" si="45"/>
        <v>0.99581749049429658</v>
      </c>
      <c r="AF163" s="42">
        <f t="shared" si="45"/>
        <v>-1.3622562493683372E-3</v>
      </c>
      <c r="AG163" s="42">
        <f t="shared" si="45"/>
        <v>-1.6658922251024971E-5</v>
      </c>
      <c r="AH163" s="42">
        <f t="shared" si="45"/>
        <v>-7.9033374482891366E-5</v>
      </c>
      <c r="AI163" s="42">
        <f t="shared" si="45"/>
        <v>-2.8478774126574372E-4</v>
      </c>
      <c r="AJ163" s="42">
        <f t="shared" si="45"/>
        <v>0</v>
      </c>
      <c r="AK163" s="42">
        <f t="shared" si="45"/>
        <v>-8.8618438543112873E-5</v>
      </c>
      <c r="AL163" s="42">
        <f t="shared" si="45"/>
        <v>-4.1591046581972174E-4</v>
      </c>
      <c r="AM163" s="42">
        <f t="shared" si="45"/>
        <v>-1.3888888888888889E-3</v>
      </c>
      <c r="AN163" s="42">
        <f t="shared" si="45"/>
        <v>-9.5839884764399943E-5</v>
      </c>
      <c r="AO163" s="42">
        <f t="shared" si="45"/>
        <v>-5.6459457912907468E-3</v>
      </c>
      <c r="AP163" s="42">
        <f t="shared" si="45"/>
        <v>-8.6479381153548471E-5</v>
      </c>
      <c r="AQ163" s="42">
        <f t="shared" si="45"/>
        <v>-1.1264988693289126E-4</v>
      </c>
      <c r="AR163" s="42">
        <f t="shared" si="45"/>
        <v>-4.7462483916039754E-5</v>
      </c>
      <c r="AS163" s="42">
        <f t="shared" si="45"/>
        <v>-9.7558834074373973E-6</v>
      </c>
      <c r="AT163" s="42">
        <f t="shared" si="45"/>
        <v>-3.4754494252599636E-5</v>
      </c>
      <c r="AU163" s="42">
        <f t="shared" si="45"/>
        <v>-2.9379792578664396E-5</v>
      </c>
      <c r="AV163" s="42">
        <f t="shared" si="45"/>
        <v>-5.4159872064534937E-6</v>
      </c>
      <c r="AW163" s="42">
        <f t="shared" si="45"/>
        <v>-7.6321458350426156E-6</v>
      </c>
      <c r="AX163" s="42">
        <f t="shared" si="45"/>
        <v>-3.440564252537416E-5</v>
      </c>
      <c r="AY163" s="42">
        <f t="shared" si="45"/>
        <v>-1.3708947528454976E-6</v>
      </c>
      <c r="AZ163" s="42">
        <f t="shared" si="45"/>
        <v>-2.3493425364911629E-6</v>
      </c>
      <c r="BA163" s="42">
        <f t="shared" si="45"/>
        <v>-9.4543515543899391E-7</v>
      </c>
      <c r="BB163" s="42">
        <f t="shared" si="45"/>
        <v>0</v>
      </c>
      <c r="BC163" s="42">
        <f t="shared" si="45"/>
        <v>-3.691044787137447E-6</v>
      </c>
      <c r="BD163" s="42">
        <f t="shared" si="45"/>
        <v>0</v>
      </c>
      <c r="BE163" s="42">
        <f t="shared" si="45"/>
        <v>-1.6798911430539301E-5</v>
      </c>
      <c r="BF163" s="42">
        <f t="shared" si="45"/>
        <v>-1.3850799191113327E-5</v>
      </c>
      <c r="BG163" s="42">
        <f t="shared" si="45"/>
        <v>-5.5769560900996311E-5</v>
      </c>
      <c r="BH163" s="42">
        <f t="shared" si="45"/>
        <v>-3.8197167334886989E-5</v>
      </c>
      <c r="BI163" s="42">
        <f t="shared" si="45"/>
        <v>-1.9024052169625705E-3</v>
      </c>
      <c r="BJ163" s="42">
        <f t="shared" si="45"/>
        <v>-1.7413917202628339E-5</v>
      </c>
      <c r="BK163" s="42">
        <f t="shared" si="45"/>
        <v>-1.7523515010952197E-4</v>
      </c>
    </row>
    <row r="164" spans="1:63" s="1" customFormat="1" ht="15.6" x14ac:dyDescent="0.3">
      <c r="A164" s="14"/>
      <c r="B164" s="44">
        <v>29</v>
      </c>
      <c r="C164" s="46" t="s">
        <v>80</v>
      </c>
      <c r="D164" s="42">
        <f t="shared" ref="D164:BK164" si="46">+D98-D33</f>
        <v>-4.6696906775507297E-3</v>
      </c>
      <c r="E164" s="42">
        <f t="shared" si="46"/>
        <v>-4.3904700972594779E-3</v>
      </c>
      <c r="F164" s="42">
        <f t="shared" si="46"/>
        <v>-1.967012347706207E-4</v>
      </c>
      <c r="G164" s="42">
        <f t="shared" si="46"/>
        <v>-4.3997097735307285E-4</v>
      </c>
      <c r="H164" s="42">
        <f t="shared" si="46"/>
        <v>-4.2928588293373969E-5</v>
      </c>
      <c r="I164" s="42">
        <f t="shared" si="46"/>
        <v>-1.424527077168782E-5</v>
      </c>
      <c r="J164" s="42">
        <f t="shared" si="46"/>
        <v>-1.820695253213128E-4</v>
      </c>
      <c r="K164" s="42">
        <f t="shared" si="46"/>
        <v>-1.7961029574874595E-3</v>
      </c>
      <c r="L164" s="42">
        <f t="shared" si="46"/>
        <v>-1.9936999082898043E-3</v>
      </c>
      <c r="M164" s="42">
        <f t="shared" si="46"/>
        <v>-2.046245140167792E-5</v>
      </c>
      <c r="N164" s="42">
        <f t="shared" si="46"/>
        <v>-9.0274434280211843E-4</v>
      </c>
      <c r="O164" s="42">
        <f t="shared" si="46"/>
        <v>-3.5386932877167002E-3</v>
      </c>
      <c r="P164" s="42">
        <f t="shared" si="46"/>
        <v>-2.4925302107143693E-3</v>
      </c>
      <c r="Q164" s="42">
        <f t="shared" si="46"/>
        <v>-4.2628131418812863E-5</v>
      </c>
      <c r="R164" s="42">
        <f t="shared" si="46"/>
        <v>0</v>
      </c>
      <c r="S164" s="42">
        <f t="shared" si="46"/>
        <v>-3.8022788879402673E-4</v>
      </c>
      <c r="T164" s="42">
        <f t="shared" si="46"/>
        <v>-1.0044376384189163E-4</v>
      </c>
      <c r="U164" s="42">
        <f t="shared" si="46"/>
        <v>0</v>
      </c>
      <c r="V164" s="42">
        <f t="shared" si="46"/>
        <v>-5.0795767837134604E-4</v>
      </c>
      <c r="W164" s="42">
        <f t="shared" si="46"/>
        <v>-6.1707691256576045E-3</v>
      </c>
      <c r="X164" s="42">
        <f t="shared" si="46"/>
        <v>-8.277342938283577E-4</v>
      </c>
      <c r="Y164" s="42">
        <f t="shared" si="46"/>
        <v>-3.2438790972166842E-2</v>
      </c>
      <c r="Z164" s="42">
        <f t="shared" si="46"/>
        <v>0</v>
      </c>
      <c r="AA164" s="42">
        <f t="shared" si="46"/>
        <v>-3.1910650179497405E-4</v>
      </c>
      <c r="AB164" s="42">
        <f t="shared" si="46"/>
        <v>0</v>
      </c>
      <c r="AC164" s="42">
        <f t="shared" si="46"/>
        <v>-4.3142965000269646E-4</v>
      </c>
      <c r="AD164" s="42">
        <f t="shared" si="46"/>
        <v>-2.9491560920349939E-2</v>
      </c>
      <c r="AE164" s="42">
        <f t="shared" si="46"/>
        <v>-2.6007604562737641E-3</v>
      </c>
      <c r="AF164" s="42">
        <f t="shared" si="46"/>
        <v>0.96193084521096472</v>
      </c>
      <c r="AG164" s="42">
        <f t="shared" si="46"/>
        <v>-2.0823652813781213E-5</v>
      </c>
      <c r="AH164" s="42">
        <f t="shared" si="46"/>
        <v>-9.105227474987485E-7</v>
      </c>
      <c r="AI164" s="42">
        <f t="shared" si="46"/>
        <v>-2.4497870216408059E-4</v>
      </c>
      <c r="AJ164" s="42">
        <f t="shared" si="46"/>
        <v>0</v>
      </c>
      <c r="AK164" s="42">
        <f t="shared" si="46"/>
        <v>-2.5108557587215311E-3</v>
      </c>
      <c r="AL164" s="42">
        <f t="shared" si="46"/>
        <v>-1.4216575922565033E-2</v>
      </c>
      <c r="AM164" s="42">
        <f t="shared" si="46"/>
        <v>-2.4853801169590645E-3</v>
      </c>
      <c r="AN164" s="42">
        <f t="shared" si="46"/>
        <v>-3.6143972382930633E-3</v>
      </c>
      <c r="AO164" s="42">
        <f t="shared" si="46"/>
        <v>-1.2646155606843802E-2</v>
      </c>
      <c r="AP164" s="42">
        <f t="shared" si="46"/>
        <v>-1.5468999303840981E-4</v>
      </c>
      <c r="AQ164" s="42">
        <f t="shared" si="46"/>
        <v>-2.6982197609226349E-2</v>
      </c>
      <c r="AR164" s="42">
        <f t="shared" si="46"/>
        <v>-1.2881673363383039E-2</v>
      </c>
      <c r="AS164" s="42">
        <f t="shared" si="46"/>
        <v>-2.6931725888943901E-2</v>
      </c>
      <c r="AT164" s="42">
        <f t="shared" si="46"/>
        <v>-6.9211092840176986E-4</v>
      </c>
      <c r="AU164" s="42">
        <f t="shared" si="46"/>
        <v>-2.6148015395011312E-3</v>
      </c>
      <c r="AV164" s="42">
        <f t="shared" si="46"/>
        <v>-2.7217305162322059E-2</v>
      </c>
      <c r="AW164" s="42">
        <f t="shared" si="46"/>
        <v>-1.1200174012925038E-3</v>
      </c>
      <c r="AX164" s="42">
        <f t="shared" si="46"/>
        <v>-1.6219802904819246E-4</v>
      </c>
      <c r="AY164" s="42">
        <f t="shared" si="46"/>
        <v>-2.6458268729918108E-4</v>
      </c>
      <c r="AZ164" s="42">
        <f t="shared" si="46"/>
        <v>-5.6384220875787909E-5</v>
      </c>
      <c r="BA164" s="42">
        <f t="shared" si="46"/>
        <v>-6.9962201502485547E-5</v>
      </c>
      <c r="BB164" s="42">
        <f t="shared" si="46"/>
        <v>-4.3306976614232629E-4</v>
      </c>
      <c r="BC164" s="42">
        <f t="shared" si="46"/>
        <v>-3.9494179222370683E-4</v>
      </c>
      <c r="BD164" s="42">
        <f t="shared" si="46"/>
        <v>-6.6425021731642908E-5</v>
      </c>
      <c r="BE164" s="42">
        <f t="shared" si="46"/>
        <v>-1.0303332344064105E-3</v>
      </c>
      <c r="BF164" s="42">
        <f t="shared" si="46"/>
        <v>-3.7397157816005983E-4</v>
      </c>
      <c r="BG164" s="42">
        <f t="shared" si="46"/>
        <v>-2.0164238631956323E-5</v>
      </c>
      <c r="BH164" s="42">
        <f t="shared" si="46"/>
        <v>-2.2043907413748034E-4</v>
      </c>
      <c r="BI164" s="42">
        <f t="shared" si="46"/>
        <v>-4.5040645112276017E-4</v>
      </c>
      <c r="BJ164" s="42">
        <f t="shared" si="46"/>
        <v>-1.0053634864984095E-2</v>
      </c>
      <c r="BK164" s="42">
        <f t="shared" si="46"/>
        <v>-2.2935188764334493E-3</v>
      </c>
    </row>
    <row r="165" spans="1:63" s="1" customFormat="1" ht="15.6" x14ac:dyDescent="0.3">
      <c r="A165" s="14"/>
      <c r="B165" s="44">
        <v>30</v>
      </c>
      <c r="C165" s="46" t="s">
        <v>82</v>
      </c>
      <c r="D165" s="42">
        <f t="shared" ref="D165:BK165" si="47">+D99-D34</f>
        <v>0</v>
      </c>
      <c r="E165" s="42">
        <f t="shared" si="47"/>
        <v>0</v>
      </c>
      <c r="F165" s="42">
        <f t="shared" si="47"/>
        <v>0</v>
      </c>
      <c r="G165" s="42">
        <f t="shared" si="47"/>
        <v>0</v>
      </c>
      <c r="H165" s="42">
        <f t="shared" si="47"/>
        <v>0</v>
      </c>
      <c r="I165" s="42">
        <f t="shared" si="47"/>
        <v>-1.8008172484963847E-5</v>
      </c>
      <c r="J165" s="42">
        <f t="shared" si="47"/>
        <v>-2.3434691377990756E-4</v>
      </c>
      <c r="K165" s="42">
        <f t="shared" si="47"/>
        <v>-5.0090520726741901E-5</v>
      </c>
      <c r="L165" s="42">
        <f t="shared" si="47"/>
        <v>-7.9747996331592174E-5</v>
      </c>
      <c r="M165" s="42">
        <f t="shared" si="47"/>
        <v>-1.70520428347316E-5</v>
      </c>
      <c r="N165" s="42">
        <f t="shared" si="47"/>
        <v>-1.805488685604237E-5</v>
      </c>
      <c r="O165" s="42">
        <f t="shared" si="47"/>
        <v>0</v>
      </c>
      <c r="P165" s="42">
        <f t="shared" si="47"/>
        <v>-3.6666328608317796E-4</v>
      </c>
      <c r="Q165" s="42">
        <f t="shared" si="47"/>
        <v>0</v>
      </c>
      <c r="R165" s="42">
        <f t="shared" si="47"/>
        <v>0</v>
      </c>
      <c r="S165" s="42">
        <f t="shared" si="47"/>
        <v>0</v>
      </c>
      <c r="T165" s="42">
        <f t="shared" si="47"/>
        <v>0</v>
      </c>
      <c r="U165" s="42">
        <f t="shared" si="47"/>
        <v>0</v>
      </c>
      <c r="V165" s="42">
        <f t="shared" si="47"/>
        <v>-6.969781536379611E-6</v>
      </c>
      <c r="W165" s="42">
        <f t="shared" si="47"/>
        <v>0</v>
      </c>
      <c r="X165" s="42">
        <f t="shared" si="47"/>
        <v>0</v>
      </c>
      <c r="Y165" s="42">
        <f t="shared" si="47"/>
        <v>0</v>
      </c>
      <c r="Z165" s="42">
        <f t="shared" si="47"/>
        <v>0</v>
      </c>
      <c r="AA165" s="42">
        <f t="shared" si="47"/>
        <v>0</v>
      </c>
      <c r="AB165" s="42">
        <f t="shared" si="47"/>
        <v>0</v>
      </c>
      <c r="AC165" s="42">
        <f t="shared" si="47"/>
        <v>0</v>
      </c>
      <c r="AD165" s="42">
        <f t="shared" si="47"/>
        <v>0</v>
      </c>
      <c r="AE165" s="42">
        <f t="shared" si="47"/>
        <v>-7.6045627376425851E-4</v>
      </c>
      <c r="AF165" s="42">
        <f t="shared" si="47"/>
        <v>-1.4599059658852317E-2</v>
      </c>
      <c r="AG165" s="42">
        <f t="shared" si="47"/>
        <v>0.93895694918017281</v>
      </c>
      <c r="AH165" s="42">
        <f t="shared" si="47"/>
        <v>-1.2219215271433204E-4</v>
      </c>
      <c r="AI165" s="42">
        <f t="shared" si="47"/>
        <v>-6.0632228785609948E-4</v>
      </c>
      <c r="AJ165" s="42">
        <f t="shared" si="47"/>
        <v>0</v>
      </c>
      <c r="AK165" s="42">
        <f t="shared" si="47"/>
        <v>-4.9823255447572351E-3</v>
      </c>
      <c r="AL165" s="42">
        <f t="shared" si="47"/>
        <v>-2.1173623714458561E-3</v>
      </c>
      <c r="AM165" s="42">
        <f t="shared" si="47"/>
        <v>-1.1951754385964913E-2</v>
      </c>
      <c r="AN165" s="42">
        <f t="shared" si="47"/>
        <v>0</v>
      </c>
      <c r="AO165" s="42">
        <f t="shared" si="47"/>
        <v>-5.6459457912907468E-3</v>
      </c>
      <c r="AP165" s="42">
        <f t="shared" si="47"/>
        <v>-0.1369333979046046</v>
      </c>
      <c r="AQ165" s="42">
        <f t="shared" si="47"/>
        <v>-9.5033855231451477E-5</v>
      </c>
      <c r="AR165" s="42">
        <f t="shared" si="47"/>
        <v>-1.0094411859897853E-4</v>
      </c>
      <c r="AS165" s="42">
        <f t="shared" si="47"/>
        <v>0</v>
      </c>
      <c r="AT165" s="42">
        <f t="shared" si="47"/>
        <v>-2.0157606666507789E-4</v>
      </c>
      <c r="AU165" s="42">
        <f t="shared" si="47"/>
        <v>0</v>
      </c>
      <c r="AV165" s="42">
        <f t="shared" si="47"/>
        <v>0</v>
      </c>
      <c r="AW165" s="42">
        <f t="shared" si="47"/>
        <v>0</v>
      </c>
      <c r="AX165" s="42">
        <f t="shared" si="47"/>
        <v>-2.3592440588827998E-4</v>
      </c>
      <c r="AY165" s="42">
        <f t="shared" si="47"/>
        <v>-4.7707137399023318E-4</v>
      </c>
      <c r="AZ165" s="42">
        <f t="shared" si="47"/>
        <v>0</v>
      </c>
      <c r="BA165" s="42">
        <f t="shared" si="47"/>
        <v>0</v>
      </c>
      <c r="BB165" s="42">
        <f t="shared" si="47"/>
        <v>-1.9557989438685703E-4</v>
      </c>
      <c r="BC165" s="42">
        <f t="shared" si="47"/>
        <v>0</v>
      </c>
      <c r="BD165" s="42">
        <f t="shared" si="47"/>
        <v>-2.0476948057273131E-3</v>
      </c>
      <c r="BE165" s="42">
        <f t="shared" si="47"/>
        <v>0</v>
      </c>
      <c r="BF165" s="42">
        <f t="shared" si="47"/>
        <v>0</v>
      </c>
      <c r="BG165" s="42">
        <f t="shared" si="47"/>
        <v>-1.5949731098069956E-4</v>
      </c>
      <c r="BH165" s="42">
        <f t="shared" si="47"/>
        <v>-2.3631620995740324E-3</v>
      </c>
      <c r="BI165" s="42">
        <f t="shared" si="47"/>
        <v>-1.3868797608582064E-3</v>
      </c>
      <c r="BJ165" s="42">
        <f t="shared" si="47"/>
        <v>0</v>
      </c>
      <c r="BK165" s="42">
        <f t="shared" si="47"/>
        <v>0</v>
      </c>
    </row>
    <row r="166" spans="1:63" s="1" customFormat="1" ht="15.6" x14ac:dyDescent="0.3">
      <c r="A166" s="14"/>
      <c r="B166" s="44">
        <v>31</v>
      </c>
      <c r="C166" s="46" t="s">
        <v>84</v>
      </c>
      <c r="D166" s="42">
        <f t="shared" ref="D166:BK166" si="48">+D100-D35</f>
        <v>0</v>
      </c>
      <c r="E166" s="42">
        <f t="shared" si="48"/>
        <v>0</v>
      </c>
      <c r="F166" s="42">
        <f t="shared" si="48"/>
        <v>0</v>
      </c>
      <c r="G166" s="42">
        <f t="shared" si="48"/>
        <v>0</v>
      </c>
      <c r="H166" s="42">
        <f t="shared" si="48"/>
        <v>0</v>
      </c>
      <c r="I166" s="42">
        <f t="shared" si="48"/>
        <v>0</v>
      </c>
      <c r="J166" s="42">
        <f t="shared" si="48"/>
        <v>0</v>
      </c>
      <c r="K166" s="42">
        <f t="shared" si="48"/>
        <v>0</v>
      </c>
      <c r="L166" s="42">
        <f t="shared" si="48"/>
        <v>0</v>
      </c>
      <c r="M166" s="42">
        <f t="shared" si="48"/>
        <v>0</v>
      </c>
      <c r="N166" s="42">
        <f t="shared" si="48"/>
        <v>0</v>
      </c>
      <c r="O166" s="42">
        <f t="shared" si="48"/>
        <v>0</v>
      </c>
      <c r="P166" s="42">
        <f t="shared" si="48"/>
        <v>0</v>
      </c>
      <c r="Q166" s="42">
        <f t="shared" si="48"/>
        <v>0</v>
      </c>
      <c r="R166" s="42">
        <f t="shared" si="48"/>
        <v>0</v>
      </c>
      <c r="S166" s="42">
        <f t="shared" si="48"/>
        <v>0</v>
      </c>
      <c r="T166" s="42">
        <f t="shared" si="48"/>
        <v>0</v>
      </c>
      <c r="U166" s="42">
        <f t="shared" si="48"/>
        <v>0</v>
      </c>
      <c r="V166" s="42">
        <f t="shared" si="48"/>
        <v>0</v>
      </c>
      <c r="W166" s="42">
        <f t="shared" si="48"/>
        <v>0</v>
      </c>
      <c r="X166" s="42">
        <f t="shared" si="48"/>
        <v>0</v>
      </c>
      <c r="Y166" s="42">
        <f t="shared" si="48"/>
        <v>0</v>
      </c>
      <c r="Z166" s="42">
        <f t="shared" si="48"/>
        <v>0</v>
      </c>
      <c r="AA166" s="42">
        <f t="shared" si="48"/>
        <v>0</v>
      </c>
      <c r="AB166" s="42">
        <f t="shared" si="48"/>
        <v>0</v>
      </c>
      <c r="AC166" s="42">
        <f t="shared" si="48"/>
        <v>0</v>
      </c>
      <c r="AD166" s="42">
        <f t="shared" si="48"/>
        <v>0</v>
      </c>
      <c r="AE166" s="42">
        <f t="shared" si="48"/>
        <v>0</v>
      </c>
      <c r="AF166" s="42">
        <f t="shared" si="48"/>
        <v>0</v>
      </c>
      <c r="AG166" s="42">
        <f t="shared" si="48"/>
        <v>0</v>
      </c>
      <c r="AH166" s="42">
        <f t="shared" si="48"/>
        <v>0.92790735831674209</v>
      </c>
      <c r="AI166" s="42">
        <f t="shared" si="48"/>
        <v>-2.8132741709767609E-2</v>
      </c>
      <c r="AJ166" s="42">
        <f t="shared" si="48"/>
        <v>0</v>
      </c>
      <c r="AK166" s="42">
        <f t="shared" si="48"/>
        <v>-8.7239929499108894E-3</v>
      </c>
      <c r="AL166" s="42">
        <f t="shared" si="48"/>
        <v>0</v>
      </c>
      <c r="AM166" s="42">
        <f t="shared" si="48"/>
        <v>0</v>
      </c>
      <c r="AN166" s="42">
        <f t="shared" si="48"/>
        <v>0</v>
      </c>
      <c r="AO166" s="42">
        <f t="shared" si="48"/>
        <v>0</v>
      </c>
      <c r="AP166" s="42">
        <f t="shared" si="48"/>
        <v>0</v>
      </c>
      <c r="AQ166" s="42">
        <f t="shared" si="48"/>
        <v>0</v>
      </c>
      <c r="AR166" s="42">
        <f t="shared" si="48"/>
        <v>0</v>
      </c>
      <c r="AS166" s="42">
        <f t="shared" si="48"/>
        <v>0</v>
      </c>
      <c r="AT166" s="42">
        <f t="shared" si="48"/>
        <v>0</v>
      </c>
      <c r="AU166" s="42">
        <f t="shared" si="48"/>
        <v>0</v>
      </c>
      <c r="AV166" s="42">
        <f t="shared" si="48"/>
        <v>0</v>
      </c>
      <c r="AW166" s="42">
        <f t="shared" si="48"/>
        <v>0</v>
      </c>
      <c r="AX166" s="42">
        <f t="shared" si="48"/>
        <v>0</v>
      </c>
      <c r="AY166" s="42">
        <f t="shared" si="48"/>
        <v>0</v>
      </c>
      <c r="AZ166" s="42">
        <f t="shared" si="48"/>
        <v>0</v>
      </c>
      <c r="BA166" s="42">
        <f t="shared" si="48"/>
        <v>0</v>
      </c>
      <c r="BB166" s="42">
        <f t="shared" si="48"/>
        <v>0</v>
      </c>
      <c r="BC166" s="42">
        <f t="shared" si="48"/>
        <v>0</v>
      </c>
      <c r="BD166" s="42">
        <f t="shared" si="48"/>
        <v>0</v>
      </c>
      <c r="BE166" s="42">
        <f t="shared" si="48"/>
        <v>0</v>
      </c>
      <c r="BF166" s="42">
        <f t="shared" si="48"/>
        <v>0</v>
      </c>
      <c r="BG166" s="42">
        <f t="shared" si="48"/>
        <v>0</v>
      </c>
      <c r="BH166" s="42">
        <f t="shared" si="48"/>
        <v>0</v>
      </c>
      <c r="BI166" s="42">
        <f t="shared" si="48"/>
        <v>0</v>
      </c>
      <c r="BJ166" s="42">
        <f t="shared" si="48"/>
        <v>0</v>
      </c>
      <c r="BK166" s="42">
        <f t="shared" si="48"/>
        <v>0</v>
      </c>
    </row>
    <row r="167" spans="1:63" s="1" customFormat="1" ht="15.6" x14ac:dyDescent="0.3">
      <c r="A167" s="14"/>
      <c r="B167" s="44">
        <v>32</v>
      </c>
      <c r="C167" s="46" t="s">
        <v>86</v>
      </c>
      <c r="D167" s="42">
        <f t="shared" ref="D167:BK167" si="49">+D101-D36</f>
        <v>-2.009571083564293E-3</v>
      </c>
      <c r="E167" s="42">
        <f t="shared" si="49"/>
        <v>-1.5378384565267154E-3</v>
      </c>
      <c r="F167" s="42">
        <f t="shared" si="49"/>
        <v>-1.0262673118467168E-4</v>
      </c>
      <c r="G167" s="42">
        <f t="shared" si="49"/>
        <v>-2.3799599652139905E-4</v>
      </c>
      <c r="H167" s="42">
        <f t="shared" si="49"/>
        <v>-4.2928588293373969E-5</v>
      </c>
      <c r="I167" s="42">
        <f t="shared" si="49"/>
        <v>-3.0452626008155282E-4</v>
      </c>
      <c r="J167" s="42">
        <f t="shared" si="49"/>
        <v>-6.4432525085420737E-4</v>
      </c>
      <c r="K167" s="42">
        <f t="shared" si="49"/>
        <v>-1.8962839989409433E-4</v>
      </c>
      <c r="L167" s="42">
        <f t="shared" si="49"/>
        <v>-7.9747996331592174E-5</v>
      </c>
      <c r="M167" s="42">
        <f t="shared" si="49"/>
        <v>-2.728326853557056E-5</v>
      </c>
      <c r="N167" s="42">
        <f t="shared" si="49"/>
        <v>-2.4073182474723159E-5</v>
      </c>
      <c r="O167" s="42">
        <f t="shared" si="49"/>
        <v>-2.3999795746419179E-4</v>
      </c>
      <c r="P167" s="42">
        <f t="shared" si="49"/>
        <v>-1.3184275605969591E-3</v>
      </c>
      <c r="Q167" s="42">
        <f t="shared" si="49"/>
        <v>-2.0767551204037037E-5</v>
      </c>
      <c r="R167" s="42">
        <f t="shared" si="49"/>
        <v>-1.1792024962809768E-4</v>
      </c>
      <c r="S167" s="42">
        <f t="shared" si="49"/>
        <v>-5.0566557497275112E-6</v>
      </c>
      <c r="T167" s="42">
        <f t="shared" si="49"/>
        <v>-3.2109072047817821E-4</v>
      </c>
      <c r="U167" s="42">
        <f t="shared" si="49"/>
        <v>0</v>
      </c>
      <c r="V167" s="42">
        <f t="shared" si="49"/>
        <v>-1.1151650458207377E-5</v>
      </c>
      <c r="W167" s="42">
        <f t="shared" si="49"/>
        <v>-4.8136346979211309E-4</v>
      </c>
      <c r="X167" s="42">
        <f t="shared" si="49"/>
        <v>-1.3083666197193939E-5</v>
      </c>
      <c r="Y167" s="42">
        <f t="shared" si="49"/>
        <v>-2.1931573490708989E-4</v>
      </c>
      <c r="Z167" s="42">
        <f t="shared" si="49"/>
        <v>0</v>
      </c>
      <c r="AA167" s="42">
        <f t="shared" si="49"/>
        <v>-2.9916234543278817E-4</v>
      </c>
      <c r="AB167" s="42">
        <f t="shared" si="49"/>
        <v>0</v>
      </c>
      <c r="AC167" s="42">
        <f t="shared" si="49"/>
        <v>-5.1232270937820196E-4</v>
      </c>
      <c r="AD167" s="42">
        <f t="shared" si="49"/>
        <v>-4.0934058088284292E-4</v>
      </c>
      <c r="AE167" s="42">
        <f t="shared" si="49"/>
        <v>-4.2585551330798482E-3</v>
      </c>
      <c r="AF167" s="42">
        <f t="shared" si="49"/>
        <v>-1.3949959502413485E-4</v>
      </c>
      <c r="AG167" s="42">
        <f t="shared" si="49"/>
        <v>-2.5523848734606116E-4</v>
      </c>
      <c r="AH167" s="42">
        <f t="shared" si="49"/>
        <v>-5.3781543618926078E-5</v>
      </c>
      <c r="AI167" s="42">
        <f t="shared" si="49"/>
        <v>0.90115721814434757</v>
      </c>
      <c r="AJ167" s="42">
        <f t="shared" si="49"/>
        <v>0</v>
      </c>
      <c r="AK167" s="42">
        <f t="shared" si="49"/>
        <v>-8.3793656889098941E-3</v>
      </c>
      <c r="AL167" s="42">
        <f t="shared" si="49"/>
        <v>-1.470810647307925E-2</v>
      </c>
      <c r="AM167" s="42">
        <f t="shared" si="49"/>
        <v>-1.7415935672514621E-2</v>
      </c>
      <c r="AN167" s="42">
        <f t="shared" si="49"/>
        <v>-1.4195689862132902E-2</v>
      </c>
      <c r="AO167" s="42">
        <f t="shared" si="49"/>
        <v>-1.1063001888339976E-3</v>
      </c>
      <c r="AP167" s="42">
        <f t="shared" si="49"/>
        <v>-1.4855428094556556E-2</v>
      </c>
      <c r="AQ167" s="42">
        <f t="shared" si="49"/>
        <v>-1.0612268360772621E-2</v>
      </c>
      <c r="AR167" s="42">
        <f t="shared" si="49"/>
        <v>-2.2721800772030091E-3</v>
      </c>
      <c r="AS167" s="42">
        <f t="shared" si="49"/>
        <v>-1.109731737596004E-4</v>
      </c>
      <c r="AT167" s="42">
        <f t="shared" si="49"/>
        <v>-4.0911004663060142E-4</v>
      </c>
      <c r="AU167" s="42">
        <f t="shared" si="49"/>
        <v>-1.3367805623292299E-3</v>
      </c>
      <c r="AV167" s="42">
        <f t="shared" si="49"/>
        <v>-3.6779476756552357E-4</v>
      </c>
      <c r="AW167" s="42">
        <f t="shared" si="49"/>
        <v>-1.1066611460811793E-4</v>
      </c>
      <c r="AX167" s="42">
        <f t="shared" si="49"/>
        <v>-1.1157258361799906E-3</v>
      </c>
      <c r="AY167" s="42">
        <f t="shared" si="49"/>
        <v>-1.3983126479024077E-5</v>
      </c>
      <c r="AZ167" s="42">
        <f t="shared" si="49"/>
        <v>-1.3242460764021854E-3</v>
      </c>
      <c r="BA167" s="42">
        <f t="shared" si="49"/>
        <v>-4.3206386603562022E-4</v>
      </c>
      <c r="BB167" s="42">
        <f t="shared" si="49"/>
        <v>-1.2712693135145706E-3</v>
      </c>
      <c r="BC167" s="42">
        <f t="shared" si="49"/>
        <v>-3.9863283701084432E-4</v>
      </c>
      <c r="BD167" s="42">
        <f t="shared" si="49"/>
        <v>-4.3463285824408323E-4</v>
      </c>
      <c r="BE167" s="42">
        <f t="shared" si="49"/>
        <v>-2.4302425202846856E-3</v>
      </c>
      <c r="BF167" s="42">
        <f t="shared" si="49"/>
        <v>-8.8645114823125292E-4</v>
      </c>
      <c r="BG167" s="42">
        <f t="shared" si="49"/>
        <v>-1.5837102017422992E-3</v>
      </c>
      <c r="BH167" s="42">
        <f t="shared" si="49"/>
        <v>-3.6494402044054679E-4</v>
      </c>
      <c r="BI167" s="42">
        <f t="shared" si="49"/>
        <v>-4.4257666599997209E-3</v>
      </c>
      <c r="BJ167" s="42">
        <f t="shared" si="49"/>
        <v>-7.0990735796048199E-3</v>
      </c>
      <c r="BK167" s="42">
        <f t="shared" si="49"/>
        <v>-4.8911222780569511E-3</v>
      </c>
    </row>
    <row r="168" spans="1:63" s="1" customFormat="1" ht="15.6" x14ac:dyDescent="0.3">
      <c r="A168" s="14"/>
      <c r="B168" s="44">
        <v>33</v>
      </c>
      <c r="C168" s="46" t="s">
        <v>88</v>
      </c>
      <c r="D168" s="42">
        <f t="shared" ref="D168:BK168" si="50">+D102-D37</f>
        <v>0</v>
      </c>
      <c r="E168" s="42">
        <f t="shared" si="50"/>
        <v>0</v>
      </c>
      <c r="F168" s="42">
        <f t="shared" si="50"/>
        <v>0</v>
      </c>
      <c r="G168" s="42">
        <f t="shared" si="50"/>
        <v>0</v>
      </c>
      <c r="H168" s="42">
        <f t="shared" si="50"/>
        <v>0</v>
      </c>
      <c r="I168" s="42">
        <f t="shared" si="50"/>
        <v>0</v>
      </c>
      <c r="J168" s="42">
        <f t="shared" si="50"/>
        <v>0</v>
      </c>
      <c r="K168" s="42">
        <f t="shared" si="50"/>
        <v>0</v>
      </c>
      <c r="L168" s="42">
        <f t="shared" si="50"/>
        <v>0</v>
      </c>
      <c r="M168" s="42">
        <f t="shared" si="50"/>
        <v>0</v>
      </c>
      <c r="N168" s="42">
        <f t="shared" si="50"/>
        <v>0</v>
      </c>
      <c r="O168" s="42">
        <f t="shared" si="50"/>
        <v>0</v>
      </c>
      <c r="P168" s="42">
        <f t="shared" si="50"/>
        <v>0</v>
      </c>
      <c r="Q168" s="42">
        <f t="shared" si="50"/>
        <v>0</v>
      </c>
      <c r="R168" s="42">
        <f t="shared" si="50"/>
        <v>0</v>
      </c>
      <c r="S168" s="42">
        <f t="shared" si="50"/>
        <v>0</v>
      </c>
      <c r="T168" s="42">
        <f t="shared" si="50"/>
        <v>0</v>
      </c>
      <c r="U168" s="42">
        <f t="shared" si="50"/>
        <v>0</v>
      </c>
      <c r="V168" s="42">
        <f t="shared" si="50"/>
        <v>0</v>
      </c>
      <c r="W168" s="42">
        <f t="shared" si="50"/>
        <v>0</v>
      </c>
      <c r="X168" s="42">
        <f t="shared" si="50"/>
        <v>0</v>
      </c>
      <c r="Y168" s="42">
        <f t="shared" si="50"/>
        <v>0</v>
      </c>
      <c r="Z168" s="42">
        <f t="shared" si="50"/>
        <v>0</v>
      </c>
      <c r="AA168" s="42">
        <f t="shared" si="50"/>
        <v>0</v>
      </c>
      <c r="AB168" s="42">
        <f t="shared" si="50"/>
        <v>0</v>
      </c>
      <c r="AC168" s="42">
        <f t="shared" si="50"/>
        <v>0</v>
      </c>
      <c r="AD168" s="42">
        <f t="shared" si="50"/>
        <v>0</v>
      </c>
      <c r="AE168" s="42">
        <f t="shared" si="50"/>
        <v>0</v>
      </c>
      <c r="AF168" s="42">
        <f t="shared" si="50"/>
        <v>0</v>
      </c>
      <c r="AG168" s="42">
        <f t="shared" si="50"/>
        <v>0</v>
      </c>
      <c r="AH168" s="42">
        <f t="shared" si="50"/>
        <v>0</v>
      </c>
      <c r="AI168" s="42">
        <f t="shared" si="50"/>
        <v>0</v>
      </c>
      <c r="AJ168" s="42">
        <f t="shared" si="50"/>
        <v>1</v>
      </c>
      <c r="AK168" s="42">
        <f t="shared" si="50"/>
        <v>0</v>
      </c>
      <c r="AL168" s="42">
        <f t="shared" si="50"/>
        <v>0</v>
      </c>
      <c r="AM168" s="42">
        <f t="shared" si="50"/>
        <v>0</v>
      </c>
      <c r="AN168" s="42">
        <f t="shared" si="50"/>
        <v>0</v>
      </c>
      <c r="AO168" s="42">
        <f t="shared" si="50"/>
        <v>0</v>
      </c>
      <c r="AP168" s="42">
        <f t="shared" si="50"/>
        <v>0</v>
      </c>
      <c r="AQ168" s="42">
        <f t="shared" si="50"/>
        <v>0</v>
      </c>
      <c r="AR168" s="42">
        <f t="shared" si="50"/>
        <v>0</v>
      </c>
      <c r="AS168" s="42">
        <f t="shared" si="50"/>
        <v>0</v>
      </c>
      <c r="AT168" s="42">
        <f t="shared" si="50"/>
        <v>0</v>
      </c>
      <c r="AU168" s="42">
        <f t="shared" si="50"/>
        <v>0</v>
      </c>
      <c r="AV168" s="42">
        <f t="shared" si="50"/>
        <v>0</v>
      </c>
      <c r="AW168" s="42">
        <f t="shared" si="50"/>
        <v>0</v>
      </c>
      <c r="AX168" s="42">
        <f t="shared" si="50"/>
        <v>0</v>
      </c>
      <c r="AY168" s="42">
        <f t="shared" si="50"/>
        <v>0</v>
      </c>
      <c r="AZ168" s="42">
        <f t="shared" si="50"/>
        <v>0</v>
      </c>
      <c r="BA168" s="42">
        <f t="shared" si="50"/>
        <v>0</v>
      </c>
      <c r="BB168" s="42">
        <f t="shared" si="50"/>
        <v>0</v>
      </c>
      <c r="BC168" s="42">
        <f t="shared" si="50"/>
        <v>0</v>
      </c>
      <c r="BD168" s="42">
        <f t="shared" si="50"/>
        <v>0</v>
      </c>
      <c r="BE168" s="42">
        <f t="shared" si="50"/>
        <v>0</v>
      </c>
      <c r="BF168" s="42">
        <f t="shared" si="50"/>
        <v>0</v>
      </c>
      <c r="BG168" s="42">
        <f t="shared" si="50"/>
        <v>0</v>
      </c>
      <c r="BH168" s="42">
        <f t="shared" si="50"/>
        <v>0</v>
      </c>
      <c r="BI168" s="42">
        <f t="shared" si="50"/>
        <v>0</v>
      </c>
      <c r="BJ168" s="42">
        <f t="shared" si="50"/>
        <v>0</v>
      </c>
      <c r="BK168" s="42">
        <f t="shared" si="50"/>
        <v>0</v>
      </c>
    </row>
    <row r="169" spans="1:63" s="1" customFormat="1" ht="15.6" x14ac:dyDescent="0.3">
      <c r="A169" s="14"/>
      <c r="B169" s="44">
        <v>34</v>
      </c>
      <c r="C169" s="46" t="s">
        <v>90</v>
      </c>
      <c r="D169" s="42">
        <f t="shared" ref="D169:BK169" si="51">+D103-D38</f>
        <v>0</v>
      </c>
      <c r="E169" s="42">
        <f t="shared" si="51"/>
        <v>0</v>
      </c>
      <c r="F169" s="42">
        <f t="shared" si="51"/>
        <v>0</v>
      </c>
      <c r="G169" s="42">
        <f t="shared" si="51"/>
        <v>0</v>
      </c>
      <c r="H169" s="42">
        <f t="shared" si="51"/>
        <v>0</v>
      </c>
      <c r="I169" s="42">
        <f t="shared" si="51"/>
        <v>0</v>
      </c>
      <c r="J169" s="42">
        <f t="shared" si="51"/>
        <v>0</v>
      </c>
      <c r="K169" s="42">
        <f t="shared" si="51"/>
        <v>0</v>
      </c>
      <c r="L169" s="42">
        <f t="shared" si="51"/>
        <v>0</v>
      </c>
      <c r="M169" s="42">
        <f t="shared" si="51"/>
        <v>0</v>
      </c>
      <c r="N169" s="42">
        <f t="shared" si="51"/>
        <v>0</v>
      </c>
      <c r="O169" s="42">
        <f t="shared" si="51"/>
        <v>0</v>
      </c>
      <c r="P169" s="42">
        <f t="shared" si="51"/>
        <v>0</v>
      </c>
      <c r="Q169" s="42">
        <f t="shared" si="51"/>
        <v>-3.4976928343641327E-6</v>
      </c>
      <c r="R169" s="42">
        <f t="shared" si="51"/>
        <v>-7.4380465150030841E-5</v>
      </c>
      <c r="S169" s="42">
        <f t="shared" si="51"/>
        <v>-3.5885944030324273E-6</v>
      </c>
      <c r="T169" s="42">
        <f t="shared" si="51"/>
        <v>-1.1937988325470726E-5</v>
      </c>
      <c r="U169" s="42">
        <f t="shared" si="51"/>
        <v>0</v>
      </c>
      <c r="V169" s="42">
        <f t="shared" si="51"/>
        <v>0</v>
      </c>
      <c r="W169" s="42">
        <f t="shared" si="51"/>
        <v>0</v>
      </c>
      <c r="X169" s="42">
        <f t="shared" si="51"/>
        <v>0</v>
      </c>
      <c r="Y169" s="42">
        <f t="shared" si="51"/>
        <v>-5.9813382247388152E-5</v>
      </c>
      <c r="Z169" s="42">
        <f t="shared" si="51"/>
        <v>0</v>
      </c>
      <c r="AA169" s="42">
        <f t="shared" si="51"/>
        <v>0</v>
      </c>
      <c r="AB169" s="42">
        <f t="shared" si="51"/>
        <v>0</v>
      </c>
      <c r="AC169" s="42">
        <f t="shared" si="51"/>
        <v>-4.1483620192566962E-6</v>
      </c>
      <c r="AD169" s="42">
        <f t="shared" si="51"/>
        <v>-9.5195483926242543E-6</v>
      </c>
      <c r="AE169" s="42">
        <f t="shared" si="51"/>
        <v>0</v>
      </c>
      <c r="AF169" s="42">
        <f t="shared" si="51"/>
        <v>-1.1387722042786519E-5</v>
      </c>
      <c r="AG169" s="42">
        <f t="shared" si="51"/>
        <v>0</v>
      </c>
      <c r="AH169" s="42">
        <f t="shared" si="51"/>
        <v>0</v>
      </c>
      <c r="AI169" s="42">
        <f t="shared" si="51"/>
        <v>-1.6842285773780542E-4</v>
      </c>
      <c r="AJ169" s="42">
        <f t="shared" si="51"/>
        <v>0</v>
      </c>
      <c r="AK169" s="42">
        <f t="shared" si="51"/>
        <v>0.99998030701365703</v>
      </c>
      <c r="AL169" s="42">
        <f t="shared" si="51"/>
        <v>0</v>
      </c>
      <c r="AM169" s="42">
        <f t="shared" si="51"/>
        <v>0</v>
      </c>
      <c r="AN169" s="42">
        <f t="shared" si="51"/>
        <v>-3.0365112004562358E-5</v>
      </c>
      <c r="AO169" s="42">
        <f t="shared" si="51"/>
        <v>0</v>
      </c>
      <c r="AP169" s="42">
        <f t="shared" si="51"/>
        <v>-4.2699194444564554E-5</v>
      </c>
      <c r="AQ169" s="42">
        <f t="shared" si="51"/>
        <v>0</v>
      </c>
      <c r="AR169" s="42">
        <f t="shared" si="51"/>
        <v>0</v>
      </c>
      <c r="AS169" s="42">
        <f t="shared" si="51"/>
        <v>-1.06887897582736E-3</v>
      </c>
      <c r="AT169" s="42">
        <f t="shared" si="51"/>
        <v>-1.7277948571292389E-4</v>
      </c>
      <c r="AU169" s="42">
        <f t="shared" si="51"/>
        <v>-4.2600699239063374E-4</v>
      </c>
      <c r="AV169" s="42">
        <f t="shared" si="51"/>
        <v>0</v>
      </c>
      <c r="AW169" s="42">
        <f t="shared" si="51"/>
        <v>0</v>
      </c>
      <c r="AX169" s="42">
        <f t="shared" si="51"/>
        <v>0</v>
      </c>
      <c r="AY169" s="42">
        <f t="shared" si="51"/>
        <v>0</v>
      </c>
      <c r="AZ169" s="42">
        <f t="shared" si="51"/>
        <v>0</v>
      </c>
      <c r="BA169" s="42">
        <f t="shared" si="51"/>
        <v>0</v>
      </c>
      <c r="BB169" s="42">
        <f t="shared" si="51"/>
        <v>0</v>
      </c>
      <c r="BC169" s="42">
        <f t="shared" si="51"/>
        <v>0</v>
      </c>
      <c r="BD169" s="42">
        <f t="shared" si="51"/>
        <v>0</v>
      </c>
      <c r="BE169" s="42">
        <f t="shared" si="51"/>
        <v>0</v>
      </c>
      <c r="BF169" s="42">
        <f t="shared" si="51"/>
        <v>0</v>
      </c>
      <c r="BG169" s="42">
        <f t="shared" si="51"/>
        <v>0</v>
      </c>
      <c r="BH169" s="42">
        <f t="shared" si="51"/>
        <v>0</v>
      </c>
      <c r="BI169" s="42">
        <f t="shared" si="51"/>
        <v>0</v>
      </c>
      <c r="BJ169" s="42">
        <f t="shared" si="51"/>
        <v>0</v>
      </c>
      <c r="BK169" s="42">
        <f t="shared" si="51"/>
        <v>0</v>
      </c>
    </row>
    <row r="170" spans="1:63" s="1" customFormat="1" ht="15.6" x14ac:dyDescent="0.3">
      <c r="A170" s="14"/>
      <c r="B170" s="44">
        <v>35</v>
      </c>
      <c r="C170" s="46" t="s">
        <v>92</v>
      </c>
      <c r="D170" s="42">
        <f t="shared" ref="D170:BK170" si="52">+D104-D39</f>
        <v>0</v>
      </c>
      <c r="E170" s="42">
        <f t="shared" si="52"/>
        <v>0</v>
      </c>
      <c r="F170" s="42">
        <f t="shared" si="52"/>
        <v>0</v>
      </c>
      <c r="G170" s="42">
        <f t="shared" si="52"/>
        <v>0</v>
      </c>
      <c r="H170" s="42">
        <f t="shared" si="52"/>
        <v>0</v>
      </c>
      <c r="I170" s="42">
        <f t="shared" si="52"/>
        <v>-3.7629017132760279E-6</v>
      </c>
      <c r="J170" s="42">
        <f t="shared" si="52"/>
        <v>0</v>
      </c>
      <c r="K170" s="42">
        <f t="shared" si="52"/>
        <v>0</v>
      </c>
      <c r="L170" s="42">
        <f t="shared" si="52"/>
        <v>0</v>
      </c>
      <c r="M170" s="42">
        <f t="shared" si="52"/>
        <v>0</v>
      </c>
      <c r="N170" s="42">
        <f t="shared" si="52"/>
        <v>0</v>
      </c>
      <c r="O170" s="42">
        <f t="shared" si="52"/>
        <v>0</v>
      </c>
      <c r="P170" s="42">
        <f t="shared" si="52"/>
        <v>0</v>
      </c>
      <c r="Q170" s="42">
        <f t="shared" si="52"/>
        <v>0</v>
      </c>
      <c r="R170" s="42">
        <f t="shared" si="52"/>
        <v>0</v>
      </c>
      <c r="S170" s="42">
        <f t="shared" si="52"/>
        <v>-7.0140708786542905E-6</v>
      </c>
      <c r="T170" s="42">
        <f t="shared" si="52"/>
        <v>-7.409785857188727E-6</v>
      </c>
      <c r="U170" s="42">
        <f t="shared" si="52"/>
        <v>0</v>
      </c>
      <c r="V170" s="42">
        <f t="shared" si="52"/>
        <v>0</v>
      </c>
      <c r="W170" s="42">
        <f t="shared" si="52"/>
        <v>0</v>
      </c>
      <c r="X170" s="42">
        <f t="shared" si="52"/>
        <v>0</v>
      </c>
      <c r="Y170" s="42">
        <f t="shared" si="52"/>
        <v>0</v>
      </c>
      <c r="Z170" s="42">
        <f t="shared" si="52"/>
        <v>0</v>
      </c>
      <c r="AA170" s="42">
        <f t="shared" si="52"/>
        <v>0</v>
      </c>
      <c r="AB170" s="42">
        <f t="shared" si="52"/>
        <v>0</v>
      </c>
      <c r="AC170" s="42">
        <f t="shared" si="52"/>
        <v>-2.4890172115540177E-5</v>
      </c>
      <c r="AD170" s="42">
        <f t="shared" si="52"/>
        <v>0</v>
      </c>
      <c r="AE170" s="42">
        <f t="shared" si="52"/>
        <v>0</v>
      </c>
      <c r="AF170" s="42">
        <f t="shared" si="52"/>
        <v>0</v>
      </c>
      <c r="AG170" s="42">
        <f t="shared" si="52"/>
        <v>0</v>
      </c>
      <c r="AH170" s="42">
        <f t="shared" si="52"/>
        <v>-5.7666440674920735E-6</v>
      </c>
      <c r="AI170" s="42">
        <f t="shared" si="52"/>
        <v>0</v>
      </c>
      <c r="AJ170" s="42">
        <f t="shared" si="52"/>
        <v>0</v>
      </c>
      <c r="AK170" s="42">
        <f t="shared" si="52"/>
        <v>0</v>
      </c>
      <c r="AL170" s="42">
        <f t="shared" si="52"/>
        <v>0.98570780399274049</v>
      </c>
      <c r="AM170" s="42">
        <f t="shared" si="52"/>
        <v>0</v>
      </c>
      <c r="AN170" s="42">
        <f t="shared" si="52"/>
        <v>-6.8321502010265306E-5</v>
      </c>
      <c r="AO170" s="42">
        <f t="shared" si="52"/>
        <v>-2.098155530547237E-4</v>
      </c>
      <c r="AP170" s="42">
        <f t="shared" si="52"/>
        <v>-7.7831443038193616E-6</v>
      </c>
      <c r="AQ170" s="42">
        <f t="shared" si="52"/>
        <v>-2.9669106023477534E-5</v>
      </c>
      <c r="AR170" s="42">
        <f t="shared" si="52"/>
        <v>-3.1575872875535803E-5</v>
      </c>
      <c r="AS170" s="42">
        <f t="shared" si="52"/>
        <v>0</v>
      </c>
      <c r="AT170" s="42">
        <f t="shared" si="52"/>
        <v>-4.4684349753342392E-5</v>
      </c>
      <c r="AU170" s="42">
        <f t="shared" si="52"/>
        <v>0</v>
      </c>
      <c r="AV170" s="42">
        <f t="shared" si="52"/>
        <v>-6.3514759057500057E-5</v>
      </c>
      <c r="AW170" s="42">
        <f t="shared" si="52"/>
        <v>0</v>
      </c>
      <c r="AX170" s="42">
        <f t="shared" si="52"/>
        <v>-8.6997124671303236E-4</v>
      </c>
      <c r="AY170" s="42">
        <f t="shared" si="52"/>
        <v>-2.0234406551999546E-4</v>
      </c>
      <c r="AZ170" s="42">
        <f t="shared" si="52"/>
        <v>-2.0517591485356157E-4</v>
      </c>
      <c r="BA170" s="42">
        <f t="shared" si="52"/>
        <v>-4.4057278243457115E-4</v>
      </c>
      <c r="BB170" s="42">
        <f t="shared" si="52"/>
        <v>-1.4808192003576317E-3</v>
      </c>
      <c r="BC170" s="42">
        <f t="shared" si="52"/>
        <v>-1.7347910499546001E-4</v>
      </c>
      <c r="BD170" s="42">
        <f t="shared" si="52"/>
        <v>-3.1572386872447559E-5</v>
      </c>
      <c r="BE170" s="42">
        <f t="shared" si="52"/>
        <v>-1.567898400183668E-4</v>
      </c>
      <c r="BF170" s="42">
        <f t="shared" si="52"/>
        <v>0</v>
      </c>
      <c r="BG170" s="42">
        <f t="shared" si="52"/>
        <v>-4.2181407300362686E-4</v>
      </c>
      <c r="BH170" s="42">
        <f t="shared" si="52"/>
        <v>-1.7625921794291226E-4</v>
      </c>
      <c r="BI170" s="42">
        <f t="shared" si="52"/>
        <v>-2.155128974391176E-4</v>
      </c>
      <c r="BJ170" s="42">
        <f t="shared" si="52"/>
        <v>0</v>
      </c>
      <c r="BK170" s="42">
        <f t="shared" si="52"/>
        <v>0</v>
      </c>
    </row>
    <row r="171" spans="1:63" s="1" customFormat="1" ht="15.6" x14ac:dyDescent="0.3">
      <c r="A171" s="14"/>
      <c r="B171" s="44">
        <v>36</v>
      </c>
      <c r="C171" s="46" t="s">
        <v>94</v>
      </c>
      <c r="D171" s="42">
        <f t="shared" ref="D171:BK171" si="53">+D105-D40</f>
        <v>-2.6734870291320968E-5</v>
      </c>
      <c r="E171" s="42">
        <f t="shared" si="53"/>
        <v>-1.3500108587829944E-4</v>
      </c>
      <c r="F171" s="42">
        <f t="shared" si="53"/>
        <v>-1.7104455197445278E-6</v>
      </c>
      <c r="G171" s="42">
        <f t="shared" si="53"/>
        <v>-5.1458593842464665E-6</v>
      </c>
      <c r="H171" s="42">
        <f t="shared" si="53"/>
        <v>0</v>
      </c>
      <c r="I171" s="42">
        <f t="shared" si="53"/>
        <v>-2.252365454089508E-4</v>
      </c>
      <c r="J171" s="42">
        <f t="shared" si="53"/>
        <v>-2.8327648918450365E-6</v>
      </c>
      <c r="K171" s="42">
        <f t="shared" si="53"/>
        <v>-1.2522630181685475E-4</v>
      </c>
      <c r="L171" s="42">
        <f t="shared" si="53"/>
        <v>0</v>
      </c>
      <c r="M171" s="42">
        <f t="shared" si="53"/>
        <v>-2.387285996862424E-5</v>
      </c>
      <c r="N171" s="42">
        <f t="shared" si="53"/>
        <v>-1.2036591237361579E-5</v>
      </c>
      <c r="O171" s="42">
        <f t="shared" si="53"/>
        <v>-5.1063395205147188E-5</v>
      </c>
      <c r="P171" s="42">
        <f t="shared" si="53"/>
        <v>-3.8616665236419805E-4</v>
      </c>
      <c r="Q171" s="42">
        <f t="shared" si="53"/>
        <v>-1.7226137209243352E-4</v>
      </c>
      <c r="R171" s="42">
        <f t="shared" si="53"/>
        <v>-5.0796415224411305E-5</v>
      </c>
      <c r="S171" s="42">
        <f t="shared" si="53"/>
        <v>-5.4889182573655089E-4</v>
      </c>
      <c r="T171" s="42">
        <f t="shared" si="53"/>
        <v>-3.0256625583520636E-4</v>
      </c>
      <c r="U171" s="42">
        <f t="shared" si="53"/>
        <v>0</v>
      </c>
      <c r="V171" s="42">
        <f t="shared" si="53"/>
        <v>-1.7145662579493844E-5</v>
      </c>
      <c r="W171" s="42">
        <f t="shared" si="53"/>
        <v>-5.2794703138489823E-4</v>
      </c>
      <c r="X171" s="42">
        <f t="shared" si="53"/>
        <v>-1.2929740712521069E-4</v>
      </c>
      <c r="Y171" s="42">
        <f t="shared" si="53"/>
        <v>-3.5888029348432891E-4</v>
      </c>
      <c r="Z171" s="42">
        <f t="shared" si="53"/>
        <v>0</v>
      </c>
      <c r="AA171" s="42">
        <f t="shared" si="53"/>
        <v>-7.8779417630634222E-4</v>
      </c>
      <c r="AB171" s="42">
        <f t="shared" si="53"/>
        <v>0</v>
      </c>
      <c r="AC171" s="42">
        <f t="shared" si="53"/>
        <v>-7.5915024952397548E-4</v>
      </c>
      <c r="AD171" s="42">
        <f t="shared" si="53"/>
        <v>-8.9483754890667987E-4</v>
      </c>
      <c r="AE171" s="42">
        <f t="shared" si="53"/>
        <v>-1.8250950570342206E-4</v>
      </c>
      <c r="AF171" s="42">
        <f t="shared" si="53"/>
        <v>-1.1530068568321351E-4</v>
      </c>
      <c r="AG171" s="42">
        <f t="shared" si="53"/>
        <v>-1.826531832523095E-4</v>
      </c>
      <c r="AH171" s="42">
        <f t="shared" si="53"/>
        <v>-2.1002724708971131E-5</v>
      </c>
      <c r="AI171" s="42">
        <f t="shared" si="53"/>
        <v>-1.5311168885255038E-4</v>
      </c>
      <c r="AJ171" s="42">
        <f t="shared" si="53"/>
        <v>0</v>
      </c>
      <c r="AK171" s="42">
        <f t="shared" si="53"/>
        <v>-9.1572386494549968E-4</v>
      </c>
      <c r="AL171" s="42">
        <f t="shared" si="53"/>
        <v>-7.5620084694494864E-5</v>
      </c>
      <c r="AM171" s="42">
        <f t="shared" si="53"/>
        <v>0.99168494152046782</v>
      </c>
      <c r="AN171" s="42">
        <f t="shared" si="53"/>
        <v>-2.0572363383091E-3</v>
      </c>
      <c r="AO171" s="42">
        <f t="shared" si="53"/>
        <v>-1.1825967535811701E-3</v>
      </c>
      <c r="AP171" s="42">
        <f t="shared" si="53"/>
        <v>-2.5641136512027121E-4</v>
      </c>
      <c r="AQ171" s="42">
        <f t="shared" si="53"/>
        <v>-9.7444470095859031E-4</v>
      </c>
      <c r="AR171" s="42">
        <f t="shared" si="53"/>
        <v>-7.6068251249220475E-4</v>
      </c>
      <c r="AS171" s="42">
        <f t="shared" si="53"/>
        <v>-3.8413790916784756E-4</v>
      </c>
      <c r="AT171" s="42">
        <f t="shared" si="53"/>
        <v>-6.7721614515065573E-4</v>
      </c>
      <c r="AU171" s="42">
        <f t="shared" si="53"/>
        <v>-9.69533155095925E-4</v>
      </c>
      <c r="AV171" s="42">
        <f t="shared" si="53"/>
        <v>-1.7478867802645366E-4</v>
      </c>
      <c r="AW171" s="42">
        <f t="shared" si="53"/>
        <v>-1.0875807814935728E-4</v>
      </c>
      <c r="AX171" s="42">
        <f t="shared" si="53"/>
        <v>-7.8641468629426657E-4</v>
      </c>
      <c r="AY171" s="42">
        <f t="shared" si="53"/>
        <v>-3.6548054110860969E-4</v>
      </c>
      <c r="AZ171" s="42">
        <f t="shared" si="53"/>
        <v>-1.1018416496143555E-3</v>
      </c>
      <c r="BA171" s="42">
        <f t="shared" si="53"/>
        <v>-5.5591587139812838E-4</v>
      </c>
      <c r="BB171" s="42">
        <f t="shared" si="53"/>
        <v>-1.1175993964963258E-4</v>
      </c>
      <c r="BC171" s="42">
        <f t="shared" si="53"/>
        <v>-4.3554328488221877E-4</v>
      </c>
      <c r="BD171" s="42">
        <f t="shared" si="53"/>
        <v>-1.1275852454445557E-4</v>
      </c>
      <c r="BE171" s="42">
        <f t="shared" si="53"/>
        <v>-4.7596915719861352E-4</v>
      </c>
      <c r="BF171" s="42">
        <f t="shared" si="53"/>
        <v>-1.8006038948447325E-4</v>
      </c>
      <c r="BG171" s="42">
        <f t="shared" si="53"/>
        <v>-5.4697768036775208E-4</v>
      </c>
      <c r="BH171" s="42">
        <f t="shared" si="53"/>
        <v>-6.4613039684555823E-4</v>
      </c>
      <c r="BI171" s="42">
        <f t="shared" si="53"/>
        <v>-2.1675325943876721E-3</v>
      </c>
      <c r="BJ171" s="42">
        <f t="shared" si="53"/>
        <v>-3.1867468480809864E-3</v>
      </c>
      <c r="BK171" s="42">
        <f t="shared" si="53"/>
        <v>-1.0771807756732379E-3</v>
      </c>
    </row>
    <row r="172" spans="1:63" s="1" customFormat="1" ht="15.6" x14ac:dyDescent="0.3">
      <c r="A172" s="14"/>
      <c r="B172" s="44">
        <v>37</v>
      </c>
      <c r="C172" s="46" t="s">
        <v>96</v>
      </c>
      <c r="D172" s="42">
        <f t="shared" ref="D172:BK172" si="54">+D106-D41</f>
        <v>-1.7823246860880647E-5</v>
      </c>
      <c r="E172" s="42">
        <f t="shared" si="54"/>
        <v>-2.3478449717965122E-5</v>
      </c>
      <c r="F172" s="42">
        <f t="shared" si="54"/>
        <v>-9.7495394625438082E-5</v>
      </c>
      <c r="G172" s="42">
        <f t="shared" si="54"/>
        <v>-8.1047285301881836E-5</v>
      </c>
      <c r="H172" s="42">
        <f t="shared" si="54"/>
        <v>-1.0732147073343494E-4</v>
      </c>
      <c r="I172" s="42">
        <f t="shared" si="54"/>
        <v>-2.929687762479193E-4</v>
      </c>
      <c r="J172" s="42">
        <f t="shared" si="54"/>
        <v>-1.1176545118734053E-4</v>
      </c>
      <c r="K172" s="42">
        <f t="shared" si="54"/>
        <v>-1.7889471688122105E-5</v>
      </c>
      <c r="L172" s="42">
        <f t="shared" si="54"/>
        <v>-2.392439889947765E-4</v>
      </c>
      <c r="M172" s="42">
        <f t="shared" si="54"/>
        <v>-2.407748448264102E-3</v>
      </c>
      <c r="N172" s="42">
        <f t="shared" si="54"/>
        <v>-5.1155512758786716E-4</v>
      </c>
      <c r="O172" s="42">
        <f t="shared" si="54"/>
        <v>-2.2978527842316236E-4</v>
      </c>
      <c r="P172" s="42">
        <f t="shared" si="54"/>
        <v>-1.4627524710765078E-3</v>
      </c>
      <c r="Q172" s="42">
        <f t="shared" si="54"/>
        <v>-1.8625214342989007E-4</v>
      </c>
      <c r="R172" s="42">
        <f t="shared" si="54"/>
        <v>-3.8822974492942926E-4</v>
      </c>
      <c r="S172" s="42">
        <f t="shared" si="54"/>
        <v>-5.0387127777123497E-4</v>
      </c>
      <c r="T172" s="42">
        <f t="shared" si="54"/>
        <v>-8.6941487391014401E-4</v>
      </c>
      <c r="U172" s="42">
        <f t="shared" si="54"/>
        <v>0</v>
      </c>
      <c r="V172" s="42">
        <f t="shared" si="54"/>
        <v>-7.645850345408433E-4</v>
      </c>
      <c r="W172" s="42">
        <f t="shared" si="54"/>
        <v>-2.3804199973913205E-3</v>
      </c>
      <c r="X172" s="42">
        <f t="shared" si="54"/>
        <v>-9.6318872034048314E-4</v>
      </c>
      <c r="Y172" s="42">
        <f t="shared" si="54"/>
        <v>-3.5888029348432889E-2</v>
      </c>
      <c r="Z172" s="42">
        <f t="shared" si="54"/>
        <v>0</v>
      </c>
      <c r="AA172" s="42">
        <f t="shared" si="54"/>
        <v>-3.1471878739529315E-2</v>
      </c>
      <c r="AB172" s="42">
        <f t="shared" si="54"/>
        <v>0</v>
      </c>
      <c r="AC172" s="42">
        <f t="shared" si="54"/>
        <v>-4.1172493041122709E-3</v>
      </c>
      <c r="AD172" s="42">
        <f t="shared" si="54"/>
        <v>-1.6878159300122802E-2</v>
      </c>
      <c r="AE172" s="42">
        <f t="shared" si="54"/>
        <v>-7.5133079847908742E-3</v>
      </c>
      <c r="AF172" s="42">
        <f t="shared" si="54"/>
        <v>-7.3265756692777765E-3</v>
      </c>
      <c r="AG172" s="42">
        <f t="shared" si="54"/>
        <v>-1.200156355884556E-2</v>
      </c>
      <c r="AH172" s="42">
        <f t="shared" si="54"/>
        <v>-1.1955770689823567E-3</v>
      </c>
      <c r="AI172" s="42">
        <f t="shared" si="54"/>
        <v>-3.3715193885331595E-3</v>
      </c>
      <c r="AJ172" s="42">
        <f t="shared" si="54"/>
        <v>0</v>
      </c>
      <c r="AK172" s="42">
        <f t="shared" si="54"/>
        <v>-9.6692562943707597E-3</v>
      </c>
      <c r="AL172" s="42">
        <f t="shared" si="54"/>
        <v>-1.9283121597096189E-2</v>
      </c>
      <c r="AM172" s="42">
        <f t="shared" si="54"/>
        <v>-4.1904239766081874E-2</v>
      </c>
      <c r="AN172" s="42">
        <f t="shared" si="54"/>
        <v>0.84214222069553191</v>
      </c>
      <c r="AO172" s="42">
        <f t="shared" si="54"/>
        <v>-1.5621721631983519E-2</v>
      </c>
      <c r="AP172" s="42">
        <f t="shared" si="54"/>
        <v>-3.8688713143568746E-4</v>
      </c>
      <c r="AQ172" s="42">
        <f t="shared" si="54"/>
        <v>-1.2085524906750927E-3</v>
      </c>
      <c r="AR172" s="42">
        <f t="shared" si="54"/>
        <v>-8.4939098035191314E-4</v>
      </c>
      <c r="AS172" s="42">
        <f t="shared" si="54"/>
        <v>-1.4024082398191259E-3</v>
      </c>
      <c r="AT172" s="42">
        <f t="shared" si="54"/>
        <v>-1.3266286948992317E-3</v>
      </c>
      <c r="AU172" s="42">
        <f t="shared" si="54"/>
        <v>-2.7910802949731174E-4</v>
      </c>
      <c r="AV172" s="42">
        <f t="shared" si="54"/>
        <v>-1.0556251427851172E-3</v>
      </c>
      <c r="AW172" s="42">
        <f t="shared" si="54"/>
        <v>-1.0274776330426122E-2</v>
      </c>
      <c r="AX172" s="42">
        <f t="shared" si="54"/>
        <v>-9.0722764247622323E-2</v>
      </c>
      <c r="AY172" s="42">
        <f t="shared" si="54"/>
        <v>-1.630268040083866E-3</v>
      </c>
      <c r="AZ172" s="42">
        <f t="shared" si="54"/>
        <v>-5.2202391160833641E-3</v>
      </c>
      <c r="BA172" s="42">
        <f t="shared" si="54"/>
        <v>-5.0505146003551058E-3</v>
      </c>
      <c r="BB172" s="42">
        <f t="shared" si="54"/>
        <v>-1.3271492833393871E-2</v>
      </c>
      <c r="BC172" s="42">
        <f t="shared" si="54"/>
        <v>-8.5152403239260911E-3</v>
      </c>
      <c r="BD172" s="42">
        <f t="shared" si="54"/>
        <v>-5.0187794197241312E-4</v>
      </c>
      <c r="BE172" s="42">
        <f t="shared" si="54"/>
        <v>-2.2510541316922662E-3</v>
      </c>
      <c r="BF172" s="42">
        <f t="shared" si="54"/>
        <v>-7.8534031413612562E-3</v>
      </c>
      <c r="BG172" s="42">
        <f t="shared" si="54"/>
        <v>-1.5931201797705456E-2</v>
      </c>
      <c r="BH172" s="42">
        <f t="shared" si="54"/>
        <v>-3.9568583704260038E-3</v>
      </c>
      <c r="BI172" s="42">
        <f t="shared" si="54"/>
        <v>-7.6142722253489678E-3</v>
      </c>
      <c r="BJ172" s="42">
        <f t="shared" si="54"/>
        <v>-3.9814019364275928E-2</v>
      </c>
      <c r="BK172" s="42">
        <f t="shared" si="54"/>
        <v>-3.50727998969205E-3</v>
      </c>
    </row>
    <row r="173" spans="1:63" s="1" customFormat="1" ht="15.6" x14ac:dyDescent="0.3">
      <c r="A173" s="14"/>
      <c r="B173" s="44">
        <v>38</v>
      </c>
      <c r="C173" s="46" t="s">
        <v>98</v>
      </c>
      <c r="D173" s="42">
        <f t="shared" ref="D173:BK173" si="55">+D107-D42</f>
        <v>-2.5843707948276936E-4</v>
      </c>
      <c r="E173" s="42">
        <f t="shared" si="55"/>
        <v>-3.2869829605151175E-4</v>
      </c>
      <c r="F173" s="42">
        <f t="shared" si="55"/>
        <v>-1.2144163190186148E-4</v>
      </c>
      <c r="G173" s="42">
        <f t="shared" si="55"/>
        <v>-1.2864648460616166E-6</v>
      </c>
      <c r="H173" s="42">
        <f t="shared" si="55"/>
        <v>-2.1464294146686985E-5</v>
      </c>
      <c r="I173" s="42">
        <f t="shared" si="55"/>
        <v>-8.6277960711543211E-5</v>
      </c>
      <c r="J173" s="42">
        <f t="shared" si="55"/>
        <v>-3.5280799107524544E-5</v>
      </c>
      <c r="K173" s="42">
        <f t="shared" si="55"/>
        <v>-1.0733683012873263E-5</v>
      </c>
      <c r="L173" s="42">
        <f t="shared" si="55"/>
        <v>-1.1962199449738825E-4</v>
      </c>
      <c r="M173" s="42">
        <f t="shared" si="55"/>
        <v>-1.5687879407953073E-4</v>
      </c>
      <c r="N173" s="42">
        <f t="shared" si="55"/>
        <v>-4.0623495426095331E-5</v>
      </c>
      <c r="O173" s="42">
        <f t="shared" si="55"/>
        <v>-1.5319018561544158E-5</v>
      </c>
      <c r="P173" s="42">
        <f t="shared" si="55"/>
        <v>-1.1702019768612063E-5</v>
      </c>
      <c r="Q173" s="42">
        <f t="shared" si="55"/>
        <v>-1.9674522193298247E-6</v>
      </c>
      <c r="R173" s="42">
        <f t="shared" si="55"/>
        <v>-5.4424730597583543E-6</v>
      </c>
      <c r="S173" s="42">
        <f t="shared" si="55"/>
        <v>-3.0176816570954504E-5</v>
      </c>
      <c r="T173" s="42">
        <f t="shared" si="55"/>
        <v>-2.2641012341410001E-5</v>
      </c>
      <c r="U173" s="42">
        <f t="shared" si="55"/>
        <v>0</v>
      </c>
      <c r="V173" s="42">
        <f t="shared" si="55"/>
        <v>-4.4885393094284697E-5</v>
      </c>
      <c r="W173" s="42">
        <f t="shared" si="55"/>
        <v>-1.7080639250687885E-5</v>
      </c>
      <c r="X173" s="42">
        <f t="shared" si="55"/>
        <v>-2.385845012429483E-5</v>
      </c>
      <c r="Y173" s="42">
        <f t="shared" si="55"/>
        <v>-2.3127841135656751E-3</v>
      </c>
      <c r="Z173" s="42">
        <f t="shared" si="55"/>
        <v>0</v>
      </c>
      <c r="AA173" s="42">
        <f t="shared" si="55"/>
        <v>-8.9748703629836452E-5</v>
      </c>
      <c r="AB173" s="42">
        <f t="shared" si="55"/>
        <v>0</v>
      </c>
      <c r="AC173" s="42">
        <f t="shared" si="55"/>
        <v>-2.2815991105911829E-5</v>
      </c>
      <c r="AD173" s="42">
        <f t="shared" si="55"/>
        <v>-8.5675935533618288E-5</v>
      </c>
      <c r="AE173" s="42">
        <f t="shared" si="55"/>
        <v>-4.5627376425855514E-4</v>
      </c>
      <c r="AF173" s="42">
        <f t="shared" si="55"/>
        <v>-2.1351978830224722E-5</v>
      </c>
      <c r="AG173" s="42">
        <f t="shared" si="55"/>
        <v>-7.1395381075821306E-5</v>
      </c>
      <c r="AH173" s="42">
        <f t="shared" si="55"/>
        <v>-1.3900647278480893E-5</v>
      </c>
      <c r="AI173" s="42">
        <f t="shared" si="55"/>
        <v>-1.8373402662306047E-5</v>
      </c>
      <c r="AJ173" s="42">
        <f t="shared" si="55"/>
        <v>0</v>
      </c>
      <c r="AK173" s="42">
        <f t="shared" si="55"/>
        <v>-1.2800441122894082E-4</v>
      </c>
      <c r="AL173" s="42">
        <f t="shared" si="55"/>
        <v>-1.5124016938898973E-4</v>
      </c>
      <c r="AM173" s="42">
        <f t="shared" si="55"/>
        <v>-9.1374269005847948E-5</v>
      </c>
      <c r="AN173" s="42">
        <f t="shared" si="55"/>
        <v>-2.1824924253279196E-5</v>
      </c>
      <c r="AO173" s="42">
        <f t="shared" si="55"/>
        <v>0.98170789860186547</v>
      </c>
      <c r="AP173" s="42">
        <f t="shared" si="55"/>
        <v>-1.6755380098500016E-5</v>
      </c>
      <c r="AQ173" s="42">
        <f t="shared" si="55"/>
        <v>-1.854319126467346E-5</v>
      </c>
      <c r="AR173" s="42">
        <f t="shared" si="55"/>
        <v>-2.8023587177038026E-5</v>
      </c>
      <c r="AS173" s="42">
        <f t="shared" si="55"/>
        <v>-5.8535300444624387E-5</v>
      </c>
      <c r="AT173" s="42">
        <f t="shared" si="55"/>
        <v>-2.6512714186983151E-4</v>
      </c>
      <c r="AU173" s="42">
        <f t="shared" si="55"/>
        <v>-1.7627875547198636E-4</v>
      </c>
      <c r="AV173" s="42">
        <f t="shared" si="55"/>
        <v>-1.7232686565988388E-5</v>
      </c>
      <c r="AW173" s="42">
        <f t="shared" si="55"/>
        <v>-5.2661806261794053E-4</v>
      </c>
      <c r="AX173" s="42">
        <f t="shared" si="55"/>
        <v>-3.8239414121058711E-3</v>
      </c>
      <c r="AY173" s="42">
        <f t="shared" si="55"/>
        <v>-5.1819821657559814E-5</v>
      </c>
      <c r="AZ173" s="42">
        <f t="shared" si="55"/>
        <v>-1.3861120965297862E-4</v>
      </c>
      <c r="BA173" s="42">
        <f t="shared" si="55"/>
        <v>-8.4143728834070459E-5</v>
      </c>
      <c r="BB173" s="42">
        <f t="shared" si="55"/>
        <v>-8.3819954737224438E-5</v>
      </c>
      <c r="BC173" s="42">
        <f t="shared" si="55"/>
        <v>-2.0300746329255959E-4</v>
      </c>
      <c r="BD173" s="42">
        <f t="shared" si="55"/>
        <v>-1.1152843154942514E-4</v>
      </c>
      <c r="BE173" s="42">
        <f t="shared" si="55"/>
        <v>-1.11992742870262E-4</v>
      </c>
      <c r="BF173" s="42">
        <f t="shared" si="55"/>
        <v>-1.8006038948447325E-4</v>
      </c>
      <c r="BG173" s="42">
        <f t="shared" si="55"/>
        <v>-1.9728255093968077E-4</v>
      </c>
      <c r="BH173" s="42">
        <f t="shared" si="55"/>
        <v>-1.2471605238258284E-4</v>
      </c>
      <c r="BI173" s="42">
        <f t="shared" si="55"/>
        <v>-3.4962703865123036E-4</v>
      </c>
      <c r="BJ173" s="42">
        <f t="shared" si="55"/>
        <v>-2.4379484083679676E-4</v>
      </c>
      <c r="BK173" s="42">
        <f t="shared" si="55"/>
        <v>-2.5254477515784048E-4</v>
      </c>
    </row>
    <row r="174" spans="1:63" s="1" customFormat="1" ht="15.6" x14ac:dyDescent="0.3">
      <c r="A174" s="14"/>
      <c r="B174" s="44">
        <v>39</v>
      </c>
      <c r="C174" s="46" t="s">
        <v>100</v>
      </c>
      <c r="D174" s="42">
        <f t="shared" ref="D174:BK174" si="56">+D108-D43</f>
        <v>-5.770276171210109E-3</v>
      </c>
      <c r="E174" s="42">
        <f t="shared" si="56"/>
        <v>-2.7352393921429366E-3</v>
      </c>
      <c r="F174" s="42">
        <f t="shared" si="56"/>
        <v>-2.9590707491580331E-4</v>
      </c>
      <c r="G174" s="42">
        <f t="shared" si="56"/>
        <v>-3.5506429751300613E-4</v>
      </c>
      <c r="H174" s="42">
        <f t="shared" si="56"/>
        <v>-2.1464294146686985E-5</v>
      </c>
      <c r="I174" s="42">
        <f t="shared" si="56"/>
        <v>-5.2554566778469647E-2</v>
      </c>
      <c r="J174" s="42">
        <f t="shared" si="56"/>
        <v>-2.1086071758570145E-3</v>
      </c>
      <c r="K174" s="42">
        <f t="shared" si="56"/>
        <v>-2.1635527059614877E-2</v>
      </c>
      <c r="L174" s="42">
        <f t="shared" si="56"/>
        <v>-3.7082818294190356E-2</v>
      </c>
      <c r="M174" s="42">
        <f t="shared" si="56"/>
        <v>-9.2899529363617769E-3</v>
      </c>
      <c r="N174" s="42">
        <f t="shared" si="56"/>
        <v>-1.5292489167067887E-2</v>
      </c>
      <c r="O174" s="42">
        <f t="shared" si="56"/>
        <v>0</v>
      </c>
      <c r="P174" s="42">
        <f t="shared" si="56"/>
        <v>-2.723060000156027E-2</v>
      </c>
      <c r="Q174" s="42">
        <f t="shared" si="56"/>
        <v>-5.5919364189396564E-4</v>
      </c>
      <c r="R174" s="42">
        <f t="shared" si="56"/>
        <v>-7.9278690903813358E-4</v>
      </c>
      <c r="S174" s="42">
        <f t="shared" si="56"/>
        <v>-7.1625081925979044E-3</v>
      </c>
      <c r="T174" s="42">
        <f t="shared" si="56"/>
        <v>-9.8747746190135099E-3</v>
      </c>
      <c r="U174" s="42">
        <f t="shared" si="56"/>
        <v>0</v>
      </c>
      <c r="V174" s="42">
        <f t="shared" si="56"/>
        <v>-1.39813817619775E-4</v>
      </c>
      <c r="W174" s="42">
        <f t="shared" si="56"/>
        <v>-2.1226576232445762E-3</v>
      </c>
      <c r="X174" s="42">
        <f t="shared" si="56"/>
        <v>-1.5123178869109465E-4</v>
      </c>
      <c r="Y174" s="42">
        <f t="shared" si="56"/>
        <v>-1.9339660259988835E-3</v>
      </c>
      <c r="Z174" s="42">
        <f t="shared" si="56"/>
        <v>0</v>
      </c>
      <c r="AA174" s="42">
        <f t="shared" si="56"/>
        <v>-8.2967690466693254E-3</v>
      </c>
      <c r="AB174" s="42">
        <f t="shared" si="56"/>
        <v>0</v>
      </c>
      <c r="AC174" s="42">
        <f t="shared" si="56"/>
        <v>-1.9538785110699039E-3</v>
      </c>
      <c r="AD174" s="42">
        <f t="shared" si="56"/>
        <v>-3.4460765181299801E-3</v>
      </c>
      <c r="AE174" s="42">
        <f t="shared" si="56"/>
        <v>-9.368821292775666E-3</v>
      </c>
      <c r="AF174" s="42">
        <f t="shared" si="56"/>
        <v>-1.0680259810878405E-2</v>
      </c>
      <c r="AG174" s="42">
        <f t="shared" si="56"/>
        <v>-7.9207225688534087E-3</v>
      </c>
      <c r="AH174" s="42">
        <f t="shared" si="56"/>
        <v>-1.2668406493532587E-4</v>
      </c>
      <c r="AI174" s="42">
        <f t="shared" si="56"/>
        <v>-1.7500666035846508E-2</v>
      </c>
      <c r="AJ174" s="42">
        <f t="shared" si="56"/>
        <v>0</v>
      </c>
      <c r="AK174" s="42">
        <f t="shared" si="56"/>
        <v>-5.9275888892171055E-3</v>
      </c>
      <c r="AL174" s="42">
        <f t="shared" si="56"/>
        <v>-4.5372050816696913E-4</v>
      </c>
      <c r="AM174" s="42">
        <f t="shared" si="56"/>
        <v>-6.9444444444444447E-4</v>
      </c>
      <c r="AN174" s="42">
        <f t="shared" si="56"/>
        <v>-1.4638830715449485E-2</v>
      </c>
      <c r="AO174" s="42">
        <f t="shared" si="56"/>
        <v>-1.7090430503366585E-2</v>
      </c>
      <c r="AP174" s="42">
        <f t="shared" si="56"/>
        <v>0.9982588457596997</v>
      </c>
      <c r="AQ174" s="42">
        <f t="shared" si="56"/>
        <v>-1.2035458290336309E-2</v>
      </c>
      <c r="AR174" s="42">
        <f t="shared" si="56"/>
        <v>-2.8635764412412477E-2</v>
      </c>
      <c r="AS174" s="42">
        <f t="shared" si="56"/>
        <v>-4.0822274632995861E-3</v>
      </c>
      <c r="AT174" s="42">
        <f t="shared" si="56"/>
        <v>-5.8715235575891901E-3</v>
      </c>
      <c r="AU174" s="42">
        <f t="shared" si="56"/>
        <v>-1.1164321179892469E-3</v>
      </c>
      <c r="AV174" s="42">
        <f t="shared" si="56"/>
        <v>-5.3372092107232605E-4</v>
      </c>
      <c r="AW174" s="42">
        <f t="shared" si="56"/>
        <v>-7.8681699449913087E-2</v>
      </c>
      <c r="AX174" s="42">
        <f t="shared" si="56"/>
        <v>-8.758693568602394E-3</v>
      </c>
      <c r="AY174" s="42">
        <f t="shared" si="56"/>
        <v>-6.1295446189227895E-3</v>
      </c>
      <c r="AZ174" s="42">
        <f t="shared" si="56"/>
        <v>-1.6910567577663391E-2</v>
      </c>
      <c r="BA174" s="42">
        <f t="shared" si="56"/>
        <v>-2.1502977175304479E-2</v>
      </c>
      <c r="BB174" s="42">
        <f t="shared" si="56"/>
        <v>-1.1650973708474198E-2</v>
      </c>
      <c r="BC174" s="42">
        <f t="shared" si="56"/>
        <v>-5.9499641968655649E-3</v>
      </c>
      <c r="BD174" s="42">
        <f t="shared" si="56"/>
        <v>-0.10215184267930656</v>
      </c>
      <c r="BE174" s="42">
        <f t="shared" si="56"/>
        <v>-2.3199296685574775E-2</v>
      </c>
      <c r="BF174" s="42">
        <f t="shared" si="56"/>
        <v>-1.4626443945815673E-2</v>
      </c>
      <c r="BG174" s="42">
        <f t="shared" si="56"/>
        <v>-1.8882628690078378E-2</v>
      </c>
      <c r="BH174" s="42">
        <f t="shared" si="56"/>
        <v>-9.12636175202583E-3</v>
      </c>
      <c r="BI174" s="42">
        <f t="shared" si="56"/>
        <v>-4.783921187398542E-3</v>
      </c>
      <c r="BJ174" s="42">
        <f t="shared" si="56"/>
        <v>-9.3686874550140478E-3</v>
      </c>
      <c r="BK174" s="42">
        <f t="shared" si="56"/>
        <v>-7.7670403298544001E-3</v>
      </c>
    </row>
    <row r="175" spans="1:63" s="1" customFormat="1" ht="15.6" x14ac:dyDescent="0.3">
      <c r="A175" s="14"/>
      <c r="B175" s="44">
        <v>40</v>
      </c>
      <c r="C175" s="46" t="s">
        <v>102</v>
      </c>
      <c r="D175" s="42">
        <f t="shared" ref="D175:BK175" si="57">+D109-D44</f>
        <v>-2.8962776148931052E-3</v>
      </c>
      <c r="E175" s="42">
        <f t="shared" si="57"/>
        <v>-3.8328569164578063E-3</v>
      </c>
      <c r="F175" s="42">
        <f t="shared" si="57"/>
        <v>-2.3091014516551125E-4</v>
      </c>
      <c r="G175" s="42">
        <f t="shared" si="57"/>
        <v>-3.1158178571612351E-3</v>
      </c>
      <c r="H175" s="42">
        <f t="shared" si="57"/>
        <v>-3.9279658288437188E-3</v>
      </c>
      <c r="I175" s="42">
        <f t="shared" si="57"/>
        <v>-9.4502588741989392E-4</v>
      </c>
      <c r="J175" s="42">
        <f t="shared" si="57"/>
        <v>-4.192492039930654E-4</v>
      </c>
      <c r="K175" s="42">
        <f t="shared" si="57"/>
        <v>-6.4402098077239584E-4</v>
      </c>
      <c r="L175" s="42">
        <f t="shared" si="57"/>
        <v>-6.3798397065273739E-4</v>
      </c>
      <c r="M175" s="42">
        <f t="shared" si="57"/>
        <v>-5.2520291930973327E-4</v>
      </c>
      <c r="N175" s="42">
        <f t="shared" si="57"/>
        <v>-1.2638420799229659E-4</v>
      </c>
      <c r="O175" s="42">
        <f t="shared" si="57"/>
        <v>-7.4041923047463425E-4</v>
      </c>
      <c r="P175" s="42">
        <f t="shared" si="57"/>
        <v>-3.030823120070524E-3</v>
      </c>
      <c r="Q175" s="42">
        <f t="shared" si="57"/>
        <v>-4.8749093878950095E-5</v>
      </c>
      <c r="R175" s="42">
        <f t="shared" si="57"/>
        <v>-1.1810166539675628E-3</v>
      </c>
      <c r="S175" s="42">
        <f t="shared" si="57"/>
        <v>-1.1295916473181618E-3</v>
      </c>
      <c r="T175" s="42">
        <f t="shared" si="57"/>
        <v>-1.0764772231415846E-3</v>
      </c>
      <c r="U175" s="42">
        <f t="shared" si="57"/>
        <v>0</v>
      </c>
      <c r="V175" s="42">
        <f t="shared" si="57"/>
        <v>-1.7772942917768008E-4</v>
      </c>
      <c r="W175" s="42">
        <f t="shared" si="57"/>
        <v>-5.2949981677132441E-4</v>
      </c>
      <c r="X175" s="42">
        <f t="shared" si="57"/>
        <v>-6.888165439110926E-5</v>
      </c>
      <c r="Y175" s="42">
        <f t="shared" si="57"/>
        <v>-8.333997926469416E-3</v>
      </c>
      <c r="Z175" s="42">
        <f t="shared" si="57"/>
        <v>0</v>
      </c>
      <c r="AA175" s="42">
        <f t="shared" si="57"/>
        <v>-1.1966493817311528E-4</v>
      </c>
      <c r="AB175" s="42">
        <f t="shared" si="57"/>
        <v>0</v>
      </c>
      <c r="AC175" s="42">
        <f t="shared" si="57"/>
        <v>-1.1200577451993081E-4</v>
      </c>
      <c r="AD175" s="42">
        <f t="shared" si="57"/>
        <v>-4.9501651641646117E-4</v>
      </c>
      <c r="AE175" s="42">
        <f t="shared" si="57"/>
        <v>-3.1939163498098861E-4</v>
      </c>
      <c r="AF175" s="42">
        <f t="shared" si="57"/>
        <v>-2.1779018406829217E-4</v>
      </c>
      <c r="AG175" s="42">
        <f t="shared" si="57"/>
        <v>-2.6237802545364328E-4</v>
      </c>
      <c r="AH175" s="42">
        <f t="shared" si="57"/>
        <v>-5.1507664810839203E-3</v>
      </c>
      <c r="AI175" s="42">
        <f t="shared" si="57"/>
        <v>-2.3793556447686331E-3</v>
      </c>
      <c r="AJ175" s="42">
        <f t="shared" si="57"/>
        <v>0</v>
      </c>
      <c r="AK175" s="42">
        <f t="shared" si="57"/>
        <v>-1.2800441122894082E-3</v>
      </c>
      <c r="AL175" s="42">
        <f t="shared" si="57"/>
        <v>-1.4367816091954023E-3</v>
      </c>
      <c r="AM175" s="42">
        <f t="shared" si="57"/>
        <v>-8.2236842105263153E-4</v>
      </c>
      <c r="AN175" s="42">
        <f t="shared" si="57"/>
        <v>-1.4888393979736981E-3</v>
      </c>
      <c r="AO175" s="42">
        <f t="shared" si="57"/>
        <v>-1.8501916951189272E-3</v>
      </c>
      <c r="AP175" s="42">
        <f t="shared" si="57"/>
        <v>-7.1961655042396516E-4</v>
      </c>
      <c r="AQ175" s="42">
        <f t="shared" si="57"/>
        <v>0.9925451735318197</v>
      </c>
      <c r="AR175" s="42">
        <f t="shared" si="57"/>
        <v>-6.8255196204580083E-3</v>
      </c>
      <c r="AS175" s="42">
        <f t="shared" si="57"/>
        <v>-9.5908870293091128E-2</v>
      </c>
      <c r="AT175" s="42">
        <f t="shared" si="57"/>
        <v>-3.4754494252599638E-3</v>
      </c>
      <c r="AU175" s="42">
        <f t="shared" si="57"/>
        <v>-6.2872756118341807E-3</v>
      </c>
      <c r="AV175" s="42">
        <f t="shared" si="57"/>
        <v>-1.0186979572865708E-3</v>
      </c>
      <c r="AW175" s="42">
        <f t="shared" si="57"/>
        <v>-1.7109362925706785E-2</v>
      </c>
      <c r="AX175" s="42">
        <f t="shared" si="57"/>
        <v>-1.8038386866874739E-3</v>
      </c>
      <c r="AY175" s="42">
        <f t="shared" si="57"/>
        <v>-9.4043380045201141E-5</v>
      </c>
      <c r="AZ175" s="42">
        <f t="shared" si="57"/>
        <v>-6.4763542589273062E-4</v>
      </c>
      <c r="BA175" s="42">
        <f t="shared" si="57"/>
        <v>-8.1969227976560772E-4</v>
      </c>
      <c r="BB175" s="42">
        <f t="shared" si="57"/>
        <v>-1.2852393059707748E-3</v>
      </c>
      <c r="BC175" s="42">
        <f t="shared" si="57"/>
        <v>-1.0408746299727602E-3</v>
      </c>
      <c r="BD175" s="42">
        <f t="shared" si="57"/>
        <v>-1.6073215135064211E-4</v>
      </c>
      <c r="BE175" s="42">
        <f t="shared" si="57"/>
        <v>-7.8226930894878012E-3</v>
      </c>
      <c r="BF175" s="42">
        <f t="shared" si="57"/>
        <v>-9.6955594337793294E-4</v>
      </c>
      <c r="BG175" s="42">
        <f t="shared" si="57"/>
        <v>-1.8708053615075583E-2</v>
      </c>
      <c r="BH175" s="42">
        <f t="shared" si="57"/>
        <v>-4.8054797748299993E-3</v>
      </c>
      <c r="BI175" s="42">
        <f t="shared" si="57"/>
        <v>-1.106247858437485E-3</v>
      </c>
      <c r="BJ175" s="42">
        <f t="shared" si="57"/>
        <v>-2.3392695442197406E-3</v>
      </c>
      <c r="BK175" s="42">
        <f t="shared" si="57"/>
        <v>-8.4782888802989302E-4</v>
      </c>
    </row>
    <row r="176" spans="1:63" s="1" customFormat="1" ht="15.6" x14ac:dyDescent="0.3">
      <c r="A176" s="14"/>
      <c r="B176" s="44">
        <v>41</v>
      </c>
      <c r="C176" s="46" t="s">
        <v>104</v>
      </c>
      <c r="D176" s="42">
        <f t="shared" ref="D176:BK176" si="58">+D110-D45</f>
        <v>-1.1531640718989778E-2</v>
      </c>
      <c r="E176" s="42">
        <f t="shared" si="58"/>
        <v>-1.9187763032006998E-2</v>
      </c>
      <c r="F176" s="42">
        <f t="shared" si="58"/>
        <v>-1.8756745569518493E-2</v>
      </c>
      <c r="G176" s="42">
        <f t="shared" si="58"/>
        <v>-1.0485974960248235E-2</v>
      </c>
      <c r="H176" s="42">
        <f t="shared" si="58"/>
        <v>-1.1225825838717294E-2</v>
      </c>
      <c r="I176" s="42">
        <f t="shared" si="58"/>
        <v>-3.3744627449884199E-2</v>
      </c>
      <c r="J176" s="42">
        <f t="shared" si="58"/>
        <v>-3.380879146008943E-2</v>
      </c>
      <c r="K176" s="42">
        <f t="shared" si="58"/>
        <v>-2.6444217049382098E-2</v>
      </c>
      <c r="L176" s="42">
        <f t="shared" si="58"/>
        <v>-2.1252841022369313E-2</v>
      </c>
      <c r="M176" s="42">
        <f t="shared" si="58"/>
        <v>-4.0583861946661207E-2</v>
      </c>
      <c r="N176" s="42">
        <f t="shared" si="58"/>
        <v>-6.0995426095329805E-2</v>
      </c>
      <c r="O176" s="42">
        <f t="shared" si="58"/>
        <v>-2.6971685347358745E-2</v>
      </c>
      <c r="P176" s="42">
        <f t="shared" si="58"/>
        <v>-7.7779424728708175E-3</v>
      </c>
      <c r="Q176" s="42">
        <f t="shared" si="58"/>
        <v>-1.7338063379943005E-2</v>
      </c>
      <c r="R176" s="42">
        <f t="shared" si="58"/>
        <v>-4.3122528210152028E-3</v>
      </c>
      <c r="S176" s="42">
        <f t="shared" si="58"/>
        <v>-1.6220772937561394E-2</v>
      </c>
      <c r="T176" s="42">
        <f t="shared" si="58"/>
        <v>-1.6355867315434584E-2</v>
      </c>
      <c r="U176" s="42">
        <f t="shared" si="58"/>
        <v>0</v>
      </c>
      <c r="V176" s="42">
        <f t="shared" si="58"/>
        <v>-7.8757834382935973E-2</v>
      </c>
      <c r="W176" s="42">
        <f t="shared" si="58"/>
        <v>-8.6999459630685519E-2</v>
      </c>
      <c r="X176" s="42">
        <f t="shared" si="58"/>
        <v>-7.3401291434816399E-2</v>
      </c>
      <c r="Y176" s="42">
        <f t="shared" si="58"/>
        <v>-5.1459446526836268E-2</v>
      </c>
      <c r="Z176" s="42">
        <f t="shared" si="58"/>
        <v>0</v>
      </c>
      <c r="AA176" s="42">
        <f t="shared" si="58"/>
        <v>-6.7211806940566415E-2</v>
      </c>
      <c r="AB176" s="42">
        <f t="shared" si="58"/>
        <v>0</v>
      </c>
      <c r="AC176" s="42">
        <f t="shared" si="58"/>
        <v>-5.3455792980141789E-2</v>
      </c>
      <c r="AD176" s="42">
        <f t="shared" si="58"/>
        <v>-5.4118632612068882E-2</v>
      </c>
      <c r="AE176" s="42">
        <f t="shared" si="58"/>
        <v>-6.4577946768060834E-2</v>
      </c>
      <c r="AF176" s="42">
        <f t="shared" si="58"/>
        <v>-5.4031894162511335E-2</v>
      </c>
      <c r="AG176" s="42">
        <f t="shared" si="58"/>
        <v>-6.0142874056762899E-2</v>
      </c>
      <c r="AH176" s="42">
        <f t="shared" si="58"/>
        <v>-4.7097335428021261E-2</v>
      </c>
      <c r="AI176" s="42">
        <f t="shared" si="58"/>
        <v>-8.0242773893844599E-2</v>
      </c>
      <c r="AJ176" s="42">
        <f t="shared" si="58"/>
        <v>0</v>
      </c>
      <c r="AK176" s="42">
        <f t="shared" si="58"/>
        <v>-6.5784420878504127E-2</v>
      </c>
      <c r="AL176" s="42">
        <f t="shared" si="58"/>
        <v>-7.1498790078644889E-2</v>
      </c>
      <c r="AM176" s="42">
        <f t="shared" si="58"/>
        <v>-5.3746345029239764E-2</v>
      </c>
      <c r="AN176" s="42">
        <f t="shared" si="58"/>
        <v>-0.12157906173701725</v>
      </c>
      <c r="AO176" s="42">
        <f t="shared" si="58"/>
        <v>-8.6024376752436724E-2</v>
      </c>
      <c r="AP176" s="42">
        <f t="shared" si="58"/>
        <v>-5.1744289117867069E-2</v>
      </c>
      <c r="AQ176" s="42">
        <f t="shared" si="58"/>
        <v>-2.3593892985388894E-2</v>
      </c>
      <c r="AR176" s="42">
        <f t="shared" si="58"/>
        <v>0.98640007420330122</v>
      </c>
      <c r="AS176" s="42">
        <f t="shared" si="58"/>
        <v>-5.539939367184623E-2</v>
      </c>
      <c r="AT176" s="42">
        <f t="shared" si="58"/>
        <v>-8.9059881000611685E-2</v>
      </c>
      <c r="AU176" s="42">
        <f t="shared" si="58"/>
        <v>-6.2990275288656458E-2</v>
      </c>
      <c r="AV176" s="42">
        <f t="shared" si="58"/>
        <v>-7.2282749982274949E-2</v>
      </c>
      <c r="AW176" s="42">
        <f t="shared" si="58"/>
        <v>-9.7653305959370263E-3</v>
      </c>
      <c r="AX176" s="42">
        <f t="shared" si="58"/>
        <v>-4.4457005234572758E-2</v>
      </c>
      <c r="AY176" s="42">
        <f t="shared" si="58"/>
        <v>-8.2310988571398805E-2</v>
      </c>
      <c r="AZ176" s="42">
        <f t="shared" si="58"/>
        <v>-1.418376400697598E-2</v>
      </c>
      <c r="BA176" s="42">
        <f t="shared" si="58"/>
        <v>-3.9377374224034093E-3</v>
      </c>
      <c r="BB176" s="42">
        <f t="shared" si="58"/>
        <v>-8.6753653153027292E-3</v>
      </c>
      <c r="BC176" s="42">
        <f t="shared" si="58"/>
        <v>-9.8218701785727468E-3</v>
      </c>
      <c r="BD176" s="42">
        <f t="shared" si="58"/>
        <v>-1.2395237079923242E-3</v>
      </c>
      <c r="BE176" s="42">
        <f t="shared" si="58"/>
        <v>-1.3052754181529036E-2</v>
      </c>
      <c r="BF176" s="42">
        <f t="shared" si="58"/>
        <v>-1.332446882185102E-2</v>
      </c>
      <c r="BG176" s="42">
        <f t="shared" si="58"/>
        <v>-1.5100653157837849E-2</v>
      </c>
      <c r="BH176" s="42">
        <f t="shared" si="58"/>
        <v>-1.3717845348413391E-2</v>
      </c>
      <c r="BI176" s="42">
        <f t="shared" si="58"/>
        <v>-5.4576703210832078E-2</v>
      </c>
      <c r="BJ176" s="42">
        <f t="shared" si="58"/>
        <v>-2.617892219461794E-2</v>
      </c>
      <c r="BK176" s="42">
        <f t="shared" si="58"/>
        <v>-1.1008890606880557E-2</v>
      </c>
    </row>
    <row r="177" spans="1:63" s="1" customFormat="1" ht="15.6" x14ac:dyDescent="0.3">
      <c r="A177" s="14"/>
      <c r="B177" s="44">
        <v>42</v>
      </c>
      <c r="C177" s="46" t="s">
        <v>106</v>
      </c>
      <c r="D177" s="42">
        <f t="shared" ref="D177:BK177" si="59">+D111-D46</f>
        <v>-7.9135216062310079E-3</v>
      </c>
      <c r="E177" s="42">
        <f t="shared" si="59"/>
        <v>-5.9517870035041588E-3</v>
      </c>
      <c r="F177" s="42">
        <f t="shared" si="59"/>
        <v>-3.2977389620674497E-3</v>
      </c>
      <c r="G177" s="42">
        <f t="shared" si="59"/>
        <v>-1.5600959188189224E-2</v>
      </c>
      <c r="H177" s="42">
        <f t="shared" si="59"/>
        <v>-1.2728326428985384E-2</v>
      </c>
      <c r="I177" s="42">
        <f t="shared" si="59"/>
        <v>-1.3947463978951403E-2</v>
      </c>
      <c r="J177" s="42">
        <f t="shared" si="59"/>
        <v>-7.314456474824961E-3</v>
      </c>
      <c r="K177" s="42">
        <f t="shared" si="59"/>
        <v>-1.1814207102835839E-2</v>
      </c>
      <c r="L177" s="42">
        <f t="shared" si="59"/>
        <v>-5.3829897523824718E-3</v>
      </c>
      <c r="M177" s="42">
        <f t="shared" si="59"/>
        <v>-1.3389264033831253E-2</v>
      </c>
      <c r="N177" s="42">
        <f t="shared" si="59"/>
        <v>-4.966598459316322E-3</v>
      </c>
      <c r="O177" s="42">
        <f t="shared" si="59"/>
        <v>-1.2336916281563561E-2</v>
      </c>
      <c r="P177" s="42">
        <f t="shared" si="59"/>
        <v>-1.189315275816606E-2</v>
      </c>
      <c r="Q177" s="42">
        <f t="shared" si="59"/>
        <v>-4.1950453432154818E-3</v>
      </c>
      <c r="R177" s="42">
        <f t="shared" si="59"/>
        <v>-2.7938028373426219E-4</v>
      </c>
      <c r="S177" s="42">
        <f t="shared" si="59"/>
        <v>-6.915058296716077E-3</v>
      </c>
      <c r="T177" s="42">
        <f t="shared" si="59"/>
        <v>-1.1515218876841126E-2</v>
      </c>
      <c r="U177" s="42">
        <f t="shared" si="59"/>
        <v>0</v>
      </c>
      <c r="V177" s="42">
        <f t="shared" si="59"/>
        <v>-4.3183372443100793E-3</v>
      </c>
      <c r="W177" s="42">
        <f t="shared" si="59"/>
        <v>-9.0449748759324471E-3</v>
      </c>
      <c r="X177" s="42">
        <f t="shared" si="59"/>
        <v>-5.8199225754812095E-3</v>
      </c>
      <c r="Y177" s="42">
        <f t="shared" si="59"/>
        <v>-3.957652125368849E-2</v>
      </c>
      <c r="Z177" s="42">
        <f t="shared" si="59"/>
        <v>0</v>
      </c>
      <c r="AA177" s="42">
        <f t="shared" si="59"/>
        <v>-2.7532907857997606E-2</v>
      </c>
      <c r="AB177" s="42">
        <f t="shared" si="59"/>
        <v>0</v>
      </c>
      <c r="AC177" s="42">
        <f t="shared" si="59"/>
        <v>-8.4792519673606882E-3</v>
      </c>
      <c r="AD177" s="42">
        <f t="shared" si="59"/>
        <v>-2.1257151560729957E-2</v>
      </c>
      <c r="AE177" s="42">
        <f t="shared" si="59"/>
        <v>-9.4600760456273764E-3</v>
      </c>
      <c r="AF177" s="42">
        <f t="shared" si="59"/>
        <v>-1.1221176607910766E-2</v>
      </c>
      <c r="AG177" s="42">
        <f t="shared" si="59"/>
        <v>-1.3455054525247489E-2</v>
      </c>
      <c r="AH177" s="42">
        <f t="shared" si="59"/>
        <v>-5.5042314116629347E-3</v>
      </c>
      <c r="AI177" s="42">
        <f t="shared" si="59"/>
        <v>-7.9158743136768552E-3</v>
      </c>
      <c r="AJ177" s="42">
        <f t="shared" si="59"/>
        <v>0</v>
      </c>
      <c r="AK177" s="42">
        <f t="shared" si="59"/>
        <v>-1.1983182189663152E-2</v>
      </c>
      <c r="AL177" s="42">
        <f t="shared" si="59"/>
        <v>-2.4841197822141562E-2</v>
      </c>
      <c r="AM177" s="42">
        <f t="shared" si="59"/>
        <v>-2.7010233918128655E-2</v>
      </c>
      <c r="AN177" s="42">
        <f t="shared" si="59"/>
        <v>-2.162090865699854E-2</v>
      </c>
      <c r="AO177" s="42">
        <f t="shared" si="59"/>
        <v>-2.1744520952944095E-2</v>
      </c>
      <c r="AP177" s="42">
        <f t="shared" si="59"/>
        <v>-4.6947494043732621E-3</v>
      </c>
      <c r="AQ177" s="42">
        <f t="shared" si="59"/>
        <v>-2.5287349927635195E-2</v>
      </c>
      <c r="AR177" s="42">
        <f t="shared" si="59"/>
        <v>-5.0877809265939898E-2</v>
      </c>
      <c r="AS177" s="42">
        <f t="shared" si="59"/>
        <v>0.98356926311373649</v>
      </c>
      <c r="AT177" s="42">
        <f t="shared" si="59"/>
        <v>-8.3619313171754729E-3</v>
      </c>
      <c r="AU177" s="42">
        <f t="shared" si="59"/>
        <v>-3.8193730352263713E-3</v>
      </c>
      <c r="AV177" s="42">
        <f t="shared" si="59"/>
        <v>-7.3066591039790763E-3</v>
      </c>
      <c r="AW177" s="42">
        <f t="shared" si="59"/>
        <v>-1.8128254394684972E-2</v>
      </c>
      <c r="AX177" s="42">
        <f t="shared" si="59"/>
        <v>-9.8547590376250275E-3</v>
      </c>
      <c r="AY177" s="42">
        <f t="shared" si="59"/>
        <v>-7.1283785358460189E-3</v>
      </c>
      <c r="AZ177" s="42">
        <f t="shared" si="59"/>
        <v>-1.0971429645413732E-3</v>
      </c>
      <c r="BA177" s="42">
        <f t="shared" si="59"/>
        <v>-1.0825232529776481E-3</v>
      </c>
      <c r="BB177" s="42">
        <f t="shared" si="59"/>
        <v>-5.35050711072616E-3</v>
      </c>
      <c r="BC177" s="42">
        <f t="shared" si="59"/>
        <v>-1.5650029897462776E-3</v>
      </c>
      <c r="BD177" s="42">
        <f t="shared" si="59"/>
        <v>-5.9372488560135149E-4</v>
      </c>
      <c r="BE177" s="42">
        <f t="shared" si="59"/>
        <v>-5.8684197264017293E-3</v>
      </c>
      <c r="BF177" s="42">
        <f t="shared" si="59"/>
        <v>-2.6870550430759855E-2</v>
      </c>
      <c r="BG177" s="42">
        <f t="shared" si="59"/>
        <v>-1.6770833427947817E-3</v>
      </c>
      <c r="BH177" s="42">
        <f t="shared" si="59"/>
        <v>-1.1119057349134995E-2</v>
      </c>
      <c r="BI177" s="42">
        <f t="shared" si="59"/>
        <v>-3.3923900690416499E-3</v>
      </c>
      <c r="BJ177" s="42">
        <f t="shared" si="59"/>
        <v>-9.4383431238245601E-3</v>
      </c>
      <c r="BK177" s="42">
        <f t="shared" si="59"/>
        <v>-7.1434093544646311E-3</v>
      </c>
    </row>
    <row r="178" spans="1:63" s="1" customFormat="1" ht="15.6" x14ac:dyDescent="0.3">
      <c r="A178" s="14"/>
      <c r="B178" s="44">
        <v>43</v>
      </c>
      <c r="C178" s="46" t="s">
        <v>108</v>
      </c>
      <c r="D178" s="42">
        <f t="shared" ref="D178:BK178" si="60">+D112-D47</f>
        <v>-2.8116171923039221E-3</v>
      </c>
      <c r="E178" s="42">
        <f t="shared" si="60"/>
        <v>-1.8900152022961925E-3</v>
      </c>
      <c r="F178" s="42">
        <f t="shared" si="60"/>
        <v>-3.6603534122532899E-4</v>
      </c>
      <c r="G178" s="42">
        <f t="shared" si="60"/>
        <v>-9.4297873216316486E-4</v>
      </c>
      <c r="H178" s="42">
        <f t="shared" si="60"/>
        <v>-5.5807164781386163E-4</v>
      </c>
      <c r="I178" s="42">
        <f t="shared" si="60"/>
        <v>-4.1528995979877078E-3</v>
      </c>
      <c r="J178" s="42">
        <f t="shared" si="60"/>
        <v>-3.8770250406115476E-3</v>
      </c>
      <c r="K178" s="42">
        <f t="shared" si="60"/>
        <v>-2.1216913422112816E-3</v>
      </c>
      <c r="L178" s="42">
        <f t="shared" si="60"/>
        <v>-2.3924398899477649E-3</v>
      </c>
      <c r="M178" s="42">
        <f t="shared" si="60"/>
        <v>-7.199372484823682E-3</v>
      </c>
      <c r="N178" s="42">
        <f t="shared" si="60"/>
        <v>-5.3472556571978816E-3</v>
      </c>
      <c r="O178" s="42">
        <f t="shared" si="60"/>
        <v>-3.9420941098373633E-3</v>
      </c>
      <c r="P178" s="42">
        <f t="shared" si="60"/>
        <v>-8.3825468275824412E-3</v>
      </c>
      <c r="Q178" s="42">
        <f t="shared" si="60"/>
        <v>-1.0556474185715247E-3</v>
      </c>
      <c r="R178" s="42">
        <f t="shared" si="60"/>
        <v>-1.4513261492688945E-5</v>
      </c>
      <c r="S178" s="42">
        <f t="shared" si="60"/>
        <v>-6.6677715187616607E-3</v>
      </c>
      <c r="T178" s="42">
        <f t="shared" si="60"/>
        <v>-2.0759338388453907E-2</v>
      </c>
      <c r="U178" s="42">
        <f t="shared" si="60"/>
        <v>0</v>
      </c>
      <c r="V178" s="42">
        <f t="shared" si="60"/>
        <v>-8.5980618989086165E-3</v>
      </c>
      <c r="W178" s="42">
        <f t="shared" si="60"/>
        <v>-2.5341457506475114E-3</v>
      </c>
      <c r="X178" s="42">
        <f t="shared" si="60"/>
        <v>-9.377910153694596E-4</v>
      </c>
      <c r="Y178" s="42">
        <f t="shared" si="60"/>
        <v>-2.0515990110854136E-2</v>
      </c>
      <c r="Z178" s="42">
        <f t="shared" si="60"/>
        <v>0</v>
      </c>
      <c r="AA178" s="42">
        <f t="shared" si="60"/>
        <v>-1.1158755484643E-2</v>
      </c>
      <c r="AB178" s="42">
        <f t="shared" si="60"/>
        <v>0</v>
      </c>
      <c r="AC178" s="42">
        <f t="shared" si="60"/>
        <v>-6.2557299250390981E-3</v>
      </c>
      <c r="AD178" s="42">
        <f t="shared" si="60"/>
        <v>-8.2439289080126037E-3</v>
      </c>
      <c r="AE178" s="42">
        <f t="shared" si="60"/>
        <v>-4.6996197718631181E-3</v>
      </c>
      <c r="AF178" s="42">
        <f t="shared" si="60"/>
        <v>-4.4070484305583826E-3</v>
      </c>
      <c r="AG178" s="42">
        <f t="shared" si="60"/>
        <v>-5.4308086538341401E-3</v>
      </c>
      <c r="AH178" s="42">
        <f t="shared" si="60"/>
        <v>-1.4066362418525666E-2</v>
      </c>
      <c r="AI178" s="42">
        <f t="shared" si="60"/>
        <v>-3.6532448960218521E-3</v>
      </c>
      <c r="AJ178" s="42">
        <f t="shared" si="60"/>
        <v>0</v>
      </c>
      <c r="AK178" s="42">
        <f t="shared" si="60"/>
        <v>-4.4998473793558423E-3</v>
      </c>
      <c r="AL178" s="42">
        <f t="shared" si="60"/>
        <v>-2.1816394434361768E-2</v>
      </c>
      <c r="AM178" s="42">
        <f t="shared" si="60"/>
        <v>-9.8318713450292403E-3</v>
      </c>
      <c r="AN178" s="42">
        <f t="shared" si="60"/>
        <v>-6.6082074999928835E-3</v>
      </c>
      <c r="AO178" s="42">
        <f t="shared" si="60"/>
        <v>-1.3218379842447593E-2</v>
      </c>
      <c r="AP178" s="42">
        <f t="shared" si="60"/>
        <v>-1.2815163294691463E-3</v>
      </c>
      <c r="AQ178" s="42">
        <f t="shared" si="60"/>
        <v>-4.1009658221170205E-2</v>
      </c>
      <c r="AR178" s="42">
        <f t="shared" si="60"/>
        <v>-3.026192186550257E-2</v>
      </c>
      <c r="AS178" s="42">
        <f t="shared" si="60"/>
        <v>-3.1176144913892135E-3</v>
      </c>
      <c r="AT178" s="42">
        <f t="shared" si="60"/>
        <v>0.98694819792982369</v>
      </c>
      <c r="AU178" s="42">
        <f t="shared" si="60"/>
        <v>-1.0870523254105826E-3</v>
      </c>
      <c r="AV178" s="42">
        <f t="shared" si="60"/>
        <v>-1.5115527930738387E-4</v>
      </c>
      <c r="AW178" s="42">
        <f t="shared" si="60"/>
        <v>-2.7216232047761968E-2</v>
      </c>
      <c r="AX178" s="42">
        <f t="shared" si="60"/>
        <v>-1.1796220294413998E-3</v>
      </c>
      <c r="AY178" s="42">
        <f t="shared" si="60"/>
        <v>-1.7218438095739451E-4</v>
      </c>
      <c r="AZ178" s="42">
        <f t="shared" si="60"/>
        <v>-4.8349469400988136E-3</v>
      </c>
      <c r="BA178" s="42">
        <f t="shared" si="60"/>
        <v>-1.0437604116046494E-3</v>
      </c>
      <c r="BB178" s="42">
        <f t="shared" si="60"/>
        <v>-2.0815288759744072E-3</v>
      </c>
      <c r="BC178" s="42">
        <f t="shared" si="60"/>
        <v>-1.9045791101629226E-3</v>
      </c>
      <c r="BD178" s="42">
        <f t="shared" si="60"/>
        <v>-3.2884486067146678E-4</v>
      </c>
      <c r="BE178" s="42">
        <f t="shared" si="60"/>
        <v>-4.4461118919494015E-3</v>
      </c>
      <c r="BF178" s="42">
        <f t="shared" si="60"/>
        <v>-1.1856284107593007E-2</v>
      </c>
      <c r="BG178" s="42">
        <f t="shared" si="60"/>
        <v>-2.4821996096130736E-3</v>
      </c>
      <c r="BH178" s="42">
        <f t="shared" si="60"/>
        <v>-3.6213675874485029E-3</v>
      </c>
      <c r="BI178" s="42">
        <f t="shared" si="60"/>
        <v>-8.6902862600449942E-4</v>
      </c>
      <c r="BJ178" s="42">
        <f t="shared" si="60"/>
        <v>-5.7698112331375237E-3</v>
      </c>
      <c r="BK178" s="42">
        <f t="shared" si="60"/>
        <v>-2.6981059141863162E-3</v>
      </c>
    </row>
    <row r="179" spans="1:63" s="1" customFormat="1" ht="15.6" x14ac:dyDescent="0.3">
      <c r="A179" s="14"/>
      <c r="B179" s="44">
        <v>44</v>
      </c>
      <c r="C179" s="46" t="s">
        <v>110</v>
      </c>
      <c r="D179" s="42">
        <f t="shared" ref="D179:BK179" si="61">+D113-D48</f>
        <v>-6.2381364013082262E-5</v>
      </c>
      <c r="E179" s="42">
        <f t="shared" si="61"/>
        <v>-1.0565302373084306E-4</v>
      </c>
      <c r="F179" s="42">
        <f t="shared" si="61"/>
        <v>-4.9602920072591307E-5</v>
      </c>
      <c r="G179" s="42">
        <f t="shared" si="61"/>
        <v>-5.9177382918834363E-5</v>
      </c>
      <c r="H179" s="42">
        <f t="shared" si="61"/>
        <v>-6.4392882440060954E-5</v>
      </c>
      <c r="I179" s="42">
        <f t="shared" si="61"/>
        <v>-2.1475417635053901E-4</v>
      </c>
      <c r="J179" s="42">
        <f t="shared" si="61"/>
        <v>-3.6877448410200836E-4</v>
      </c>
      <c r="K179" s="42">
        <f t="shared" si="61"/>
        <v>-2.1467366025746529E-4</v>
      </c>
      <c r="L179" s="42">
        <f t="shared" si="61"/>
        <v>-2.7911798716057258E-4</v>
      </c>
      <c r="M179" s="42">
        <f t="shared" si="61"/>
        <v>-9.2081031307550643E-5</v>
      </c>
      <c r="N179" s="42">
        <f t="shared" si="61"/>
        <v>-1.1886133846894559E-4</v>
      </c>
      <c r="O179" s="42">
        <f t="shared" si="61"/>
        <v>-3.9318814307963336E-4</v>
      </c>
      <c r="P179" s="42">
        <f t="shared" si="61"/>
        <v>-2.8552928235413434E-3</v>
      </c>
      <c r="Q179" s="42">
        <f t="shared" si="61"/>
        <v>-4.8093276472506823E-5</v>
      </c>
      <c r="R179" s="42">
        <f t="shared" si="61"/>
        <v>-3.4468996045136245E-5</v>
      </c>
      <c r="S179" s="42">
        <f t="shared" si="61"/>
        <v>-2.3831529194683529E-4</v>
      </c>
      <c r="T179" s="42">
        <f t="shared" si="61"/>
        <v>-5.6108545129712414E-4</v>
      </c>
      <c r="U179" s="42">
        <f t="shared" si="61"/>
        <v>0</v>
      </c>
      <c r="V179" s="42">
        <f t="shared" si="61"/>
        <v>-5.9215263933081179E-4</v>
      </c>
      <c r="W179" s="42">
        <f t="shared" si="61"/>
        <v>-4.8912739672424396E-4</v>
      </c>
      <c r="X179" s="42">
        <f t="shared" si="61"/>
        <v>-3.4325383082049982E-4</v>
      </c>
      <c r="Y179" s="42">
        <f t="shared" si="61"/>
        <v>-7.975117632985087E-4</v>
      </c>
      <c r="Z179" s="42">
        <f t="shared" si="61"/>
        <v>0</v>
      </c>
      <c r="AA179" s="42">
        <f t="shared" si="61"/>
        <v>-3.1910650179497405E-4</v>
      </c>
      <c r="AB179" s="42">
        <f t="shared" si="61"/>
        <v>0</v>
      </c>
      <c r="AC179" s="42">
        <f t="shared" si="61"/>
        <v>-1.1055384781319096E-3</v>
      </c>
      <c r="AD179" s="42">
        <f t="shared" si="61"/>
        <v>-1.0757089683665407E-3</v>
      </c>
      <c r="AE179" s="42">
        <f t="shared" si="61"/>
        <v>-3.9543726235741444E-4</v>
      </c>
      <c r="AF179" s="42">
        <f t="shared" si="61"/>
        <v>-6.1209005979977543E-5</v>
      </c>
      <c r="AG179" s="42">
        <f t="shared" si="61"/>
        <v>-4.9738782149488835E-4</v>
      </c>
      <c r="AH179" s="42">
        <f t="shared" si="61"/>
        <v>-5.4449260300425161E-4</v>
      </c>
      <c r="AI179" s="42">
        <f t="shared" si="61"/>
        <v>-3.5828135191496788E-4</v>
      </c>
      <c r="AJ179" s="42">
        <f t="shared" si="61"/>
        <v>0</v>
      </c>
      <c r="AK179" s="42">
        <f t="shared" si="61"/>
        <v>-3.9385972685827944E-4</v>
      </c>
      <c r="AL179" s="42">
        <f t="shared" si="61"/>
        <v>-2.2686025408348456E-4</v>
      </c>
      <c r="AM179" s="42">
        <f t="shared" si="61"/>
        <v>-2.3757309941520468E-4</v>
      </c>
      <c r="AN179" s="42">
        <f t="shared" si="61"/>
        <v>-2.2584052053393255E-4</v>
      </c>
      <c r="AO179" s="42">
        <f t="shared" si="61"/>
        <v>-1.3161157418887215E-3</v>
      </c>
      <c r="AP179" s="42">
        <f t="shared" si="61"/>
        <v>-1.4106949050672594E-4</v>
      </c>
      <c r="AQ179" s="42">
        <f t="shared" si="61"/>
        <v>-5.2384515322702525E-5</v>
      </c>
      <c r="AR179" s="42">
        <f t="shared" si="61"/>
        <v>-2.0060546736238839E-4</v>
      </c>
      <c r="AS179" s="42">
        <f t="shared" si="61"/>
        <v>-7.8656809972464019E-5</v>
      </c>
      <c r="AT179" s="42">
        <f t="shared" si="61"/>
        <v>-9.7113986797264123E-4</v>
      </c>
      <c r="AU179" s="42">
        <f t="shared" si="61"/>
        <v>0.97912565737285895</v>
      </c>
      <c r="AV179" s="42">
        <f t="shared" si="61"/>
        <v>-9.4041232402965202E-5</v>
      </c>
      <c r="AW179" s="42">
        <f t="shared" si="61"/>
        <v>-4.1080024957116882E-3</v>
      </c>
      <c r="AX179" s="42">
        <f t="shared" si="61"/>
        <v>-5.8981101472069994E-5</v>
      </c>
      <c r="AY179" s="42">
        <f t="shared" si="61"/>
        <v>-1.1104247498048531E-4</v>
      </c>
      <c r="AZ179" s="42">
        <f t="shared" si="61"/>
        <v>-2.1613951335718699E-4</v>
      </c>
      <c r="BA179" s="42">
        <f t="shared" si="61"/>
        <v>-3.5926535906681771E-5</v>
      </c>
      <c r="BB179" s="42">
        <f t="shared" si="61"/>
        <v>-1.5366991701824481E-4</v>
      </c>
      <c r="BC179" s="42">
        <f t="shared" si="61"/>
        <v>-4.6507164317931835E-4</v>
      </c>
      <c r="BD179" s="42">
        <f t="shared" si="61"/>
        <v>-1.6401239933738991E-6</v>
      </c>
      <c r="BE179" s="42">
        <f t="shared" si="61"/>
        <v>-8.3994557152696506E-5</v>
      </c>
      <c r="BF179" s="42">
        <f t="shared" si="61"/>
        <v>-5.6788276683564644E-4</v>
      </c>
      <c r="BG179" s="42">
        <f t="shared" si="61"/>
        <v>-1.4205796946116977E-4</v>
      </c>
      <c r="BH179" s="42">
        <f t="shared" si="61"/>
        <v>-6.7696425481468395E-4</v>
      </c>
      <c r="BI179" s="42">
        <f t="shared" si="61"/>
        <v>-1.5620808933087121E-3</v>
      </c>
      <c r="BJ179" s="42">
        <f t="shared" si="61"/>
        <v>-5.9207318488936362E-4</v>
      </c>
      <c r="BK179" s="42">
        <f t="shared" si="61"/>
        <v>-5.0508955031568095E-4</v>
      </c>
    </row>
    <row r="180" spans="1:63" s="1" customFormat="1" ht="15.6" x14ac:dyDescent="0.3">
      <c r="A180" s="14"/>
      <c r="B180" s="44">
        <v>45</v>
      </c>
      <c r="C180" s="46" t="s">
        <v>112</v>
      </c>
      <c r="D180" s="42">
        <f t="shared" ref="D180:BK180" si="62">+D114-D49</f>
        <v>-1.3411993262812687E-3</v>
      </c>
      <c r="E180" s="42">
        <f t="shared" si="62"/>
        <v>-1.9193632644436487E-3</v>
      </c>
      <c r="F180" s="42">
        <f t="shared" si="62"/>
        <v>-1.477824929059272E-3</v>
      </c>
      <c r="G180" s="42">
        <f t="shared" si="62"/>
        <v>-1.7367275421831822E-3</v>
      </c>
      <c r="H180" s="42">
        <f t="shared" si="62"/>
        <v>-8.8003606001416644E-4</v>
      </c>
      <c r="I180" s="42">
        <f t="shared" si="62"/>
        <v>-3.7870917957185165E-3</v>
      </c>
      <c r="J180" s="42">
        <f t="shared" si="62"/>
        <v>-3.0418744456794156E-3</v>
      </c>
      <c r="K180" s="42">
        <f t="shared" si="62"/>
        <v>-2.5188376136875924E-3</v>
      </c>
      <c r="L180" s="42">
        <f t="shared" si="62"/>
        <v>-1.8342039156266198E-3</v>
      </c>
      <c r="M180" s="42">
        <f t="shared" si="62"/>
        <v>-3.226246504331219E-3</v>
      </c>
      <c r="N180" s="42">
        <f t="shared" si="62"/>
        <v>-4.8357005296100148E-3</v>
      </c>
      <c r="O180" s="42">
        <f t="shared" si="62"/>
        <v>-2.2416830495059618E-3</v>
      </c>
      <c r="P180" s="42">
        <f t="shared" si="62"/>
        <v>-2.0205487467136827E-3</v>
      </c>
      <c r="Q180" s="42">
        <f t="shared" si="62"/>
        <v>-1.3595094835569088E-3</v>
      </c>
      <c r="R180" s="42">
        <f t="shared" si="62"/>
        <v>-5.1522078299045756E-4</v>
      </c>
      <c r="S180" s="42">
        <f t="shared" si="62"/>
        <v>-1.4636571626549988E-3</v>
      </c>
      <c r="T180" s="42">
        <f t="shared" si="62"/>
        <v>-1.2790113699047432E-3</v>
      </c>
      <c r="U180" s="42">
        <f t="shared" si="62"/>
        <v>0</v>
      </c>
      <c r="V180" s="42">
        <f t="shared" si="62"/>
        <v>-6.2850701982456779E-3</v>
      </c>
      <c r="W180" s="42">
        <f t="shared" si="62"/>
        <v>-9.15366985298228E-3</v>
      </c>
      <c r="X180" s="42">
        <f t="shared" si="62"/>
        <v>-6.1077632318194764E-3</v>
      </c>
      <c r="Y180" s="42">
        <f t="shared" si="62"/>
        <v>-2.3526597017306004E-2</v>
      </c>
      <c r="Z180" s="42">
        <f t="shared" si="62"/>
        <v>0</v>
      </c>
      <c r="AA180" s="42">
        <f t="shared" si="62"/>
        <v>-6.1228560031910649E-3</v>
      </c>
      <c r="AB180" s="42">
        <f t="shared" si="62"/>
        <v>0</v>
      </c>
      <c r="AC180" s="42">
        <f t="shared" si="62"/>
        <v>-4.6026076603653049E-3</v>
      </c>
      <c r="AD180" s="42">
        <f t="shared" si="62"/>
        <v>-8.6342303921101982E-3</v>
      </c>
      <c r="AE180" s="42">
        <f t="shared" si="62"/>
        <v>-5.5209125475285175E-3</v>
      </c>
      <c r="AF180" s="42">
        <f t="shared" si="62"/>
        <v>-4.6034866357964506E-3</v>
      </c>
      <c r="AG180" s="42">
        <f t="shared" si="62"/>
        <v>-5.3379946584355721E-3</v>
      </c>
      <c r="AH180" s="42">
        <f t="shared" si="62"/>
        <v>-5.1767467301458842E-3</v>
      </c>
      <c r="AI180" s="42">
        <f t="shared" si="62"/>
        <v>-6.0662851123380462E-3</v>
      </c>
      <c r="AJ180" s="42">
        <f t="shared" si="62"/>
        <v>0</v>
      </c>
      <c r="AK180" s="42">
        <f t="shared" si="62"/>
        <v>-5.0610974901288902E-3</v>
      </c>
      <c r="AL180" s="42">
        <f t="shared" si="62"/>
        <v>-6.3520871143375682E-3</v>
      </c>
      <c r="AM180" s="42">
        <f t="shared" si="62"/>
        <v>-5.190058479532164E-3</v>
      </c>
      <c r="AN180" s="42">
        <f t="shared" si="62"/>
        <v>-1.0285232781795356E-2</v>
      </c>
      <c r="AO180" s="42">
        <f t="shared" si="62"/>
        <v>-1.730024605642131E-2</v>
      </c>
      <c r="AP180" s="42">
        <f t="shared" si="62"/>
        <v>-4.1917637037389363E-3</v>
      </c>
      <c r="AQ180" s="42">
        <f t="shared" si="62"/>
        <v>-5.1767954213152133E-3</v>
      </c>
      <c r="AR180" s="42">
        <f t="shared" si="62"/>
        <v>-7.9817886153190354E-3</v>
      </c>
      <c r="AS180" s="42">
        <f t="shared" si="62"/>
        <v>-5.3017128892292606E-3</v>
      </c>
      <c r="AT180" s="42">
        <f t="shared" si="62"/>
        <v>-1.1282301819943916E-2</v>
      </c>
      <c r="AU180" s="42">
        <f t="shared" si="62"/>
        <v>-4.6860769162969705E-3</v>
      </c>
      <c r="AV180" s="42">
        <f t="shared" si="62"/>
        <v>0.93820555542425887</v>
      </c>
      <c r="AW180" s="42">
        <f t="shared" si="62"/>
        <v>-1.0660199695095775E-2</v>
      </c>
      <c r="AX180" s="42">
        <f t="shared" si="62"/>
        <v>-9.849843945835688E-3</v>
      </c>
      <c r="AY180" s="42">
        <f t="shared" si="62"/>
        <v>-1.0000677222007906E-2</v>
      </c>
      <c r="AZ180" s="42">
        <f t="shared" si="62"/>
        <v>-1.1762374966032422E-3</v>
      </c>
      <c r="BA180" s="42">
        <f t="shared" si="62"/>
        <v>-1.3566994480549563E-3</v>
      </c>
      <c r="BB180" s="42">
        <f t="shared" si="62"/>
        <v>-2.1094688608868152E-3</v>
      </c>
      <c r="BC180" s="42">
        <f t="shared" si="62"/>
        <v>-2.7904298590759099E-3</v>
      </c>
      <c r="BD180" s="42">
        <f t="shared" si="62"/>
        <v>-3.4893637959029701E-4</v>
      </c>
      <c r="BE180" s="42">
        <f t="shared" si="62"/>
        <v>-8.617841563866661E-3</v>
      </c>
      <c r="BF180" s="42">
        <f t="shared" si="62"/>
        <v>-1.5097371118313527E-3</v>
      </c>
      <c r="BG180" s="42">
        <f t="shared" si="62"/>
        <v>-1.8161802573937812E-2</v>
      </c>
      <c r="BH180" s="42">
        <f t="shared" si="62"/>
        <v>-7.1668010470625921E-3</v>
      </c>
      <c r="BI180" s="42">
        <f t="shared" si="62"/>
        <v>-6.4374787781814125E-3</v>
      </c>
      <c r="BJ180" s="42">
        <f t="shared" si="62"/>
        <v>-1.3559636861779934E-2</v>
      </c>
      <c r="BK180" s="42">
        <f t="shared" si="62"/>
        <v>-3.4119314521324573E-3</v>
      </c>
    </row>
    <row r="181" spans="1:63" s="1" customFormat="1" ht="15.6" x14ac:dyDescent="0.3">
      <c r="A181" s="14"/>
      <c r="B181" s="44">
        <v>46</v>
      </c>
      <c r="C181" s="46" t="s">
        <v>114</v>
      </c>
      <c r="D181" s="42">
        <f t="shared" ref="D181:BK181" si="63">+D115-D50</f>
        <v>-4.4558117152201617E-4</v>
      </c>
      <c r="E181" s="42">
        <f t="shared" si="63"/>
        <v>-6.5152697967353211E-4</v>
      </c>
      <c r="F181" s="42">
        <f t="shared" si="63"/>
        <v>-3.6090400466609536E-4</v>
      </c>
      <c r="G181" s="42">
        <f t="shared" si="63"/>
        <v>-4.2581986404639506E-4</v>
      </c>
      <c r="H181" s="42">
        <f t="shared" si="63"/>
        <v>-2.3610723561355684E-4</v>
      </c>
      <c r="I181" s="42">
        <f t="shared" si="63"/>
        <v>-9.6357161729246853E-4</v>
      </c>
      <c r="J181" s="42">
        <f t="shared" si="63"/>
        <v>-7.7798024893307777E-4</v>
      </c>
      <c r="K181" s="42">
        <f t="shared" si="63"/>
        <v>-5.044831016050434E-4</v>
      </c>
      <c r="L181" s="42">
        <f t="shared" si="63"/>
        <v>-6.3798397065273739E-4</v>
      </c>
      <c r="M181" s="42">
        <f t="shared" si="63"/>
        <v>-7.2300661619261993E-4</v>
      </c>
      <c r="N181" s="42">
        <f t="shared" si="63"/>
        <v>-1.0547063071738084E-3</v>
      </c>
      <c r="O181" s="42">
        <f t="shared" si="63"/>
        <v>-6.5871779814639876E-4</v>
      </c>
      <c r="P181" s="42">
        <f t="shared" si="63"/>
        <v>-7.021211861167237E-4</v>
      </c>
      <c r="Q181" s="42">
        <f t="shared" si="63"/>
        <v>-2.7150840626751578E-4</v>
      </c>
      <c r="R181" s="42">
        <f t="shared" si="63"/>
        <v>-1.0703530350858096E-4</v>
      </c>
      <c r="S181" s="42">
        <f t="shared" si="63"/>
        <v>-5.1577888647220613E-4</v>
      </c>
      <c r="T181" s="42">
        <f t="shared" si="63"/>
        <v>-2.9762639859708053E-4</v>
      </c>
      <c r="U181" s="42">
        <f t="shared" si="63"/>
        <v>0</v>
      </c>
      <c r="V181" s="42">
        <f t="shared" si="63"/>
        <v>-1.361895312208576E-3</v>
      </c>
      <c r="W181" s="42">
        <f t="shared" si="63"/>
        <v>-2.8679946087291383E-3</v>
      </c>
      <c r="X181" s="42">
        <f t="shared" si="63"/>
        <v>-1.6550837739450332E-3</v>
      </c>
      <c r="Y181" s="42">
        <f t="shared" si="63"/>
        <v>-1.4534651886115321E-2</v>
      </c>
      <c r="Z181" s="42">
        <f t="shared" si="63"/>
        <v>0</v>
      </c>
      <c r="AA181" s="42">
        <f t="shared" si="63"/>
        <v>-1.9445552453131233E-3</v>
      </c>
      <c r="AB181" s="42">
        <f t="shared" si="63"/>
        <v>0</v>
      </c>
      <c r="AC181" s="42">
        <f t="shared" si="63"/>
        <v>-3.1734969447313726E-3</v>
      </c>
      <c r="AD181" s="42">
        <f t="shared" si="63"/>
        <v>-1.1204508458118746E-2</v>
      </c>
      <c r="AE181" s="42">
        <f t="shared" si="63"/>
        <v>-6.4182509505703424E-3</v>
      </c>
      <c r="AF181" s="42">
        <f t="shared" si="63"/>
        <v>-1.0960682466182024E-3</v>
      </c>
      <c r="AG181" s="42">
        <f t="shared" si="63"/>
        <v>-1.383880469853003E-3</v>
      </c>
      <c r="AH181" s="42">
        <f t="shared" si="63"/>
        <v>-9.7486635498866001E-4</v>
      </c>
      <c r="AI181" s="42">
        <f t="shared" si="63"/>
        <v>-1.6288021460134309E-2</v>
      </c>
      <c r="AJ181" s="42">
        <f t="shared" si="63"/>
        <v>0</v>
      </c>
      <c r="AK181" s="42">
        <f t="shared" si="63"/>
        <v>-4.7361632154708103E-3</v>
      </c>
      <c r="AL181" s="42">
        <f t="shared" si="63"/>
        <v>-7.9401088929219599E-3</v>
      </c>
      <c r="AM181" s="42">
        <f t="shared" si="63"/>
        <v>-1.1202485380116959E-2</v>
      </c>
      <c r="AN181" s="42">
        <f t="shared" si="63"/>
        <v>-1.8968705905350047E-3</v>
      </c>
      <c r="AO181" s="42">
        <f t="shared" si="63"/>
        <v>-1.7548209891849618E-3</v>
      </c>
      <c r="AP181" s="42">
        <f t="shared" si="63"/>
        <v>-4.0954472929791716E-3</v>
      </c>
      <c r="AQ181" s="42">
        <f t="shared" si="63"/>
        <v>-5.5305067946888591E-4</v>
      </c>
      <c r="AR181" s="42">
        <f t="shared" si="63"/>
        <v>-3.965732283961825E-4</v>
      </c>
      <c r="AS181" s="42">
        <f t="shared" si="63"/>
        <v>-7.7821462455702189E-3</v>
      </c>
      <c r="AT181" s="42">
        <f t="shared" si="63"/>
        <v>-7.3957563769532029E-3</v>
      </c>
      <c r="AU181" s="42">
        <f t="shared" si="63"/>
        <v>-3.510885213150395E-3</v>
      </c>
      <c r="AV181" s="42">
        <f t="shared" si="63"/>
        <v>-4.458982267073161E-2</v>
      </c>
      <c r="AW181" s="42">
        <f t="shared" si="63"/>
        <v>0.97793355835443307</v>
      </c>
      <c r="AX181" s="42">
        <f t="shared" si="63"/>
        <v>-1.3369049667002531E-3</v>
      </c>
      <c r="AY181" s="42">
        <f t="shared" si="63"/>
        <v>-1.379641061368652E-2</v>
      </c>
      <c r="AZ181" s="42">
        <f t="shared" si="63"/>
        <v>-8.3895021978099421E-3</v>
      </c>
      <c r="BA181" s="42">
        <f t="shared" si="63"/>
        <v>-4.3962734727913215E-4</v>
      </c>
      <c r="BB181" s="42">
        <f t="shared" si="63"/>
        <v>-1.4109692380766114E-3</v>
      </c>
      <c r="BC181" s="42">
        <f t="shared" si="63"/>
        <v>-2.1887895587725061E-3</v>
      </c>
      <c r="BD181" s="42">
        <f t="shared" si="63"/>
        <v>-5.740433976808647E-5</v>
      </c>
      <c r="BE181" s="42">
        <f t="shared" si="63"/>
        <v>-5.9916117435590175E-4</v>
      </c>
      <c r="BF181" s="42">
        <f t="shared" si="63"/>
        <v>-4.0582841629962048E-3</v>
      </c>
      <c r="BG181" s="42">
        <f t="shared" si="63"/>
        <v>-6.040188599212141E-4</v>
      </c>
      <c r="BH181" s="42">
        <f t="shared" si="63"/>
        <v>-4.6803035156120569E-4</v>
      </c>
      <c r="BI181" s="42">
        <f t="shared" si="63"/>
        <v>-1.4721546483341163E-3</v>
      </c>
      <c r="BJ181" s="42">
        <f t="shared" si="63"/>
        <v>-5.038426710627133E-3</v>
      </c>
      <c r="BK181" s="42">
        <f t="shared" si="63"/>
        <v>-1.1029506506893441E-3</v>
      </c>
    </row>
    <row r="182" spans="1:63" s="1" customFormat="1" ht="15.6" x14ac:dyDescent="0.3">
      <c r="A182" s="14"/>
      <c r="B182" s="44">
        <v>47</v>
      </c>
      <c r="C182" s="46" t="s">
        <v>116</v>
      </c>
      <c r="D182" s="42">
        <f t="shared" ref="D182:BK182" si="64">+D116-D51</f>
        <v>0</v>
      </c>
      <c r="E182" s="42">
        <f t="shared" si="64"/>
        <v>0</v>
      </c>
      <c r="F182" s="42">
        <f t="shared" si="64"/>
        <v>0</v>
      </c>
      <c r="G182" s="42">
        <f t="shared" si="64"/>
        <v>0</v>
      </c>
      <c r="H182" s="42">
        <f t="shared" si="64"/>
        <v>0</v>
      </c>
      <c r="I182" s="42">
        <f t="shared" si="64"/>
        <v>-3.150086291399646E-4</v>
      </c>
      <c r="J182" s="42">
        <f t="shared" si="64"/>
        <v>0</v>
      </c>
      <c r="K182" s="42">
        <f t="shared" si="64"/>
        <v>-2.504526036337095E-4</v>
      </c>
      <c r="L182" s="42">
        <f t="shared" si="64"/>
        <v>0</v>
      </c>
      <c r="M182" s="42">
        <f t="shared" si="64"/>
        <v>0</v>
      </c>
      <c r="N182" s="42">
        <f t="shared" si="64"/>
        <v>0</v>
      </c>
      <c r="O182" s="42">
        <f t="shared" si="64"/>
        <v>0</v>
      </c>
      <c r="P182" s="42">
        <f t="shared" si="64"/>
        <v>0</v>
      </c>
      <c r="Q182" s="42">
        <f t="shared" si="64"/>
        <v>-3.7162986365118908E-6</v>
      </c>
      <c r="R182" s="42">
        <f t="shared" si="64"/>
        <v>-4.5353942164652954E-5</v>
      </c>
      <c r="S182" s="42">
        <f t="shared" si="64"/>
        <v>-3.730506999879619E-4</v>
      </c>
      <c r="T182" s="42">
        <f t="shared" si="64"/>
        <v>-2.5110940960472911E-4</v>
      </c>
      <c r="U182" s="42">
        <f t="shared" si="64"/>
        <v>0</v>
      </c>
      <c r="V182" s="42">
        <f t="shared" si="64"/>
        <v>-2.5356065229349028E-4</v>
      </c>
      <c r="W182" s="42">
        <f t="shared" si="64"/>
        <v>-3.4782392655946238E-4</v>
      </c>
      <c r="X182" s="42">
        <f t="shared" si="64"/>
        <v>-1.227555740266137E-4</v>
      </c>
      <c r="Y182" s="42">
        <f t="shared" si="64"/>
        <v>-7.8554908684903106E-3</v>
      </c>
      <c r="Z182" s="42">
        <f t="shared" si="64"/>
        <v>0</v>
      </c>
      <c r="AA182" s="42">
        <f t="shared" si="64"/>
        <v>-8.9748703629836452E-5</v>
      </c>
      <c r="AB182" s="42">
        <f t="shared" si="64"/>
        <v>0</v>
      </c>
      <c r="AC182" s="42">
        <f t="shared" si="64"/>
        <v>-4.1691038293529799E-4</v>
      </c>
      <c r="AD182" s="42">
        <f t="shared" si="64"/>
        <v>-1.5802450331756262E-3</v>
      </c>
      <c r="AE182" s="42">
        <f t="shared" si="64"/>
        <v>-8.0608365019011407E-4</v>
      </c>
      <c r="AF182" s="42">
        <f t="shared" si="64"/>
        <v>-1.9216780947202251E-4</v>
      </c>
      <c r="AG182" s="42">
        <f t="shared" si="64"/>
        <v>-3.5400209783428062E-4</v>
      </c>
      <c r="AH182" s="42">
        <f t="shared" si="64"/>
        <v>-2.9846935663008976E-4</v>
      </c>
      <c r="AI182" s="42">
        <f t="shared" si="64"/>
        <v>-3.5828135191496788E-4</v>
      </c>
      <c r="AJ182" s="42">
        <f t="shared" si="64"/>
        <v>0</v>
      </c>
      <c r="AK182" s="42">
        <f t="shared" si="64"/>
        <v>-1.378509044003978E-4</v>
      </c>
      <c r="AL182" s="42">
        <f t="shared" si="64"/>
        <v>-7.5620084694494858E-4</v>
      </c>
      <c r="AM182" s="42">
        <f t="shared" si="64"/>
        <v>-2.9239766081871346E-4</v>
      </c>
      <c r="AN182" s="42">
        <f t="shared" si="64"/>
        <v>-4.289072070644433E-4</v>
      </c>
      <c r="AO182" s="42">
        <f t="shared" si="64"/>
        <v>-8.6024376752436727E-3</v>
      </c>
      <c r="AP182" s="42">
        <f t="shared" si="64"/>
        <v>-1.1026121097077429E-4</v>
      </c>
      <c r="AQ182" s="42">
        <f t="shared" si="64"/>
        <v>-1.1506050179729882E-3</v>
      </c>
      <c r="AR182" s="42">
        <f t="shared" si="64"/>
        <v>-8.8057215481650471E-4</v>
      </c>
      <c r="AS182" s="42">
        <f t="shared" si="64"/>
        <v>-4.566972920106632E-4</v>
      </c>
      <c r="AT182" s="42">
        <f t="shared" si="64"/>
        <v>-1.4418150187078477E-3</v>
      </c>
      <c r="AU182" s="42">
        <f t="shared" si="64"/>
        <v>0</v>
      </c>
      <c r="AV182" s="42">
        <f t="shared" si="64"/>
        <v>-1.8759010233261645E-3</v>
      </c>
      <c r="AW182" s="42">
        <f t="shared" si="64"/>
        <v>-6.2392792201473391E-4</v>
      </c>
      <c r="AX182" s="42">
        <f t="shared" si="64"/>
        <v>0.99822565186404855</v>
      </c>
      <c r="AY182" s="42">
        <f t="shared" si="64"/>
        <v>-4.0304305733657635E-5</v>
      </c>
      <c r="AZ182" s="42">
        <f t="shared" si="64"/>
        <v>-1.5897217830256869E-3</v>
      </c>
      <c r="BA182" s="42">
        <f t="shared" si="64"/>
        <v>-1.4086983816041009E-4</v>
      </c>
      <c r="BB182" s="42">
        <f t="shared" si="64"/>
        <v>-1.5506691626386521E-3</v>
      </c>
      <c r="BC182" s="42">
        <f t="shared" si="64"/>
        <v>-2.945453740135683E-3</v>
      </c>
      <c r="BD182" s="42">
        <f t="shared" si="64"/>
        <v>-5.7117318069246036E-4</v>
      </c>
      <c r="BE182" s="42">
        <f t="shared" si="64"/>
        <v>-6.6523689264935629E-3</v>
      </c>
      <c r="BF182" s="42">
        <f t="shared" si="64"/>
        <v>-5.595722873209784E-3</v>
      </c>
      <c r="BG182" s="42">
        <f t="shared" si="64"/>
        <v>-3.8655390436882755E-3</v>
      </c>
      <c r="BH182" s="42">
        <f t="shared" si="64"/>
        <v>-1.7533880427219209E-3</v>
      </c>
      <c r="BI182" s="42">
        <f t="shared" si="64"/>
        <v>-1.4000586071044835E-3</v>
      </c>
      <c r="BJ182" s="42">
        <f t="shared" si="64"/>
        <v>-2.3392695442197406E-3</v>
      </c>
      <c r="BK182" s="42">
        <f t="shared" si="64"/>
        <v>-1.8451230511532018E-3</v>
      </c>
    </row>
    <row r="183" spans="1:63" s="1" customFormat="1" ht="15.6" x14ac:dyDescent="0.3">
      <c r="A183" s="14"/>
      <c r="B183" s="44">
        <v>48</v>
      </c>
      <c r="C183" s="46" t="s">
        <v>118</v>
      </c>
      <c r="D183" s="42">
        <f t="shared" ref="D183:BK183" si="65">+D117-D52</f>
        <v>0</v>
      </c>
      <c r="E183" s="42">
        <f t="shared" si="65"/>
        <v>-1.5260992316677331E-4</v>
      </c>
      <c r="F183" s="42">
        <f t="shared" si="65"/>
        <v>-5.1313365592335839E-5</v>
      </c>
      <c r="G183" s="42">
        <f t="shared" si="65"/>
        <v>-6.0463847764895977E-5</v>
      </c>
      <c r="H183" s="42">
        <f t="shared" si="65"/>
        <v>-2.1464294146686985E-5</v>
      </c>
      <c r="I183" s="42">
        <f t="shared" si="65"/>
        <v>-1.3215848374413021E-3</v>
      </c>
      <c r="J183" s="42">
        <f t="shared" si="65"/>
        <v>-7.6484652079815988E-5</v>
      </c>
      <c r="K183" s="42">
        <f t="shared" si="65"/>
        <v>-2.3614102628321181E-4</v>
      </c>
      <c r="L183" s="42">
        <f t="shared" si="65"/>
        <v>-1.9936999082898044E-4</v>
      </c>
      <c r="M183" s="42">
        <f t="shared" si="65"/>
        <v>-1.8757247118204762E-4</v>
      </c>
      <c r="N183" s="42">
        <f t="shared" si="65"/>
        <v>-1.5045739046701975E-4</v>
      </c>
      <c r="O183" s="42">
        <f t="shared" si="65"/>
        <v>-1.1591390711568413E-3</v>
      </c>
      <c r="P183" s="42">
        <f t="shared" si="65"/>
        <v>-2.1804763502180475E-3</v>
      </c>
      <c r="Q183" s="42">
        <f t="shared" si="65"/>
        <v>-2.2538258201433879E-4</v>
      </c>
      <c r="R183" s="42">
        <f t="shared" si="65"/>
        <v>-6.2407024418562464E-4</v>
      </c>
      <c r="S183" s="42">
        <f t="shared" si="65"/>
        <v>-2.1562558824402573E-3</v>
      </c>
      <c r="T183" s="42">
        <f t="shared" si="65"/>
        <v>-2.4719868929121282E-3</v>
      </c>
      <c r="U183" s="42">
        <f t="shared" si="65"/>
        <v>0</v>
      </c>
      <c r="V183" s="42">
        <f t="shared" si="65"/>
        <v>-4.3917987417035204E-3</v>
      </c>
      <c r="W183" s="42">
        <f t="shared" si="65"/>
        <v>-2.6335240153787863E-3</v>
      </c>
      <c r="X183" s="42">
        <f t="shared" si="65"/>
        <v>-5.8337758691017676E-4</v>
      </c>
      <c r="Y183" s="42">
        <f t="shared" si="65"/>
        <v>-9.9888348353138201E-3</v>
      </c>
      <c r="Z183" s="42">
        <f t="shared" si="65"/>
        <v>0</v>
      </c>
      <c r="AA183" s="42">
        <f t="shared" si="65"/>
        <v>-1.3063422417231752E-3</v>
      </c>
      <c r="AB183" s="42">
        <f t="shared" si="65"/>
        <v>0</v>
      </c>
      <c r="AC183" s="42">
        <f t="shared" si="65"/>
        <v>-2.6487291492954005E-3</v>
      </c>
      <c r="AD183" s="42">
        <f t="shared" si="65"/>
        <v>-1.3175054975391967E-2</v>
      </c>
      <c r="AE183" s="42">
        <f t="shared" si="65"/>
        <v>-1.7642585551330798E-3</v>
      </c>
      <c r="AF183" s="42">
        <f t="shared" si="65"/>
        <v>-4.8682511732912366E-4</v>
      </c>
      <c r="AG183" s="42">
        <f t="shared" si="65"/>
        <v>-4.652599000107688E-4</v>
      </c>
      <c r="AH183" s="42">
        <f t="shared" si="65"/>
        <v>-1.1302622372284465E-3</v>
      </c>
      <c r="AI183" s="42">
        <f t="shared" si="65"/>
        <v>-2.9336199584148654E-3</v>
      </c>
      <c r="AJ183" s="42">
        <f t="shared" si="65"/>
        <v>0</v>
      </c>
      <c r="AK183" s="42">
        <f t="shared" si="65"/>
        <v>-1.5655924142616608E-3</v>
      </c>
      <c r="AL183" s="42">
        <f t="shared" si="65"/>
        <v>-1.3044464609800363E-2</v>
      </c>
      <c r="AM183" s="42">
        <f t="shared" si="65"/>
        <v>-2.7686403508771929E-2</v>
      </c>
      <c r="AN183" s="42">
        <f t="shared" si="65"/>
        <v>-2.5487715888829528E-3</v>
      </c>
      <c r="AO183" s="42">
        <f t="shared" si="65"/>
        <v>-5.8557613443454707E-3</v>
      </c>
      <c r="AP183" s="42">
        <f t="shared" si="65"/>
        <v>-9.9911791031223381E-3</v>
      </c>
      <c r="AQ183" s="42">
        <f t="shared" si="65"/>
        <v>-9.0685476879885547E-3</v>
      </c>
      <c r="AR183" s="42">
        <f t="shared" si="65"/>
        <v>-1.4316303412562461E-2</v>
      </c>
      <c r="AS183" s="42">
        <f t="shared" si="65"/>
        <v>-6.8297281279191433E-3</v>
      </c>
      <c r="AT183" s="42">
        <f t="shared" si="65"/>
        <v>-7.6509536633222915E-3</v>
      </c>
      <c r="AU183" s="42">
        <f t="shared" si="65"/>
        <v>-9.1518053882539592E-3</v>
      </c>
      <c r="AV183" s="42">
        <f t="shared" si="65"/>
        <v>-3.9317605306485794E-2</v>
      </c>
      <c r="AW183" s="42">
        <f t="shared" si="65"/>
        <v>-1.3882873273942518E-2</v>
      </c>
      <c r="AX183" s="42">
        <f t="shared" si="65"/>
        <v>-1.113759799464255E-2</v>
      </c>
      <c r="AY183" s="42">
        <f t="shared" si="65"/>
        <v>0.99965617959598629</v>
      </c>
      <c r="AZ183" s="42">
        <f t="shared" si="65"/>
        <v>-4.9437998109562375E-3</v>
      </c>
      <c r="BA183" s="42">
        <f t="shared" si="65"/>
        <v>-2.5158029486231628E-3</v>
      </c>
      <c r="BB183" s="42">
        <f t="shared" si="65"/>
        <v>-6.3842865524852618E-3</v>
      </c>
      <c r="BC183" s="42">
        <f t="shared" si="65"/>
        <v>-6.7213925573772915E-3</v>
      </c>
      <c r="BD183" s="42">
        <f t="shared" si="65"/>
        <v>-5.4452116580013454E-4</v>
      </c>
      <c r="BE183" s="42">
        <f t="shared" si="65"/>
        <v>-1.529820867607779E-2</v>
      </c>
      <c r="BF183" s="42">
        <f t="shared" si="65"/>
        <v>-1.9681985650572036E-2</v>
      </c>
      <c r="BG183" s="42">
        <f t="shared" si="65"/>
        <v>-8.4314856411546665E-2</v>
      </c>
      <c r="BH183" s="42">
        <f t="shared" si="65"/>
        <v>-2.2320031514964084E-4</v>
      </c>
      <c r="BI183" s="42">
        <f t="shared" si="65"/>
        <v>-2.4419626868101454E-3</v>
      </c>
      <c r="BJ183" s="42">
        <f t="shared" si="65"/>
        <v>-1.3913719844900044E-2</v>
      </c>
      <c r="BK183" s="42">
        <f t="shared" si="65"/>
        <v>-7.298028604561268E-3</v>
      </c>
    </row>
    <row r="184" spans="1:63" s="1" customFormat="1" ht="15.6" x14ac:dyDescent="0.3">
      <c r="A184" s="14"/>
      <c r="B184" s="44">
        <v>49</v>
      </c>
      <c r="C184" s="46" t="s">
        <v>120</v>
      </c>
      <c r="D184" s="42">
        <f t="shared" ref="D184:BK184" si="66">+D118-D53</f>
        <v>-8.9116234304403233E-6</v>
      </c>
      <c r="E184" s="42">
        <f t="shared" si="66"/>
        <v>-1.1739224858982561E-5</v>
      </c>
      <c r="F184" s="42">
        <f t="shared" si="66"/>
        <v>-5.1313365592335834E-6</v>
      </c>
      <c r="G184" s="42">
        <f t="shared" si="66"/>
        <v>-1.016307228388677E-4</v>
      </c>
      <c r="H184" s="42">
        <f t="shared" si="66"/>
        <v>-4.2928588293373969E-5</v>
      </c>
      <c r="I184" s="42">
        <f t="shared" si="66"/>
        <v>-3.4457428545856201E-4</v>
      </c>
      <c r="J184" s="42">
        <f t="shared" si="66"/>
        <v>-3.3478130539986796E-6</v>
      </c>
      <c r="K184" s="42">
        <f t="shared" si="66"/>
        <v>-2.5045260363370951E-5</v>
      </c>
      <c r="L184" s="42">
        <f t="shared" si="66"/>
        <v>-7.9747996331592174E-5</v>
      </c>
      <c r="M184" s="42">
        <f t="shared" si="66"/>
        <v>-1.70520428347316E-5</v>
      </c>
      <c r="N184" s="42">
        <f t="shared" si="66"/>
        <v>-7.5228695233509868E-6</v>
      </c>
      <c r="O184" s="42">
        <f t="shared" si="66"/>
        <v>-1.0212679041029438E-4</v>
      </c>
      <c r="P184" s="42">
        <f t="shared" si="66"/>
        <v>-8.9325417567072082E-4</v>
      </c>
      <c r="Q184" s="42">
        <f t="shared" si="66"/>
        <v>-1.5477290792061287E-4</v>
      </c>
      <c r="R184" s="42">
        <f t="shared" si="66"/>
        <v>-9.0707884329305911E-6</v>
      </c>
      <c r="S184" s="42">
        <f t="shared" si="66"/>
        <v>-1.0924007598685529E-3</v>
      </c>
      <c r="T184" s="42">
        <f t="shared" si="66"/>
        <v>-1.7495327718362273E-3</v>
      </c>
      <c r="U184" s="42">
        <f t="shared" si="66"/>
        <v>0</v>
      </c>
      <c r="V184" s="42">
        <f t="shared" si="66"/>
        <v>-1.1105649900067273E-3</v>
      </c>
      <c r="W184" s="42">
        <f t="shared" si="66"/>
        <v>-1.5046490394469599E-3</v>
      </c>
      <c r="X184" s="42">
        <f t="shared" si="66"/>
        <v>-1.3968737734062941E-4</v>
      </c>
      <c r="Y184" s="42">
        <f t="shared" si="66"/>
        <v>-8.3539357205518784E-3</v>
      </c>
      <c r="Z184" s="42">
        <f t="shared" si="66"/>
        <v>0</v>
      </c>
      <c r="AA184" s="42">
        <f t="shared" si="66"/>
        <v>-2.8919026725169526E-4</v>
      </c>
      <c r="AB184" s="42">
        <f t="shared" si="66"/>
        <v>0</v>
      </c>
      <c r="AC184" s="42">
        <f t="shared" si="66"/>
        <v>-1.7837956682803795E-4</v>
      </c>
      <c r="AD184" s="42">
        <f t="shared" si="66"/>
        <v>-1.0595257360990795E-2</v>
      </c>
      <c r="AE184" s="42">
        <f t="shared" si="66"/>
        <v>-6.6920152091254749E-4</v>
      </c>
      <c r="AF184" s="42">
        <f t="shared" si="66"/>
        <v>-1.2953533823669664E-4</v>
      </c>
      <c r="AG184" s="42">
        <f t="shared" si="66"/>
        <v>-1.5350006931301579E-4</v>
      </c>
      <c r="AH184" s="42">
        <f t="shared" si="66"/>
        <v>-5.7059425509921574E-4</v>
      </c>
      <c r="AI184" s="42">
        <f t="shared" si="66"/>
        <v>-3.1663497254707418E-3</v>
      </c>
      <c r="AJ184" s="42">
        <f t="shared" si="66"/>
        <v>0</v>
      </c>
      <c r="AK184" s="42">
        <f t="shared" si="66"/>
        <v>-9.846493171456986E-5</v>
      </c>
      <c r="AL184" s="42">
        <f t="shared" si="66"/>
        <v>-8.6963097398669081E-4</v>
      </c>
      <c r="AM184" s="42">
        <f t="shared" si="66"/>
        <v>-2.9970760233918128E-3</v>
      </c>
      <c r="AN184" s="42">
        <f t="shared" si="66"/>
        <v>-1.1510275269229419E-2</v>
      </c>
      <c r="AO184" s="42">
        <f t="shared" si="66"/>
        <v>-5.7222423560379194E-3</v>
      </c>
      <c r="AP184" s="42">
        <f t="shared" si="66"/>
        <v>-9.3105863734439115E-4</v>
      </c>
      <c r="AQ184" s="42">
        <f t="shared" si="66"/>
        <v>-3.2770454762494172E-3</v>
      </c>
      <c r="AR184" s="42">
        <f t="shared" si="66"/>
        <v>-3.3183282154106049E-3</v>
      </c>
      <c r="AS184" s="42">
        <f t="shared" si="66"/>
        <v>-4.329173262050345E-4</v>
      </c>
      <c r="AT184" s="42">
        <f t="shared" si="66"/>
        <v>-2.0673959152546413E-3</v>
      </c>
      <c r="AU184" s="42">
        <f t="shared" si="66"/>
        <v>-6.5076240561741635E-3</v>
      </c>
      <c r="AV184" s="42">
        <f t="shared" si="66"/>
        <v>-1.0907305871324022E-2</v>
      </c>
      <c r="AW184" s="42">
        <f t="shared" si="66"/>
        <v>-1.9120433353240512E-2</v>
      </c>
      <c r="AX184" s="42">
        <f t="shared" si="66"/>
        <v>-5.9423459733110515E-3</v>
      </c>
      <c r="AY184" s="42">
        <f t="shared" si="66"/>
        <v>-5.9496832273494603E-5</v>
      </c>
      <c r="AZ184" s="42">
        <f t="shared" si="66"/>
        <v>0.93235303100427347</v>
      </c>
      <c r="BA184" s="42">
        <f t="shared" si="66"/>
        <v>-6.3400881523738928E-3</v>
      </c>
      <c r="BB184" s="42">
        <f t="shared" si="66"/>
        <v>-3.1851582800145289E-3</v>
      </c>
      <c r="BC184" s="42">
        <f t="shared" si="66"/>
        <v>-1.0102389582395193E-2</v>
      </c>
      <c r="BD184" s="42">
        <f t="shared" si="66"/>
        <v>-9.5127191615686148E-4</v>
      </c>
      <c r="BE184" s="42">
        <f t="shared" si="66"/>
        <v>-2.7175039057469076E-2</v>
      </c>
      <c r="BF184" s="42">
        <f t="shared" si="66"/>
        <v>-2.3130834649159257E-2</v>
      </c>
      <c r="BG184" s="42">
        <f t="shared" si="66"/>
        <v>-1.1242925485871863E-2</v>
      </c>
      <c r="BH184" s="42">
        <f t="shared" si="66"/>
        <v>-5.6113019435455073E-3</v>
      </c>
      <c r="BI184" s="42">
        <f t="shared" si="66"/>
        <v>-8.6833092237969655E-3</v>
      </c>
      <c r="BJ184" s="42">
        <f t="shared" si="66"/>
        <v>-7.1919478046855046E-3</v>
      </c>
      <c r="BK184" s="42">
        <f t="shared" si="66"/>
        <v>-8.7024867929390536E-3</v>
      </c>
    </row>
    <row r="185" spans="1:63" s="1" customFormat="1" ht="15.6" x14ac:dyDescent="0.3">
      <c r="A185" s="14"/>
      <c r="B185" s="44">
        <v>50</v>
      </c>
      <c r="C185" s="46" t="s">
        <v>122</v>
      </c>
      <c r="D185" s="42">
        <f t="shared" ref="D185:BK185" si="67">+D119-D54</f>
        <v>-9.8963578195039783E-3</v>
      </c>
      <c r="E185" s="42">
        <f t="shared" si="67"/>
        <v>-6.5152697967353216E-3</v>
      </c>
      <c r="F185" s="42">
        <f t="shared" si="67"/>
        <v>-7.8680493908248283E-5</v>
      </c>
      <c r="G185" s="42">
        <f t="shared" si="67"/>
        <v>-4.2453339920033343E-4</v>
      </c>
      <c r="H185" s="42">
        <f t="shared" si="67"/>
        <v>-6.4392882440060954E-5</v>
      </c>
      <c r="I185" s="42">
        <f t="shared" si="67"/>
        <v>-2.1335383935581272E-2</v>
      </c>
      <c r="J185" s="42">
        <f t="shared" si="67"/>
        <v>-8.356656430942857E-4</v>
      </c>
      <c r="K185" s="42">
        <f t="shared" si="67"/>
        <v>-4.5475037031206395E-3</v>
      </c>
      <c r="L185" s="42">
        <f t="shared" si="67"/>
        <v>-5.9810997248694122E-4</v>
      </c>
      <c r="M185" s="42">
        <f t="shared" si="67"/>
        <v>-3.0693677102516883E-5</v>
      </c>
      <c r="N185" s="42">
        <f t="shared" si="67"/>
        <v>0</v>
      </c>
      <c r="O185" s="42">
        <f t="shared" si="67"/>
        <v>-7.5063190951566371E-4</v>
      </c>
      <c r="P185" s="42">
        <f t="shared" si="67"/>
        <v>-3.5574140096580669E-3</v>
      </c>
      <c r="Q185" s="42">
        <f t="shared" si="67"/>
        <v>-8.0250189968442067E-4</v>
      </c>
      <c r="R185" s="42">
        <f t="shared" si="67"/>
        <v>-7.6194622836616953E-5</v>
      </c>
      <c r="S185" s="42">
        <f t="shared" si="67"/>
        <v>-1.468061346695084E-3</v>
      </c>
      <c r="T185" s="42">
        <f t="shared" si="67"/>
        <v>-2.1632458155292646E-3</v>
      </c>
      <c r="U185" s="42">
        <f t="shared" si="67"/>
        <v>0</v>
      </c>
      <c r="V185" s="42">
        <f t="shared" si="67"/>
        <v>-9.2331483925035263E-3</v>
      </c>
      <c r="W185" s="42">
        <f t="shared" si="67"/>
        <v>-8.5698225476860384E-3</v>
      </c>
      <c r="X185" s="42">
        <f t="shared" si="67"/>
        <v>-1.0986431468526087E-3</v>
      </c>
      <c r="Y185" s="42">
        <f t="shared" si="67"/>
        <v>-1.2241805566632107E-2</v>
      </c>
      <c r="Z185" s="42">
        <f t="shared" si="67"/>
        <v>0</v>
      </c>
      <c r="AA185" s="42">
        <f t="shared" si="67"/>
        <v>-3.4403669724770644E-3</v>
      </c>
      <c r="AB185" s="42">
        <f t="shared" si="67"/>
        <v>0</v>
      </c>
      <c r="AC185" s="42">
        <f t="shared" si="67"/>
        <v>-9.1471382524610154E-4</v>
      </c>
      <c r="AD185" s="42">
        <f t="shared" si="67"/>
        <v>-1.3536797814311689E-2</v>
      </c>
      <c r="AE185" s="42">
        <f t="shared" si="67"/>
        <v>-3.7262357414448669E-3</v>
      </c>
      <c r="AF185" s="42">
        <f t="shared" si="67"/>
        <v>-2.6020944867767193E-3</v>
      </c>
      <c r="AG185" s="42">
        <f t="shared" si="67"/>
        <v>-8.9958180155534835E-4</v>
      </c>
      <c r="AH185" s="42">
        <f t="shared" si="67"/>
        <v>-7.9432790461460828E-3</v>
      </c>
      <c r="AI185" s="42">
        <f t="shared" si="67"/>
        <v>-6.4827489060169828E-3</v>
      </c>
      <c r="AJ185" s="42">
        <f t="shared" si="67"/>
        <v>0</v>
      </c>
      <c r="AK185" s="42">
        <f t="shared" si="67"/>
        <v>-5.907895902874191E-3</v>
      </c>
      <c r="AL185" s="42">
        <f t="shared" si="67"/>
        <v>-1.4367816091954023E-3</v>
      </c>
      <c r="AM185" s="42">
        <f t="shared" si="67"/>
        <v>-3.8103070175438597E-2</v>
      </c>
      <c r="AN185" s="42">
        <f t="shared" si="67"/>
        <v>-1.7772130710420261E-2</v>
      </c>
      <c r="AO185" s="42">
        <f t="shared" si="67"/>
        <v>-2.5177866366566846E-3</v>
      </c>
      <c r="AP185" s="42">
        <f t="shared" si="67"/>
        <v>-3.7896345813749357E-3</v>
      </c>
      <c r="AQ185" s="42">
        <f t="shared" si="67"/>
        <v>-3.1690313871326941E-3</v>
      </c>
      <c r="AR185" s="42">
        <f t="shared" si="67"/>
        <v>-2.2473436796943455E-2</v>
      </c>
      <c r="AS185" s="42">
        <f t="shared" si="67"/>
        <v>-5.7267035601657528E-3</v>
      </c>
      <c r="AT185" s="42">
        <f t="shared" si="67"/>
        <v>-8.6141496468943382E-3</v>
      </c>
      <c r="AU185" s="42">
        <f t="shared" si="67"/>
        <v>-2.0257366982989099E-2</v>
      </c>
      <c r="AV185" s="42">
        <f t="shared" si="67"/>
        <v>-1.7468528190705771E-2</v>
      </c>
      <c r="AW185" s="42">
        <f t="shared" si="67"/>
        <v>-1.8546114379153556E-3</v>
      </c>
      <c r="AX185" s="42">
        <f t="shared" si="67"/>
        <v>-9.0388538005947254E-3</v>
      </c>
      <c r="AY185" s="42">
        <f t="shared" si="67"/>
        <v>-3.2353116167153743E-5</v>
      </c>
      <c r="AZ185" s="42">
        <f t="shared" si="67"/>
        <v>-1.0063800312149311E-2</v>
      </c>
      <c r="BA185" s="42">
        <f t="shared" si="67"/>
        <v>0.93422985797673097</v>
      </c>
      <c r="BB185" s="42">
        <f t="shared" si="67"/>
        <v>-8.4378754435472606E-3</v>
      </c>
      <c r="BC185" s="42">
        <f t="shared" si="67"/>
        <v>-0.1370189645881163</v>
      </c>
      <c r="BD185" s="42">
        <f t="shared" si="67"/>
        <v>-1.1578865362221384E-2</v>
      </c>
      <c r="BE185" s="42">
        <f t="shared" si="67"/>
        <v>-9.9225570183052135E-3</v>
      </c>
      <c r="BF185" s="42">
        <f t="shared" si="67"/>
        <v>-2.2299786697692458E-2</v>
      </c>
      <c r="BG185" s="42">
        <f t="shared" si="67"/>
        <v>-5.1845709059102107E-4</v>
      </c>
      <c r="BH185" s="42">
        <f t="shared" si="67"/>
        <v>-7.2385933133787645E-3</v>
      </c>
      <c r="BI185" s="42">
        <f t="shared" si="67"/>
        <v>-4.0327269513607544E-3</v>
      </c>
      <c r="BJ185" s="42">
        <f t="shared" si="67"/>
        <v>-3.1838445285472153E-2</v>
      </c>
      <c r="BK185" s="42">
        <f t="shared" si="67"/>
        <v>-3.7185929648241205E-3</v>
      </c>
    </row>
    <row r="186" spans="1:63" s="1" customFormat="1" ht="15.6" x14ac:dyDescent="0.3">
      <c r="A186" s="14"/>
      <c r="B186" s="44">
        <v>51</v>
      </c>
      <c r="C186" s="46" t="s">
        <v>124</v>
      </c>
      <c r="D186" s="42">
        <f t="shared" ref="D186:BK186" si="68">+D120-D55</f>
        <v>0</v>
      </c>
      <c r="E186" s="42">
        <f t="shared" si="68"/>
        <v>0</v>
      </c>
      <c r="F186" s="42">
        <f t="shared" si="68"/>
        <v>0</v>
      </c>
      <c r="G186" s="42">
        <f t="shared" si="68"/>
        <v>0</v>
      </c>
      <c r="H186" s="42">
        <f t="shared" si="68"/>
        <v>0</v>
      </c>
      <c r="I186" s="42">
        <f t="shared" si="68"/>
        <v>-1.257884287009415E-4</v>
      </c>
      <c r="J186" s="42">
        <f t="shared" si="68"/>
        <v>-5.5882725593670263E-5</v>
      </c>
      <c r="K186" s="42">
        <f t="shared" si="68"/>
        <v>-7.155788675248842E-5</v>
      </c>
      <c r="L186" s="42">
        <f t="shared" si="68"/>
        <v>0</v>
      </c>
      <c r="M186" s="42">
        <f t="shared" si="68"/>
        <v>-1.5687879407953073E-4</v>
      </c>
      <c r="N186" s="42">
        <f t="shared" si="68"/>
        <v>0</v>
      </c>
      <c r="O186" s="42">
        <f t="shared" si="68"/>
        <v>-2.0425358082058876E-5</v>
      </c>
      <c r="P186" s="42">
        <f t="shared" si="68"/>
        <v>-3.7056395933938199E-4</v>
      </c>
      <c r="Q186" s="42">
        <f t="shared" si="68"/>
        <v>-2.2953609225514619E-5</v>
      </c>
      <c r="R186" s="42">
        <f t="shared" si="68"/>
        <v>-8.5265411269547543E-5</v>
      </c>
      <c r="S186" s="42">
        <f t="shared" si="68"/>
        <v>-1.895430316510764E-4</v>
      </c>
      <c r="T186" s="42">
        <f t="shared" si="68"/>
        <v>-4.1741793662163166E-4</v>
      </c>
      <c r="U186" s="42">
        <f t="shared" si="68"/>
        <v>0</v>
      </c>
      <c r="V186" s="42">
        <f t="shared" si="68"/>
        <v>-2.0449339027737778E-4</v>
      </c>
      <c r="W186" s="42">
        <f t="shared" si="68"/>
        <v>-1.1645890398196284E-4</v>
      </c>
      <c r="X186" s="42">
        <f t="shared" si="68"/>
        <v>-7.696274233643493E-6</v>
      </c>
      <c r="Y186" s="42">
        <f t="shared" si="68"/>
        <v>-1.5152723502671664E-3</v>
      </c>
      <c r="Z186" s="42">
        <f t="shared" si="68"/>
        <v>0</v>
      </c>
      <c r="AA186" s="42">
        <f t="shared" si="68"/>
        <v>-1.4958117271639409E-4</v>
      </c>
      <c r="AB186" s="42">
        <f t="shared" si="68"/>
        <v>0</v>
      </c>
      <c r="AC186" s="42">
        <f t="shared" si="68"/>
        <v>-1.8667629086655133E-5</v>
      </c>
      <c r="AD186" s="42">
        <f t="shared" si="68"/>
        <v>-8.5675935533618288E-5</v>
      </c>
      <c r="AE186" s="42">
        <f t="shared" si="68"/>
        <v>-4.5627376425855515E-5</v>
      </c>
      <c r="AF186" s="42">
        <f t="shared" si="68"/>
        <v>-2.4198909340921353E-5</v>
      </c>
      <c r="AG186" s="42">
        <f t="shared" si="68"/>
        <v>-1.4874037724129437E-5</v>
      </c>
      <c r="AH186" s="42">
        <f t="shared" si="68"/>
        <v>-2.9258130952959784E-4</v>
      </c>
      <c r="AI186" s="42">
        <f t="shared" si="68"/>
        <v>-8.5742545757428216E-5</v>
      </c>
      <c r="AJ186" s="42">
        <f t="shared" si="68"/>
        <v>0</v>
      </c>
      <c r="AK186" s="42">
        <f t="shared" si="68"/>
        <v>-1.0831142488602685E-4</v>
      </c>
      <c r="AL186" s="42">
        <f t="shared" si="68"/>
        <v>-3.7810042347247432E-5</v>
      </c>
      <c r="AM186" s="42">
        <f t="shared" si="68"/>
        <v>-5.4824561403508773E-5</v>
      </c>
      <c r="AN186" s="42">
        <f t="shared" si="68"/>
        <v>-3.9854209505988094E-5</v>
      </c>
      <c r="AO186" s="42">
        <f t="shared" si="68"/>
        <v>-6.1037251797737809E-4</v>
      </c>
      <c r="AP186" s="42">
        <f t="shared" si="68"/>
        <v>-5.6125118368652955E-4</v>
      </c>
      <c r="AQ186" s="42">
        <f t="shared" si="68"/>
        <v>-1.7708747657763153E-4</v>
      </c>
      <c r="AR186" s="42">
        <f t="shared" si="68"/>
        <v>-1.1890289629693951E-4</v>
      </c>
      <c r="AS186" s="42">
        <f t="shared" si="68"/>
        <v>-4.4511218046433124E-5</v>
      </c>
      <c r="AT186" s="42">
        <f t="shared" si="68"/>
        <v>-1.9055392705925344E-3</v>
      </c>
      <c r="AU186" s="42">
        <f t="shared" si="68"/>
        <v>-2.6441813320797957E-4</v>
      </c>
      <c r="AV186" s="42">
        <f t="shared" si="68"/>
        <v>-8.3460362851448325E-3</v>
      </c>
      <c r="AW186" s="42">
        <f t="shared" si="68"/>
        <v>-2.3468848442756044E-4</v>
      </c>
      <c r="AX186" s="42">
        <f t="shared" si="68"/>
        <v>-4.8659408714457744E-4</v>
      </c>
      <c r="AY186" s="42">
        <f t="shared" si="68"/>
        <v>0</v>
      </c>
      <c r="AZ186" s="42">
        <f t="shared" si="68"/>
        <v>-2.8403551266178162E-3</v>
      </c>
      <c r="BA186" s="42">
        <f t="shared" si="68"/>
        <v>-4.011481364527651E-3</v>
      </c>
      <c r="BB186" s="42">
        <f t="shared" si="68"/>
        <v>0.99459361291944903</v>
      </c>
      <c r="BC186" s="42">
        <f t="shared" si="68"/>
        <v>-1.8104574680909178E-2</v>
      </c>
      <c r="BD186" s="42">
        <f t="shared" si="68"/>
        <v>-3.1203358973938431E-4</v>
      </c>
      <c r="BE186" s="42">
        <f t="shared" si="68"/>
        <v>-3.0070051460665348E-3</v>
      </c>
      <c r="BF186" s="42">
        <f t="shared" si="68"/>
        <v>-1.8006038948447326E-3</v>
      </c>
      <c r="BG186" s="42">
        <f t="shared" si="68"/>
        <v>-8.1183767969561082E-4</v>
      </c>
      <c r="BH186" s="42">
        <f t="shared" si="68"/>
        <v>-8.5322347275759616E-4</v>
      </c>
      <c r="BI186" s="42">
        <f t="shared" si="68"/>
        <v>-4.514917678724536E-3</v>
      </c>
      <c r="BJ186" s="42">
        <f t="shared" si="68"/>
        <v>-4.0400287910097752E-3</v>
      </c>
      <c r="BK186" s="42">
        <f t="shared" si="68"/>
        <v>-5.025125628140704E-4</v>
      </c>
    </row>
    <row r="187" spans="1:63" s="1" customFormat="1" ht="15.6" x14ac:dyDescent="0.3">
      <c r="A187" s="14"/>
      <c r="B187" s="44">
        <v>52</v>
      </c>
      <c r="C187" s="46" t="s">
        <v>126</v>
      </c>
      <c r="D187" s="42">
        <f t="shared" ref="D187:BK187" si="69">+D121-D56</f>
        <v>-1.6620177697771203E-3</v>
      </c>
      <c r="E187" s="42">
        <f t="shared" si="69"/>
        <v>-1.4850119446612939E-3</v>
      </c>
      <c r="F187" s="42">
        <f t="shared" si="69"/>
        <v>-5.8155147671313947E-5</v>
      </c>
      <c r="G187" s="42">
        <f t="shared" si="69"/>
        <v>0</v>
      </c>
      <c r="H187" s="42">
        <f t="shared" si="69"/>
        <v>0</v>
      </c>
      <c r="I187" s="42">
        <f t="shared" si="69"/>
        <v>-7.4182919490298831E-5</v>
      </c>
      <c r="J187" s="42">
        <f t="shared" si="69"/>
        <v>0</v>
      </c>
      <c r="K187" s="42">
        <f t="shared" si="69"/>
        <v>-3.9356837713868631E-5</v>
      </c>
      <c r="L187" s="42">
        <f t="shared" si="69"/>
        <v>0</v>
      </c>
      <c r="M187" s="42">
        <f t="shared" si="69"/>
        <v>-1.4323715981174546E-4</v>
      </c>
      <c r="N187" s="42">
        <f t="shared" si="69"/>
        <v>-7.6733269138180071E-5</v>
      </c>
      <c r="O187" s="42">
        <f t="shared" si="69"/>
        <v>0</v>
      </c>
      <c r="P187" s="42">
        <f t="shared" si="69"/>
        <v>-1.4900571838699359E-3</v>
      </c>
      <c r="Q187" s="42">
        <f t="shared" si="69"/>
        <v>-3.2419240458512555E-4</v>
      </c>
      <c r="R187" s="42">
        <f t="shared" si="69"/>
        <v>0</v>
      </c>
      <c r="S187" s="42">
        <f t="shared" si="69"/>
        <v>-5.7254392521108273E-5</v>
      </c>
      <c r="T187" s="42">
        <f t="shared" si="69"/>
        <v>-1.835980273503429E-4</v>
      </c>
      <c r="U187" s="42">
        <f t="shared" si="69"/>
        <v>0</v>
      </c>
      <c r="V187" s="42">
        <f t="shared" si="69"/>
        <v>-3.384525914065939E-3</v>
      </c>
      <c r="W187" s="42">
        <f t="shared" si="69"/>
        <v>-5.1614586244805929E-3</v>
      </c>
      <c r="X187" s="42">
        <f t="shared" si="69"/>
        <v>-1.6893321942847468E-4</v>
      </c>
      <c r="Y187" s="42">
        <f t="shared" si="69"/>
        <v>-1.4355211739373157E-3</v>
      </c>
      <c r="Z187" s="42">
        <f t="shared" si="69"/>
        <v>0</v>
      </c>
      <c r="AA187" s="42">
        <f t="shared" si="69"/>
        <v>-5.1854806541683284E-4</v>
      </c>
      <c r="AB187" s="42">
        <f t="shared" si="69"/>
        <v>0</v>
      </c>
      <c r="AC187" s="42">
        <f t="shared" si="69"/>
        <v>-9.9560688462160709E-5</v>
      </c>
      <c r="AD187" s="42">
        <f t="shared" si="69"/>
        <v>-2.9034622597503973E-3</v>
      </c>
      <c r="AE187" s="42">
        <f t="shared" si="69"/>
        <v>-8.821292775665399E-4</v>
      </c>
      <c r="AF187" s="42">
        <f t="shared" si="69"/>
        <v>-3.2739700873011239E-5</v>
      </c>
      <c r="AG187" s="42">
        <f t="shared" si="69"/>
        <v>-4.1111840269493765E-4</v>
      </c>
      <c r="AH187" s="42">
        <f t="shared" si="69"/>
        <v>-1.3586213423011325E-3</v>
      </c>
      <c r="AI187" s="42">
        <f t="shared" si="69"/>
        <v>-2.9703667637394772E-4</v>
      </c>
      <c r="AJ187" s="42">
        <f t="shared" si="69"/>
        <v>0</v>
      </c>
      <c r="AK187" s="42">
        <f t="shared" si="69"/>
        <v>-1.5754389074331177E-4</v>
      </c>
      <c r="AL187" s="42">
        <f t="shared" si="69"/>
        <v>0</v>
      </c>
      <c r="AM187" s="42">
        <f t="shared" si="69"/>
        <v>-3.4173976608187135E-3</v>
      </c>
      <c r="AN187" s="42">
        <f t="shared" si="69"/>
        <v>-3.6438134405474828E-4</v>
      </c>
      <c r="AO187" s="42">
        <f t="shared" si="69"/>
        <v>-3.242604001754821E-4</v>
      </c>
      <c r="AP187" s="42">
        <f t="shared" si="69"/>
        <v>-2.6549170014139378E-4</v>
      </c>
      <c r="AQ187" s="42">
        <f t="shared" si="69"/>
        <v>-1.7286890056491832E-3</v>
      </c>
      <c r="AR187" s="42">
        <f t="shared" si="69"/>
        <v>0</v>
      </c>
      <c r="AS187" s="42">
        <f t="shared" si="69"/>
        <v>-1.0579036069939928E-3</v>
      </c>
      <c r="AT187" s="42">
        <f t="shared" si="69"/>
        <v>-1.7158790305283477E-3</v>
      </c>
      <c r="AU187" s="42">
        <f t="shared" si="69"/>
        <v>-3.5402650057290595E-3</v>
      </c>
      <c r="AV187" s="42">
        <f t="shared" si="69"/>
        <v>-1.6922498207800596E-3</v>
      </c>
      <c r="AW187" s="42">
        <f t="shared" si="69"/>
        <v>-1.6237390264053166E-3</v>
      </c>
      <c r="AX187" s="42">
        <f t="shared" si="69"/>
        <v>-1.2386031309134697E-3</v>
      </c>
      <c r="AY187" s="42">
        <f t="shared" si="69"/>
        <v>0</v>
      </c>
      <c r="AZ187" s="42">
        <f t="shared" si="69"/>
        <v>-1.4385807465114222E-3</v>
      </c>
      <c r="BA187" s="42">
        <f t="shared" si="69"/>
        <v>-7.618316482527413E-3</v>
      </c>
      <c r="BB187" s="42">
        <f t="shared" si="69"/>
        <v>-1.0533374311977872E-2</v>
      </c>
      <c r="BC187" s="42">
        <f t="shared" si="69"/>
        <v>0.9144231266102183</v>
      </c>
      <c r="BD187" s="42">
        <f t="shared" si="69"/>
        <v>-3.7280018369388727E-3</v>
      </c>
      <c r="BE187" s="42">
        <f t="shared" si="69"/>
        <v>-8.4610517238482945E-3</v>
      </c>
      <c r="BF187" s="42">
        <f t="shared" si="69"/>
        <v>-1.9266461674838638E-2</v>
      </c>
      <c r="BG187" s="42">
        <f t="shared" si="69"/>
        <v>-1.8347640557005302E-5</v>
      </c>
      <c r="BH187" s="42">
        <f t="shared" si="69"/>
        <v>-4.9794379585961111E-4</v>
      </c>
      <c r="BI187" s="42">
        <f t="shared" si="69"/>
        <v>0</v>
      </c>
      <c r="BJ187" s="42">
        <f t="shared" si="69"/>
        <v>-9.0552369453667371E-4</v>
      </c>
      <c r="BK187" s="42">
        <f t="shared" si="69"/>
        <v>-2.437830176523644E-3</v>
      </c>
    </row>
    <row r="188" spans="1:63" s="1" customFormat="1" ht="15.6" x14ac:dyDescent="0.3">
      <c r="A188" s="14"/>
      <c r="B188" s="44">
        <v>53</v>
      </c>
      <c r="C188" s="46" t="s">
        <v>128</v>
      </c>
      <c r="D188" s="42">
        <f t="shared" ref="D188:BK188" si="70">+D122-D57</f>
        <v>0</v>
      </c>
      <c r="E188" s="42">
        <f t="shared" si="70"/>
        <v>0</v>
      </c>
      <c r="F188" s="42">
        <f t="shared" si="70"/>
        <v>0</v>
      </c>
      <c r="G188" s="42">
        <f t="shared" si="70"/>
        <v>0</v>
      </c>
      <c r="H188" s="42">
        <f t="shared" si="70"/>
        <v>0</v>
      </c>
      <c r="I188" s="42">
        <f t="shared" si="70"/>
        <v>0</v>
      </c>
      <c r="J188" s="42">
        <f t="shared" si="70"/>
        <v>-1.0300963243072859E-6</v>
      </c>
      <c r="K188" s="42">
        <f t="shared" si="70"/>
        <v>-1.0733683012873263E-5</v>
      </c>
      <c r="L188" s="42">
        <f t="shared" si="70"/>
        <v>0</v>
      </c>
      <c r="M188" s="42">
        <f t="shared" si="70"/>
        <v>0</v>
      </c>
      <c r="N188" s="42">
        <f t="shared" si="70"/>
        <v>0</v>
      </c>
      <c r="O188" s="42">
        <f t="shared" si="70"/>
        <v>0</v>
      </c>
      <c r="P188" s="42">
        <f t="shared" si="70"/>
        <v>-4.7978281051309457E-4</v>
      </c>
      <c r="Q188" s="42">
        <f t="shared" si="70"/>
        <v>-7.8698088773192987E-6</v>
      </c>
      <c r="R188" s="42">
        <f t="shared" si="70"/>
        <v>-3.4468996045136245E-5</v>
      </c>
      <c r="S188" s="42">
        <f t="shared" si="70"/>
        <v>-6.7400327606045407E-4</v>
      </c>
      <c r="T188" s="42">
        <f t="shared" si="70"/>
        <v>-2.8618239599542241E-3</v>
      </c>
      <c r="U188" s="42">
        <f t="shared" si="70"/>
        <v>0</v>
      </c>
      <c r="V188" s="42">
        <f t="shared" si="70"/>
        <v>-4.4495085328247436E-4</v>
      </c>
      <c r="W188" s="42">
        <f t="shared" si="70"/>
        <v>-1.041918994291961E-3</v>
      </c>
      <c r="X188" s="42">
        <f t="shared" si="70"/>
        <v>-3.7288448662002724E-4</v>
      </c>
      <c r="Y188" s="42">
        <f t="shared" si="70"/>
        <v>-1.9937794082462716E-3</v>
      </c>
      <c r="Z188" s="42">
        <f t="shared" si="70"/>
        <v>0</v>
      </c>
      <c r="AA188" s="42">
        <f t="shared" si="70"/>
        <v>-3.7893897088153169E-4</v>
      </c>
      <c r="AB188" s="42">
        <f t="shared" si="70"/>
        <v>0</v>
      </c>
      <c r="AC188" s="42">
        <f t="shared" si="70"/>
        <v>-8.2967240385133925E-5</v>
      </c>
      <c r="AD188" s="42">
        <f t="shared" si="70"/>
        <v>-1.7049511171190038E-2</v>
      </c>
      <c r="AE188" s="42">
        <f t="shared" si="70"/>
        <v>-3.0418250950570342E-4</v>
      </c>
      <c r="AF188" s="42">
        <f t="shared" si="70"/>
        <v>-1.8704333455276858E-3</v>
      </c>
      <c r="AG188" s="42">
        <f t="shared" si="70"/>
        <v>-2.0288187455712553E-4</v>
      </c>
      <c r="AH188" s="42">
        <f t="shared" si="70"/>
        <v>-6.4465010522911386E-5</v>
      </c>
      <c r="AI188" s="42">
        <f t="shared" si="70"/>
        <v>-1.5127434858631978E-3</v>
      </c>
      <c r="AJ188" s="42">
        <f t="shared" si="70"/>
        <v>0</v>
      </c>
      <c r="AK188" s="42">
        <f t="shared" si="70"/>
        <v>0</v>
      </c>
      <c r="AL188" s="42">
        <f t="shared" si="70"/>
        <v>-1.4745916515426498E-3</v>
      </c>
      <c r="AM188" s="42">
        <f t="shared" si="70"/>
        <v>-7.3099415204678364E-5</v>
      </c>
      <c r="AN188" s="42">
        <f t="shared" si="70"/>
        <v>-4.2482689513883027E-3</v>
      </c>
      <c r="AO188" s="42">
        <f t="shared" si="70"/>
        <v>-1.0624296641043737E-2</v>
      </c>
      <c r="AP188" s="42">
        <f t="shared" si="70"/>
        <v>-4.1523074860876294E-3</v>
      </c>
      <c r="AQ188" s="42">
        <f t="shared" si="70"/>
        <v>-4.3961270690724606E-2</v>
      </c>
      <c r="AR188" s="42">
        <f t="shared" si="70"/>
        <v>-2.7704868210200587E-2</v>
      </c>
      <c r="AS188" s="42">
        <f t="shared" si="70"/>
        <v>-4.070032609040289E-3</v>
      </c>
      <c r="AT188" s="42">
        <f t="shared" si="70"/>
        <v>-6.3848970869775901E-4</v>
      </c>
      <c r="AU188" s="42">
        <f t="shared" si="70"/>
        <v>0</v>
      </c>
      <c r="AV188" s="42">
        <f t="shared" si="70"/>
        <v>-1.5775293644979085E-3</v>
      </c>
      <c r="AW188" s="42">
        <f t="shared" si="70"/>
        <v>-2.1999660369510341E-3</v>
      </c>
      <c r="AX188" s="42">
        <f t="shared" si="70"/>
        <v>-2.7573664938192722E-3</v>
      </c>
      <c r="AY188" s="42">
        <f t="shared" si="70"/>
        <v>-2.5772821353495356E-5</v>
      </c>
      <c r="AZ188" s="42">
        <f t="shared" si="70"/>
        <v>-4.0784586433486592E-3</v>
      </c>
      <c r="BA188" s="42">
        <f t="shared" si="70"/>
        <v>-1.1704487224334745E-3</v>
      </c>
      <c r="BB188" s="42">
        <f t="shared" si="70"/>
        <v>-4.8894973596714259E-3</v>
      </c>
      <c r="BC188" s="42">
        <f t="shared" si="70"/>
        <v>-6.4113447952577453E-3</v>
      </c>
      <c r="BD188" s="42">
        <f t="shared" si="70"/>
        <v>0.98830591592724415</v>
      </c>
      <c r="BE188" s="42">
        <f t="shared" si="70"/>
        <v>-2.8720538909078691E-2</v>
      </c>
      <c r="BF188" s="42">
        <f t="shared" si="70"/>
        <v>-1.7091886201833845E-2</v>
      </c>
      <c r="BG188" s="42">
        <f t="shared" si="70"/>
        <v>-1.517404372006587E-3</v>
      </c>
      <c r="BH188" s="42">
        <f t="shared" si="70"/>
        <v>-2.2043907413748036E-3</v>
      </c>
      <c r="BI188" s="42">
        <f t="shared" si="70"/>
        <v>-1.7954239944927928E-3</v>
      </c>
      <c r="BJ188" s="42">
        <f t="shared" si="70"/>
        <v>-1.9718358912442824E-2</v>
      </c>
      <c r="BK188" s="42">
        <f t="shared" si="70"/>
        <v>-2.8599407292874631E-2</v>
      </c>
    </row>
    <row r="189" spans="1:63" s="1" customFormat="1" ht="15.6" x14ac:dyDescent="0.3">
      <c r="A189" s="14"/>
      <c r="B189" s="44">
        <v>54</v>
      </c>
      <c r="C189" s="46" t="s">
        <v>130</v>
      </c>
      <c r="D189" s="42">
        <f t="shared" ref="D189:BK189" si="71">+D123-D58</f>
        <v>-3.0076729077736092E-3</v>
      </c>
      <c r="E189" s="42">
        <f t="shared" si="71"/>
        <v>-1.4674031073728201E-4</v>
      </c>
      <c r="F189" s="42">
        <f t="shared" si="71"/>
        <v>-3.2498464875146027E-5</v>
      </c>
      <c r="G189" s="42">
        <f t="shared" si="71"/>
        <v>-1.6724042998801013E-5</v>
      </c>
      <c r="H189" s="42">
        <f t="shared" si="71"/>
        <v>0</v>
      </c>
      <c r="I189" s="42">
        <f t="shared" si="71"/>
        <v>-7.9128447456318764E-4</v>
      </c>
      <c r="J189" s="42">
        <f t="shared" si="71"/>
        <v>-8.8845807971503417E-5</v>
      </c>
      <c r="K189" s="42">
        <f t="shared" si="71"/>
        <v>-1.5384945651785012E-4</v>
      </c>
      <c r="L189" s="42">
        <f t="shared" si="71"/>
        <v>0</v>
      </c>
      <c r="M189" s="42">
        <f t="shared" si="71"/>
        <v>-7.161857990587273E-5</v>
      </c>
      <c r="N189" s="42">
        <f t="shared" si="71"/>
        <v>-1.9108088589311507E-4</v>
      </c>
      <c r="O189" s="42">
        <f t="shared" si="71"/>
        <v>-6.2603722521510459E-3</v>
      </c>
      <c r="P189" s="42">
        <f t="shared" si="71"/>
        <v>-5.8198044982563993E-3</v>
      </c>
      <c r="Q189" s="42">
        <f t="shared" si="71"/>
        <v>-1.530240615034308E-6</v>
      </c>
      <c r="R189" s="42">
        <f t="shared" si="71"/>
        <v>-9.9778672762236497E-5</v>
      </c>
      <c r="S189" s="42">
        <f t="shared" si="71"/>
        <v>-4.8233971135304036E-4</v>
      </c>
      <c r="T189" s="42">
        <f t="shared" si="71"/>
        <v>-4.2647434155819561E-4</v>
      </c>
      <c r="U189" s="42">
        <f t="shared" si="71"/>
        <v>0</v>
      </c>
      <c r="V189" s="42">
        <f t="shared" si="71"/>
        <v>-1.1430441719662562E-5</v>
      </c>
      <c r="W189" s="42">
        <f t="shared" si="71"/>
        <v>-4.1925205433506621E-5</v>
      </c>
      <c r="X189" s="42">
        <f t="shared" si="71"/>
        <v>-1.8663465016585472E-4</v>
      </c>
      <c r="Y189" s="42">
        <f t="shared" si="71"/>
        <v>-9.2311986601802381E-3</v>
      </c>
      <c r="Z189" s="42">
        <f t="shared" si="71"/>
        <v>0</v>
      </c>
      <c r="AA189" s="42">
        <f t="shared" si="71"/>
        <v>-1.1767052253689669E-3</v>
      </c>
      <c r="AB189" s="42">
        <f t="shared" si="71"/>
        <v>0</v>
      </c>
      <c r="AC189" s="42">
        <f t="shared" si="71"/>
        <v>-3.318689615405357E-4</v>
      </c>
      <c r="AD189" s="42">
        <f t="shared" si="71"/>
        <v>-7.4062086494616694E-3</v>
      </c>
      <c r="AE189" s="42">
        <f t="shared" si="71"/>
        <v>-1.7794676806083651E-3</v>
      </c>
      <c r="AF189" s="42">
        <f t="shared" si="71"/>
        <v>-1.3608327841129889E-3</v>
      </c>
      <c r="AG189" s="42">
        <f t="shared" si="71"/>
        <v>-7.3656234809888973E-4</v>
      </c>
      <c r="AH189" s="42">
        <f t="shared" si="71"/>
        <v>-8.6554292377231034E-4</v>
      </c>
      <c r="AI189" s="42">
        <f t="shared" si="71"/>
        <v>-1.5311168885255038E-4</v>
      </c>
      <c r="AJ189" s="42">
        <f t="shared" si="71"/>
        <v>0</v>
      </c>
      <c r="AK189" s="42">
        <f t="shared" si="71"/>
        <v>-6.4199135477899542E-3</v>
      </c>
      <c r="AL189" s="42">
        <f t="shared" si="71"/>
        <v>-1.7770719903206292E-3</v>
      </c>
      <c r="AM189" s="42">
        <f t="shared" si="71"/>
        <v>-4.9342105263157896E-4</v>
      </c>
      <c r="AN189" s="42">
        <f t="shared" si="71"/>
        <v>-7.2724443250926848E-3</v>
      </c>
      <c r="AO189" s="42">
        <f t="shared" si="71"/>
        <v>-1.7376542621168483E-2</v>
      </c>
      <c r="AP189" s="42">
        <f t="shared" si="71"/>
        <v>-2.2210067064760085E-3</v>
      </c>
      <c r="AQ189" s="42">
        <f t="shared" si="71"/>
        <v>-4.0609588869634878E-3</v>
      </c>
      <c r="AR189" s="42">
        <f t="shared" si="71"/>
        <v>-1.5142604535874139E-3</v>
      </c>
      <c r="AS189" s="42">
        <f t="shared" si="71"/>
        <v>-1.6414273833013423E-3</v>
      </c>
      <c r="AT189" s="42">
        <f t="shared" si="71"/>
        <v>-3.6402850265722935E-3</v>
      </c>
      <c r="AU189" s="42">
        <f t="shared" si="71"/>
        <v>-2.2475541322678262E-3</v>
      </c>
      <c r="AV189" s="42">
        <f t="shared" si="71"/>
        <v>-5.8079077352114006E-3</v>
      </c>
      <c r="AW189" s="42">
        <f t="shared" si="71"/>
        <v>-1.9259720014730041E-2</v>
      </c>
      <c r="AX189" s="42">
        <f t="shared" si="71"/>
        <v>-3.5339509965348604E-3</v>
      </c>
      <c r="AY189" s="42">
        <f t="shared" si="71"/>
        <v>-2.0563421292682465E-5</v>
      </c>
      <c r="AZ189" s="42">
        <f t="shared" si="71"/>
        <v>-7.5781959085416614E-3</v>
      </c>
      <c r="BA189" s="42">
        <f t="shared" si="71"/>
        <v>-4.4047823891902723E-3</v>
      </c>
      <c r="BB189" s="42">
        <f t="shared" si="71"/>
        <v>-3.2829482272079573E-3</v>
      </c>
      <c r="BC189" s="42">
        <f t="shared" si="71"/>
        <v>-1.1172792570665053E-2</v>
      </c>
      <c r="BD189" s="42">
        <f t="shared" si="71"/>
        <v>-2.8333141985534107E-3</v>
      </c>
      <c r="BE189" s="42">
        <f t="shared" si="71"/>
        <v>0.97347451885117842</v>
      </c>
      <c r="BF189" s="42">
        <f t="shared" si="71"/>
        <v>-4.4045541427740378E-2</v>
      </c>
      <c r="BG189" s="42">
        <f t="shared" si="71"/>
        <v>-2.3686622299286348E-3</v>
      </c>
      <c r="BH189" s="42">
        <f t="shared" si="71"/>
        <v>-1.5872533751569305E-3</v>
      </c>
      <c r="BI189" s="42">
        <f t="shared" si="71"/>
        <v>-2.6698792042457592E-3</v>
      </c>
      <c r="BJ189" s="42">
        <f t="shared" si="71"/>
        <v>-1.0152313729132322E-2</v>
      </c>
      <c r="BK189" s="42">
        <f t="shared" si="71"/>
        <v>-2.241979126401237E-3</v>
      </c>
    </row>
    <row r="190" spans="1:63" s="1" customFormat="1" ht="15.6" x14ac:dyDescent="0.3">
      <c r="A190" s="14"/>
      <c r="B190" s="44">
        <v>55</v>
      </c>
      <c r="C190" s="46" t="s">
        <v>132</v>
      </c>
      <c r="D190" s="42">
        <f t="shared" ref="D190:BK190" si="72">+D124-D59</f>
        <v>0</v>
      </c>
      <c r="E190" s="42">
        <f t="shared" si="72"/>
        <v>0</v>
      </c>
      <c r="F190" s="42">
        <f t="shared" si="72"/>
        <v>0</v>
      </c>
      <c r="G190" s="42">
        <f t="shared" si="72"/>
        <v>0</v>
      </c>
      <c r="H190" s="42">
        <f t="shared" si="72"/>
        <v>0</v>
      </c>
      <c r="I190" s="42">
        <f t="shared" si="72"/>
        <v>-8.869696895579209E-6</v>
      </c>
      <c r="J190" s="42">
        <f t="shared" si="72"/>
        <v>-5.1504816215364294E-7</v>
      </c>
      <c r="K190" s="42">
        <f t="shared" si="72"/>
        <v>0</v>
      </c>
      <c r="L190" s="42">
        <f t="shared" si="72"/>
        <v>0</v>
      </c>
      <c r="M190" s="42">
        <f t="shared" si="72"/>
        <v>0</v>
      </c>
      <c r="N190" s="42">
        <f t="shared" si="72"/>
        <v>0</v>
      </c>
      <c r="O190" s="42">
        <f t="shared" si="72"/>
        <v>0</v>
      </c>
      <c r="P190" s="42">
        <f t="shared" si="72"/>
        <v>-3.9006732562040209E-5</v>
      </c>
      <c r="Q190" s="42">
        <f t="shared" si="72"/>
        <v>0</v>
      </c>
      <c r="R190" s="42">
        <f t="shared" si="72"/>
        <v>-1.2699103806102826E-5</v>
      </c>
      <c r="S190" s="42">
        <f t="shared" si="72"/>
        <v>-5.0566557497275112E-6</v>
      </c>
      <c r="T190" s="42">
        <f t="shared" si="72"/>
        <v>0</v>
      </c>
      <c r="U190" s="42">
        <f t="shared" si="72"/>
        <v>0</v>
      </c>
      <c r="V190" s="42">
        <f t="shared" si="72"/>
        <v>-2.648516983824252E-6</v>
      </c>
      <c r="W190" s="42">
        <f t="shared" si="72"/>
        <v>-1.0869497704983199E-5</v>
      </c>
      <c r="X190" s="42">
        <f t="shared" si="72"/>
        <v>-1.9240685584108732E-6</v>
      </c>
      <c r="Y190" s="42">
        <f t="shared" si="72"/>
        <v>-1.3956455857723902E-4</v>
      </c>
      <c r="Z190" s="42">
        <f t="shared" si="72"/>
        <v>0</v>
      </c>
      <c r="AA190" s="42">
        <f t="shared" si="72"/>
        <v>-2.9916234543278821E-5</v>
      </c>
      <c r="AB190" s="42">
        <f t="shared" si="72"/>
        <v>0</v>
      </c>
      <c r="AC190" s="42">
        <f t="shared" si="72"/>
        <v>-1.4519267067398438E-5</v>
      </c>
      <c r="AD190" s="42">
        <f t="shared" si="72"/>
        <v>-2.8558645177872763E-5</v>
      </c>
      <c r="AE190" s="42">
        <f t="shared" si="72"/>
        <v>0</v>
      </c>
      <c r="AF190" s="42">
        <f t="shared" si="72"/>
        <v>-4.2703957660449443E-6</v>
      </c>
      <c r="AG190" s="42">
        <f t="shared" si="72"/>
        <v>-4.1647305627562427E-6</v>
      </c>
      <c r="AH190" s="42">
        <f t="shared" si="72"/>
        <v>-1.0986974486484898E-5</v>
      </c>
      <c r="AI190" s="42">
        <f t="shared" si="72"/>
        <v>-9.1867013311530236E-6</v>
      </c>
      <c r="AJ190" s="42">
        <f t="shared" si="72"/>
        <v>0</v>
      </c>
      <c r="AK190" s="42">
        <f t="shared" si="72"/>
        <v>-2.9539479514370955E-5</v>
      </c>
      <c r="AL190" s="42">
        <f t="shared" si="72"/>
        <v>0</v>
      </c>
      <c r="AM190" s="42">
        <f t="shared" si="72"/>
        <v>0</v>
      </c>
      <c r="AN190" s="42">
        <f t="shared" si="72"/>
        <v>0</v>
      </c>
      <c r="AO190" s="42">
        <f t="shared" si="72"/>
        <v>0</v>
      </c>
      <c r="AP190" s="42">
        <f t="shared" si="72"/>
        <v>-2.9186791139322606E-6</v>
      </c>
      <c r="AQ190" s="42">
        <f t="shared" si="72"/>
        <v>-4.1722180345515282E-6</v>
      </c>
      <c r="AR190" s="42">
        <f t="shared" si="72"/>
        <v>-4.2430079176501237E-6</v>
      </c>
      <c r="AS190" s="42">
        <f t="shared" si="72"/>
        <v>-4.6950188898292478E-5</v>
      </c>
      <c r="AT190" s="42">
        <f t="shared" si="72"/>
        <v>-2.5519728636908874E-4</v>
      </c>
      <c r="AU190" s="42">
        <f t="shared" si="72"/>
        <v>0</v>
      </c>
      <c r="AV190" s="42">
        <f t="shared" si="72"/>
        <v>-3.3480648185348872E-5</v>
      </c>
      <c r="AW190" s="42">
        <f t="shared" si="72"/>
        <v>-6.2965203139101587E-5</v>
      </c>
      <c r="AX190" s="42">
        <f t="shared" si="72"/>
        <v>-2.457545894669583E-5</v>
      </c>
      <c r="AY190" s="42">
        <f t="shared" si="72"/>
        <v>-4.6610421596746923E-6</v>
      </c>
      <c r="AZ190" s="42">
        <f t="shared" si="72"/>
        <v>-1.5662283576607753E-5</v>
      </c>
      <c r="BA190" s="42">
        <f t="shared" si="72"/>
        <v>-3.1199360129486796E-5</v>
      </c>
      <c r="BB190" s="42">
        <f t="shared" si="72"/>
        <v>-8.3819954737224438E-5</v>
      </c>
      <c r="BC190" s="42">
        <f t="shared" si="72"/>
        <v>-1.0704029882698596E-4</v>
      </c>
      <c r="BD190" s="42">
        <f t="shared" si="72"/>
        <v>-3.2802479867477981E-6</v>
      </c>
      <c r="BE190" s="42">
        <f t="shared" si="72"/>
        <v>-2.7998185717565501E-5</v>
      </c>
      <c r="BF190" s="42">
        <f t="shared" si="72"/>
        <v>0.99542923626693258</v>
      </c>
      <c r="BG190" s="42">
        <f t="shared" si="72"/>
        <v>-1.0154783238976201E-4</v>
      </c>
      <c r="BH190" s="42">
        <f t="shared" si="72"/>
        <v>-1.3345998225442442E-5</v>
      </c>
      <c r="BI190" s="42">
        <f t="shared" si="72"/>
        <v>-1.7054977495181968E-5</v>
      </c>
      <c r="BJ190" s="42">
        <f t="shared" si="72"/>
        <v>-2.9023195337713899E-5</v>
      </c>
      <c r="BK190" s="42">
        <f t="shared" si="72"/>
        <v>-1.0307950006442468E-5</v>
      </c>
    </row>
    <row r="191" spans="1:63" s="1" customFormat="1" ht="15.6" x14ac:dyDescent="0.3">
      <c r="A191" s="14"/>
      <c r="B191" s="44">
        <v>56</v>
      </c>
      <c r="C191" s="46" t="s">
        <v>134</v>
      </c>
      <c r="D191" s="42">
        <f t="shared" ref="D191:BK191" si="73">+D125-D60</f>
        <v>0</v>
      </c>
      <c r="E191" s="42">
        <f t="shared" si="73"/>
        <v>0</v>
      </c>
      <c r="F191" s="42">
        <f t="shared" si="73"/>
        <v>0</v>
      </c>
      <c r="G191" s="42">
        <f t="shared" si="73"/>
        <v>0</v>
      </c>
      <c r="H191" s="42">
        <f t="shared" si="73"/>
        <v>0</v>
      </c>
      <c r="I191" s="42">
        <f t="shared" si="73"/>
        <v>-1.207891449961605E-2</v>
      </c>
      <c r="J191" s="42">
        <f t="shared" si="73"/>
        <v>0</v>
      </c>
      <c r="K191" s="42">
        <f t="shared" si="73"/>
        <v>0</v>
      </c>
      <c r="L191" s="42">
        <f t="shared" si="73"/>
        <v>0</v>
      </c>
      <c r="M191" s="42">
        <f t="shared" si="73"/>
        <v>0</v>
      </c>
      <c r="N191" s="42">
        <f t="shared" si="73"/>
        <v>0</v>
      </c>
      <c r="O191" s="42">
        <f t="shared" si="73"/>
        <v>0</v>
      </c>
      <c r="P191" s="42">
        <f t="shared" si="73"/>
        <v>0</v>
      </c>
      <c r="Q191" s="42">
        <f t="shared" si="73"/>
        <v>0</v>
      </c>
      <c r="R191" s="42">
        <f t="shared" si="73"/>
        <v>0</v>
      </c>
      <c r="S191" s="42">
        <f t="shared" si="73"/>
        <v>-4.0942599780051785E-5</v>
      </c>
      <c r="T191" s="42">
        <f t="shared" si="73"/>
        <v>0</v>
      </c>
      <c r="U191" s="42">
        <f t="shared" si="73"/>
        <v>0</v>
      </c>
      <c r="V191" s="42">
        <f t="shared" si="73"/>
        <v>-8.5031334743831249E-6</v>
      </c>
      <c r="W191" s="42">
        <f t="shared" si="73"/>
        <v>0</v>
      </c>
      <c r="X191" s="42">
        <f t="shared" si="73"/>
        <v>-5.7722056752326197E-6</v>
      </c>
      <c r="Y191" s="42">
        <f t="shared" si="73"/>
        <v>0</v>
      </c>
      <c r="Z191" s="42">
        <f t="shared" si="73"/>
        <v>0</v>
      </c>
      <c r="AA191" s="42">
        <f t="shared" si="73"/>
        <v>0</v>
      </c>
      <c r="AB191" s="42">
        <f t="shared" si="73"/>
        <v>0</v>
      </c>
      <c r="AC191" s="42">
        <f t="shared" si="73"/>
        <v>0</v>
      </c>
      <c r="AD191" s="42">
        <f t="shared" si="73"/>
        <v>0</v>
      </c>
      <c r="AE191" s="42">
        <f t="shared" si="73"/>
        <v>0</v>
      </c>
      <c r="AF191" s="42">
        <f t="shared" si="73"/>
        <v>0</v>
      </c>
      <c r="AG191" s="42">
        <f t="shared" si="73"/>
        <v>0</v>
      </c>
      <c r="AH191" s="42">
        <f t="shared" si="73"/>
        <v>0</v>
      </c>
      <c r="AI191" s="42">
        <f t="shared" si="73"/>
        <v>0</v>
      </c>
      <c r="AJ191" s="42">
        <f t="shared" si="73"/>
        <v>0</v>
      </c>
      <c r="AK191" s="42">
        <f t="shared" si="73"/>
        <v>0</v>
      </c>
      <c r="AL191" s="42">
        <f t="shared" si="73"/>
        <v>0</v>
      </c>
      <c r="AM191" s="42">
        <f t="shared" si="73"/>
        <v>0</v>
      </c>
      <c r="AN191" s="42">
        <f t="shared" si="73"/>
        <v>0</v>
      </c>
      <c r="AO191" s="42">
        <f t="shared" si="73"/>
        <v>0</v>
      </c>
      <c r="AP191" s="42">
        <f t="shared" si="73"/>
        <v>0</v>
      </c>
      <c r="AQ191" s="42">
        <f t="shared" si="73"/>
        <v>0</v>
      </c>
      <c r="AR191" s="42">
        <f t="shared" si="73"/>
        <v>-8.8412444051500248E-5</v>
      </c>
      <c r="AS191" s="42">
        <f t="shared" si="73"/>
        <v>-1.7310595621071732E-3</v>
      </c>
      <c r="AT191" s="42">
        <f t="shared" si="73"/>
        <v>-1.6890684206763422E-3</v>
      </c>
      <c r="AU191" s="42">
        <f t="shared" si="73"/>
        <v>-1.8656168287451891E-3</v>
      </c>
      <c r="AV191" s="42">
        <f t="shared" si="73"/>
        <v>-1.3845232749588386E-3</v>
      </c>
      <c r="AW191" s="42">
        <f t="shared" si="73"/>
        <v>-2.6674349693473942E-3</v>
      </c>
      <c r="AX191" s="42">
        <f t="shared" si="73"/>
        <v>-4.2908751320930921E-3</v>
      </c>
      <c r="AY191" s="42">
        <f t="shared" si="73"/>
        <v>-3.1256400364877346E-5</v>
      </c>
      <c r="AZ191" s="42">
        <f t="shared" si="73"/>
        <v>-1.1413889156452899E-2</v>
      </c>
      <c r="BA191" s="42">
        <f t="shared" si="73"/>
        <v>-1.4475557664926435E-2</v>
      </c>
      <c r="BB191" s="42">
        <f t="shared" si="73"/>
        <v>-7.2057221089100607E-2</v>
      </c>
      <c r="BC191" s="42">
        <f t="shared" si="73"/>
        <v>-5.8945985250585028E-3</v>
      </c>
      <c r="BD191" s="42">
        <f t="shared" si="73"/>
        <v>-3.8491249938495349E-2</v>
      </c>
      <c r="BE191" s="42">
        <f t="shared" si="73"/>
        <v>-1.6059759327595572E-2</v>
      </c>
      <c r="BF191" s="42">
        <f t="shared" si="73"/>
        <v>-1.6219285852793707E-2</v>
      </c>
      <c r="BG191" s="42">
        <f t="shared" si="73"/>
        <v>0.99787567021115231</v>
      </c>
      <c r="BH191" s="42">
        <f t="shared" si="73"/>
        <v>-1.8989974854298517E-2</v>
      </c>
      <c r="BI191" s="42">
        <f t="shared" si="73"/>
        <v>-6.734390431847535E-3</v>
      </c>
      <c r="BJ191" s="42">
        <f t="shared" si="73"/>
        <v>-7.7956302677099536E-3</v>
      </c>
      <c r="BK191" s="42">
        <f t="shared" si="73"/>
        <v>0</v>
      </c>
    </row>
    <row r="192" spans="1:63" s="1" customFormat="1" ht="15.6" x14ac:dyDescent="0.3">
      <c r="A192" s="14"/>
      <c r="B192" s="44">
        <v>57</v>
      </c>
      <c r="C192" s="46" t="s">
        <v>136</v>
      </c>
      <c r="D192" s="42">
        <f t="shared" ref="D192:BK192" si="74">+D126-D61</f>
        <v>0</v>
      </c>
      <c r="E192" s="42">
        <f t="shared" si="74"/>
        <v>0</v>
      </c>
      <c r="F192" s="42">
        <f t="shared" si="74"/>
        <v>0</v>
      </c>
      <c r="G192" s="42">
        <f t="shared" si="74"/>
        <v>0</v>
      </c>
      <c r="H192" s="42">
        <f t="shared" si="74"/>
        <v>0</v>
      </c>
      <c r="I192" s="42">
        <f t="shared" si="74"/>
        <v>0</v>
      </c>
      <c r="J192" s="42">
        <f t="shared" si="74"/>
        <v>0</v>
      </c>
      <c r="K192" s="42">
        <f t="shared" si="74"/>
        <v>0</v>
      </c>
      <c r="L192" s="42">
        <f t="shared" si="74"/>
        <v>0</v>
      </c>
      <c r="M192" s="42">
        <f t="shared" si="74"/>
        <v>0</v>
      </c>
      <c r="N192" s="42">
        <f t="shared" si="74"/>
        <v>0</v>
      </c>
      <c r="O192" s="42">
        <f t="shared" si="74"/>
        <v>0</v>
      </c>
      <c r="P192" s="42">
        <f t="shared" si="74"/>
        <v>0</v>
      </c>
      <c r="Q192" s="42">
        <f t="shared" si="74"/>
        <v>0</v>
      </c>
      <c r="R192" s="42">
        <f t="shared" si="74"/>
        <v>-1.4513261492688946E-4</v>
      </c>
      <c r="S192" s="42">
        <f t="shared" si="74"/>
        <v>-8.2211435414924699E-5</v>
      </c>
      <c r="T192" s="42">
        <f t="shared" si="74"/>
        <v>0</v>
      </c>
      <c r="U192" s="42">
        <f t="shared" si="74"/>
        <v>0</v>
      </c>
      <c r="V192" s="42">
        <f t="shared" si="74"/>
        <v>-2.3557861592963084E-5</v>
      </c>
      <c r="W192" s="42">
        <f t="shared" si="74"/>
        <v>-3.5869342426444556E-4</v>
      </c>
      <c r="X192" s="42">
        <f t="shared" si="74"/>
        <v>-1.0736302555932673E-4</v>
      </c>
      <c r="Y192" s="42">
        <f t="shared" si="74"/>
        <v>0</v>
      </c>
      <c r="Z192" s="42">
        <f t="shared" si="74"/>
        <v>0</v>
      </c>
      <c r="AA192" s="42">
        <f t="shared" si="74"/>
        <v>-2.792181890706023E-4</v>
      </c>
      <c r="AB192" s="42">
        <f t="shared" si="74"/>
        <v>0</v>
      </c>
      <c r="AC192" s="42">
        <f t="shared" si="74"/>
        <v>-6.0151249279222102E-5</v>
      </c>
      <c r="AD192" s="42">
        <f t="shared" si="74"/>
        <v>-2.5702780660085485E-4</v>
      </c>
      <c r="AE192" s="42">
        <f t="shared" si="74"/>
        <v>-1.2167300380228136E-4</v>
      </c>
      <c r="AF192" s="42">
        <f t="shared" si="74"/>
        <v>-4.5550888171146075E-5</v>
      </c>
      <c r="AG192" s="42">
        <f t="shared" si="74"/>
        <v>-8.9244226344776622E-5</v>
      </c>
      <c r="AH192" s="42">
        <f t="shared" si="74"/>
        <v>-5.1711621906278926E-4</v>
      </c>
      <c r="AI192" s="42">
        <f t="shared" si="74"/>
        <v>0</v>
      </c>
      <c r="AJ192" s="42">
        <f t="shared" si="74"/>
        <v>0</v>
      </c>
      <c r="AK192" s="42">
        <f t="shared" si="74"/>
        <v>0</v>
      </c>
      <c r="AL192" s="42">
        <f t="shared" si="74"/>
        <v>0</v>
      </c>
      <c r="AM192" s="42">
        <f t="shared" si="74"/>
        <v>0</v>
      </c>
      <c r="AN192" s="42">
        <f t="shared" si="74"/>
        <v>-4.7540378482142942E-4</v>
      </c>
      <c r="AO192" s="42">
        <f t="shared" si="74"/>
        <v>-6.8666908272455029E-4</v>
      </c>
      <c r="AP192" s="42">
        <f t="shared" si="74"/>
        <v>-1.1317989008470655E-4</v>
      </c>
      <c r="AQ192" s="42">
        <f t="shared" si="74"/>
        <v>-1.3721961535858359E-4</v>
      </c>
      <c r="AR192" s="42">
        <f t="shared" si="74"/>
        <v>-1.1592292329431081E-3</v>
      </c>
      <c r="AS192" s="42">
        <f t="shared" si="74"/>
        <v>-3.2499286601025832E-4</v>
      </c>
      <c r="AT192" s="42">
        <f t="shared" si="74"/>
        <v>-9.4234328702048724E-4</v>
      </c>
      <c r="AU192" s="42">
        <f t="shared" si="74"/>
        <v>0</v>
      </c>
      <c r="AV192" s="42">
        <f t="shared" si="74"/>
        <v>-2.0703842002851762E-3</v>
      </c>
      <c r="AW192" s="42">
        <f t="shared" si="74"/>
        <v>-1.706738612361405E-2</v>
      </c>
      <c r="AX192" s="42">
        <f t="shared" si="74"/>
        <v>-1.1044211250645105E-2</v>
      </c>
      <c r="AY192" s="42">
        <f t="shared" si="74"/>
        <v>-2.1934316045527965E-6</v>
      </c>
      <c r="AZ192" s="42">
        <f t="shared" si="74"/>
        <v>-9.1052685572609177E-3</v>
      </c>
      <c r="BA192" s="42">
        <f t="shared" si="74"/>
        <v>-9.1300672960743633E-3</v>
      </c>
      <c r="BB192" s="42">
        <f t="shared" si="74"/>
        <v>-9.5135648626749735E-3</v>
      </c>
      <c r="BC192" s="42">
        <f t="shared" si="74"/>
        <v>-2.8937791131157585E-3</v>
      </c>
      <c r="BD192" s="42">
        <f t="shared" si="74"/>
        <v>0</v>
      </c>
      <c r="BE192" s="42">
        <f t="shared" si="74"/>
        <v>-4.5581046348196633E-3</v>
      </c>
      <c r="BF192" s="42">
        <f t="shared" si="74"/>
        <v>-5.4018116845341976E-4</v>
      </c>
      <c r="BG192" s="42">
        <f t="shared" si="74"/>
        <v>-7.5121961853257022E-2</v>
      </c>
      <c r="BH192" s="42">
        <f t="shared" si="74"/>
        <v>0.92829885463722817</v>
      </c>
      <c r="BI192" s="42">
        <f t="shared" si="74"/>
        <v>-4.4970874749795725E-3</v>
      </c>
      <c r="BJ192" s="42">
        <f t="shared" si="74"/>
        <v>-2.1413313520165317E-2</v>
      </c>
      <c r="BK192" s="42">
        <f t="shared" si="74"/>
        <v>-7.7567323798479575E-3</v>
      </c>
    </row>
    <row r="193" spans="1:66" s="1" customFormat="1" ht="15.6" x14ac:dyDescent="0.3">
      <c r="A193" s="14"/>
      <c r="B193" s="44">
        <v>58</v>
      </c>
      <c r="C193" s="46" t="s">
        <v>138</v>
      </c>
      <c r="D193" s="42">
        <f t="shared" ref="D193:BK193" si="75">+D127-D62</f>
        <v>-8.9116234304403233E-6</v>
      </c>
      <c r="E193" s="42">
        <f t="shared" si="75"/>
        <v>-1.1739224858982561E-5</v>
      </c>
      <c r="F193" s="42">
        <f t="shared" si="75"/>
        <v>-5.1313365592335834E-6</v>
      </c>
      <c r="G193" s="42">
        <f t="shared" si="75"/>
        <v>-6.4323242303080822E-6</v>
      </c>
      <c r="H193" s="42">
        <f t="shared" si="75"/>
        <v>-2.1464294146686985E-5</v>
      </c>
      <c r="I193" s="42">
        <f t="shared" si="75"/>
        <v>-6.4506886513303339E-6</v>
      </c>
      <c r="J193" s="42">
        <f t="shared" si="75"/>
        <v>-3.9658708485830508E-5</v>
      </c>
      <c r="K193" s="42">
        <f t="shared" si="75"/>
        <v>0</v>
      </c>
      <c r="L193" s="42">
        <f t="shared" si="75"/>
        <v>-3.9873998165796087E-5</v>
      </c>
      <c r="M193" s="42">
        <f t="shared" si="75"/>
        <v>-1.534683855125844E-4</v>
      </c>
      <c r="N193" s="42">
        <f t="shared" si="75"/>
        <v>-1.4744824265767935E-4</v>
      </c>
      <c r="O193" s="42">
        <f t="shared" si="75"/>
        <v>-1.0212679041029438E-5</v>
      </c>
      <c r="P193" s="42">
        <f t="shared" si="75"/>
        <v>-8.6985013613349665E-4</v>
      </c>
      <c r="Q193" s="42">
        <f t="shared" si="75"/>
        <v>-6.5581740644327486E-7</v>
      </c>
      <c r="R193" s="42">
        <f t="shared" si="75"/>
        <v>-5.6238888284169662E-5</v>
      </c>
      <c r="S193" s="42">
        <f t="shared" si="75"/>
        <v>-7.4577516412110262E-4</v>
      </c>
      <c r="T193" s="42">
        <f t="shared" si="75"/>
        <v>-2.2352854002519328E-4</v>
      </c>
      <c r="U193" s="42">
        <f t="shared" si="75"/>
        <v>0</v>
      </c>
      <c r="V193" s="42">
        <f t="shared" si="75"/>
        <v>-4.0548795022349298E-3</v>
      </c>
      <c r="W193" s="42">
        <f t="shared" si="75"/>
        <v>-7.732871224402333E-4</v>
      </c>
      <c r="X193" s="42">
        <f t="shared" si="75"/>
        <v>-2.7244810787097968E-4</v>
      </c>
      <c r="Y193" s="42">
        <f t="shared" si="75"/>
        <v>-3.8280564638328417E-3</v>
      </c>
      <c r="Z193" s="42">
        <f t="shared" si="75"/>
        <v>0</v>
      </c>
      <c r="AA193" s="42">
        <f t="shared" si="75"/>
        <v>-4.6868767451136817E-4</v>
      </c>
      <c r="AB193" s="42">
        <f t="shared" si="75"/>
        <v>0</v>
      </c>
      <c r="AC193" s="42">
        <f t="shared" si="75"/>
        <v>-2.4890172115540177E-5</v>
      </c>
      <c r="AD193" s="42">
        <f t="shared" si="75"/>
        <v>-1.2470608394337772E-3</v>
      </c>
      <c r="AE193" s="42">
        <f t="shared" si="75"/>
        <v>-6.0836501901140685E-4</v>
      </c>
      <c r="AF193" s="42">
        <f t="shared" si="75"/>
        <v>-1.6939236538644946E-4</v>
      </c>
      <c r="AG193" s="42">
        <f t="shared" si="75"/>
        <v>-2.2846521944262815E-4</v>
      </c>
      <c r="AH193" s="42">
        <f t="shared" si="75"/>
        <v>-7.3414235100494095E-3</v>
      </c>
      <c r="AI193" s="42">
        <f t="shared" si="75"/>
        <v>-1.3473828619024432E-4</v>
      </c>
      <c r="AJ193" s="42">
        <f t="shared" si="75"/>
        <v>0</v>
      </c>
      <c r="AK193" s="42">
        <f t="shared" si="75"/>
        <v>-1.2308116464321232E-3</v>
      </c>
      <c r="AL193" s="42">
        <f t="shared" si="75"/>
        <v>-7.5620084694494864E-5</v>
      </c>
      <c r="AM193" s="42">
        <f t="shared" si="75"/>
        <v>-4.3859649122807018E-4</v>
      </c>
      <c r="AN193" s="42">
        <f t="shared" si="75"/>
        <v>-5.0481998707584922E-4</v>
      </c>
      <c r="AO193" s="42">
        <f t="shared" si="75"/>
        <v>-1.7929692715585482E-3</v>
      </c>
      <c r="AP193" s="42">
        <f t="shared" si="75"/>
        <v>-1.0721281278511172E-3</v>
      </c>
      <c r="AQ193" s="42">
        <f t="shared" si="75"/>
        <v>-1.6586884586250409E-3</v>
      </c>
      <c r="AR193" s="42">
        <f t="shared" si="75"/>
        <v>-8.359712343798104E-4</v>
      </c>
      <c r="AS193" s="42">
        <f t="shared" si="75"/>
        <v>-3.2743183686211768E-4</v>
      </c>
      <c r="AT193" s="42">
        <f t="shared" si="75"/>
        <v>-1.2660565763447011E-3</v>
      </c>
      <c r="AU193" s="42">
        <f t="shared" si="75"/>
        <v>-6.6104533301994883E-4</v>
      </c>
      <c r="AV193" s="42">
        <f t="shared" si="75"/>
        <v>-6.9915471210581464E-4</v>
      </c>
      <c r="AW193" s="42">
        <f t="shared" si="75"/>
        <v>-1.5588657868074542E-3</v>
      </c>
      <c r="AX193" s="42">
        <f t="shared" si="75"/>
        <v>-5.3427047750116731E-3</v>
      </c>
      <c r="AY193" s="42">
        <f t="shared" si="75"/>
        <v>-3.3175653018861045E-5</v>
      </c>
      <c r="AZ193" s="42">
        <f t="shared" si="75"/>
        <v>-1.5051454517120051E-3</v>
      </c>
      <c r="BA193" s="42">
        <f t="shared" si="75"/>
        <v>-3.8498119529475831E-3</v>
      </c>
      <c r="BB193" s="42">
        <f t="shared" si="75"/>
        <v>-3.6321980386130594E-4</v>
      </c>
      <c r="BC193" s="42">
        <f t="shared" si="75"/>
        <v>-2.0079283642027712E-3</v>
      </c>
      <c r="BD193" s="42">
        <f t="shared" si="75"/>
        <v>-8.089911597316757E-4</v>
      </c>
      <c r="BE193" s="42">
        <f t="shared" si="75"/>
        <v>-3.393380108968939E-3</v>
      </c>
      <c r="BF193" s="42">
        <f t="shared" si="75"/>
        <v>-1.5512895094046927E-3</v>
      </c>
      <c r="BG193" s="42">
        <f t="shared" si="75"/>
        <v>-6.0418235374795973E-3</v>
      </c>
      <c r="BH193" s="42">
        <f t="shared" si="75"/>
        <v>-7.021375687088805E-3</v>
      </c>
      <c r="BI193" s="42">
        <f t="shared" si="75"/>
        <v>0.9811697543928195</v>
      </c>
      <c r="BJ193" s="42">
        <f t="shared" si="75"/>
        <v>-1.8052427500058047E-3</v>
      </c>
      <c r="BK193" s="42">
        <f t="shared" si="75"/>
        <v>-9.2771550057982224E-4</v>
      </c>
    </row>
    <row r="194" spans="1:66" s="1" customFormat="1" ht="15.6" x14ac:dyDescent="0.3">
      <c r="A194" s="14"/>
      <c r="B194" s="44">
        <v>59</v>
      </c>
      <c r="C194" s="46" t="s">
        <v>140</v>
      </c>
      <c r="D194" s="42">
        <f t="shared" ref="D194:BK194" si="76">+D128-D63</f>
        <v>0</v>
      </c>
      <c r="E194" s="42">
        <f t="shared" si="76"/>
        <v>0</v>
      </c>
      <c r="F194" s="42">
        <f t="shared" si="76"/>
        <v>0</v>
      </c>
      <c r="G194" s="42">
        <f t="shared" si="76"/>
        <v>0</v>
      </c>
      <c r="H194" s="42">
        <f t="shared" si="76"/>
        <v>0</v>
      </c>
      <c r="I194" s="42">
        <f t="shared" si="76"/>
        <v>-6.6925894757552217E-5</v>
      </c>
      <c r="J194" s="42">
        <f t="shared" si="76"/>
        <v>-4.661185867490469E-5</v>
      </c>
      <c r="K194" s="42">
        <f t="shared" si="76"/>
        <v>-1.7531682254359664E-4</v>
      </c>
      <c r="L194" s="42">
        <f t="shared" si="76"/>
        <v>0</v>
      </c>
      <c r="M194" s="42">
        <f t="shared" si="76"/>
        <v>-1.364163426778528E-5</v>
      </c>
      <c r="N194" s="42">
        <f t="shared" si="76"/>
        <v>0</v>
      </c>
      <c r="O194" s="42">
        <f t="shared" si="76"/>
        <v>0</v>
      </c>
      <c r="P194" s="42">
        <f t="shared" si="76"/>
        <v>0</v>
      </c>
      <c r="Q194" s="42">
        <f t="shared" si="76"/>
        <v>-5.0279334493984403E-6</v>
      </c>
      <c r="R194" s="42">
        <f t="shared" si="76"/>
        <v>0</v>
      </c>
      <c r="S194" s="42">
        <f t="shared" si="76"/>
        <v>-7.4675387168556602E-4</v>
      </c>
      <c r="T194" s="42">
        <f t="shared" si="76"/>
        <v>0</v>
      </c>
      <c r="U194" s="42">
        <f t="shared" si="76"/>
        <v>0</v>
      </c>
      <c r="V194" s="42">
        <f t="shared" si="76"/>
        <v>-3.1642808175163435E-5</v>
      </c>
      <c r="W194" s="42">
        <f t="shared" si="76"/>
        <v>-2.8726529648884171E-4</v>
      </c>
      <c r="X194" s="42">
        <f t="shared" si="76"/>
        <v>-3.463323405139572E-6</v>
      </c>
      <c r="Y194" s="42">
        <f t="shared" si="76"/>
        <v>-1.1364542627003748E-3</v>
      </c>
      <c r="Z194" s="42">
        <f t="shared" si="76"/>
        <v>0</v>
      </c>
      <c r="AA194" s="42">
        <f t="shared" si="76"/>
        <v>-7.9776625448743513E-5</v>
      </c>
      <c r="AB194" s="42">
        <f t="shared" si="76"/>
        <v>0</v>
      </c>
      <c r="AC194" s="42">
        <f t="shared" si="76"/>
        <v>-8.2967240385133925E-5</v>
      </c>
      <c r="AD194" s="42">
        <f t="shared" si="76"/>
        <v>0</v>
      </c>
      <c r="AE194" s="42">
        <f t="shared" si="76"/>
        <v>-2.5855513307984792E-4</v>
      </c>
      <c r="AF194" s="42">
        <f t="shared" si="76"/>
        <v>-1.1245375517251687E-4</v>
      </c>
      <c r="AG194" s="42">
        <f t="shared" si="76"/>
        <v>-4.0457382609632069E-5</v>
      </c>
      <c r="AH194" s="42">
        <f t="shared" si="76"/>
        <v>-1.3463596359681494E-4</v>
      </c>
      <c r="AI194" s="42">
        <f t="shared" si="76"/>
        <v>0</v>
      </c>
      <c r="AJ194" s="42">
        <f t="shared" si="76"/>
        <v>0</v>
      </c>
      <c r="AK194" s="42">
        <f t="shared" si="76"/>
        <v>-8.8618438543112873E-5</v>
      </c>
      <c r="AL194" s="42">
        <f t="shared" si="76"/>
        <v>-3.0248033877797946E-4</v>
      </c>
      <c r="AM194" s="42">
        <f t="shared" si="76"/>
        <v>-9.1374269005847948E-5</v>
      </c>
      <c r="AN194" s="42">
        <f t="shared" si="76"/>
        <v>-4.2036701931316017E-4</v>
      </c>
      <c r="AO194" s="42">
        <f t="shared" si="76"/>
        <v>0</v>
      </c>
      <c r="AP194" s="42">
        <f t="shared" si="76"/>
        <v>-2.1554985752521955E-4</v>
      </c>
      <c r="AQ194" s="42">
        <f t="shared" si="76"/>
        <v>-1.9006771046290295E-4</v>
      </c>
      <c r="AR194" s="42">
        <f t="shared" si="76"/>
        <v>-1.0834471380418223E-4</v>
      </c>
      <c r="AS194" s="42">
        <f t="shared" si="76"/>
        <v>-7.7437324546534338E-5</v>
      </c>
      <c r="AT194" s="42">
        <f t="shared" si="76"/>
        <v>-9.8305569457353263E-5</v>
      </c>
      <c r="AU194" s="42">
        <f t="shared" si="76"/>
        <v>0</v>
      </c>
      <c r="AV194" s="42">
        <f t="shared" si="76"/>
        <v>-5.9083496797674474E-5</v>
      </c>
      <c r="AW194" s="42">
        <f t="shared" si="76"/>
        <v>-1.3012808648747661E-3</v>
      </c>
      <c r="AX194" s="42">
        <f t="shared" si="76"/>
        <v>-3.3422624167506328E-4</v>
      </c>
      <c r="AY194" s="42">
        <f t="shared" si="76"/>
        <v>-1.0967158022763982E-6</v>
      </c>
      <c r="AZ194" s="42">
        <f t="shared" si="76"/>
        <v>-4.5263999536396406E-4</v>
      </c>
      <c r="BA194" s="42">
        <f t="shared" si="76"/>
        <v>-3.1955708253837993E-4</v>
      </c>
      <c r="BB194" s="42">
        <f t="shared" si="76"/>
        <v>-2.2351987929926517E-4</v>
      </c>
      <c r="BC194" s="42">
        <f t="shared" si="76"/>
        <v>-2.0300746329255958E-3</v>
      </c>
      <c r="BD194" s="42">
        <f t="shared" si="76"/>
        <v>-2.3986813403093274E-4</v>
      </c>
      <c r="BE194" s="42">
        <f t="shared" si="76"/>
        <v>-5.5996371435131E-4</v>
      </c>
      <c r="BF194" s="42">
        <f t="shared" si="76"/>
        <v>-6.6760852101166238E-3</v>
      </c>
      <c r="BG194" s="42">
        <f t="shared" si="76"/>
        <v>-9.9731234314811001E-5</v>
      </c>
      <c r="BH194" s="42">
        <f t="shared" si="76"/>
        <v>-9.8714366184738073E-4</v>
      </c>
      <c r="BI194" s="42">
        <f t="shared" si="76"/>
        <v>-3.2637025115780043E-4</v>
      </c>
      <c r="BJ194" s="42">
        <f t="shared" si="76"/>
        <v>0.99896096960690983</v>
      </c>
      <c r="BK194" s="42">
        <f t="shared" si="76"/>
        <v>-2.1646695013529185E-4</v>
      </c>
    </row>
    <row r="195" spans="1:66" s="1" customFormat="1" ht="15.6" x14ac:dyDescent="0.3">
      <c r="A195" s="14"/>
      <c r="B195" s="44">
        <v>60</v>
      </c>
      <c r="C195" s="46" t="s">
        <v>142</v>
      </c>
      <c r="D195" s="42">
        <f t="shared" ref="D195:BK195" si="77">+D129-D64</f>
        <v>0</v>
      </c>
      <c r="E195" s="42">
        <f t="shared" si="77"/>
        <v>0</v>
      </c>
      <c r="F195" s="42">
        <f t="shared" si="77"/>
        <v>-3.9340246954124142E-5</v>
      </c>
      <c r="G195" s="42">
        <f t="shared" si="77"/>
        <v>-7.5901425917635379E-5</v>
      </c>
      <c r="H195" s="42">
        <f t="shared" si="77"/>
        <v>0</v>
      </c>
      <c r="I195" s="42">
        <f t="shared" si="77"/>
        <v>-1.1154315792925369E-4</v>
      </c>
      <c r="J195" s="42">
        <f t="shared" si="77"/>
        <v>-1.6970836942962537E-4</v>
      </c>
      <c r="K195" s="42">
        <f t="shared" si="77"/>
        <v>0</v>
      </c>
      <c r="L195" s="42">
        <f t="shared" si="77"/>
        <v>0</v>
      </c>
      <c r="M195" s="42">
        <f t="shared" si="77"/>
        <v>0</v>
      </c>
      <c r="N195" s="42">
        <f t="shared" si="77"/>
        <v>0</v>
      </c>
      <c r="O195" s="42">
        <f t="shared" si="77"/>
        <v>-9.8245972374703186E-3</v>
      </c>
      <c r="P195" s="42">
        <f t="shared" si="77"/>
        <v>-2.1843770234742516E-4</v>
      </c>
      <c r="Q195" s="42">
        <f t="shared" si="77"/>
        <v>-4.3721160429551659E-7</v>
      </c>
      <c r="R195" s="42">
        <f t="shared" si="77"/>
        <v>-1.9955734552447298E-5</v>
      </c>
      <c r="S195" s="42">
        <f t="shared" si="77"/>
        <v>-1.4843731394361404E-5</v>
      </c>
      <c r="T195" s="42">
        <f t="shared" si="77"/>
        <v>-7.9449370579856912E-5</v>
      </c>
      <c r="U195" s="42">
        <f t="shared" si="77"/>
        <v>0</v>
      </c>
      <c r="V195" s="42">
        <f t="shared" si="77"/>
        <v>-4.1679293587550076E-5</v>
      </c>
      <c r="W195" s="42">
        <f t="shared" si="77"/>
        <v>-4.5651890360929437E-4</v>
      </c>
      <c r="X195" s="42">
        <f t="shared" si="77"/>
        <v>-6.4263889850923163E-5</v>
      </c>
      <c r="Y195" s="42">
        <f t="shared" si="77"/>
        <v>-2.8511045537921685E-3</v>
      </c>
      <c r="Z195" s="42">
        <f t="shared" si="77"/>
        <v>0</v>
      </c>
      <c r="AA195" s="42">
        <f t="shared" si="77"/>
        <v>-8.9748703629836452E-5</v>
      </c>
      <c r="AB195" s="42">
        <f t="shared" si="77"/>
        <v>0</v>
      </c>
      <c r="AC195" s="42">
        <f t="shared" si="77"/>
        <v>-6.8447973317735495E-5</v>
      </c>
      <c r="AD195" s="42">
        <f t="shared" si="77"/>
        <v>-1.2280217426485288E-3</v>
      </c>
      <c r="AE195" s="42">
        <f t="shared" si="77"/>
        <v>-9.4296577946768065E-4</v>
      </c>
      <c r="AF195" s="42">
        <f t="shared" si="77"/>
        <v>-1.6654543487575283E-4</v>
      </c>
      <c r="AG195" s="42">
        <f t="shared" si="77"/>
        <v>-5.1166689771005265E-5</v>
      </c>
      <c r="AH195" s="42">
        <f t="shared" si="77"/>
        <v>-5.2203304189928249E-6</v>
      </c>
      <c r="AI195" s="42">
        <f t="shared" si="77"/>
        <v>-1.592361564066524E-4</v>
      </c>
      <c r="AJ195" s="42">
        <f t="shared" si="77"/>
        <v>0</v>
      </c>
      <c r="AK195" s="42">
        <f t="shared" si="77"/>
        <v>0</v>
      </c>
      <c r="AL195" s="42">
        <f t="shared" si="77"/>
        <v>-5.2934059286146402E-4</v>
      </c>
      <c r="AM195" s="42">
        <f t="shared" si="77"/>
        <v>-1.1695906432748538E-3</v>
      </c>
      <c r="AN195" s="42">
        <f t="shared" si="77"/>
        <v>0</v>
      </c>
      <c r="AO195" s="42">
        <f t="shared" si="77"/>
        <v>0</v>
      </c>
      <c r="AP195" s="42">
        <f t="shared" si="77"/>
        <v>-4.1239854887598423E-4</v>
      </c>
      <c r="AQ195" s="42">
        <f t="shared" si="77"/>
        <v>-9.6702742445272088E-4</v>
      </c>
      <c r="AR195" s="42">
        <f t="shared" si="77"/>
        <v>-1.916260785134079E-4</v>
      </c>
      <c r="AS195" s="42">
        <f t="shared" si="77"/>
        <v>-8.3717674490072164E-4</v>
      </c>
      <c r="AT195" s="42">
        <f t="shared" si="77"/>
        <v>-1.4696186141099275E-4</v>
      </c>
      <c r="AU195" s="42">
        <f t="shared" si="77"/>
        <v>-3.5255751094397271E-4</v>
      </c>
      <c r="AV195" s="42">
        <f t="shared" si="77"/>
        <v>-4.5051166308226787E-4</v>
      </c>
      <c r="AW195" s="42">
        <f t="shared" si="77"/>
        <v>-6.8689312515383548E-4</v>
      </c>
      <c r="AX195" s="42">
        <f t="shared" si="77"/>
        <v>-7.7658450271558821E-4</v>
      </c>
      <c r="AY195" s="42">
        <f t="shared" si="77"/>
        <v>-6.8133469216421236E-4</v>
      </c>
      <c r="AZ195" s="42">
        <f t="shared" si="77"/>
        <v>-2.5999390737168872E-4</v>
      </c>
      <c r="BA195" s="42">
        <f t="shared" si="77"/>
        <v>-3.1766621222750193E-4</v>
      </c>
      <c r="BB195" s="42">
        <f t="shared" si="77"/>
        <v>-5.4482970579195888E-4</v>
      </c>
      <c r="BC195" s="42">
        <f t="shared" si="77"/>
        <v>-1.2475731380524571E-3</v>
      </c>
      <c r="BD195" s="42">
        <f t="shared" si="77"/>
        <v>-1.1070836955273818E-5</v>
      </c>
      <c r="BE195" s="42">
        <f t="shared" si="77"/>
        <v>-5.6556335149482309E-4</v>
      </c>
      <c r="BF195" s="42">
        <f t="shared" si="77"/>
        <v>-5.5403196764453307E-5</v>
      </c>
      <c r="BG195" s="42">
        <f t="shared" si="77"/>
        <v>-2.6940149451523627E-4</v>
      </c>
      <c r="BH195" s="42">
        <f t="shared" si="77"/>
        <v>-2.038716280645173E-4</v>
      </c>
      <c r="BI195" s="42">
        <f t="shared" si="77"/>
        <v>-1.3357148283726606E-3</v>
      </c>
      <c r="BJ195" s="42">
        <f t="shared" si="77"/>
        <v>-8.5908658199633145E-4</v>
      </c>
      <c r="BK195" s="42">
        <f t="shared" si="77"/>
        <v>0.98822574410514108</v>
      </c>
    </row>
    <row r="198" spans="1:66" s="1" customFormat="1" ht="25.8" x14ac:dyDescent="0.5">
      <c r="A198" s="65"/>
      <c r="B198" s="2" t="s">
        <v>188</v>
      </c>
      <c r="C198" s="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 spans="1:66" s="1" customFormat="1" x14ac:dyDescent="0.3">
      <c r="B199" s="139" t="s">
        <v>2</v>
      </c>
      <c r="C199" s="139" t="s">
        <v>3</v>
      </c>
      <c r="D199" s="139">
        <v>1</v>
      </c>
      <c r="E199" s="139">
        <v>2</v>
      </c>
      <c r="F199" s="139">
        <v>3</v>
      </c>
      <c r="G199" s="139">
        <v>4</v>
      </c>
      <c r="H199" s="139">
        <v>5</v>
      </c>
      <c r="I199" s="139">
        <v>6</v>
      </c>
      <c r="J199" s="139">
        <v>7</v>
      </c>
      <c r="K199" s="139">
        <v>8</v>
      </c>
      <c r="L199" s="139">
        <v>9</v>
      </c>
      <c r="M199" s="139">
        <v>10</v>
      </c>
      <c r="N199" s="139">
        <v>11</v>
      </c>
      <c r="O199" s="139">
        <v>12</v>
      </c>
      <c r="P199" s="139">
        <v>13</v>
      </c>
      <c r="Q199" s="139">
        <v>14</v>
      </c>
      <c r="R199" s="139">
        <v>15</v>
      </c>
      <c r="S199" s="139">
        <v>16</v>
      </c>
      <c r="T199" s="139">
        <v>17</v>
      </c>
      <c r="U199" s="139">
        <v>18</v>
      </c>
      <c r="V199" s="139">
        <v>19</v>
      </c>
      <c r="W199" s="139">
        <v>20</v>
      </c>
      <c r="X199" s="139">
        <v>21</v>
      </c>
      <c r="Y199" s="139">
        <v>22</v>
      </c>
      <c r="Z199" s="139">
        <v>23</v>
      </c>
      <c r="AA199" s="139">
        <v>24</v>
      </c>
      <c r="AB199" s="139">
        <v>25</v>
      </c>
      <c r="AC199" s="139">
        <v>26</v>
      </c>
      <c r="AD199" s="139">
        <v>27</v>
      </c>
      <c r="AE199" s="139">
        <v>28</v>
      </c>
      <c r="AF199" s="139">
        <v>29</v>
      </c>
      <c r="AG199" s="139">
        <v>30</v>
      </c>
      <c r="AH199" s="139">
        <v>31</v>
      </c>
      <c r="AI199" s="139">
        <v>32</v>
      </c>
      <c r="AJ199" s="139">
        <v>33</v>
      </c>
      <c r="AK199" s="139">
        <v>34</v>
      </c>
      <c r="AL199" s="139">
        <v>35</v>
      </c>
      <c r="AM199" s="139">
        <v>36</v>
      </c>
      <c r="AN199" s="139">
        <v>37</v>
      </c>
      <c r="AO199" s="139">
        <v>38</v>
      </c>
      <c r="AP199" s="139">
        <v>39</v>
      </c>
      <c r="AQ199" s="139">
        <v>40</v>
      </c>
      <c r="AR199" s="139">
        <v>41</v>
      </c>
      <c r="AS199" s="139">
        <v>42</v>
      </c>
      <c r="AT199" s="139">
        <v>43</v>
      </c>
      <c r="AU199" s="139">
        <v>44</v>
      </c>
      <c r="AV199" s="139">
        <v>45</v>
      </c>
      <c r="AW199" s="139">
        <v>46</v>
      </c>
      <c r="AX199" s="139">
        <v>47</v>
      </c>
      <c r="AY199" s="139">
        <v>48</v>
      </c>
      <c r="AZ199" s="139">
        <v>49</v>
      </c>
      <c r="BA199" s="139">
        <v>50</v>
      </c>
      <c r="BB199" s="139">
        <v>51</v>
      </c>
      <c r="BC199" s="139">
        <v>52</v>
      </c>
      <c r="BD199" s="139">
        <v>53</v>
      </c>
      <c r="BE199" s="139">
        <v>54</v>
      </c>
      <c r="BF199" s="139">
        <v>55</v>
      </c>
      <c r="BG199" s="139">
        <v>56</v>
      </c>
      <c r="BH199" s="139">
        <v>57</v>
      </c>
      <c r="BI199" s="139">
        <v>58</v>
      </c>
      <c r="BJ199" s="139">
        <v>59</v>
      </c>
      <c r="BK199" s="139">
        <v>60</v>
      </c>
      <c r="BM199" s="140" t="s">
        <v>191</v>
      </c>
      <c r="BN199" s="140" t="s">
        <v>192</v>
      </c>
    </row>
    <row r="200" spans="1:66" s="1" customFormat="1" ht="15" customHeight="1" x14ac:dyDescent="0.3"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139"/>
      <c r="AN200" s="139"/>
      <c r="AO200" s="139"/>
      <c r="AP200" s="139"/>
      <c r="AQ200" s="139"/>
      <c r="AR200" s="139"/>
      <c r="AS200" s="139"/>
      <c r="AT200" s="139"/>
      <c r="AU200" s="139"/>
      <c r="AV200" s="139"/>
      <c r="AW200" s="139"/>
      <c r="AX200" s="139"/>
      <c r="AY200" s="139"/>
      <c r="AZ200" s="139"/>
      <c r="BA200" s="139"/>
      <c r="BB200" s="139"/>
      <c r="BC200" s="139"/>
      <c r="BD200" s="139"/>
      <c r="BE200" s="139"/>
      <c r="BF200" s="139"/>
      <c r="BG200" s="139"/>
      <c r="BH200" s="139"/>
      <c r="BI200" s="139"/>
      <c r="BJ200" s="139"/>
      <c r="BK200" s="139"/>
      <c r="BM200" s="140"/>
      <c r="BN200" s="140"/>
    </row>
    <row r="201" spans="1:66" s="1" customFormat="1" ht="33" customHeight="1" x14ac:dyDescent="0.3">
      <c r="B201" s="139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139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  <c r="BM201" s="140"/>
      <c r="BN201" s="140"/>
    </row>
    <row r="202" spans="1:66" s="1" customFormat="1" ht="15.6" x14ac:dyDescent="0.3">
      <c r="A202" s="14"/>
      <c r="B202" s="44">
        <v>1</v>
      </c>
      <c r="C202" s="45" t="s">
        <v>24</v>
      </c>
      <c r="D202" s="67">
        <f t="array" ref="D202:BK261">MINVERSE(D136:BK195)</f>
        <v>1.079435145790314</v>
      </c>
      <c r="E202" s="67">
        <v>2.4484146671056655E-4</v>
      </c>
      <c r="F202" s="67">
        <v>1.3715534624096168E-4</v>
      </c>
      <c r="G202" s="67">
        <v>2.2205555991170964E-4</v>
      </c>
      <c r="H202" s="67">
        <v>1.5914382440924317E-4</v>
      </c>
      <c r="I202" s="67">
        <v>1.3711239943686399E-3</v>
      </c>
      <c r="J202" s="67">
        <v>1.3135755519688439E-4</v>
      </c>
      <c r="K202" s="67">
        <v>3.4939820796087601E-4</v>
      </c>
      <c r="L202" s="67">
        <v>1.6960984278099027E-4</v>
      </c>
      <c r="M202" s="67">
        <v>4.2488912899598386E-3</v>
      </c>
      <c r="N202" s="67">
        <v>7.8072745419607804E-3</v>
      </c>
      <c r="O202" s="67">
        <v>2.9364407916448742E-2</v>
      </c>
      <c r="P202" s="67">
        <v>4.7241158372307628E-4</v>
      </c>
      <c r="Q202" s="67">
        <v>4.8972755271222616E-4</v>
      </c>
      <c r="R202" s="67">
        <v>4.4644201291882662E-6</v>
      </c>
      <c r="S202" s="67">
        <v>2.7491027516547646E-5</v>
      </c>
      <c r="T202" s="67">
        <v>4.5653112109459098E-5</v>
      </c>
      <c r="U202" s="67">
        <v>0</v>
      </c>
      <c r="V202" s="67">
        <v>6.3606753799985098E-4</v>
      </c>
      <c r="W202" s="67">
        <v>3.9930695541253083E-3</v>
      </c>
      <c r="X202" s="67">
        <v>8.0917257753496147E-2</v>
      </c>
      <c r="Y202" s="67">
        <v>9.9383968232621554E-4</v>
      </c>
      <c r="Z202" s="67">
        <v>0</v>
      </c>
      <c r="AA202" s="67">
        <v>5.7527831241852999E-5</v>
      </c>
      <c r="AB202" s="67">
        <v>0</v>
      </c>
      <c r="AC202" s="67">
        <v>1.4655850369660849E-4</v>
      </c>
      <c r="AD202" s="67">
        <v>1.0161731560255569E-4</v>
      </c>
      <c r="AE202" s="67">
        <v>3.6344621505667962E-4</v>
      </c>
      <c r="AF202" s="67">
        <v>1.012339789256491E-4</v>
      </c>
      <c r="AG202" s="67">
        <v>5.2939327282884227E-5</v>
      </c>
      <c r="AH202" s="67">
        <v>7.3080471049862282E-5</v>
      </c>
      <c r="AI202" s="67">
        <v>6.1895249087112931E-5</v>
      </c>
      <c r="AJ202" s="67">
        <v>0</v>
      </c>
      <c r="AK202" s="67">
        <v>7.3431900086983701E-5</v>
      </c>
      <c r="AL202" s="67">
        <v>1.1440545214258769E-4</v>
      </c>
      <c r="AM202" s="67">
        <v>1.1895616795882627E-4</v>
      </c>
      <c r="AN202" s="67">
        <v>1.0264688011911579E-4</v>
      </c>
      <c r="AO202" s="67">
        <v>1.2274490276450713E-4</v>
      </c>
      <c r="AP202" s="67">
        <v>6.6147726485095987E-5</v>
      </c>
      <c r="AQ202" s="67">
        <v>3.2440011116743585E-4</v>
      </c>
      <c r="AR202" s="67">
        <v>2.9484038126193363E-4</v>
      </c>
      <c r="AS202" s="67">
        <v>8.1108203788987906E-5</v>
      </c>
      <c r="AT202" s="67">
        <v>1.3269596843862163E-3</v>
      </c>
      <c r="AU202" s="67">
        <v>7.2492605453691438E-5</v>
      </c>
      <c r="AV202" s="67">
        <v>7.0768894030909279E-4</v>
      </c>
      <c r="AW202" s="67">
        <v>1.6995327724296058E-4</v>
      </c>
      <c r="AX202" s="67">
        <v>4.0855005945055339E-3</v>
      </c>
      <c r="AY202" s="67">
        <v>2.2759573685797335E-3</v>
      </c>
      <c r="AZ202" s="67">
        <v>2.9092552644388619E-4</v>
      </c>
      <c r="BA202" s="67">
        <v>5.1979373531062091E-5</v>
      </c>
      <c r="BB202" s="67">
        <v>7.2937039247767088E-5</v>
      </c>
      <c r="BC202" s="67">
        <v>1.8033167551824005E-4</v>
      </c>
      <c r="BD202" s="67">
        <v>3.7394324989914816E-5</v>
      </c>
      <c r="BE202" s="67">
        <v>1.1032649615162685E-4</v>
      </c>
      <c r="BF202" s="67">
        <v>1.7629147359958153E-4</v>
      </c>
      <c r="BG202" s="67">
        <v>3.8029968252799025E-4</v>
      </c>
      <c r="BH202" s="67">
        <v>7.0790089068369167E-5</v>
      </c>
      <c r="BI202" s="67">
        <v>1.6794559933080465E-3</v>
      </c>
      <c r="BJ202" s="67">
        <v>7.3127048259198288E-4</v>
      </c>
      <c r="BK202" s="67">
        <v>1.8886606582813254E-4</v>
      </c>
      <c r="BM202" s="68">
        <f>SUM(D202:BK202)</f>
        <v>1.2260867888714042</v>
      </c>
      <c r="BN202" s="69">
        <f>+BM202/(SUM(BM$202:BM$261)/60)</f>
        <v>0.93264530536956824</v>
      </c>
    </row>
    <row r="203" spans="1:66" s="1" customFormat="1" ht="15.6" x14ac:dyDescent="0.3">
      <c r="A203" s="14"/>
      <c r="B203" s="44">
        <v>2</v>
      </c>
      <c r="C203" s="45" t="s">
        <v>26</v>
      </c>
      <c r="D203" s="67">
        <v>1.9957236390142206E-4</v>
      </c>
      <c r="E203" s="67">
        <v>1.0387770898184512</v>
      </c>
      <c r="F203" s="67">
        <v>7.3285208008248471E-5</v>
      </c>
      <c r="G203" s="67">
        <v>1.5992577354849002E-4</v>
      </c>
      <c r="H203" s="67">
        <v>7.0616693362223989E-5</v>
      </c>
      <c r="I203" s="67">
        <v>5.685551484227397E-4</v>
      </c>
      <c r="J203" s="67">
        <v>6.8906296894211128E-5</v>
      </c>
      <c r="K203" s="67">
        <v>1.5657982898925022E-4</v>
      </c>
      <c r="L203" s="67">
        <v>1.2200045052578284E-4</v>
      </c>
      <c r="M203" s="67">
        <v>8.3048121422756565E-3</v>
      </c>
      <c r="N203" s="67">
        <v>6.290738030293566E-3</v>
      </c>
      <c r="O203" s="67">
        <v>1.09376553076155E-2</v>
      </c>
      <c r="P203" s="67">
        <v>2.0445124426116937E-4</v>
      </c>
      <c r="Q203" s="67">
        <v>3.7475000156127723E-4</v>
      </c>
      <c r="R203" s="67">
        <v>9.1216223866921849E-6</v>
      </c>
      <c r="S203" s="67">
        <v>3.7833769767971629E-5</v>
      </c>
      <c r="T203" s="67">
        <v>4.7450865824533727E-5</v>
      </c>
      <c r="U203" s="67">
        <v>0</v>
      </c>
      <c r="V203" s="67">
        <v>3.0609488264258589E-4</v>
      </c>
      <c r="W203" s="67">
        <v>9.8848079829741316E-3</v>
      </c>
      <c r="X203" s="67">
        <v>1.194117812292358E-2</v>
      </c>
      <c r="Y203" s="67">
        <v>2.1165329374551504E-2</v>
      </c>
      <c r="Z203" s="67">
        <v>0</v>
      </c>
      <c r="AA203" s="67">
        <v>5.7279378239480743E-5</v>
      </c>
      <c r="AB203" s="67">
        <v>0</v>
      </c>
      <c r="AC203" s="67">
        <v>9.6500583494889776E-5</v>
      </c>
      <c r="AD203" s="67">
        <v>1.8761697448189564E-4</v>
      </c>
      <c r="AE203" s="67">
        <v>1.2522310237565552E-4</v>
      </c>
      <c r="AF203" s="67">
        <v>5.8755069690518319E-5</v>
      </c>
      <c r="AG203" s="67">
        <v>4.8855211120882704E-5</v>
      </c>
      <c r="AH203" s="67">
        <v>7.3850945915606808E-5</v>
      </c>
      <c r="AI203" s="67">
        <v>7.1617106239857436E-5</v>
      </c>
      <c r="AJ203" s="67">
        <v>0</v>
      </c>
      <c r="AK203" s="67">
        <v>6.6532540266889365E-5</v>
      </c>
      <c r="AL203" s="67">
        <v>1.8113161704416602E-4</v>
      </c>
      <c r="AM203" s="67">
        <v>3.0451567061082885E-4</v>
      </c>
      <c r="AN203" s="67">
        <v>9.3357229813726338E-5</v>
      </c>
      <c r="AO203" s="67">
        <v>1.7412816961236016E-4</v>
      </c>
      <c r="AP203" s="67">
        <v>1.2996195165539199E-4</v>
      </c>
      <c r="AQ203" s="67">
        <v>1.7813715205574306E-4</v>
      </c>
      <c r="AR203" s="67">
        <v>2.1465390646835362E-4</v>
      </c>
      <c r="AS203" s="67">
        <v>1.1073977001919142E-4</v>
      </c>
      <c r="AT203" s="67">
        <v>5.6372800899101908E-4</v>
      </c>
      <c r="AU203" s="67">
        <v>1.221923397018415E-4</v>
      </c>
      <c r="AV203" s="67">
        <v>5.4302457558411078E-4</v>
      </c>
      <c r="AW203" s="67">
        <v>2.1542628113901152E-4</v>
      </c>
      <c r="AX203" s="67">
        <v>7.0378086771022029E-3</v>
      </c>
      <c r="AY203" s="67">
        <v>9.3738236207637823E-3</v>
      </c>
      <c r="AZ203" s="67">
        <v>1.3555838749278781E-4</v>
      </c>
      <c r="BA203" s="67">
        <v>7.0110799357304434E-5</v>
      </c>
      <c r="BB203" s="67">
        <v>1.6083407968420587E-4</v>
      </c>
      <c r="BC203" s="67">
        <v>1.5751324252633533E-4</v>
      </c>
      <c r="BD203" s="67">
        <v>6.5123844636054789E-5</v>
      </c>
      <c r="BE203" s="67">
        <v>2.45886483953751E-4</v>
      </c>
      <c r="BF203" s="67">
        <v>3.0078992397082659E-4</v>
      </c>
      <c r="BG203" s="67">
        <v>9.0850541604141442E-4</v>
      </c>
      <c r="BH203" s="67">
        <v>3.1093882758391912E-4</v>
      </c>
      <c r="BI203" s="67">
        <v>2.4248883366665124E-3</v>
      </c>
      <c r="BJ203" s="67">
        <v>3.176112860446806E-4</v>
      </c>
      <c r="BK203" s="67">
        <v>1.2330228788465334E-4</v>
      </c>
      <c r="BM203" s="68">
        <f t="shared" ref="BM203:BM261" si="78">SUM(D203:BK203)</f>
        <v>1.134950677727411</v>
      </c>
      <c r="BN203" s="69">
        <f t="shared" ref="BN203:BN261" si="79">+BM203/(SUM(BM$202:BM$261)/60)</f>
        <v>0.86332095820298338</v>
      </c>
    </row>
    <row r="204" spans="1:66" s="1" customFormat="1" ht="15.6" x14ac:dyDescent="0.3">
      <c r="A204" s="14"/>
      <c r="B204" s="44">
        <v>3</v>
      </c>
      <c r="C204" s="45" t="s">
        <v>28</v>
      </c>
      <c r="D204" s="67">
        <v>5.8402689379303907E-5</v>
      </c>
      <c r="E204" s="67">
        <v>6.821577688516534E-5</v>
      </c>
      <c r="F204" s="67">
        <v>1.0275330765063493</v>
      </c>
      <c r="G204" s="67">
        <v>1.0965768101023601E-4</v>
      </c>
      <c r="H204" s="67">
        <v>2.3178130537591076E-5</v>
      </c>
      <c r="I204" s="67">
        <v>1.4201686133372162E-4</v>
      </c>
      <c r="J204" s="67">
        <v>4.4821738409710421E-5</v>
      </c>
      <c r="K204" s="67">
        <v>5.8072350255814514E-5</v>
      </c>
      <c r="L204" s="67">
        <v>9.3086075785255739E-5</v>
      </c>
      <c r="M204" s="67">
        <v>9.055875741750272E-3</v>
      </c>
      <c r="N204" s="67">
        <v>3.3852696973902638E-3</v>
      </c>
      <c r="O204" s="67">
        <v>3.1089840232732487E-4</v>
      </c>
      <c r="P204" s="67">
        <v>8.3466646676179148E-5</v>
      </c>
      <c r="Q204" s="67">
        <v>2.9794196259575619E-3</v>
      </c>
      <c r="R204" s="67">
        <v>1.9345308284347332E-5</v>
      </c>
      <c r="S204" s="67">
        <v>7.3927550355440039E-5</v>
      </c>
      <c r="T204" s="67">
        <v>8.2873654642663894E-5</v>
      </c>
      <c r="U204" s="67">
        <v>0</v>
      </c>
      <c r="V204" s="67">
        <v>2.3977265422166167E-4</v>
      </c>
      <c r="W204" s="67">
        <v>2.533908854172622E-3</v>
      </c>
      <c r="X204" s="67">
        <v>6.3386603162317798E-3</v>
      </c>
      <c r="Y204" s="67">
        <v>5.6685766679921343E-4</v>
      </c>
      <c r="Z204" s="67">
        <v>0</v>
      </c>
      <c r="AA204" s="67">
        <v>9.9586829834136579E-5</v>
      </c>
      <c r="AB204" s="67">
        <v>0</v>
      </c>
      <c r="AC204" s="67">
        <v>1.1474261307717836E-4</v>
      </c>
      <c r="AD204" s="67">
        <v>3.8620741910329033E-4</v>
      </c>
      <c r="AE204" s="67">
        <v>9.2149834700643268E-4</v>
      </c>
      <c r="AF204" s="67">
        <v>6.5114894586340322E-5</v>
      </c>
      <c r="AG204" s="67">
        <v>8.5850163213815902E-5</v>
      </c>
      <c r="AH204" s="67">
        <v>1.6110895427110019E-4</v>
      </c>
      <c r="AI204" s="67">
        <v>1.401070176603551E-4</v>
      </c>
      <c r="AJ204" s="67">
        <v>0</v>
      </c>
      <c r="AK204" s="67">
        <v>1.1616653960302405E-4</v>
      </c>
      <c r="AL204" s="67">
        <v>3.5685060915918081E-4</v>
      </c>
      <c r="AM204" s="67">
        <v>6.6646216438881586E-4</v>
      </c>
      <c r="AN204" s="67">
        <v>1.7543497482653593E-4</v>
      </c>
      <c r="AO204" s="67">
        <v>2.9883593609538681E-4</v>
      </c>
      <c r="AP204" s="67">
        <v>2.7487298346756553E-4</v>
      </c>
      <c r="AQ204" s="67">
        <v>2.8657304323628834E-4</v>
      </c>
      <c r="AR204" s="67">
        <v>3.8943393046951807E-4</v>
      </c>
      <c r="AS204" s="67">
        <v>2.2170844937628964E-4</v>
      </c>
      <c r="AT204" s="67">
        <v>4.0091477499694102E-4</v>
      </c>
      <c r="AU204" s="67">
        <v>2.5059722087871194E-4</v>
      </c>
      <c r="AV204" s="67">
        <v>1.0131943901819493E-3</v>
      </c>
      <c r="AW204" s="67">
        <v>4.1317369867740236E-4</v>
      </c>
      <c r="AX204" s="67">
        <v>7.5433813959060025E-3</v>
      </c>
      <c r="AY204" s="67">
        <v>2.0924482661996511E-2</v>
      </c>
      <c r="AZ204" s="67">
        <v>2.1661012301176294E-4</v>
      </c>
      <c r="BA204" s="67">
        <v>1.5074232761273757E-4</v>
      </c>
      <c r="BB204" s="67">
        <v>3.210267874138471E-4</v>
      </c>
      <c r="BC204" s="67">
        <v>2.7610636291698442E-4</v>
      </c>
      <c r="BD204" s="67">
        <v>1.3416385988929494E-4</v>
      </c>
      <c r="BE204" s="67">
        <v>4.8963924011684908E-4</v>
      </c>
      <c r="BF204" s="67">
        <v>5.7389612135668898E-4</v>
      </c>
      <c r="BG204" s="67">
        <v>1.9517167184285331E-3</v>
      </c>
      <c r="BH204" s="67">
        <v>6.244968003659043E-4</v>
      </c>
      <c r="BI204" s="67">
        <v>8.4508374211122467E-3</v>
      </c>
      <c r="BJ204" s="67">
        <v>4.6513748277722528E-4</v>
      </c>
      <c r="BK204" s="67">
        <v>2.1743025430612779E-4</v>
      </c>
      <c r="BM204" s="68">
        <f t="shared" si="78"/>
        <v>1.1029789064400766</v>
      </c>
      <c r="BN204" s="69">
        <f t="shared" si="79"/>
        <v>0.83900104654083307</v>
      </c>
    </row>
    <row r="205" spans="1:66" s="1" customFormat="1" ht="15.6" x14ac:dyDescent="0.3">
      <c r="A205" s="14"/>
      <c r="B205" s="44">
        <v>4</v>
      </c>
      <c r="C205" s="46" t="s">
        <v>30</v>
      </c>
      <c r="D205" s="67">
        <v>1.0300467364553062E-5</v>
      </c>
      <c r="E205" s="67">
        <v>1.1477060798310858E-5</v>
      </c>
      <c r="F205" s="67">
        <v>6.0307186032110784E-6</v>
      </c>
      <c r="G205" s="67">
        <v>1.0085524954958318</v>
      </c>
      <c r="H205" s="67">
        <v>5.5019037612555246E-6</v>
      </c>
      <c r="I205" s="67">
        <v>4.4391109221896951E-5</v>
      </c>
      <c r="J205" s="67">
        <v>1.2774858840872679E-5</v>
      </c>
      <c r="K205" s="67">
        <v>1.6171523348160742E-5</v>
      </c>
      <c r="L205" s="67">
        <v>1.6493150357351599E-5</v>
      </c>
      <c r="M205" s="67">
        <v>5.9564488880190197E-4</v>
      </c>
      <c r="N205" s="67">
        <v>1.3244928372744657E-4</v>
      </c>
      <c r="O205" s="67">
        <v>3.9705899688161387E-5</v>
      </c>
      <c r="P205" s="67">
        <v>3.4642457738988408E-5</v>
      </c>
      <c r="Q205" s="67">
        <v>1.3779039309850029E-5</v>
      </c>
      <c r="R205" s="67">
        <v>7.7157432305339882E-6</v>
      </c>
      <c r="S205" s="67">
        <v>3.18373110012771E-5</v>
      </c>
      <c r="T205" s="67">
        <v>3.2601601556255711E-5</v>
      </c>
      <c r="U205" s="67">
        <v>0</v>
      </c>
      <c r="V205" s="67">
        <v>1.0601089051837612E-4</v>
      </c>
      <c r="W205" s="67">
        <v>7.5719724534352515E-4</v>
      </c>
      <c r="X205" s="67">
        <v>1.406924651794858E-3</v>
      </c>
      <c r="Y205" s="67">
        <v>6.9327729223627472E-3</v>
      </c>
      <c r="Z205" s="67">
        <v>0</v>
      </c>
      <c r="AA205" s="67">
        <v>3.8804748309166093E-5</v>
      </c>
      <c r="AB205" s="67">
        <v>0</v>
      </c>
      <c r="AC205" s="67">
        <v>4.4794760658877091E-5</v>
      </c>
      <c r="AD205" s="67">
        <v>1.5397798327402583E-4</v>
      </c>
      <c r="AE205" s="67">
        <v>1.066799548088488E-3</v>
      </c>
      <c r="AF205" s="67">
        <v>2.5940928574777006E-5</v>
      </c>
      <c r="AG205" s="67">
        <v>3.4754248450645995E-5</v>
      </c>
      <c r="AH205" s="67">
        <v>9.9497645964304128E-5</v>
      </c>
      <c r="AI205" s="67">
        <v>5.601013762077607E-5</v>
      </c>
      <c r="AJ205" s="67">
        <v>0</v>
      </c>
      <c r="AK205" s="67">
        <v>5.0894742485903629E-5</v>
      </c>
      <c r="AL205" s="67">
        <v>1.3541073162121034E-4</v>
      </c>
      <c r="AM205" s="67">
        <v>2.4919528473655889E-4</v>
      </c>
      <c r="AN205" s="67">
        <v>7.1090172501650007E-5</v>
      </c>
      <c r="AO205" s="67">
        <v>1.3434724115951436E-4</v>
      </c>
      <c r="AP205" s="67">
        <v>1.0870021263941043E-4</v>
      </c>
      <c r="AQ205" s="67">
        <v>1.1548824864961011E-4</v>
      </c>
      <c r="AR205" s="67">
        <v>1.497694267501109E-4</v>
      </c>
      <c r="AS205" s="67">
        <v>8.6545393223298479E-5</v>
      </c>
      <c r="AT205" s="67">
        <v>1.5214520301917709E-4</v>
      </c>
      <c r="AU205" s="67">
        <v>9.7997832209104299E-5</v>
      </c>
      <c r="AV205" s="67">
        <v>3.8396166184956999E-4</v>
      </c>
      <c r="AW205" s="67">
        <v>1.7712566518889833E-4</v>
      </c>
      <c r="AX205" s="67">
        <v>3.7631187790309138E-3</v>
      </c>
      <c r="AY205" s="67">
        <v>7.778517222617385E-3</v>
      </c>
      <c r="AZ205" s="67">
        <v>9.6191084637097584E-5</v>
      </c>
      <c r="BA205" s="67">
        <v>8.4274062795527851E-5</v>
      </c>
      <c r="BB205" s="67">
        <v>1.3755785057658468E-4</v>
      </c>
      <c r="BC205" s="67">
        <v>1.2518662404751714E-4</v>
      </c>
      <c r="BD205" s="67">
        <v>5.8758831815986983E-5</v>
      </c>
      <c r="BE205" s="67">
        <v>2.1082412850142689E-4</v>
      </c>
      <c r="BF205" s="67">
        <v>2.3361813118957049E-4</v>
      </c>
      <c r="BG205" s="67">
        <v>8.0840989697452304E-4</v>
      </c>
      <c r="BH205" s="67">
        <v>8.9321578704714311E-4</v>
      </c>
      <c r="BI205" s="67">
        <v>7.7399584708902078E-3</v>
      </c>
      <c r="BJ205" s="67">
        <v>2.0063652178722518E-4</v>
      </c>
      <c r="BK205" s="67">
        <v>9.1734859987736757E-5</v>
      </c>
      <c r="BM205" s="68">
        <f t="shared" si="78"/>
        <v>1.0444221722920748</v>
      </c>
      <c r="BN205" s="69">
        <f t="shared" si="79"/>
        <v>0.79445879741409886</v>
      </c>
    </row>
    <row r="206" spans="1:66" s="1" customFormat="1" ht="15.6" x14ac:dyDescent="0.3">
      <c r="A206" s="14"/>
      <c r="B206" s="44">
        <v>5</v>
      </c>
      <c r="C206" s="46" t="s">
        <v>32</v>
      </c>
      <c r="D206" s="67">
        <v>2.9621149054397216E-6</v>
      </c>
      <c r="E206" s="67">
        <v>3.0930013512553925E-6</v>
      </c>
      <c r="F206" s="67">
        <v>1.6640470880116583E-6</v>
      </c>
      <c r="G206" s="67">
        <v>2.2526537719789953E-6</v>
      </c>
      <c r="H206" s="67">
        <v>1.0040108372833423</v>
      </c>
      <c r="I206" s="67">
        <v>1.5790784778053841E-5</v>
      </c>
      <c r="J206" s="67">
        <v>6.1291168698920007E-6</v>
      </c>
      <c r="K206" s="67">
        <v>6.2473478228943206E-6</v>
      </c>
      <c r="L206" s="67">
        <v>6.8057637585059363E-6</v>
      </c>
      <c r="M206" s="67">
        <v>4.7451201408358897E-6</v>
      </c>
      <c r="N206" s="67">
        <v>5.8937474923487276E-6</v>
      </c>
      <c r="O206" s="67">
        <v>6.2711602312495999E-6</v>
      </c>
      <c r="P206" s="67">
        <v>8.5049845060775817E-6</v>
      </c>
      <c r="Q206" s="67">
        <v>1.9227446320753367E-6</v>
      </c>
      <c r="R206" s="67">
        <v>2.360369970630406E-6</v>
      </c>
      <c r="S206" s="67">
        <v>8.9439811289828847E-6</v>
      </c>
      <c r="T206" s="67">
        <v>9.8757415860809815E-6</v>
      </c>
      <c r="U206" s="67">
        <v>0</v>
      </c>
      <c r="V206" s="67">
        <v>2.3798136837880902E-5</v>
      </c>
      <c r="W206" s="67">
        <v>1.8746547882107446E-5</v>
      </c>
      <c r="X206" s="67">
        <v>8.8443032243323486E-6</v>
      </c>
      <c r="Y206" s="67">
        <v>6.8090769191337991E-5</v>
      </c>
      <c r="Z206" s="67">
        <v>0</v>
      </c>
      <c r="AA206" s="67">
        <v>1.33324557671746E-5</v>
      </c>
      <c r="AB206" s="67">
        <v>0</v>
      </c>
      <c r="AC206" s="67">
        <v>1.4884676806681181E-5</v>
      </c>
      <c r="AD206" s="67">
        <v>5.0240171975369011E-5</v>
      </c>
      <c r="AE206" s="67">
        <v>2.5585016436535601E-3</v>
      </c>
      <c r="AF206" s="67">
        <v>1.131199961429923E-5</v>
      </c>
      <c r="AG206" s="67">
        <v>1.0977008265008954E-5</v>
      </c>
      <c r="AH206" s="67">
        <v>1.287584710162078E-5</v>
      </c>
      <c r="AI206" s="67">
        <v>1.7656044652634036E-5</v>
      </c>
      <c r="AJ206" s="67">
        <v>0</v>
      </c>
      <c r="AK206" s="67">
        <v>1.3276828143004926E-5</v>
      </c>
      <c r="AL206" s="67">
        <v>4.4112860938305809E-5</v>
      </c>
      <c r="AM206" s="67">
        <v>7.8503160484085687E-5</v>
      </c>
      <c r="AN206" s="67">
        <v>2.1446582588410237E-5</v>
      </c>
      <c r="AO206" s="67">
        <v>7.5066453674197685E-5</v>
      </c>
      <c r="AP206" s="67">
        <v>3.1260314837584282E-5</v>
      </c>
      <c r="AQ206" s="67">
        <v>3.3058689734013367E-5</v>
      </c>
      <c r="AR206" s="67">
        <v>4.4519370837823291E-5</v>
      </c>
      <c r="AS206" s="67">
        <v>2.665745961860057E-5</v>
      </c>
      <c r="AT206" s="67">
        <v>3.2874556579019348E-5</v>
      </c>
      <c r="AU206" s="67">
        <v>2.7869495820646429E-5</v>
      </c>
      <c r="AV206" s="67">
        <v>1.165247212064503E-4</v>
      </c>
      <c r="AW206" s="67">
        <v>4.8200052576637433E-5</v>
      </c>
      <c r="AX206" s="67">
        <v>4.0666821495070303E-3</v>
      </c>
      <c r="AY206" s="67">
        <v>2.3778322902899178E-3</v>
      </c>
      <c r="AZ206" s="67">
        <v>2.7342671768098871E-5</v>
      </c>
      <c r="BA206" s="67">
        <v>1.4788704263379879E-5</v>
      </c>
      <c r="BB206" s="67">
        <v>4.2631038190275343E-5</v>
      </c>
      <c r="BC206" s="67">
        <v>3.9166955423849056E-5</v>
      </c>
      <c r="BD206" s="67">
        <v>1.6894107981496972E-5</v>
      </c>
      <c r="BE206" s="67">
        <v>7.527427357850837E-5</v>
      </c>
      <c r="BF206" s="67">
        <v>8.2774935062047218E-5</v>
      </c>
      <c r="BG206" s="67">
        <v>2.3410902482807479E-4</v>
      </c>
      <c r="BH206" s="67">
        <v>1.1708373022103948E-4</v>
      </c>
      <c r="BI206" s="67">
        <v>1.0824591449255159E-4</v>
      </c>
      <c r="BJ206" s="67">
        <v>5.4663311602664612E-5</v>
      </c>
      <c r="BK206" s="67">
        <v>2.9575136793957615E-5</v>
      </c>
      <c r="BM206" s="68">
        <f t="shared" si="78"/>
        <v>1.0147939943593898</v>
      </c>
      <c r="BN206" s="69">
        <f t="shared" si="79"/>
        <v>0.7719215828332221</v>
      </c>
    </row>
    <row r="207" spans="1:66" s="1" customFormat="1" ht="15.6" x14ac:dyDescent="0.3">
      <c r="A207" s="14"/>
      <c r="B207" s="44">
        <v>6</v>
      </c>
      <c r="C207" s="46" t="s">
        <v>34</v>
      </c>
      <c r="D207" s="67">
        <v>7.4700891029132933E-6</v>
      </c>
      <c r="E207" s="67">
        <v>7.7734001499786191E-6</v>
      </c>
      <c r="F207" s="67">
        <v>4.5942055122773233E-6</v>
      </c>
      <c r="G207" s="67">
        <v>6.5646057690659973E-6</v>
      </c>
      <c r="H207" s="67">
        <v>4.0645010395905707E-6</v>
      </c>
      <c r="I207" s="67">
        <v>1.0435322030791008</v>
      </c>
      <c r="J207" s="67">
        <v>1.1294871028881774E-5</v>
      </c>
      <c r="K207" s="67">
        <v>1.1789052265347634E-5</v>
      </c>
      <c r="L207" s="67">
        <v>1.1889636302290335E-5</v>
      </c>
      <c r="M207" s="67">
        <v>1.3530275368335074E-4</v>
      </c>
      <c r="N207" s="67">
        <v>2.9369092095352789E-4</v>
      </c>
      <c r="O207" s="67">
        <v>3.2026411191420466E-5</v>
      </c>
      <c r="P207" s="67">
        <v>2.3053443549676965E-5</v>
      </c>
      <c r="Q207" s="67">
        <v>2.356221569230814E-5</v>
      </c>
      <c r="R207" s="67">
        <v>4.6360278817065085E-6</v>
      </c>
      <c r="S207" s="67">
        <v>2.0882932865682363E-5</v>
      </c>
      <c r="T207" s="67">
        <v>3.1990337364486516E-5</v>
      </c>
      <c r="U207" s="67">
        <v>0</v>
      </c>
      <c r="V207" s="67">
        <v>0.39061264852972161</v>
      </c>
      <c r="W207" s="67">
        <v>1.8161869528593926E-2</v>
      </c>
      <c r="X207" s="67">
        <v>3.3999712891149636E-3</v>
      </c>
      <c r="Y207" s="67">
        <v>1.3669248236927023E-4</v>
      </c>
      <c r="Z207" s="67">
        <v>0</v>
      </c>
      <c r="AA207" s="67">
        <v>3.0642119881344403E-5</v>
      </c>
      <c r="AB207" s="67">
        <v>0</v>
      </c>
      <c r="AC207" s="67">
        <v>3.3205605014938537E-5</v>
      </c>
      <c r="AD207" s="67">
        <v>9.6729759369912073E-5</v>
      </c>
      <c r="AE207" s="67">
        <v>9.5802839054094234E-4</v>
      </c>
      <c r="AF207" s="67">
        <v>2.0334822502585834E-5</v>
      </c>
      <c r="AG207" s="67">
        <v>2.9291672348409069E-5</v>
      </c>
      <c r="AH207" s="67">
        <v>3.7790408716294474E-5</v>
      </c>
      <c r="AI207" s="67">
        <v>3.8255252465116486E-5</v>
      </c>
      <c r="AJ207" s="67">
        <v>0</v>
      </c>
      <c r="AK207" s="67">
        <v>3.1490915974056761E-5</v>
      </c>
      <c r="AL207" s="67">
        <v>9.9866658990537644E-5</v>
      </c>
      <c r="AM207" s="67">
        <v>1.6250463388324895E-4</v>
      </c>
      <c r="AN207" s="67">
        <v>4.962838113493994E-5</v>
      </c>
      <c r="AO207" s="67">
        <v>8.1108798899364655E-5</v>
      </c>
      <c r="AP207" s="67">
        <v>6.784832333006741E-5</v>
      </c>
      <c r="AQ207" s="67">
        <v>9.4611249876533493E-5</v>
      </c>
      <c r="AR207" s="67">
        <v>1.179050564602351E-4</v>
      </c>
      <c r="AS207" s="67">
        <v>5.7941194450005603E-5</v>
      </c>
      <c r="AT207" s="67">
        <v>6.5925016639648297E-4</v>
      </c>
      <c r="AU207" s="67">
        <v>6.7069007021604738E-5</v>
      </c>
      <c r="AV207" s="67">
        <v>2.5281962090476688E-4</v>
      </c>
      <c r="AW207" s="67">
        <v>1.1165482964539463E-4</v>
      </c>
      <c r="AX207" s="67">
        <v>1.6196767713462317E-3</v>
      </c>
      <c r="AY207" s="67">
        <v>4.9179824585878886E-3</v>
      </c>
      <c r="AZ207" s="67">
        <v>5.6802088709163905E-5</v>
      </c>
      <c r="BA207" s="67">
        <v>2.9998370699821652E-5</v>
      </c>
      <c r="BB207" s="67">
        <v>7.6489036492203023E-5</v>
      </c>
      <c r="BC207" s="67">
        <v>6.5338093015878193E-5</v>
      </c>
      <c r="BD207" s="67">
        <v>3.1500953916391807E-5</v>
      </c>
      <c r="BE207" s="67">
        <v>1.1240108422714496E-4</v>
      </c>
      <c r="BF207" s="67">
        <v>1.4213700919656164E-4</v>
      </c>
      <c r="BG207" s="67">
        <v>4.7128487315963773E-4</v>
      </c>
      <c r="BH207" s="67">
        <v>2.9179013651242574E-5</v>
      </c>
      <c r="BI207" s="67">
        <v>5.1974210954270337E-4</v>
      </c>
      <c r="BJ207" s="67">
        <v>3.5304600094879717E-4</v>
      </c>
      <c r="BK207" s="67">
        <v>1.8357887191918835E-4</v>
      </c>
      <c r="BM207" s="68">
        <f t="shared" si="78"/>
        <v>1.4681811039164727</v>
      </c>
      <c r="BN207" s="69">
        <f t="shared" si="79"/>
        <v>1.1167987669620214</v>
      </c>
    </row>
    <row r="208" spans="1:66" s="1" customFormat="1" ht="15.6" x14ac:dyDescent="0.3">
      <c r="A208" s="14"/>
      <c r="B208" s="44">
        <v>7</v>
      </c>
      <c r="C208" s="46" t="s">
        <v>36</v>
      </c>
      <c r="D208" s="67">
        <v>8.8428166885416254E-5</v>
      </c>
      <c r="E208" s="67">
        <v>9.810201706367784E-5</v>
      </c>
      <c r="F208" s="67">
        <v>8.4898887984794974E-5</v>
      </c>
      <c r="G208" s="67">
        <v>1.7016239001979583E-4</v>
      </c>
      <c r="H208" s="67">
        <v>4.208623023990594E-5</v>
      </c>
      <c r="I208" s="67">
        <v>1.8263266784578972E-4</v>
      </c>
      <c r="J208" s="67">
        <v>1.1089741148059267</v>
      </c>
      <c r="K208" s="67">
        <v>8.8584268289935154E-5</v>
      </c>
      <c r="L208" s="67">
        <v>1.6316277884050775E-4</v>
      </c>
      <c r="M208" s="67">
        <v>8.552857551037395E-3</v>
      </c>
      <c r="N208" s="67">
        <v>1.9534230390253135E-2</v>
      </c>
      <c r="O208" s="67">
        <v>1.1589446636956645E-3</v>
      </c>
      <c r="P208" s="67">
        <v>9.7607065171769947E-5</v>
      </c>
      <c r="Q208" s="67">
        <v>1.3299606605630628E-3</v>
      </c>
      <c r="R208" s="67">
        <v>1.3235697824361432E-5</v>
      </c>
      <c r="S208" s="67">
        <v>7.7265550734589917E-5</v>
      </c>
      <c r="T208" s="67">
        <v>1.3305933526715238E-4</v>
      </c>
      <c r="U208" s="67">
        <v>0</v>
      </c>
      <c r="V208" s="67">
        <v>4.2923766286543492E-4</v>
      </c>
      <c r="W208" s="67">
        <v>1.1563162878728736E-2</v>
      </c>
      <c r="X208" s="67">
        <v>0.23691514593176224</v>
      </c>
      <c r="Y208" s="67">
        <v>2.8433400901697E-3</v>
      </c>
      <c r="Z208" s="67">
        <v>0</v>
      </c>
      <c r="AA208" s="67">
        <v>1.6365993266712189E-4</v>
      </c>
      <c r="AB208" s="67">
        <v>0</v>
      </c>
      <c r="AC208" s="67">
        <v>1.3602294349538698E-4</v>
      </c>
      <c r="AD208" s="67">
        <v>2.9484148519191096E-4</v>
      </c>
      <c r="AE208" s="67">
        <v>1.0400910905542559E-3</v>
      </c>
      <c r="AF208" s="67">
        <v>1.2477802075343977E-4</v>
      </c>
      <c r="AG208" s="67">
        <v>1.5456787509624085E-4</v>
      </c>
      <c r="AH208" s="67">
        <v>2.1298353638152928E-4</v>
      </c>
      <c r="AI208" s="67">
        <v>1.8177039797029755E-4</v>
      </c>
      <c r="AJ208" s="67">
        <v>0</v>
      </c>
      <c r="AK208" s="67">
        <v>1.4926221601878968E-4</v>
      </c>
      <c r="AL208" s="67">
        <v>3.0221346079906976E-4</v>
      </c>
      <c r="AM208" s="67">
        <v>3.475406465082274E-4</v>
      </c>
      <c r="AN208" s="67">
        <v>3.0048607994398766E-4</v>
      </c>
      <c r="AO208" s="67">
        <v>3.5781278045169941E-4</v>
      </c>
      <c r="AP208" s="67">
        <v>1.8075194906196798E-4</v>
      </c>
      <c r="AQ208" s="67">
        <v>9.4710603129717738E-4</v>
      </c>
      <c r="AR208" s="67">
        <v>8.6402730996083788E-4</v>
      </c>
      <c r="AS208" s="67">
        <v>2.3430128727779917E-4</v>
      </c>
      <c r="AT208" s="67">
        <v>3.8832316329485647E-3</v>
      </c>
      <c r="AU208" s="67">
        <v>2.1297965269169127E-4</v>
      </c>
      <c r="AV208" s="67">
        <v>2.0780444536636763E-3</v>
      </c>
      <c r="AW208" s="67">
        <v>4.9956810833837097E-4</v>
      </c>
      <c r="AX208" s="67">
        <v>1.1886337644900552E-2</v>
      </c>
      <c r="AY208" s="67">
        <v>6.9257852081745638E-3</v>
      </c>
      <c r="AZ208" s="67">
        <v>8.530745925303013E-4</v>
      </c>
      <c r="BA208" s="67">
        <v>1.5287613900893501E-4</v>
      </c>
      <c r="BB208" s="67">
        <v>2.1637406226678751E-4</v>
      </c>
      <c r="BC208" s="67">
        <v>5.2980918283139814E-4</v>
      </c>
      <c r="BD208" s="67">
        <v>1.0908145156443871E-4</v>
      </c>
      <c r="BE208" s="67">
        <v>3.2645584434275833E-4</v>
      </c>
      <c r="BF208" s="67">
        <v>5.211003131913158E-4</v>
      </c>
      <c r="BG208" s="67">
        <v>1.134727717013015E-3</v>
      </c>
      <c r="BH208" s="67">
        <v>2.0612128948216244E-4</v>
      </c>
      <c r="BI208" s="67">
        <v>4.9064974486898831E-3</v>
      </c>
      <c r="BJ208" s="67">
        <v>2.1417116546289736E-3</v>
      </c>
      <c r="BK208" s="67">
        <v>5.5378550123232203E-4</v>
      </c>
      <c r="BM208" s="68">
        <f t="shared" si="78"/>
        <v>1.4356699986320993</v>
      </c>
      <c r="BN208" s="69">
        <f t="shared" si="79"/>
        <v>1.0920686010463141</v>
      </c>
    </row>
    <row r="209" spans="1:66" s="1" customFormat="1" ht="15.6" x14ac:dyDescent="0.3">
      <c r="A209" s="14"/>
      <c r="B209" s="44">
        <v>8</v>
      </c>
      <c r="C209" s="46" t="s">
        <v>38</v>
      </c>
      <c r="D209" s="67">
        <v>1.2150840977637114E-3</v>
      </c>
      <c r="E209" s="67">
        <v>1.1212388174411459E-3</v>
      </c>
      <c r="F209" s="67">
        <v>1.4631460198513398E-4</v>
      </c>
      <c r="G209" s="67">
        <v>2.7452754620483098E-4</v>
      </c>
      <c r="H209" s="67">
        <v>1.6712975063770295E-4</v>
      </c>
      <c r="I209" s="67">
        <v>3.3070462486187651E-4</v>
      </c>
      <c r="J209" s="67">
        <v>2.5933919360388355E-4</v>
      </c>
      <c r="K209" s="67">
        <v>1.1502451651082124</v>
      </c>
      <c r="L209" s="67">
        <v>5.7097793614732401E-4</v>
      </c>
      <c r="M209" s="67">
        <v>3.136525018084516E-4</v>
      </c>
      <c r="N209" s="67">
        <v>5.3662329481806229E-4</v>
      </c>
      <c r="O209" s="67">
        <v>1.0062412073552492E-3</v>
      </c>
      <c r="P209" s="67">
        <v>7.0737691435998249E-4</v>
      </c>
      <c r="Q209" s="67">
        <v>1.1488087041802353E-4</v>
      </c>
      <c r="R209" s="67">
        <v>3.4302989130725403E-5</v>
      </c>
      <c r="S209" s="67">
        <v>2.2066223844059455E-4</v>
      </c>
      <c r="T209" s="67">
        <v>1.9957220684473423E-4</v>
      </c>
      <c r="U209" s="67">
        <v>0</v>
      </c>
      <c r="V209" s="67">
        <v>5.976075508409011E-4</v>
      </c>
      <c r="W209" s="67">
        <v>1.9528823850043409E-3</v>
      </c>
      <c r="X209" s="67">
        <v>7.1374868574634572E-4</v>
      </c>
      <c r="Y209" s="67">
        <v>7.7365623793930237E-3</v>
      </c>
      <c r="Z209" s="67">
        <v>0</v>
      </c>
      <c r="AA209" s="67">
        <v>6.2148828798486806E-4</v>
      </c>
      <c r="AB209" s="67">
        <v>0</v>
      </c>
      <c r="AC209" s="67">
        <v>5.4501338991769482E-4</v>
      </c>
      <c r="AD209" s="67">
        <v>7.1410953333144412E-3</v>
      </c>
      <c r="AE209" s="67">
        <v>9.1656412568905956E-4</v>
      </c>
      <c r="AF209" s="67">
        <v>0.21099607503210535</v>
      </c>
      <c r="AG209" s="67">
        <v>4.4780748215357568E-4</v>
      </c>
      <c r="AH209" s="67">
        <v>3.8004424547394923E-4</v>
      </c>
      <c r="AI209" s="67">
        <v>5.1341141341104029E-4</v>
      </c>
      <c r="AJ209" s="67">
        <v>0</v>
      </c>
      <c r="AK209" s="67">
        <v>1.018850302746037E-3</v>
      </c>
      <c r="AL209" s="67">
        <v>3.6327068620056338E-3</v>
      </c>
      <c r="AM209" s="67">
        <v>1.067312087874434E-3</v>
      </c>
      <c r="AN209" s="67">
        <v>1.6822775173139285E-3</v>
      </c>
      <c r="AO209" s="67">
        <v>3.3688282430153829E-3</v>
      </c>
      <c r="AP209" s="67">
        <v>3.8653509310956089E-4</v>
      </c>
      <c r="AQ209" s="67">
        <v>6.0875003228165704E-3</v>
      </c>
      <c r="AR209" s="67">
        <v>3.2720057095025831E-3</v>
      </c>
      <c r="AS209" s="67">
        <v>6.6130189886444033E-3</v>
      </c>
      <c r="AT209" s="67">
        <v>6.9060807751238052E-4</v>
      </c>
      <c r="AU209" s="67">
        <v>8.9361379366993741E-4</v>
      </c>
      <c r="AV209" s="67">
        <v>6.5165202639001461E-3</v>
      </c>
      <c r="AW209" s="67">
        <v>6.9175537994303976E-4</v>
      </c>
      <c r="AX209" s="67">
        <v>6.335360508842176E-4</v>
      </c>
      <c r="AY209" s="67">
        <v>5.7231759154311953E-4</v>
      </c>
      <c r="AZ209" s="67">
        <v>1.6341232303500856E-4</v>
      </c>
      <c r="BA209" s="67">
        <v>1.0393891479786927E-4</v>
      </c>
      <c r="BB209" s="67">
        <v>2.8740922445830771E-4</v>
      </c>
      <c r="BC209" s="67">
        <v>2.7596091548905393E-4</v>
      </c>
      <c r="BD209" s="67">
        <v>9.3315089332581056E-5</v>
      </c>
      <c r="BE209" s="67">
        <v>4.995542931879954E-4</v>
      </c>
      <c r="BF209" s="67">
        <v>4.5455064001183147E-4</v>
      </c>
      <c r="BG209" s="67">
        <v>4.5399361239992756E-4</v>
      </c>
      <c r="BH209" s="67">
        <v>3.3149754739361404E-4</v>
      </c>
      <c r="BI209" s="67">
        <v>4.3004374431042104E-4</v>
      </c>
      <c r="BJ209" s="67">
        <v>2.5203709806133259E-3</v>
      </c>
      <c r="BK209" s="67">
        <v>6.376106626546056E-4</v>
      </c>
      <c r="BM209" s="68">
        <f t="shared" si="78"/>
        <v>1.433405138443234</v>
      </c>
      <c r="BN209" s="69">
        <f t="shared" si="79"/>
        <v>1.0903457937853305</v>
      </c>
    </row>
    <row r="210" spans="1:66" s="1" customFormat="1" ht="15.6" x14ac:dyDescent="0.3">
      <c r="A210" s="14"/>
      <c r="B210" s="44">
        <v>9</v>
      </c>
      <c r="C210" s="46" t="s">
        <v>40</v>
      </c>
      <c r="D210" s="67">
        <v>2.7657425423164396E-6</v>
      </c>
      <c r="E210" s="67">
        <v>2.2381598058190379E-6</v>
      </c>
      <c r="F210" s="67">
        <v>9.7103117601786235E-7</v>
      </c>
      <c r="G210" s="67">
        <v>3.0869408044948733E-6</v>
      </c>
      <c r="H210" s="67">
        <v>9.5932577615189776E-7</v>
      </c>
      <c r="I210" s="67">
        <v>7.3264585242829784E-6</v>
      </c>
      <c r="J210" s="67">
        <v>3.7141287412812904E-6</v>
      </c>
      <c r="K210" s="67">
        <v>2.7626242070478496E-6</v>
      </c>
      <c r="L210" s="67">
        <v>1.0047307346667411</v>
      </c>
      <c r="M210" s="67">
        <v>2.4743826539334044E-4</v>
      </c>
      <c r="N210" s="67">
        <v>2.6794712816803347E-5</v>
      </c>
      <c r="O210" s="67">
        <v>9.0268072013768996E-5</v>
      </c>
      <c r="P210" s="67">
        <v>2.673991766309179E-6</v>
      </c>
      <c r="Q210" s="67">
        <v>2.0431468131248351E-6</v>
      </c>
      <c r="R210" s="67">
        <v>1.5322983670585176E-7</v>
      </c>
      <c r="S210" s="67">
        <v>9.5005259953171182E-7</v>
      </c>
      <c r="T210" s="67">
        <v>1.1829504371833532E-6</v>
      </c>
      <c r="U210" s="67">
        <v>0</v>
      </c>
      <c r="V210" s="67">
        <v>9.3816502690617523E-5</v>
      </c>
      <c r="W210" s="67">
        <v>7.134877599501485E-5</v>
      </c>
      <c r="X210" s="67">
        <v>3.1455291358129753E-4</v>
      </c>
      <c r="Y210" s="67">
        <v>4.8625515800309743E-3</v>
      </c>
      <c r="Z210" s="67">
        <v>0</v>
      </c>
      <c r="AA210" s="67">
        <v>1.81713662860453E-6</v>
      </c>
      <c r="AB210" s="67">
        <v>0</v>
      </c>
      <c r="AC210" s="67">
        <v>6.5555702377504766E-4</v>
      </c>
      <c r="AD210" s="67">
        <v>3.5857400553957668E-6</v>
      </c>
      <c r="AE210" s="67">
        <v>1.7494691681840501E-4</v>
      </c>
      <c r="AF210" s="67">
        <v>2.5862921105795197E-6</v>
      </c>
      <c r="AG210" s="67">
        <v>1.4490760756950203E-6</v>
      </c>
      <c r="AH210" s="67">
        <v>1.5132650339729081E-6</v>
      </c>
      <c r="AI210" s="67">
        <v>1.9454336291654124E-6</v>
      </c>
      <c r="AJ210" s="67">
        <v>0</v>
      </c>
      <c r="AK210" s="67">
        <v>1.2844268912506996E-4</v>
      </c>
      <c r="AL210" s="67">
        <v>6.0712703413873417E-5</v>
      </c>
      <c r="AM210" s="67">
        <v>1.6555404944735306E-5</v>
      </c>
      <c r="AN210" s="67">
        <v>2.2635850861617495E-6</v>
      </c>
      <c r="AO210" s="67">
        <v>5.7679254409729311E-6</v>
      </c>
      <c r="AP210" s="67">
        <v>2.8204402597067225E-5</v>
      </c>
      <c r="AQ210" s="67">
        <v>4.5339321231124577E-6</v>
      </c>
      <c r="AR210" s="67">
        <v>4.5691468284924523E-6</v>
      </c>
      <c r="AS210" s="67">
        <v>1.9849606743582224E-6</v>
      </c>
      <c r="AT210" s="67">
        <v>1.7224759019557306E-5</v>
      </c>
      <c r="AU210" s="67">
        <v>4.7103881951003017E-6</v>
      </c>
      <c r="AV210" s="67">
        <v>1.026447678803811E-5</v>
      </c>
      <c r="AW210" s="67">
        <v>7.7808872498322659E-6</v>
      </c>
      <c r="AX210" s="67">
        <v>2.9360388676177179E-4</v>
      </c>
      <c r="AY210" s="67">
        <v>8.0608895377716846E-5</v>
      </c>
      <c r="AZ210" s="67">
        <v>3.6172221406197826E-6</v>
      </c>
      <c r="BA210" s="67">
        <v>2.1625492654263078E-6</v>
      </c>
      <c r="BB210" s="67">
        <v>3.9087998517142844E-6</v>
      </c>
      <c r="BC210" s="67">
        <v>4.9125268915222477E-6</v>
      </c>
      <c r="BD210" s="67">
        <v>3.862704129703889E-6</v>
      </c>
      <c r="BE210" s="67">
        <v>4.9718686093603081E-6</v>
      </c>
      <c r="BF210" s="67">
        <v>7.2667154052043578E-6</v>
      </c>
      <c r="BG210" s="67">
        <v>1.1597740661520916E-5</v>
      </c>
      <c r="BH210" s="67">
        <v>3.9626604576181132E-6</v>
      </c>
      <c r="BI210" s="67">
        <v>2.5407622524261723E-5</v>
      </c>
      <c r="BJ210" s="67">
        <v>1.1799629049656562E-5</v>
      </c>
      <c r="BK210" s="67">
        <v>2.6366554772230986E-6</v>
      </c>
      <c r="BM210" s="68">
        <f t="shared" si="78"/>
        <v>1.012065068894509</v>
      </c>
      <c r="BN210" s="69">
        <f t="shared" si="79"/>
        <v>0.7698457758458005</v>
      </c>
    </row>
    <row r="211" spans="1:66" s="1" customFormat="1" ht="15.6" x14ac:dyDescent="0.3">
      <c r="A211" s="14"/>
      <c r="B211" s="44">
        <v>10</v>
      </c>
      <c r="C211" s="46" t="s">
        <v>42</v>
      </c>
      <c r="D211" s="67">
        <v>4.5021414172397292E-3</v>
      </c>
      <c r="E211" s="67">
        <v>5.1548581121642501E-3</v>
      </c>
      <c r="F211" s="67">
        <v>1.814303646507932E-3</v>
      </c>
      <c r="G211" s="67">
        <v>9.6229485555332436E-3</v>
      </c>
      <c r="H211" s="67">
        <v>1.2474598995302337E-3</v>
      </c>
      <c r="I211" s="67">
        <v>4.3836126134551463E-3</v>
      </c>
      <c r="J211" s="67">
        <v>1.85902728166415E-3</v>
      </c>
      <c r="K211" s="67">
        <v>2.4243387703094883E-3</v>
      </c>
      <c r="L211" s="67">
        <v>5.8157296685960565E-3</v>
      </c>
      <c r="M211" s="67">
        <v>1.0093006305509027</v>
      </c>
      <c r="N211" s="67">
        <v>1.1573665148819274E-3</v>
      </c>
      <c r="O211" s="67">
        <v>2.6718691836933785E-2</v>
      </c>
      <c r="P211" s="67">
        <v>4.4170301015001467E-4</v>
      </c>
      <c r="Q211" s="67">
        <v>1.1920402445105145E-4</v>
      </c>
      <c r="R211" s="67">
        <v>8.8326584576947708E-6</v>
      </c>
      <c r="S211" s="67">
        <v>3.5019842275744171E-5</v>
      </c>
      <c r="T211" s="67">
        <v>4.3614758761895694E-5</v>
      </c>
      <c r="U211" s="67">
        <v>0</v>
      </c>
      <c r="V211" s="67">
        <v>1.7251559946542194E-3</v>
      </c>
      <c r="W211" s="67">
        <v>4.4009554992526078E-3</v>
      </c>
      <c r="X211" s="67">
        <v>1.3339943589319022E-2</v>
      </c>
      <c r="Y211" s="67">
        <v>1.2360775343703407E-2</v>
      </c>
      <c r="Z211" s="67">
        <v>0</v>
      </c>
      <c r="AA211" s="67">
        <v>9.7944515719580781E-4</v>
      </c>
      <c r="AB211" s="67">
        <v>0</v>
      </c>
      <c r="AC211" s="67">
        <v>1.525514502503402E-4</v>
      </c>
      <c r="AD211" s="67">
        <v>1.9299222809352035E-4</v>
      </c>
      <c r="AE211" s="67">
        <v>5.7618486520934914E-4</v>
      </c>
      <c r="AF211" s="67">
        <v>4.7389187628833301E-4</v>
      </c>
      <c r="AG211" s="67">
        <v>4.5236757896411183E-5</v>
      </c>
      <c r="AH211" s="67">
        <v>5.3784202378640266E-5</v>
      </c>
      <c r="AI211" s="67">
        <v>6.896814060999131E-5</v>
      </c>
      <c r="AJ211" s="67">
        <v>0</v>
      </c>
      <c r="AK211" s="67">
        <v>7.6278254530093431E-5</v>
      </c>
      <c r="AL211" s="67">
        <v>1.9294784452196002E-4</v>
      </c>
      <c r="AM211" s="67">
        <v>3.0477145950294835E-4</v>
      </c>
      <c r="AN211" s="67">
        <v>9.1104420646040773E-5</v>
      </c>
      <c r="AO211" s="67">
        <v>1.5017076664230572E-4</v>
      </c>
      <c r="AP211" s="67">
        <v>1.2948919138671886E-4</v>
      </c>
      <c r="AQ211" s="67">
        <v>1.7919124591404188E-4</v>
      </c>
      <c r="AR211" s="67">
        <v>2.1395042308911018E-4</v>
      </c>
      <c r="AS211" s="67">
        <v>1.1942847978088774E-4</v>
      </c>
      <c r="AT211" s="67">
        <v>4.3178524201511342E-4</v>
      </c>
      <c r="AU211" s="67">
        <v>1.1955379104393345E-4</v>
      </c>
      <c r="AV211" s="67">
        <v>5.5016746138499548E-4</v>
      </c>
      <c r="AW211" s="67">
        <v>2.0028936316631552E-4</v>
      </c>
      <c r="AX211" s="67">
        <v>3.9701525367069144E-3</v>
      </c>
      <c r="AY211" s="67">
        <v>9.3844600386469908E-3</v>
      </c>
      <c r="AZ211" s="67">
        <v>1.2683490297446512E-4</v>
      </c>
      <c r="BA211" s="67">
        <v>5.7473016239912793E-5</v>
      </c>
      <c r="BB211" s="67">
        <v>1.4873262358350428E-4</v>
      </c>
      <c r="BC211" s="67">
        <v>1.3876450176355786E-4</v>
      </c>
      <c r="BD211" s="67">
        <v>6.021432623473358E-5</v>
      </c>
      <c r="BE211" s="67">
        <v>2.1595196056402693E-4</v>
      </c>
      <c r="BF211" s="67">
        <v>2.7388703145229265E-4</v>
      </c>
      <c r="BG211" s="67">
        <v>8.8179699179637334E-4</v>
      </c>
      <c r="BH211" s="67">
        <v>6.3013317216564893E-5</v>
      </c>
      <c r="BI211" s="67">
        <v>4.3857129018553962E-4</v>
      </c>
      <c r="BJ211" s="67">
        <v>3.0752217361848592E-4</v>
      </c>
      <c r="BK211" s="67">
        <v>1.1715169763580369E-4</v>
      </c>
      <c r="BM211" s="68">
        <f t="shared" si="78"/>
        <v>1.1279630226189106</v>
      </c>
      <c r="BN211" s="69">
        <f t="shared" si="79"/>
        <v>0.85800567074402345</v>
      </c>
    </row>
    <row r="212" spans="1:66" s="1" customFormat="1" ht="15.6" x14ac:dyDescent="0.3">
      <c r="A212" s="14"/>
      <c r="B212" s="44">
        <v>11</v>
      </c>
      <c r="C212" s="46" t="s">
        <v>44</v>
      </c>
      <c r="D212" s="67">
        <v>5.2984117029472254E-5</v>
      </c>
      <c r="E212" s="67">
        <v>4.9691777068424216E-4</v>
      </c>
      <c r="F212" s="67">
        <v>2.2461506170137146E-3</v>
      </c>
      <c r="G212" s="67">
        <v>3.1528574602206834E-3</v>
      </c>
      <c r="H212" s="67">
        <v>3.0391441998629836E-4</v>
      </c>
      <c r="I212" s="67">
        <v>1.4431990217228304E-4</v>
      </c>
      <c r="J212" s="67">
        <v>3.0196844392591535E-4</v>
      </c>
      <c r="K212" s="67">
        <v>5.8490980735233819E-5</v>
      </c>
      <c r="L212" s="67">
        <v>3.5080673613903106E-3</v>
      </c>
      <c r="M212" s="67">
        <v>7.5283594370525184E-3</v>
      </c>
      <c r="N212" s="67">
        <v>1.0079548924972381</v>
      </c>
      <c r="O212" s="67">
        <v>2.9444025619419458E-4</v>
      </c>
      <c r="P212" s="67">
        <v>8.1694880009928108E-5</v>
      </c>
      <c r="Q212" s="67">
        <v>1.3737365024729163E-3</v>
      </c>
      <c r="R212" s="67">
        <v>2.0471632736392816E-5</v>
      </c>
      <c r="S212" s="67">
        <v>7.4275503951220343E-5</v>
      </c>
      <c r="T212" s="67">
        <v>8.8413511027993422E-5</v>
      </c>
      <c r="U212" s="67">
        <v>0</v>
      </c>
      <c r="V212" s="67">
        <v>2.2247398451587201E-4</v>
      </c>
      <c r="W212" s="67">
        <v>1.1225885886033864E-3</v>
      </c>
      <c r="X212" s="67">
        <v>1.047156446078124E-2</v>
      </c>
      <c r="Y212" s="67">
        <v>6.5713513901683395E-4</v>
      </c>
      <c r="Z212" s="67">
        <v>0</v>
      </c>
      <c r="AA212" s="67">
        <v>1.950906993453693E-4</v>
      </c>
      <c r="AB212" s="67">
        <v>0</v>
      </c>
      <c r="AC212" s="67">
        <v>1.2580825929650767E-4</v>
      </c>
      <c r="AD212" s="67">
        <v>4.1153803889825504E-4</v>
      </c>
      <c r="AE212" s="67">
        <v>1.7375296915979493E-3</v>
      </c>
      <c r="AF212" s="67">
        <v>6.9878736404084315E-5</v>
      </c>
      <c r="AG212" s="67">
        <v>9.1464483342522246E-5</v>
      </c>
      <c r="AH212" s="67">
        <v>1.0368703483344711E-4</v>
      </c>
      <c r="AI212" s="67">
        <v>1.4928240943749718E-4</v>
      </c>
      <c r="AJ212" s="67">
        <v>0</v>
      </c>
      <c r="AK212" s="67">
        <v>1.1477375896114195E-4</v>
      </c>
      <c r="AL212" s="67">
        <v>3.8898372187288783E-4</v>
      </c>
      <c r="AM212" s="67">
        <v>7.1114236372677526E-4</v>
      </c>
      <c r="AN212" s="67">
        <v>1.8584575296085889E-4</v>
      </c>
      <c r="AO212" s="67">
        <v>3.3752309883022086E-4</v>
      </c>
      <c r="AP212" s="67">
        <v>2.8826847004925635E-4</v>
      </c>
      <c r="AQ212" s="67">
        <v>3.0857352215416547E-4</v>
      </c>
      <c r="AR212" s="67">
        <v>4.2306736070619989E-4</v>
      </c>
      <c r="AS212" s="67">
        <v>2.3782870826372142E-4</v>
      </c>
      <c r="AT212" s="67">
        <v>4.3986256634142657E-4</v>
      </c>
      <c r="AU212" s="67">
        <v>2.647208401793525E-4</v>
      </c>
      <c r="AV212" s="67">
        <v>1.1189375011609408E-3</v>
      </c>
      <c r="AW212" s="67">
        <v>4.2714029638509144E-4</v>
      </c>
      <c r="AX212" s="67">
        <v>1.1155481302791873E-2</v>
      </c>
      <c r="AY212" s="67">
        <v>2.2673972290050644E-2</v>
      </c>
      <c r="AZ212" s="67">
        <v>2.2909375560376197E-4</v>
      </c>
      <c r="BA212" s="67">
        <v>1.213692134558627E-4</v>
      </c>
      <c r="BB212" s="67">
        <v>3.378165307903456E-4</v>
      </c>
      <c r="BC212" s="67">
        <v>2.8560495018162794E-4</v>
      </c>
      <c r="BD212" s="67">
        <v>1.3560768002565554E-4</v>
      </c>
      <c r="BE212" s="67">
        <v>5.1537938564325426E-4</v>
      </c>
      <c r="BF212" s="67">
        <v>6.2331993233198321E-4</v>
      </c>
      <c r="BG212" s="67">
        <v>2.0361456145387641E-3</v>
      </c>
      <c r="BH212" s="67">
        <v>1.1123127491054656E-4</v>
      </c>
      <c r="BI212" s="67">
        <v>3.9679557242182053E-4</v>
      </c>
      <c r="BJ212" s="67">
        <v>5.0923395083787024E-4</v>
      </c>
      <c r="BK212" s="67">
        <v>2.3450964051670287E-4</v>
      </c>
      <c r="BM212" s="68">
        <f t="shared" si="78"/>
        <v>1.0876522258756069</v>
      </c>
      <c r="BN212" s="69">
        <f t="shared" si="79"/>
        <v>0.8273425270909095</v>
      </c>
    </row>
    <row r="213" spans="1:66" s="1" customFormat="1" ht="15.6" x14ac:dyDescent="0.3">
      <c r="A213" s="14"/>
      <c r="B213" s="44">
        <v>12</v>
      </c>
      <c r="C213" s="46" t="s">
        <v>46</v>
      </c>
      <c r="D213" s="67">
        <v>1.4282083167440935E-2</v>
      </c>
      <c r="E213" s="67">
        <v>7.0854707463480528E-3</v>
      </c>
      <c r="F213" s="67">
        <v>3.5832041299531337E-3</v>
      </c>
      <c r="G213" s="67">
        <v>5.1623291674558064E-3</v>
      </c>
      <c r="H213" s="67">
        <v>4.9464379510786695E-3</v>
      </c>
      <c r="I213" s="67">
        <v>4.5095626212249107E-2</v>
      </c>
      <c r="J213" s="67">
        <v>3.4384408197688119E-3</v>
      </c>
      <c r="K213" s="67">
        <v>1.0943684718832527E-2</v>
      </c>
      <c r="L213" s="67">
        <v>3.5751151501013951E-3</v>
      </c>
      <c r="M213" s="67">
        <v>4.912453599801388E-3</v>
      </c>
      <c r="N213" s="67">
        <v>4.1486425888655095E-4</v>
      </c>
      <c r="O213" s="67">
        <v>1.0006059833482572</v>
      </c>
      <c r="P213" s="67">
        <v>1.5179193335116263E-2</v>
      </c>
      <c r="Q213" s="67">
        <v>1.1920485483515257E-3</v>
      </c>
      <c r="R213" s="67">
        <v>1.4545946457839179E-6</v>
      </c>
      <c r="S213" s="67">
        <v>4.9910308167812322E-5</v>
      </c>
      <c r="T213" s="67">
        <v>2.1761907953671764E-5</v>
      </c>
      <c r="U213" s="67">
        <v>0</v>
      </c>
      <c r="V213" s="67">
        <v>1.6894241395648529E-2</v>
      </c>
      <c r="W213" s="67">
        <v>1.4907071376107351E-3</v>
      </c>
      <c r="X213" s="67">
        <v>2.5567338859824686E-3</v>
      </c>
      <c r="Y213" s="67">
        <v>3.7286948349829669E-4</v>
      </c>
      <c r="Z213" s="67">
        <v>0</v>
      </c>
      <c r="AA213" s="67">
        <v>3.0438926674363596E-5</v>
      </c>
      <c r="AB213" s="67">
        <v>0</v>
      </c>
      <c r="AC213" s="67">
        <v>3.4772495178284485E-3</v>
      </c>
      <c r="AD213" s="67">
        <v>9.7591194654403078E-5</v>
      </c>
      <c r="AE213" s="67">
        <v>2.2748606895000247E-4</v>
      </c>
      <c r="AF213" s="67">
        <v>2.0191615280585147E-3</v>
      </c>
      <c r="AG213" s="67">
        <v>1.9659314160609402E-5</v>
      </c>
      <c r="AH213" s="67">
        <v>2.8305543429206691E-5</v>
      </c>
      <c r="AI213" s="67">
        <v>1.8095847151569352E-5</v>
      </c>
      <c r="AJ213" s="67">
        <v>0</v>
      </c>
      <c r="AK213" s="67">
        <v>7.9427195033974617E-4</v>
      </c>
      <c r="AL213" s="67">
        <v>4.5065149373966118E-4</v>
      </c>
      <c r="AM213" s="67">
        <v>1.2879548521347388E-4</v>
      </c>
      <c r="AN213" s="67">
        <v>3.1119330412367895E-5</v>
      </c>
      <c r="AO213" s="67">
        <v>5.4002407033133621E-5</v>
      </c>
      <c r="AP213" s="67">
        <v>2.0143078308610724E-4</v>
      </c>
      <c r="AQ213" s="67">
        <v>8.3580655722031899E-5</v>
      </c>
      <c r="AR213" s="67">
        <v>6.3016127300435893E-5</v>
      </c>
      <c r="AS213" s="67">
        <v>7.6637246797053475E-5</v>
      </c>
      <c r="AT213" s="67">
        <v>9.9873311662541543E-5</v>
      </c>
      <c r="AU213" s="67">
        <v>3.6815484018493395E-5</v>
      </c>
      <c r="AV213" s="67">
        <v>1.2138113908041874E-4</v>
      </c>
      <c r="AW213" s="67">
        <v>4.8704962414066369E-5</v>
      </c>
      <c r="AX213" s="67">
        <v>5.4592220989379788E-4</v>
      </c>
      <c r="AY213" s="67">
        <v>8.1976916143149234E-4</v>
      </c>
      <c r="AZ213" s="67">
        <v>2.2269091153714073E-5</v>
      </c>
      <c r="BA213" s="67">
        <v>1.2170044606881581E-5</v>
      </c>
      <c r="BB213" s="67">
        <v>2.037381582487677E-5</v>
      </c>
      <c r="BC213" s="67">
        <v>2.0734506204278342E-5</v>
      </c>
      <c r="BD213" s="67">
        <v>2.6369083900800506E-5</v>
      </c>
      <c r="BE213" s="67">
        <v>3.2381276144177539E-5</v>
      </c>
      <c r="BF213" s="67">
        <v>3.5456097752307002E-5</v>
      </c>
      <c r="BG213" s="67">
        <v>9.12233441757135E-5</v>
      </c>
      <c r="BH213" s="67">
        <v>2.6681598639611367E-5</v>
      </c>
      <c r="BI213" s="67">
        <v>1.9133840043585539E-4</v>
      </c>
      <c r="BJ213" s="67">
        <v>7.9329728418043777E-5</v>
      </c>
      <c r="BK213" s="67">
        <v>2.7607953670475044E-5</v>
      </c>
      <c r="BM213" s="68">
        <f t="shared" si="78"/>
        <v>1.1518645084971275</v>
      </c>
      <c r="BN213" s="69">
        <f t="shared" si="79"/>
        <v>0.87618677243927556</v>
      </c>
    </row>
    <row r="214" spans="1:66" s="1" customFormat="1" ht="15.6" x14ac:dyDescent="0.3">
      <c r="A214" s="14"/>
      <c r="B214" s="44">
        <v>13</v>
      </c>
      <c r="C214" s="46" t="s">
        <v>48</v>
      </c>
      <c r="D214" s="67">
        <v>3.5296143781083549E-4</v>
      </c>
      <c r="E214" s="67">
        <v>2.5965781034992556E-4</v>
      </c>
      <c r="F214" s="67">
        <v>2.9555134149684793E-5</v>
      </c>
      <c r="G214" s="67">
        <v>5.2740721673010854E-5</v>
      </c>
      <c r="H214" s="67">
        <v>5.2246376487170603E-5</v>
      </c>
      <c r="I214" s="67">
        <v>8.0530068864859573E-4</v>
      </c>
      <c r="J214" s="67">
        <v>3.9430807838734599E-3</v>
      </c>
      <c r="K214" s="67">
        <v>4.4801466603510337E-4</v>
      </c>
      <c r="L214" s="67">
        <v>7.6496047707202823E-4</v>
      </c>
      <c r="M214" s="67">
        <v>1.4190186284435947E-3</v>
      </c>
      <c r="N214" s="67">
        <v>8.4571245421623459E-4</v>
      </c>
      <c r="O214" s="67">
        <v>1.177489618649633E-4</v>
      </c>
      <c r="P214" s="67">
        <v>1.0019335570881451</v>
      </c>
      <c r="Q214" s="67">
        <v>9.5354735176672166E-4</v>
      </c>
      <c r="R214" s="67">
        <v>2.439317142803803E-5</v>
      </c>
      <c r="S214" s="67">
        <v>2.9414462608397121E-3</v>
      </c>
      <c r="T214" s="67">
        <v>1.0055204532220634E-3</v>
      </c>
      <c r="U214" s="67">
        <v>0</v>
      </c>
      <c r="V214" s="67">
        <v>4.3703992300321933E-4</v>
      </c>
      <c r="W214" s="67">
        <v>1.3464480492358924E-2</v>
      </c>
      <c r="X214" s="67">
        <v>7.2695637315602765E-3</v>
      </c>
      <c r="Y214" s="67">
        <v>5.5002072084640559E-4</v>
      </c>
      <c r="Z214" s="67">
        <v>0</v>
      </c>
      <c r="AA214" s="67">
        <v>9.9643873452502337E-4</v>
      </c>
      <c r="AB214" s="67">
        <v>0</v>
      </c>
      <c r="AC214" s="67">
        <v>0.22883179032197926</v>
      </c>
      <c r="AD214" s="67">
        <v>9.2852302402156198E-4</v>
      </c>
      <c r="AE214" s="67">
        <v>9.1226134989924341E-3</v>
      </c>
      <c r="AF214" s="67">
        <v>6.5092196642352394E-4</v>
      </c>
      <c r="AG214" s="67">
        <v>7.0390941133274408E-4</v>
      </c>
      <c r="AH214" s="67">
        <v>1.1947733867014784E-3</v>
      </c>
      <c r="AI214" s="67">
        <v>4.396854510567469E-4</v>
      </c>
      <c r="AJ214" s="67">
        <v>0</v>
      </c>
      <c r="AK214" s="67">
        <v>5.1441862923637907E-2</v>
      </c>
      <c r="AL214" s="67">
        <v>2.6451452235294427E-2</v>
      </c>
      <c r="AM214" s="67">
        <v>5.8687249373220026E-3</v>
      </c>
      <c r="AN214" s="67">
        <v>4.0681826243088646E-4</v>
      </c>
      <c r="AO214" s="67">
        <v>5.5590317223837716E-4</v>
      </c>
      <c r="AP214" s="67">
        <v>1.2341821535238686E-2</v>
      </c>
      <c r="AQ214" s="67">
        <v>4.1432828289964527E-4</v>
      </c>
      <c r="AR214" s="67">
        <v>6.2480882098627964E-4</v>
      </c>
      <c r="AS214" s="67">
        <v>2.6654238873530787E-4</v>
      </c>
      <c r="AT214" s="67">
        <v>8.2550265790558796E-4</v>
      </c>
      <c r="AU214" s="67">
        <v>1.1661247165934338E-3</v>
      </c>
      <c r="AV214" s="67">
        <v>4.2407347494766948E-4</v>
      </c>
      <c r="AW214" s="67">
        <v>1.5342040059675851E-3</v>
      </c>
      <c r="AX214" s="67">
        <v>1.2913954067215452E-2</v>
      </c>
      <c r="AY214" s="67">
        <v>4.0426015308038764E-3</v>
      </c>
      <c r="AZ214" s="67">
        <v>3.7649274648624145E-4</v>
      </c>
      <c r="BA214" s="67">
        <v>3.6055685209067953E-4</v>
      </c>
      <c r="BB214" s="67">
        <v>3.3492707643072557E-4</v>
      </c>
      <c r="BC214" s="67">
        <v>2.8880381973842766E-4</v>
      </c>
      <c r="BD214" s="67">
        <v>1.3319274777612432E-3</v>
      </c>
      <c r="BE214" s="67">
        <v>5.9450814395054202E-4</v>
      </c>
      <c r="BF214" s="67">
        <v>4.7386350394724628E-4</v>
      </c>
      <c r="BG214" s="67">
        <v>8.1117502086047266E-4</v>
      </c>
      <c r="BH214" s="67">
        <v>5.7751593081135759E-4</v>
      </c>
      <c r="BI214" s="67">
        <v>1.7709218077761868E-3</v>
      </c>
      <c r="BJ214" s="67">
        <v>6.5939299601665594E-4</v>
      </c>
      <c r="BK214" s="67">
        <v>2.4513478847674146E-4</v>
      </c>
      <c r="BM214" s="68">
        <f t="shared" si="78"/>
        <v>1.4076431663053908</v>
      </c>
      <c r="BN214" s="69">
        <f t="shared" si="79"/>
        <v>1.0707494792425913</v>
      </c>
    </row>
    <row r="215" spans="1:66" s="1" customFormat="1" ht="15.6" x14ac:dyDescent="0.3">
      <c r="A215" s="14"/>
      <c r="B215" s="44">
        <v>14</v>
      </c>
      <c r="C215" s="46" t="s">
        <v>50</v>
      </c>
      <c r="D215" s="67">
        <v>3.0212209727124888E-4</v>
      </c>
      <c r="E215" s="67">
        <v>3.4442765582740807E-4</v>
      </c>
      <c r="F215" s="67">
        <v>2.3669980129855346E-4</v>
      </c>
      <c r="G215" s="67">
        <v>3.5724906780613199E-4</v>
      </c>
      <c r="H215" s="67">
        <v>1.6725217486825776E-4</v>
      </c>
      <c r="I215" s="67">
        <v>1.2769357807326869E-3</v>
      </c>
      <c r="J215" s="67">
        <v>4.097288605846754E-4</v>
      </c>
      <c r="K215" s="67">
        <v>4.8735274056342865E-4</v>
      </c>
      <c r="L215" s="67">
        <v>5.1791681946641562E-4</v>
      </c>
      <c r="M215" s="67">
        <v>1.1141439714615222E-2</v>
      </c>
      <c r="N215" s="67">
        <v>2.5083237053148785E-2</v>
      </c>
      <c r="O215" s="67">
        <v>1.9892809753328071E-3</v>
      </c>
      <c r="P215" s="67">
        <v>9.1320016851267134E-4</v>
      </c>
      <c r="Q215" s="67">
        <v>1.0316503135329154</v>
      </c>
      <c r="R215" s="67">
        <v>2.1210973865586904E-4</v>
      </c>
      <c r="S215" s="67">
        <v>8.2137787302486679E-4</v>
      </c>
      <c r="T215" s="67">
        <v>1.0974468742743317E-3</v>
      </c>
      <c r="U215" s="67">
        <v>0</v>
      </c>
      <c r="V215" s="67">
        <v>2.5632554140229548E-3</v>
      </c>
      <c r="W215" s="67">
        <v>0.26547479288001519</v>
      </c>
      <c r="X215" s="67">
        <v>0.29770881734449506</v>
      </c>
      <c r="Y215" s="67">
        <v>7.0959633793281482E-3</v>
      </c>
      <c r="Z215" s="67">
        <v>0</v>
      </c>
      <c r="AA215" s="67">
        <v>1.165080929332255E-3</v>
      </c>
      <c r="AB215" s="67">
        <v>0</v>
      </c>
      <c r="AC215" s="67">
        <v>1.3706118709021714E-3</v>
      </c>
      <c r="AD215" s="67">
        <v>4.2498131455772194E-3</v>
      </c>
      <c r="AE215" s="67">
        <v>5.2916177989253115E-3</v>
      </c>
      <c r="AF215" s="67">
        <v>7.8800309476370015E-4</v>
      </c>
      <c r="AG215" s="67">
        <v>1.1106485771453737E-3</v>
      </c>
      <c r="AH215" s="67">
        <v>1.3282638612292909E-3</v>
      </c>
      <c r="AI215" s="67">
        <v>1.667210841740259E-3</v>
      </c>
      <c r="AJ215" s="67">
        <v>0</v>
      </c>
      <c r="AK215" s="67">
        <v>1.3170823876002288E-3</v>
      </c>
      <c r="AL215" s="67">
        <v>4.1859809629784112E-3</v>
      </c>
      <c r="AM215" s="67">
        <v>1.1319049895470685E-2</v>
      </c>
      <c r="AN215" s="67">
        <v>2.1717456774874694E-3</v>
      </c>
      <c r="AO215" s="67">
        <v>3.0259781242846862E-3</v>
      </c>
      <c r="AP215" s="67">
        <v>3.039823449308636E-3</v>
      </c>
      <c r="AQ215" s="67">
        <v>3.988289685990222E-3</v>
      </c>
      <c r="AR215" s="67">
        <v>5.422706546602013E-3</v>
      </c>
      <c r="AS215" s="67">
        <v>2.5687860432657256E-3</v>
      </c>
      <c r="AT215" s="67">
        <v>1.3275245457335249E-2</v>
      </c>
      <c r="AU215" s="67">
        <v>2.9139091058814309E-3</v>
      </c>
      <c r="AV215" s="67">
        <v>1.2630076807045263E-2</v>
      </c>
      <c r="AW215" s="67">
        <v>4.7521316094009374E-3</v>
      </c>
      <c r="AX215" s="67">
        <v>4.5438827753511893E-2</v>
      </c>
      <c r="AY215" s="67">
        <v>0.22905835860630955</v>
      </c>
      <c r="AZ215" s="67">
        <v>2.8831771006645459E-3</v>
      </c>
      <c r="BA215" s="67">
        <v>1.3389614572466915E-3</v>
      </c>
      <c r="BB215" s="67">
        <v>3.4016218450353109E-3</v>
      </c>
      <c r="BC215" s="67">
        <v>3.0330726619305142E-3</v>
      </c>
      <c r="BD215" s="67">
        <v>1.3859814540051793E-3</v>
      </c>
      <c r="BE215" s="67">
        <v>4.8847990111536435E-3</v>
      </c>
      <c r="BF215" s="67">
        <v>6.2058505732042789E-3</v>
      </c>
      <c r="BG215" s="67">
        <v>2.0829018454540302E-2</v>
      </c>
      <c r="BH215" s="67">
        <v>2.0426365032206358E-3</v>
      </c>
      <c r="BI215" s="67">
        <v>1.1896265558961941E-2</v>
      </c>
      <c r="BJ215" s="67">
        <v>6.6793917571652947E-3</v>
      </c>
      <c r="BK215" s="67">
        <v>2.657437074444938E-3</v>
      </c>
      <c r="BM215" s="68">
        <f t="shared" si="78"/>
        <v>2.0791683756304216</v>
      </c>
      <c r="BN215" s="69">
        <f t="shared" si="79"/>
        <v>1.5815573923519091</v>
      </c>
    </row>
    <row r="216" spans="1:66" s="1" customFormat="1" ht="15.6" x14ac:dyDescent="0.3">
      <c r="A216" s="14"/>
      <c r="B216" s="44">
        <v>15</v>
      </c>
      <c r="C216" s="46" t="s">
        <v>52</v>
      </c>
      <c r="D216" s="67">
        <v>2.9879916564069796E-5</v>
      </c>
      <c r="E216" s="67">
        <v>2.606049572574309E-5</v>
      </c>
      <c r="F216" s="67">
        <v>1.7519719350661787E-5</v>
      </c>
      <c r="G216" s="67">
        <v>2.0696507400469253E-5</v>
      </c>
      <c r="H216" s="67">
        <v>1.9106236340103412E-5</v>
      </c>
      <c r="I216" s="67">
        <v>1.0985415218931316E-4</v>
      </c>
      <c r="J216" s="67">
        <v>3.2027109136558064E-5</v>
      </c>
      <c r="K216" s="67">
        <v>3.2517985286272526E-5</v>
      </c>
      <c r="L216" s="67">
        <v>4.9498732922129244E-5</v>
      </c>
      <c r="M216" s="67">
        <v>2.7768362996640085E-4</v>
      </c>
      <c r="N216" s="67">
        <v>8.8524683549882869E-5</v>
      </c>
      <c r="O216" s="67">
        <v>5.4925474346328784E-5</v>
      </c>
      <c r="P216" s="67">
        <v>1.8471020868969528E-4</v>
      </c>
      <c r="Q216" s="67">
        <v>2.8707129915795805E-5</v>
      </c>
      <c r="R216" s="67">
        <v>1.1241852971680995</v>
      </c>
      <c r="S216" s="67">
        <v>7.9258162524724696E-5</v>
      </c>
      <c r="T216" s="67">
        <v>1.1945753894828378E-4</v>
      </c>
      <c r="U216" s="67">
        <v>0</v>
      </c>
      <c r="V216" s="67">
        <v>1.6661523541221913E-4</v>
      </c>
      <c r="W216" s="67">
        <v>3.496007653353939E-4</v>
      </c>
      <c r="X216" s="67">
        <v>1.4884575413238988E-4</v>
      </c>
      <c r="Y216" s="67">
        <v>3.9681409697437916E-3</v>
      </c>
      <c r="Z216" s="67">
        <v>0</v>
      </c>
      <c r="AA216" s="67">
        <v>3.4074335715668477E-3</v>
      </c>
      <c r="AB216" s="67">
        <v>0</v>
      </c>
      <c r="AC216" s="67">
        <v>5.127778114838073E-4</v>
      </c>
      <c r="AD216" s="67">
        <v>1.9986943232840502E-3</v>
      </c>
      <c r="AE216" s="67">
        <v>8.4065368798862269E-4</v>
      </c>
      <c r="AF216" s="67">
        <v>8.4838137755400092E-4</v>
      </c>
      <c r="AG216" s="67">
        <v>1.3961987395671139E-3</v>
      </c>
      <c r="AH216" s="67">
        <v>1.0346305116585037E-2</v>
      </c>
      <c r="AI216" s="67">
        <v>7.7612927385842972E-4</v>
      </c>
      <c r="AJ216" s="67">
        <v>0</v>
      </c>
      <c r="AK216" s="67">
        <v>1.2502861994042583E-3</v>
      </c>
      <c r="AL216" s="67">
        <v>2.1735273872955014E-3</v>
      </c>
      <c r="AM216" s="67">
        <v>4.511538743346602E-3</v>
      </c>
      <c r="AN216" s="67">
        <v>0.10373914216324912</v>
      </c>
      <c r="AO216" s="67">
        <v>1.8300200522399753E-3</v>
      </c>
      <c r="AP216" s="67">
        <v>3.0314778624664773E-4</v>
      </c>
      <c r="AQ216" s="67">
        <v>2.2504749643913871E-4</v>
      </c>
      <c r="AR216" s="67">
        <v>1.8354020742190969E-4</v>
      </c>
      <c r="AS216" s="67">
        <v>2.3764302597773781E-4</v>
      </c>
      <c r="AT216" s="67">
        <v>2.3170488147912299E-4</v>
      </c>
      <c r="AU216" s="67">
        <v>9.1840991022682972E-5</v>
      </c>
      <c r="AV216" s="67">
        <v>2.9392146900657419E-4</v>
      </c>
      <c r="AW216" s="67">
        <v>1.198849273235486E-3</v>
      </c>
      <c r="AX216" s="67">
        <v>9.5366570964920423E-3</v>
      </c>
      <c r="AY216" s="67">
        <v>2.3981912025461671E-4</v>
      </c>
      <c r="AZ216" s="67">
        <v>6.8570685388086999E-4</v>
      </c>
      <c r="BA216" s="67">
        <v>6.4180685306987524E-4</v>
      </c>
      <c r="BB216" s="67">
        <v>1.5853296843698044E-3</v>
      </c>
      <c r="BC216" s="67">
        <v>1.1916884023871548E-3</v>
      </c>
      <c r="BD216" s="67">
        <v>1.8173497440328006E-4</v>
      </c>
      <c r="BE216" s="67">
        <v>4.2515383280352097E-4</v>
      </c>
      <c r="BF216" s="67">
        <v>1.0494493461469599E-3</v>
      </c>
      <c r="BG216" s="67">
        <v>1.8103199597741229E-3</v>
      </c>
      <c r="BH216" s="67">
        <v>5.5550627192534725E-4</v>
      </c>
      <c r="BI216" s="67">
        <v>9.0070438869068196E-4</v>
      </c>
      <c r="BJ216" s="67">
        <v>4.293810344550013E-3</v>
      </c>
      <c r="BK216" s="67">
        <v>4.353493199744724E-4</v>
      </c>
      <c r="BM216" s="68">
        <f t="shared" si="78"/>
        <v>1.2899187476025551</v>
      </c>
      <c r="BN216" s="69">
        <f t="shared" si="79"/>
        <v>0.98120025040567838</v>
      </c>
    </row>
    <row r="217" spans="1:66" s="1" customFormat="1" ht="15.6" x14ac:dyDescent="0.3">
      <c r="A217" s="14"/>
      <c r="B217" s="44">
        <v>16</v>
      </c>
      <c r="C217" s="46" t="s">
        <v>54</v>
      </c>
      <c r="D217" s="67">
        <v>2.9335055088221741E-5</v>
      </c>
      <c r="E217" s="67">
        <v>2.1872292961529645E-5</v>
      </c>
      <c r="F217" s="67">
        <v>2.3160712902625417E-6</v>
      </c>
      <c r="G217" s="67">
        <v>4.4051491538598294E-6</v>
      </c>
      <c r="H217" s="67">
        <v>1.923199443552386E-6</v>
      </c>
      <c r="I217" s="67">
        <v>1.7450409549618002E-5</v>
      </c>
      <c r="J217" s="67">
        <v>1.1285949821644213E-5</v>
      </c>
      <c r="K217" s="67">
        <v>9.2927419227150468E-6</v>
      </c>
      <c r="L217" s="67">
        <v>9.3472498939620927E-6</v>
      </c>
      <c r="M217" s="67">
        <v>5.4281812214390819E-6</v>
      </c>
      <c r="N217" s="67">
        <v>6.8978192737246437E-6</v>
      </c>
      <c r="O217" s="67">
        <v>6.6692286183041728E-6</v>
      </c>
      <c r="P217" s="67">
        <v>2.3438141101224426E-5</v>
      </c>
      <c r="Q217" s="67">
        <v>1.4183038922190427E-6</v>
      </c>
      <c r="R217" s="67">
        <v>2.6059438263802956E-6</v>
      </c>
      <c r="S217" s="67">
        <v>1.0426148859373785</v>
      </c>
      <c r="T217" s="67">
        <v>8.0094694399712579E-6</v>
      </c>
      <c r="U217" s="67">
        <v>0</v>
      </c>
      <c r="V217" s="67">
        <v>1.0972947327197748E-5</v>
      </c>
      <c r="W217" s="67">
        <v>1.3692594101752611E-5</v>
      </c>
      <c r="X217" s="67">
        <v>9.253414205166015E-6</v>
      </c>
      <c r="Y217" s="67">
        <v>1.9223142485753284E-5</v>
      </c>
      <c r="Z217" s="67">
        <v>0</v>
      </c>
      <c r="AA217" s="67">
        <v>1.6553211882194707E-5</v>
      </c>
      <c r="AB217" s="67">
        <v>0</v>
      </c>
      <c r="AC217" s="67">
        <v>1.5975134495274254E-5</v>
      </c>
      <c r="AD217" s="67">
        <v>1.5706276476883425E-5</v>
      </c>
      <c r="AE217" s="67">
        <v>5.9419369564873605E-5</v>
      </c>
      <c r="AF217" s="67">
        <v>1.0406996389516821E-5</v>
      </c>
      <c r="AG217" s="67">
        <v>1.3560356936026768E-5</v>
      </c>
      <c r="AH217" s="67">
        <v>0.39082611407183188</v>
      </c>
      <c r="AI217" s="67">
        <v>1.2211052437466724E-2</v>
      </c>
      <c r="AJ217" s="67">
        <v>0</v>
      </c>
      <c r="AK217" s="67">
        <v>3.522420299296938E-3</v>
      </c>
      <c r="AL217" s="67">
        <v>1.9291069425505283E-4</v>
      </c>
      <c r="AM217" s="67">
        <v>2.2872892314417559E-4</v>
      </c>
      <c r="AN217" s="67">
        <v>2.1802502132278024E-4</v>
      </c>
      <c r="AO217" s="67">
        <v>2.7728891694294825E-5</v>
      </c>
      <c r="AP217" s="67">
        <v>1.8797841124307905E-4</v>
      </c>
      <c r="AQ217" s="67">
        <v>1.3759570098035784E-4</v>
      </c>
      <c r="AR217" s="67">
        <v>3.8266599224707766E-5</v>
      </c>
      <c r="AS217" s="67">
        <v>2.3048597794119633E-5</v>
      </c>
      <c r="AT217" s="67">
        <v>1.2954187031903155E-5</v>
      </c>
      <c r="AU217" s="67">
        <v>2.3202322968103679E-5</v>
      </c>
      <c r="AV217" s="67">
        <v>1.1658497833057055E-5</v>
      </c>
      <c r="AW217" s="67">
        <v>2.4806010987894364E-5</v>
      </c>
      <c r="AX217" s="67">
        <v>4.0485635809088134E-5</v>
      </c>
      <c r="AY217" s="67">
        <v>7.0435260333528048E-6</v>
      </c>
      <c r="AZ217" s="67">
        <v>2.48795587833633E-5</v>
      </c>
      <c r="BA217" s="67">
        <v>1.3331293057648916E-5</v>
      </c>
      <c r="BB217" s="67">
        <v>2.5105685599395602E-5</v>
      </c>
      <c r="BC217" s="67">
        <v>1.3921962411107325E-5</v>
      </c>
      <c r="BD217" s="67">
        <v>2.6807442584544788E-5</v>
      </c>
      <c r="BE217" s="67">
        <v>4.0746956775392541E-5</v>
      </c>
      <c r="BF217" s="67">
        <v>2.2190023602718879E-5</v>
      </c>
      <c r="BG217" s="67">
        <v>3.2667711453206045E-5</v>
      </c>
      <c r="BH217" s="67">
        <v>1.1420054365924581E-5</v>
      </c>
      <c r="BI217" s="67">
        <v>6.2336293000723775E-5</v>
      </c>
      <c r="BJ217" s="67">
        <v>1.0267319846808028E-4</v>
      </c>
      <c r="BK217" s="67">
        <v>6.5320052081644801E-5</v>
      </c>
      <c r="BM217" s="68">
        <f t="shared" si="78"/>
        <v>1.4511367646488438</v>
      </c>
      <c r="BN217" s="69">
        <f t="shared" si="79"/>
        <v>1.1038336790535932</v>
      </c>
    </row>
    <row r="218" spans="1:66" s="1" customFormat="1" ht="15.6" x14ac:dyDescent="0.3">
      <c r="A218" s="14"/>
      <c r="B218" s="44">
        <v>17</v>
      </c>
      <c r="C218" s="46" t="s">
        <v>56</v>
      </c>
      <c r="D218" s="67">
        <v>9.2878712351402695E-4</v>
      </c>
      <c r="E218" s="67">
        <v>5.3047428139284594E-4</v>
      </c>
      <c r="F218" s="67">
        <v>1.4155501978308052E-4</v>
      </c>
      <c r="G218" s="67">
        <v>1.538246826288213E-4</v>
      </c>
      <c r="H218" s="67">
        <v>8.8741642542951093E-5</v>
      </c>
      <c r="I218" s="67">
        <v>6.8560742340202123E-3</v>
      </c>
      <c r="J218" s="67">
        <v>5.9145077620742764E-4</v>
      </c>
      <c r="K218" s="67">
        <v>3.1840302994603281E-3</v>
      </c>
      <c r="L218" s="67">
        <v>4.6108029021720105E-3</v>
      </c>
      <c r="M218" s="67">
        <v>1.4006150743216925E-3</v>
      </c>
      <c r="N218" s="67">
        <v>2.2051420004252304E-3</v>
      </c>
      <c r="O218" s="67">
        <v>2.9047358522758733E-4</v>
      </c>
      <c r="P218" s="67">
        <v>3.5373517182831151E-3</v>
      </c>
      <c r="Q218" s="67">
        <v>1.7337354929130241E-4</v>
      </c>
      <c r="R218" s="67">
        <v>1.3858450414672843E-4</v>
      </c>
      <c r="S218" s="67">
        <v>1.0349149542079801E-3</v>
      </c>
      <c r="T218" s="67">
        <v>1.0451930898076163</v>
      </c>
      <c r="U218" s="67">
        <v>0</v>
      </c>
      <c r="V218" s="67">
        <v>3.0462616476083656E-3</v>
      </c>
      <c r="W218" s="67">
        <v>1.1198721033775147E-3</v>
      </c>
      <c r="X218" s="67">
        <v>7.2793969082834216E-4</v>
      </c>
      <c r="Y218" s="67">
        <v>1.3490514333226427E-3</v>
      </c>
      <c r="Z218" s="67">
        <v>0</v>
      </c>
      <c r="AA218" s="67">
        <v>1.5397761397065194E-3</v>
      </c>
      <c r="AB218" s="67">
        <v>0</v>
      </c>
      <c r="AC218" s="67">
        <v>1.3791418182561124E-3</v>
      </c>
      <c r="AD218" s="67">
        <v>1.5516407350840832E-3</v>
      </c>
      <c r="AE218" s="67">
        <v>1.8986991000483665E-3</v>
      </c>
      <c r="AF218" s="67">
        <v>7.6222533624226551E-3</v>
      </c>
      <c r="AG218" s="67">
        <v>0.35364457517270531</v>
      </c>
      <c r="AH218" s="67">
        <v>1.5063769699212349E-3</v>
      </c>
      <c r="AI218" s="67">
        <v>3.2639451654257381E-3</v>
      </c>
      <c r="AJ218" s="67">
        <v>0</v>
      </c>
      <c r="AK218" s="67">
        <v>3.260526584782117E-3</v>
      </c>
      <c r="AL218" s="67">
        <v>1.7125035671822404E-3</v>
      </c>
      <c r="AM218" s="67">
        <v>5.1730061611299479E-3</v>
      </c>
      <c r="AN218" s="67">
        <v>3.0896916873468607E-3</v>
      </c>
      <c r="AO218" s="67">
        <v>5.008737990595479E-3</v>
      </c>
      <c r="AP218" s="67">
        <v>0.11892244569221312</v>
      </c>
      <c r="AQ218" s="67">
        <v>2.5820900729435345E-3</v>
      </c>
      <c r="AR218" s="67">
        <v>4.2414230012478432E-3</v>
      </c>
      <c r="AS218" s="67">
        <v>1.3959209051208883E-3</v>
      </c>
      <c r="AT218" s="67">
        <v>1.4178245292028025E-3</v>
      </c>
      <c r="AU218" s="67">
        <v>6.2938583360406554E-4</v>
      </c>
      <c r="AV218" s="67">
        <v>1.351006959884658E-3</v>
      </c>
      <c r="AW218" s="67">
        <v>1.00272266178894E-2</v>
      </c>
      <c r="AX218" s="67">
        <v>1.9776602127708205E-3</v>
      </c>
      <c r="AY218" s="67">
        <v>1.6072574224024699E-3</v>
      </c>
      <c r="AZ218" s="67">
        <v>2.5648023018342565E-3</v>
      </c>
      <c r="BA218" s="67">
        <v>2.9456243998299833E-3</v>
      </c>
      <c r="BB218" s="67">
        <v>1.9656107745024431E-3</v>
      </c>
      <c r="BC218" s="67">
        <v>1.6037284850069005E-3</v>
      </c>
      <c r="BD218" s="67">
        <v>1.3209377458140976E-2</v>
      </c>
      <c r="BE218" s="67">
        <v>3.5952791034185292E-3</v>
      </c>
      <c r="BF218" s="67">
        <v>2.5983045813043229E-3</v>
      </c>
      <c r="BG218" s="67">
        <v>2.9185667352572683E-3</v>
      </c>
      <c r="BH218" s="67">
        <v>2.3723500773619398E-3</v>
      </c>
      <c r="BI218" s="67">
        <v>1.5601009006866139E-3</v>
      </c>
      <c r="BJ218" s="67">
        <v>2.1026729429842934E-3</v>
      </c>
      <c r="BK218" s="67">
        <v>1.5348825331031274E-3</v>
      </c>
      <c r="BM218" s="68">
        <f t="shared" si="78"/>
        <v>1.6510768270256959</v>
      </c>
      <c r="BN218" s="69">
        <f t="shared" si="79"/>
        <v>1.2559217385805339</v>
      </c>
    </row>
    <row r="219" spans="1:66" s="1" customFormat="1" ht="15.6" x14ac:dyDescent="0.3">
      <c r="A219" s="14"/>
      <c r="B219" s="44">
        <v>18</v>
      </c>
      <c r="C219" s="46" t="s">
        <v>58</v>
      </c>
      <c r="D219" s="67">
        <v>0</v>
      </c>
      <c r="E219" s="67">
        <v>0</v>
      </c>
      <c r="F219" s="67">
        <v>0</v>
      </c>
      <c r="G219" s="67">
        <v>0</v>
      </c>
      <c r="H219" s="67">
        <v>0</v>
      </c>
      <c r="I219" s="67">
        <v>0</v>
      </c>
      <c r="J219" s="67">
        <v>0</v>
      </c>
      <c r="K219" s="67">
        <v>0</v>
      </c>
      <c r="L219" s="67">
        <v>0</v>
      </c>
      <c r="M219" s="67">
        <v>0</v>
      </c>
      <c r="N219" s="67">
        <v>0</v>
      </c>
      <c r="O219" s="67">
        <v>0</v>
      </c>
      <c r="P219" s="67">
        <v>0</v>
      </c>
      <c r="Q219" s="67">
        <v>0</v>
      </c>
      <c r="R219" s="67">
        <v>0</v>
      </c>
      <c r="S219" s="67">
        <v>0</v>
      </c>
      <c r="T219" s="67">
        <v>0</v>
      </c>
      <c r="U219" s="67">
        <v>1</v>
      </c>
      <c r="V219" s="67">
        <v>0</v>
      </c>
      <c r="W219" s="67">
        <v>0</v>
      </c>
      <c r="X219" s="67">
        <v>0</v>
      </c>
      <c r="Y219" s="67">
        <v>0</v>
      </c>
      <c r="Z219" s="67">
        <v>0</v>
      </c>
      <c r="AA219" s="67">
        <v>0</v>
      </c>
      <c r="AB219" s="67">
        <v>0</v>
      </c>
      <c r="AC219" s="67">
        <v>0</v>
      </c>
      <c r="AD219" s="67">
        <v>0</v>
      </c>
      <c r="AE219" s="67">
        <v>0</v>
      </c>
      <c r="AF219" s="67">
        <v>0</v>
      </c>
      <c r="AG219" s="67">
        <v>0</v>
      </c>
      <c r="AH219" s="67">
        <v>0</v>
      </c>
      <c r="AI219" s="67">
        <v>0</v>
      </c>
      <c r="AJ219" s="67">
        <v>0</v>
      </c>
      <c r="AK219" s="67">
        <v>0</v>
      </c>
      <c r="AL219" s="67">
        <v>0</v>
      </c>
      <c r="AM219" s="67">
        <v>0</v>
      </c>
      <c r="AN219" s="67">
        <v>0</v>
      </c>
      <c r="AO219" s="67">
        <v>0</v>
      </c>
      <c r="AP219" s="67">
        <v>0</v>
      </c>
      <c r="AQ219" s="67">
        <v>0</v>
      </c>
      <c r="AR219" s="67">
        <v>0</v>
      </c>
      <c r="AS219" s="67">
        <v>0</v>
      </c>
      <c r="AT219" s="67">
        <v>0</v>
      </c>
      <c r="AU219" s="67">
        <v>0</v>
      </c>
      <c r="AV219" s="67">
        <v>0</v>
      </c>
      <c r="AW219" s="67">
        <v>0</v>
      </c>
      <c r="AX219" s="67">
        <v>0</v>
      </c>
      <c r="AY219" s="67">
        <v>0</v>
      </c>
      <c r="AZ219" s="67">
        <v>0</v>
      </c>
      <c r="BA219" s="67">
        <v>0</v>
      </c>
      <c r="BB219" s="67">
        <v>0</v>
      </c>
      <c r="BC219" s="67">
        <v>0</v>
      </c>
      <c r="BD219" s="67">
        <v>0</v>
      </c>
      <c r="BE219" s="67">
        <v>0</v>
      </c>
      <c r="BF219" s="67">
        <v>0</v>
      </c>
      <c r="BG219" s="67">
        <v>0</v>
      </c>
      <c r="BH219" s="67">
        <v>0</v>
      </c>
      <c r="BI219" s="67">
        <v>0</v>
      </c>
      <c r="BJ219" s="67">
        <v>0</v>
      </c>
      <c r="BK219" s="67">
        <v>0</v>
      </c>
      <c r="BM219" s="68">
        <f t="shared" si="78"/>
        <v>1</v>
      </c>
      <c r="BN219" s="69">
        <f t="shared" si="79"/>
        <v>0.76066826087250738</v>
      </c>
    </row>
    <row r="220" spans="1:66" s="1" customFormat="1" ht="15.6" x14ac:dyDescent="0.3">
      <c r="A220" s="14"/>
      <c r="B220" s="44">
        <v>19</v>
      </c>
      <c r="C220" s="46" t="s">
        <v>60</v>
      </c>
      <c r="D220" s="67">
        <v>2.0058502309543163E-5</v>
      </c>
      <c r="E220" s="67">
        <v>2.0872945785953243E-5</v>
      </c>
      <c r="F220" s="67">
        <v>1.2336249355123689E-5</v>
      </c>
      <c r="G220" s="67">
        <v>1.7627120395216934E-5</v>
      </c>
      <c r="H220" s="67">
        <v>1.0913899736212335E-5</v>
      </c>
      <c r="I220" s="67">
        <v>8.0567641034611504E-5</v>
      </c>
      <c r="J220" s="67">
        <v>3.0328714088625899E-5</v>
      </c>
      <c r="K220" s="67">
        <v>3.165567757412402E-5</v>
      </c>
      <c r="L220" s="67">
        <v>3.1925763393653471E-5</v>
      </c>
      <c r="M220" s="67">
        <v>3.633116767223843E-4</v>
      </c>
      <c r="N220" s="67">
        <v>7.8861174680510044E-4</v>
      </c>
      <c r="O220" s="67">
        <v>8.5996543548450194E-5</v>
      </c>
      <c r="P220" s="67">
        <v>6.1902548190995206E-5</v>
      </c>
      <c r="Q220" s="67">
        <v>6.3268690824289732E-5</v>
      </c>
      <c r="R220" s="67">
        <v>1.2448549768442549E-5</v>
      </c>
      <c r="S220" s="67">
        <v>5.6074345479087184E-5</v>
      </c>
      <c r="T220" s="67">
        <v>8.5899678982191352E-5</v>
      </c>
      <c r="U220" s="67">
        <v>0</v>
      </c>
      <c r="V220" s="67">
        <v>1.0488636219365235</v>
      </c>
      <c r="W220" s="67">
        <v>4.8767812119248737E-2</v>
      </c>
      <c r="X220" s="67">
        <v>9.1295205472844993E-3</v>
      </c>
      <c r="Y220" s="67">
        <v>3.6704334252611392E-4</v>
      </c>
      <c r="Z220" s="67">
        <v>0</v>
      </c>
      <c r="AA220" s="67">
        <v>8.2279478054624657E-5</v>
      </c>
      <c r="AB220" s="67">
        <v>0</v>
      </c>
      <c r="AC220" s="67">
        <v>8.9162886239491445E-5</v>
      </c>
      <c r="AD220" s="67">
        <v>2.5973640675400341E-4</v>
      </c>
      <c r="AE220" s="67">
        <v>2.5724746277496257E-3</v>
      </c>
      <c r="AF220" s="67">
        <v>5.4602572809097406E-5</v>
      </c>
      <c r="AG220" s="67">
        <v>7.86532890513722E-5</v>
      </c>
      <c r="AH220" s="67">
        <v>1.0147389007967115E-4</v>
      </c>
      <c r="AI220" s="67">
        <v>1.0272207725399637E-4</v>
      </c>
      <c r="AJ220" s="67">
        <v>0</v>
      </c>
      <c r="AK220" s="67">
        <v>8.4558644762202775E-5</v>
      </c>
      <c r="AL220" s="67">
        <v>2.6815953362950269E-4</v>
      </c>
      <c r="AM220" s="67">
        <v>4.3635350651806675E-4</v>
      </c>
      <c r="AN220" s="67">
        <v>1.3326092686442693E-4</v>
      </c>
      <c r="AO220" s="67">
        <v>2.1779138208842617E-4</v>
      </c>
      <c r="AP220" s="67">
        <v>1.8218467430114468E-4</v>
      </c>
      <c r="AQ220" s="67">
        <v>2.5404783637950133E-4</v>
      </c>
      <c r="AR220" s="67">
        <v>3.1659580156709327E-4</v>
      </c>
      <c r="AS220" s="67">
        <v>1.5558229181494902E-4</v>
      </c>
      <c r="AT220" s="67">
        <v>1.7702025776470923E-3</v>
      </c>
      <c r="AU220" s="67">
        <v>1.8009207302720982E-4</v>
      </c>
      <c r="AV220" s="67">
        <v>6.7886512194859365E-4</v>
      </c>
      <c r="AW220" s="67">
        <v>2.9981284392449262E-4</v>
      </c>
      <c r="AX220" s="67">
        <v>4.3491168326347737E-3</v>
      </c>
      <c r="AY220" s="67">
        <v>1.3205647368437143E-2</v>
      </c>
      <c r="AZ220" s="67">
        <v>1.5252359267244801E-4</v>
      </c>
      <c r="BA220" s="67">
        <v>8.0550898346076774E-5</v>
      </c>
      <c r="BB220" s="67">
        <v>2.0538650797822936E-4</v>
      </c>
      <c r="BC220" s="67">
        <v>1.7544426466734083E-4</v>
      </c>
      <c r="BD220" s="67">
        <v>8.4585598401809567E-5</v>
      </c>
      <c r="BE220" s="67">
        <v>3.0181666865072094E-4</v>
      </c>
      <c r="BF220" s="67">
        <v>3.8166285407879451E-4</v>
      </c>
      <c r="BG220" s="67">
        <v>1.2654827253718603E-3</v>
      </c>
      <c r="BH220" s="67">
        <v>7.835078064669695E-5</v>
      </c>
      <c r="BI220" s="67">
        <v>1.3955989227174496E-3</v>
      </c>
      <c r="BJ220" s="67">
        <v>9.4799056983733314E-4</v>
      </c>
      <c r="BK220" s="67">
        <v>4.9294154000630117E-4</v>
      </c>
      <c r="BM220" s="68">
        <f t="shared" si="78"/>
        <v>1.1403375098064892</v>
      </c>
      <c r="BN220" s="69">
        <f t="shared" si="79"/>
        <v>0.86741855039218796</v>
      </c>
    </row>
    <row r="221" spans="1:66" s="1" customFormat="1" ht="15.6" x14ac:dyDescent="0.3">
      <c r="A221" s="14"/>
      <c r="B221" s="44">
        <v>20</v>
      </c>
      <c r="C221" s="46" t="s">
        <v>62</v>
      </c>
      <c r="D221" s="67">
        <v>1.1022335295441269E-4</v>
      </c>
      <c r="E221" s="67">
        <v>8.974157145206215E-5</v>
      </c>
      <c r="F221" s="67">
        <v>3.6148871146317253E-5</v>
      </c>
      <c r="G221" s="67">
        <v>5.2520051978524287E-5</v>
      </c>
      <c r="H221" s="67">
        <v>3.8870505367344468E-5</v>
      </c>
      <c r="I221" s="67">
        <v>2.289387395213174E-4</v>
      </c>
      <c r="J221" s="67">
        <v>1.6288391256583023E-4</v>
      </c>
      <c r="K221" s="67">
        <v>1.2280673967818704E-4</v>
      </c>
      <c r="L221" s="67">
        <v>1.0904078232518563E-4</v>
      </c>
      <c r="M221" s="67">
        <v>2.554564415151525E-4</v>
      </c>
      <c r="N221" s="67">
        <v>2.3465537348041896E-4</v>
      </c>
      <c r="O221" s="67">
        <v>1.6981355817412801E-4</v>
      </c>
      <c r="P221" s="67">
        <v>2.8142148478277996E-4</v>
      </c>
      <c r="Q221" s="67">
        <v>5.5548500565352058E-5</v>
      </c>
      <c r="R221" s="67">
        <v>1.8568200957470993E-5</v>
      </c>
      <c r="S221" s="67">
        <v>2.399262396740283E-4</v>
      </c>
      <c r="T221" s="67">
        <v>6.1689903950668435E-4</v>
      </c>
      <c r="U221" s="67">
        <v>0</v>
      </c>
      <c r="V221" s="67">
        <v>4.850468822670823E-4</v>
      </c>
      <c r="W221" s="67">
        <v>1.0564421484881852</v>
      </c>
      <c r="X221" s="67">
        <v>1.9460076243732664E-4</v>
      </c>
      <c r="Y221" s="67">
        <v>8.966088004245692E-4</v>
      </c>
      <c r="Z221" s="67">
        <v>0</v>
      </c>
      <c r="AA221" s="67">
        <v>4.2498977900634431E-4</v>
      </c>
      <c r="AB221" s="67">
        <v>0</v>
      </c>
      <c r="AC221" s="67">
        <v>3.4083747216709533E-4</v>
      </c>
      <c r="AD221" s="67">
        <v>5.4570592571752678E-4</v>
      </c>
      <c r="AE221" s="67">
        <v>2.535769973709091E-4</v>
      </c>
      <c r="AF221" s="67">
        <v>2.3442771558241792E-4</v>
      </c>
      <c r="AG221" s="67">
        <v>4.5572315028204289E-4</v>
      </c>
      <c r="AH221" s="67">
        <v>5.8078643005542857E-4</v>
      </c>
      <c r="AI221" s="67">
        <v>3.0457788927564048E-4</v>
      </c>
      <c r="AJ221" s="67">
        <v>0</v>
      </c>
      <c r="AK221" s="67">
        <v>3.136855078319466E-4</v>
      </c>
      <c r="AL221" s="67">
        <v>8.9447680551871451E-4</v>
      </c>
      <c r="AM221" s="67">
        <v>7.4457471467837704E-4</v>
      </c>
      <c r="AN221" s="67">
        <v>4.5097905307986446E-4</v>
      </c>
      <c r="AO221" s="67">
        <v>6.5916038284006401E-4</v>
      </c>
      <c r="AP221" s="67">
        <v>3.562260200190447E-4</v>
      </c>
      <c r="AQ221" s="67">
        <v>1.2430917194560902E-3</v>
      </c>
      <c r="AR221" s="67">
        <v>1.0838222476257584E-3</v>
      </c>
      <c r="AS221" s="67">
        <v>3.828990858095484E-4</v>
      </c>
      <c r="AT221" s="67">
        <v>2.5309225512110917E-2</v>
      </c>
      <c r="AU221" s="67">
        <v>6.1356396089854316E-4</v>
      </c>
      <c r="AV221" s="67">
        <v>7.2165145236866013E-4</v>
      </c>
      <c r="AW221" s="67">
        <v>1.0053549786557241E-3</v>
      </c>
      <c r="AX221" s="67">
        <v>9.3267767523964856E-3</v>
      </c>
      <c r="AY221" s="67">
        <v>1.2823526667808898E-2</v>
      </c>
      <c r="AZ221" s="67">
        <v>2.85823869535774E-4</v>
      </c>
      <c r="BA221" s="67">
        <v>1.2351497021476947E-4</v>
      </c>
      <c r="BB221" s="67">
        <v>2.8984072218290606E-4</v>
      </c>
      <c r="BC221" s="67">
        <v>2.5584495485148539E-4</v>
      </c>
      <c r="BD221" s="67">
        <v>1.2083097843249685E-4</v>
      </c>
      <c r="BE221" s="67">
        <v>4.7489139679001894E-4</v>
      </c>
      <c r="BF221" s="67">
        <v>7.1769813356789341E-4</v>
      </c>
      <c r="BG221" s="67">
        <v>1.374297341681686E-3</v>
      </c>
      <c r="BH221" s="67">
        <v>2.1139241463890763E-4</v>
      </c>
      <c r="BI221" s="67">
        <v>1.9214302386391308E-3</v>
      </c>
      <c r="BJ221" s="67">
        <v>4.6323786059306271E-4</v>
      </c>
      <c r="BK221" s="67">
        <v>2.2127377322560493E-4</v>
      </c>
      <c r="BM221" s="68">
        <f t="shared" si="78"/>
        <v>1.1263715851738691</v>
      </c>
      <c r="BN221" s="69">
        <f t="shared" si="79"/>
        <v>0.85679511479041637</v>
      </c>
    </row>
    <row r="222" spans="1:66" s="1" customFormat="1" ht="15.6" x14ac:dyDescent="0.3">
      <c r="A222" s="14"/>
      <c r="B222" s="44">
        <v>21</v>
      </c>
      <c r="C222" s="46" t="s">
        <v>64</v>
      </c>
      <c r="D222" s="67">
        <v>3.7555394645627879E-4</v>
      </c>
      <c r="E222" s="67">
        <v>4.1650761308730801E-4</v>
      </c>
      <c r="F222" s="67">
        <v>3.6087637767094144E-4</v>
      </c>
      <c r="G222" s="67">
        <v>7.2414561427266121E-4</v>
      </c>
      <c r="H222" s="67">
        <v>1.7854096483000816E-4</v>
      </c>
      <c r="I222" s="67">
        <v>7.7027749134495505E-4</v>
      </c>
      <c r="J222" s="67">
        <v>3.6734062593037135E-4</v>
      </c>
      <c r="K222" s="67">
        <v>3.7481894335427861E-4</v>
      </c>
      <c r="L222" s="67">
        <v>6.930817328116136E-4</v>
      </c>
      <c r="M222" s="67">
        <v>3.6447243791120729E-2</v>
      </c>
      <c r="N222" s="67">
        <v>8.324620881260926E-2</v>
      </c>
      <c r="O222" s="67">
        <v>4.9350894446753271E-3</v>
      </c>
      <c r="P222" s="67">
        <v>4.0999176121874322E-4</v>
      </c>
      <c r="Q222" s="67">
        <v>5.6666615408932199E-3</v>
      </c>
      <c r="R222" s="67">
        <v>5.4834156984258259E-5</v>
      </c>
      <c r="S222" s="67">
        <v>3.2387007118286101E-4</v>
      </c>
      <c r="T222" s="67">
        <v>5.6062269927006274E-4</v>
      </c>
      <c r="U222" s="67">
        <v>0</v>
      </c>
      <c r="V222" s="67">
        <v>1.8142055977179148E-3</v>
      </c>
      <c r="W222" s="67">
        <v>4.9268303778143931E-2</v>
      </c>
      <c r="X222" s="67">
        <v>1.0096655365669864</v>
      </c>
      <c r="Y222" s="67">
        <v>1.2091790360295285E-2</v>
      </c>
      <c r="Z222" s="67">
        <v>0</v>
      </c>
      <c r="AA222" s="67">
        <v>6.9066676011169976E-4</v>
      </c>
      <c r="AB222" s="67">
        <v>0</v>
      </c>
      <c r="AC222" s="67">
        <v>5.7064652468111362E-4</v>
      </c>
      <c r="AD222" s="67">
        <v>1.2256950793478611E-3</v>
      </c>
      <c r="AE222" s="67">
        <v>4.4257081718466545E-3</v>
      </c>
      <c r="AF222" s="67">
        <v>5.2730059998450009E-4</v>
      </c>
      <c r="AG222" s="67">
        <v>6.523454698178845E-4</v>
      </c>
      <c r="AH222" s="67">
        <v>9.0055644805445514E-4</v>
      </c>
      <c r="AI222" s="67">
        <v>7.6364297198778695E-4</v>
      </c>
      <c r="AJ222" s="67">
        <v>0</v>
      </c>
      <c r="AK222" s="67">
        <v>6.2770966931152662E-4</v>
      </c>
      <c r="AL222" s="67">
        <v>1.2582140059157105E-3</v>
      </c>
      <c r="AM222" s="67">
        <v>1.4252086273575202E-3</v>
      </c>
      <c r="AN222" s="67">
        <v>1.2672275171464148E-3</v>
      </c>
      <c r="AO222" s="67">
        <v>1.5070628249378001E-3</v>
      </c>
      <c r="AP222" s="67">
        <v>7.4769702447204274E-4</v>
      </c>
      <c r="AQ222" s="67">
        <v>4.0157150545188933E-3</v>
      </c>
      <c r="AR222" s="67">
        <v>3.6517311799039E-3</v>
      </c>
      <c r="AS222" s="67">
        <v>9.8054757332870029E-4</v>
      </c>
      <c r="AT222" s="67">
        <v>1.6529666224021935E-2</v>
      </c>
      <c r="AU222" s="67">
        <v>8.8691889027652448E-4</v>
      </c>
      <c r="AV222" s="67">
        <v>8.7738546452440364E-3</v>
      </c>
      <c r="AW222" s="67">
        <v>2.0967809534652116E-3</v>
      </c>
      <c r="AX222" s="67">
        <v>5.0630132233701081E-2</v>
      </c>
      <c r="AY222" s="67">
        <v>2.7683269629869032E-2</v>
      </c>
      <c r="AZ222" s="67">
        <v>3.6215358527552236E-3</v>
      </c>
      <c r="BA222" s="67">
        <v>6.4246035879586593E-4</v>
      </c>
      <c r="BB222" s="67">
        <v>8.9696095166941518E-4</v>
      </c>
      <c r="BC222" s="67">
        <v>2.2394314836037318E-3</v>
      </c>
      <c r="BD222" s="67">
        <v>4.548737027310486E-4</v>
      </c>
      <c r="BE222" s="67">
        <v>1.3562724627401643E-3</v>
      </c>
      <c r="BF222" s="67">
        <v>2.1769281281891423E-3</v>
      </c>
      <c r="BG222" s="67">
        <v>4.6768456383339038E-3</v>
      </c>
      <c r="BH222" s="67">
        <v>8.7228790168578964E-4</v>
      </c>
      <c r="BI222" s="67">
        <v>2.0900998022095822E-2</v>
      </c>
      <c r="BJ222" s="67">
        <v>9.0957540396977444E-3</v>
      </c>
      <c r="BK222" s="67">
        <v>2.3446035729800881E-3</v>
      </c>
      <c r="BM222" s="68">
        <f t="shared" si="78"/>
        <v>1.3898627520854356</v>
      </c>
      <c r="BN222" s="69">
        <f t="shared" si="79"/>
        <v>1.0572244824803052</v>
      </c>
    </row>
    <row r="223" spans="1:66" s="1" customFormat="1" ht="15.6" x14ac:dyDescent="0.3">
      <c r="A223" s="14"/>
      <c r="B223" s="44">
        <v>22</v>
      </c>
      <c r="C223" s="46" t="s">
        <v>66</v>
      </c>
      <c r="D223" s="67">
        <v>1.478920355180223E-5</v>
      </c>
      <c r="E223" s="67">
        <v>1.366007761709027E-5</v>
      </c>
      <c r="F223" s="67">
        <v>6.2505668597361996E-6</v>
      </c>
      <c r="G223" s="67">
        <v>8.2121164978708292E-6</v>
      </c>
      <c r="H223" s="67">
        <v>6.5049623319221133E-6</v>
      </c>
      <c r="I223" s="67">
        <v>3.7536999620184853E-5</v>
      </c>
      <c r="J223" s="67">
        <v>2.0148855747207563E-5</v>
      </c>
      <c r="K223" s="67">
        <v>1.8215217066454845E-5</v>
      </c>
      <c r="L223" s="67">
        <v>1.4332607576487432E-5</v>
      </c>
      <c r="M223" s="67">
        <v>3.1066333858134427E-5</v>
      </c>
      <c r="N223" s="67">
        <v>3.75603829723105E-5</v>
      </c>
      <c r="O223" s="67">
        <v>2.0851585885823581E-5</v>
      </c>
      <c r="P223" s="67">
        <v>2.8923657308837528E-5</v>
      </c>
      <c r="Q223" s="67">
        <v>8.3436576807847083E-6</v>
      </c>
      <c r="R223" s="67">
        <v>3.4518926791695783E-6</v>
      </c>
      <c r="S223" s="67">
        <v>2.5732490750148896E-5</v>
      </c>
      <c r="T223" s="67">
        <v>5.2483686441042895E-5</v>
      </c>
      <c r="U223" s="67">
        <v>0</v>
      </c>
      <c r="V223" s="67">
        <v>6.5111002171556548E-5</v>
      </c>
      <c r="W223" s="67">
        <v>8.1920174176632336E-4</v>
      </c>
      <c r="X223" s="67">
        <v>1.2999811407871133E-4</v>
      </c>
      <c r="Y223" s="67">
        <v>1.0092325261526023</v>
      </c>
      <c r="Z223" s="67">
        <v>0</v>
      </c>
      <c r="AA223" s="67">
        <v>4.923078164054494E-5</v>
      </c>
      <c r="AB223" s="67">
        <v>0</v>
      </c>
      <c r="AC223" s="67">
        <v>4.1526311210615324E-5</v>
      </c>
      <c r="AD223" s="67">
        <v>8.2844835093132024E-5</v>
      </c>
      <c r="AE223" s="67">
        <v>7.0142177739830071E-4</v>
      </c>
      <c r="AF223" s="67">
        <v>3.2336321930664035E-5</v>
      </c>
      <c r="AG223" s="67">
        <v>5.0111090053805025E-5</v>
      </c>
      <c r="AH223" s="67">
        <v>7.6732601668233908E-5</v>
      </c>
      <c r="AI223" s="67">
        <v>5.4878543768907322E-5</v>
      </c>
      <c r="AJ223" s="67">
        <v>0</v>
      </c>
      <c r="AK223" s="67">
        <v>4.3539164100686921E-5</v>
      </c>
      <c r="AL223" s="67">
        <v>9.8372950482857391E-5</v>
      </c>
      <c r="AM223" s="67">
        <v>1.0355773469757076E-4</v>
      </c>
      <c r="AN223" s="67">
        <v>7.0365948980419767E-5</v>
      </c>
      <c r="AO223" s="67">
        <v>1.1085410985627924E-4</v>
      </c>
      <c r="AP223" s="67">
        <v>5.0110319551099936E-5</v>
      </c>
      <c r="AQ223" s="67">
        <v>3.0324185965735674E-4</v>
      </c>
      <c r="AR223" s="67">
        <v>1.7772768463734299E-4</v>
      </c>
      <c r="AS223" s="67">
        <v>7.1307879665267142E-5</v>
      </c>
      <c r="AT223" s="67">
        <v>1.8345182539146103E-3</v>
      </c>
      <c r="AU223" s="67">
        <v>1.0606371651034855E-4</v>
      </c>
      <c r="AV223" s="67">
        <v>7.6492159534678761E-4</v>
      </c>
      <c r="AW223" s="67">
        <v>4.7069626930523306E-4</v>
      </c>
      <c r="AX223" s="67">
        <v>3.6331398966002802E-3</v>
      </c>
      <c r="AY223" s="67">
        <v>1.7180854969688821E-3</v>
      </c>
      <c r="AZ223" s="67">
        <v>1.6783651571925982E-4</v>
      </c>
      <c r="BA223" s="67">
        <v>1.5663094126216906E-4</v>
      </c>
      <c r="BB223" s="67">
        <v>3.4227404421512494E-4</v>
      </c>
      <c r="BC223" s="67">
        <v>4.5548385447894367E-4</v>
      </c>
      <c r="BD223" s="67">
        <v>6.2885310620041981E-5</v>
      </c>
      <c r="BE223" s="67">
        <v>9.8269614225428078E-5</v>
      </c>
      <c r="BF223" s="67">
        <v>5.7423746613687423E-4</v>
      </c>
      <c r="BG223" s="67">
        <v>5.0605835422321574E-4</v>
      </c>
      <c r="BH223" s="67">
        <v>1.2959813294548438E-4</v>
      </c>
      <c r="BI223" s="67">
        <v>2.6101135011308269E-4</v>
      </c>
      <c r="BJ223" s="67">
        <v>1.2051532233853174E-3</v>
      </c>
      <c r="BK223" s="67">
        <v>8.1053367118652926E-5</v>
      </c>
      <c r="BM223" s="68">
        <f t="shared" si="78"/>
        <v>1.0252809786225463</v>
      </c>
      <c r="BN223" s="69">
        <f t="shared" si="79"/>
        <v>0.77989869891447472</v>
      </c>
    </row>
    <row r="224" spans="1:66" s="1" customFormat="1" ht="15.6" x14ac:dyDescent="0.3">
      <c r="A224" s="14"/>
      <c r="B224" s="44">
        <v>23</v>
      </c>
      <c r="C224" s="46" t="s">
        <v>68</v>
      </c>
      <c r="D224" s="67">
        <v>0</v>
      </c>
      <c r="E224" s="67">
        <v>0</v>
      </c>
      <c r="F224" s="67">
        <v>0</v>
      </c>
      <c r="G224" s="67">
        <v>0</v>
      </c>
      <c r="H224" s="67">
        <v>0</v>
      </c>
      <c r="I224" s="67">
        <v>0</v>
      </c>
      <c r="J224" s="67">
        <v>0</v>
      </c>
      <c r="K224" s="67">
        <v>0</v>
      </c>
      <c r="L224" s="67">
        <v>0</v>
      </c>
      <c r="M224" s="67">
        <v>0</v>
      </c>
      <c r="N224" s="67">
        <v>0</v>
      </c>
      <c r="O224" s="67">
        <v>0</v>
      </c>
      <c r="P224" s="67">
        <v>0</v>
      </c>
      <c r="Q224" s="67">
        <v>0</v>
      </c>
      <c r="R224" s="67">
        <v>0</v>
      </c>
      <c r="S224" s="67">
        <v>0</v>
      </c>
      <c r="T224" s="67">
        <v>0</v>
      </c>
      <c r="U224" s="67">
        <v>0</v>
      </c>
      <c r="V224" s="67">
        <v>0</v>
      </c>
      <c r="W224" s="67">
        <v>0</v>
      </c>
      <c r="X224" s="67">
        <v>0</v>
      </c>
      <c r="Y224" s="67">
        <v>0</v>
      </c>
      <c r="Z224" s="67">
        <v>1</v>
      </c>
      <c r="AA224" s="67">
        <v>0</v>
      </c>
      <c r="AB224" s="67">
        <v>0</v>
      </c>
      <c r="AC224" s="67">
        <v>0</v>
      </c>
      <c r="AD224" s="67">
        <v>0</v>
      </c>
      <c r="AE224" s="67">
        <v>0</v>
      </c>
      <c r="AF224" s="67">
        <v>0</v>
      </c>
      <c r="AG224" s="67">
        <v>0</v>
      </c>
      <c r="AH224" s="67">
        <v>0</v>
      </c>
      <c r="AI224" s="67">
        <v>0</v>
      </c>
      <c r="AJ224" s="67">
        <v>0</v>
      </c>
      <c r="AK224" s="67">
        <v>0</v>
      </c>
      <c r="AL224" s="67">
        <v>0</v>
      </c>
      <c r="AM224" s="67">
        <v>0</v>
      </c>
      <c r="AN224" s="67">
        <v>0</v>
      </c>
      <c r="AO224" s="67">
        <v>0</v>
      </c>
      <c r="AP224" s="67">
        <v>0</v>
      </c>
      <c r="AQ224" s="67">
        <v>0</v>
      </c>
      <c r="AR224" s="67">
        <v>0</v>
      </c>
      <c r="AS224" s="67">
        <v>0</v>
      </c>
      <c r="AT224" s="67">
        <v>0</v>
      </c>
      <c r="AU224" s="67">
        <v>0</v>
      </c>
      <c r="AV224" s="67">
        <v>0</v>
      </c>
      <c r="AW224" s="67">
        <v>0</v>
      </c>
      <c r="AX224" s="67">
        <v>0</v>
      </c>
      <c r="AY224" s="67">
        <v>0</v>
      </c>
      <c r="AZ224" s="67">
        <v>0</v>
      </c>
      <c r="BA224" s="67">
        <v>0</v>
      </c>
      <c r="BB224" s="67">
        <v>0</v>
      </c>
      <c r="BC224" s="67">
        <v>0</v>
      </c>
      <c r="BD224" s="67">
        <v>0</v>
      </c>
      <c r="BE224" s="67">
        <v>0</v>
      </c>
      <c r="BF224" s="67">
        <v>0</v>
      </c>
      <c r="BG224" s="67">
        <v>0</v>
      </c>
      <c r="BH224" s="67">
        <v>0</v>
      </c>
      <c r="BI224" s="67">
        <v>0</v>
      </c>
      <c r="BJ224" s="67">
        <v>0</v>
      </c>
      <c r="BK224" s="67">
        <v>0</v>
      </c>
      <c r="BM224" s="68">
        <f t="shared" si="78"/>
        <v>1</v>
      </c>
      <c r="BN224" s="69">
        <f t="shared" si="79"/>
        <v>0.76066826087250738</v>
      </c>
    </row>
    <row r="225" spans="1:66" s="1" customFormat="1" ht="15.6" x14ac:dyDescent="0.3">
      <c r="A225" s="14"/>
      <c r="B225" s="44">
        <v>24</v>
      </c>
      <c r="C225" s="46" t="s">
        <v>70</v>
      </c>
      <c r="D225" s="67">
        <v>2.2549537265534738E-5</v>
      </c>
      <c r="E225" s="67">
        <v>2.355300391610302E-5</v>
      </c>
      <c r="F225" s="67">
        <v>8.7229599911090966E-6</v>
      </c>
      <c r="G225" s="67">
        <v>1.1623517951523963E-5</v>
      </c>
      <c r="H225" s="67">
        <v>3.9185016518454295E-6</v>
      </c>
      <c r="I225" s="67">
        <v>4.8207809174892606E-5</v>
      </c>
      <c r="J225" s="67">
        <v>1.5392245926441854E-5</v>
      </c>
      <c r="K225" s="67">
        <v>3.2897101065945882E-5</v>
      </c>
      <c r="L225" s="67">
        <v>8.7494977394244501E-6</v>
      </c>
      <c r="M225" s="67">
        <v>1.1429921275655803E-5</v>
      </c>
      <c r="N225" s="67">
        <v>1.3560798374420067E-5</v>
      </c>
      <c r="O225" s="67">
        <v>1.6277678200676909E-5</v>
      </c>
      <c r="P225" s="67">
        <v>6.3310037000300761E-5</v>
      </c>
      <c r="Q225" s="67">
        <v>7.9442344764432077E-6</v>
      </c>
      <c r="R225" s="67">
        <v>2.9338475176259556E-5</v>
      </c>
      <c r="S225" s="67">
        <v>3.2639532847426207E-5</v>
      </c>
      <c r="T225" s="67">
        <v>2.3013197096675797E-5</v>
      </c>
      <c r="U225" s="67">
        <v>0</v>
      </c>
      <c r="V225" s="67">
        <v>5.5831433422608677E-5</v>
      </c>
      <c r="W225" s="67">
        <v>7.2846318271304806E-5</v>
      </c>
      <c r="X225" s="67">
        <v>3.1638516423989832E-5</v>
      </c>
      <c r="Y225" s="67">
        <v>6.5871099371182156E-4</v>
      </c>
      <c r="Z225" s="67">
        <v>0</v>
      </c>
      <c r="AA225" s="67">
        <v>1.0291226111277734</v>
      </c>
      <c r="AB225" s="67">
        <v>0</v>
      </c>
      <c r="AC225" s="67">
        <v>1.2508501202156762E-4</v>
      </c>
      <c r="AD225" s="67">
        <v>1.4610390044343406E-3</v>
      </c>
      <c r="AE225" s="67">
        <v>3.2129539125475373E-4</v>
      </c>
      <c r="AF225" s="67">
        <v>7.5900579432262784E-4</v>
      </c>
      <c r="AG225" s="67">
        <v>4.4063706029855132E-5</v>
      </c>
      <c r="AH225" s="67">
        <v>4.1921180945681535E-5</v>
      </c>
      <c r="AI225" s="67">
        <v>6.329466475578836E-5</v>
      </c>
      <c r="AJ225" s="67">
        <v>0</v>
      </c>
      <c r="AK225" s="67">
        <v>1.586383400451795E-4</v>
      </c>
      <c r="AL225" s="67">
        <v>5.2208061294519107E-3</v>
      </c>
      <c r="AM225" s="67">
        <v>1.975735382112368E-3</v>
      </c>
      <c r="AN225" s="67">
        <v>1.4857191530452538E-4</v>
      </c>
      <c r="AO225" s="67">
        <v>1.1903285076574847E-3</v>
      </c>
      <c r="AP225" s="67">
        <v>6.3936012563428887E-5</v>
      </c>
      <c r="AQ225" s="67">
        <v>1.3410227062764005E-4</v>
      </c>
      <c r="AR225" s="67">
        <v>9.3024108674700921E-5</v>
      </c>
      <c r="AS225" s="67">
        <v>1.2479919550610892E-4</v>
      </c>
      <c r="AT225" s="67">
        <v>1.9168992647081769E-4</v>
      </c>
      <c r="AU225" s="67">
        <v>1.0560763912831896E-4</v>
      </c>
      <c r="AV225" s="67">
        <v>2.0310047634093995E-4</v>
      </c>
      <c r="AW225" s="67">
        <v>2.2074400545504734E-4</v>
      </c>
      <c r="AX225" s="67">
        <v>2.062029549208456E-3</v>
      </c>
      <c r="AY225" s="67">
        <v>3.0135196988992438E-5</v>
      </c>
      <c r="AZ225" s="67">
        <v>5.942147454996591E-4</v>
      </c>
      <c r="BA225" s="67">
        <v>1.8499646017039169E-4</v>
      </c>
      <c r="BB225" s="67">
        <v>5.6036750156844713E-4</v>
      </c>
      <c r="BC225" s="67">
        <v>5.6588932345155913E-4</v>
      </c>
      <c r="BD225" s="67">
        <v>1.0577250581510905E-4</v>
      </c>
      <c r="BE225" s="67">
        <v>2.6511083856952864E-4</v>
      </c>
      <c r="BF225" s="67">
        <v>5.9126485942213273E-4</v>
      </c>
      <c r="BG225" s="67">
        <v>1.147235319654731E-3</v>
      </c>
      <c r="BH225" s="67">
        <v>9.793521714242645E-4</v>
      </c>
      <c r="BI225" s="67">
        <v>9.7056244294036148E-4</v>
      </c>
      <c r="BJ225" s="67">
        <v>1.6609665937695763E-3</v>
      </c>
      <c r="BK225" s="67">
        <v>4.4721706627834118E-4</v>
      </c>
      <c r="BM225" s="68">
        <f t="shared" si="78"/>
        <v>1.0531266696765984</v>
      </c>
      <c r="BN225" s="69">
        <f t="shared" si="79"/>
        <v>0.80108003230135372</v>
      </c>
    </row>
    <row r="226" spans="1:66" s="1" customFormat="1" ht="15.6" x14ac:dyDescent="0.3">
      <c r="A226" s="14"/>
      <c r="B226" s="44">
        <v>25</v>
      </c>
      <c r="C226" s="46" t="s">
        <v>72</v>
      </c>
      <c r="D226" s="67">
        <v>0</v>
      </c>
      <c r="E226" s="67">
        <v>0</v>
      </c>
      <c r="F226" s="67">
        <v>0</v>
      </c>
      <c r="G226" s="67">
        <v>0</v>
      </c>
      <c r="H226" s="67">
        <v>0</v>
      </c>
      <c r="I226" s="67">
        <v>0</v>
      </c>
      <c r="J226" s="67">
        <v>0</v>
      </c>
      <c r="K226" s="67">
        <v>0</v>
      </c>
      <c r="L226" s="67">
        <v>0</v>
      </c>
      <c r="M226" s="67">
        <v>0</v>
      </c>
      <c r="N226" s="67">
        <v>0</v>
      </c>
      <c r="O226" s="67">
        <v>0</v>
      </c>
      <c r="P226" s="67">
        <v>0</v>
      </c>
      <c r="Q226" s="67">
        <v>0</v>
      </c>
      <c r="R226" s="67">
        <v>0</v>
      </c>
      <c r="S226" s="67">
        <v>0</v>
      </c>
      <c r="T226" s="67">
        <v>0</v>
      </c>
      <c r="U226" s="67">
        <v>0</v>
      </c>
      <c r="V226" s="67">
        <v>0</v>
      </c>
      <c r="W226" s="67">
        <v>0</v>
      </c>
      <c r="X226" s="67">
        <v>0</v>
      </c>
      <c r="Y226" s="67">
        <v>0</v>
      </c>
      <c r="Z226" s="67">
        <v>0</v>
      </c>
      <c r="AA226" s="67">
        <v>0</v>
      </c>
      <c r="AB226" s="67">
        <v>1</v>
      </c>
      <c r="AC226" s="67">
        <v>0</v>
      </c>
      <c r="AD226" s="67">
        <v>0</v>
      </c>
      <c r="AE226" s="67">
        <v>0</v>
      </c>
      <c r="AF226" s="67">
        <v>0</v>
      </c>
      <c r="AG226" s="67">
        <v>0</v>
      </c>
      <c r="AH226" s="67">
        <v>0</v>
      </c>
      <c r="AI226" s="67">
        <v>0</v>
      </c>
      <c r="AJ226" s="67">
        <v>0</v>
      </c>
      <c r="AK226" s="67">
        <v>0</v>
      </c>
      <c r="AL226" s="67">
        <v>0</v>
      </c>
      <c r="AM226" s="67">
        <v>0</v>
      </c>
      <c r="AN226" s="67">
        <v>0</v>
      </c>
      <c r="AO226" s="67">
        <v>0</v>
      </c>
      <c r="AP226" s="67">
        <v>0</v>
      </c>
      <c r="AQ226" s="67">
        <v>0</v>
      </c>
      <c r="AR226" s="67">
        <v>0</v>
      </c>
      <c r="AS226" s="67">
        <v>0</v>
      </c>
      <c r="AT226" s="67">
        <v>0</v>
      </c>
      <c r="AU226" s="67">
        <v>0</v>
      </c>
      <c r="AV226" s="67">
        <v>0</v>
      </c>
      <c r="AW226" s="67">
        <v>0</v>
      </c>
      <c r="AX226" s="67">
        <v>0</v>
      </c>
      <c r="AY226" s="67">
        <v>0</v>
      </c>
      <c r="AZ226" s="67">
        <v>0</v>
      </c>
      <c r="BA226" s="67">
        <v>0</v>
      </c>
      <c r="BB226" s="67">
        <v>0</v>
      </c>
      <c r="BC226" s="67">
        <v>0</v>
      </c>
      <c r="BD226" s="67">
        <v>0</v>
      </c>
      <c r="BE226" s="67">
        <v>0</v>
      </c>
      <c r="BF226" s="67">
        <v>0</v>
      </c>
      <c r="BG226" s="67">
        <v>0</v>
      </c>
      <c r="BH226" s="67">
        <v>0</v>
      </c>
      <c r="BI226" s="67">
        <v>0</v>
      </c>
      <c r="BJ226" s="67">
        <v>0</v>
      </c>
      <c r="BK226" s="67">
        <v>0</v>
      </c>
      <c r="BM226" s="68">
        <f t="shared" si="78"/>
        <v>1</v>
      </c>
      <c r="BN226" s="69">
        <f t="shared" si="79"/>
        <v>0.76066826087250738</v>
      </c>
    </row>
    <row r="227" spans="1:66" s="1" customFormat="1" ht="15.6" x14ac:dyDescent="0.3">
      <c r="A227" s="14"/>
      <c r="B227" s="44">
        <v>26</v>
      </c>
      <c r="C227" s="46" t="s">
        <v>74</v>
      </c>
      <c r="D227" s="67">
        <v>3.5564847553325591E-4</v>
      </c>
      <c r="E227" s="67">
        <v>2.1490840533304229E-4</v>
      </c>
      <c r="F227" s="67">
        <v>8.0878547990564229E-5</v>
      </c>
      <c r="G227" s="67">
        <v>9.9050710326914471E-5</v>
      </c>
      <c r="H227" s="67">
        <v>8.4763109775607998E-5</v>
      </c>
      <c r="I227" s="67">
        <v>2.4638269956185426E-3</v>
      </c>
      <c r="J227" s="67">
        <v>3.9043599412615726E-3</v>
      </c>
      <c r="K227" s="67">
        <v>1.2950697707926806E-3</v>
      </c>
      <c r="L227" s="67">
        <v>1.7202282134705918E-3</v>
      </c>
      <c r="M227" s="67">
        <v>5.6779115499043932E-4</v>
      </c>
      <c r="N227" s="67">
        <v>9.0542218341514052E-4</v>
      </c>
      <c r="O227" s="67">
        <v>1.296106909491407E-4</v>
      </c>
      <c r="P227" s="67">
        <v>1.2454746759701396E-3</v>
      </c>
      <c r="Q227" s="67">
        <v>1.2312579781177167E-4</v>
      </c>
      <c r="R227" s="67">
        <v>6.9907386254283949E-5</v>
      </c>
      <c r="S227" s="67">
        <v>6.1961860821530413E-4</v>
      </c>
      <c r="T227" s="67">
        <v>6.3598578998392641E-4</v>
      </c>
      <c r="U227" s="67">
        <v>0</v>
      </c>
      <c r="V227" s="67">
        <v>1.1430242426973317E-3</v>
      </c>
      <c r="W227" s="67">
        <v>5.1453907738942923E-4</v>
      </c>
      <c r="X227" s="67">
        <v>1.153676351605311E-3</v>
      </c>
      <c r="Y227" s="67">
        <v>1.1092239311016638E-3</v>
      </c>
      <c r="Z227" s="67">
        <v>0</v>
      </c>
      <c r="AA227" s="67">
        <v>9.3296997334836259E-4</v>
      </c>
      <c r="AB227" s="67">
        <v>0</v>
      </c>
      <c r="AC227" s="67">
        <v>1.0294595671819418</v>
      </c>
      <c r="AD227" s="67">
        <v>1.6422555666643392E-3</v>
      </c>
      <c r="AE227" s="67">
        <v>8.6554296245710931E-4</v>
      </c>
      <c r="AF227" s="67">
        <v>2.3129846830410158E-3</v>
      </c>
      <c r="AG227" s="67">
        <v>9.2397798163043902E-4</v>
      </c>
      <c r="AH227" s="67">
        <v>4.3009629393377644E-4</v>
      </c>
      <c r="AI227" s="67">
        <v>1.3074942777905334E-3</v>
      </c>
      <c r="AJ227" s="67">
        <v>0</v>
      </c>
      <c r="AK227" s="67">
        <v>0.20059025853754606</v>
      </c>
      <c r="AL227" s="67">
        <v>9.1862238822617334E-2</v>
      </c>
      <c r="AM227" s="67">
        <v>2.0866369391866733E-2</v>
      </c>
      <c r="AN227" s="67">
        <v>1.2323484780077034E-3</v>
      </c>
      <c r="AO227" s="67">
        <v>1.1666724854173557E-3</v>
      </c>
      <c r="AP227" s="67">
        <v>4.2146633395020144E-2</v>
      </c>
      <c r="AQ227" s="67">
        <v>9.9596467710276362E-4</v>
      </c>
      <c r="AR227" s="67">
        <v>1.8268012766963404E-3</v>
      </c>
      <c r="AS227" s="67">
        <v>7.5481416758260201E-4</v>
      </c>
      <c r="AT227" s="67">
        <v>1.369535044735107E-3</v>
      </c>
      <c r="AU227" s="67">
        <v>4.9026348119333204E-3</v>
      </c>
      <c r="AV227" s="67">
        <v>6.1090121881453708E-4</v>
      </c>
      <c r="AW227" s="67">
        <v>5.3179422274215286E-3</v>
      </c>
      <c r="AX227" s="67">
        <v>9.1353115376333505E-4</v>
      </c>
      <c r="AY227" s="67">
        <v>7.1735407357368557E-4</v>
      </c>
      <c r="AZ227" s="67">
        <v>1.0214100196345884E-3</v>
      </c>
      <c r="BA227" s="67">
        <v>1.1247074908978701E-3</v>
      </c>
      <c r="BB227" s="67">
        <v>8.6647423450623995E-4</v>
      </c>
      <c r="BC227" s="67">
        <v>6.4410851931142796E-4</v>
      </c>
      <c r="BD227" s="67">
        <v>4.4481024024343513E-3</v>
      </c>
      <c r="BE227" s="67">
        <v>1.4787120348270172E-3</v>
      </c>
      <c r="BF227" s="67">
        <v>9.92824254666228E-4</v>
      </c>
      <c r="BG227" s="67">
        <v>1.4263565624363225E-3</v>
      </c>
      <c r="BH227" s="67">
        <v>1.8321098871014695E-3</v>
      </c>
      <c r="BI227" s="67">
        <v>7.8796237681082247E-4</v>
      </c>
      <c r="BJ227" s="67">
        <v>1.96491955702989E-3</v>
      </c>
      <c r="BK227" s="67">
        <v>5.8475253787924235E-4</v>
      </c>
      <c r="BM227" s="68">
        <f t="shared" si="78"/>
        <v>1.4487574626209281</v>
      </c>
      <c r="BN227" s="69">
        <f t="shared" si="79"/>
        <v>1.1020238195179279</v>
      </c>
    </row>
    <row r="228" spans="1:66" s="1" customFormat="1" ht="15.6" x14ac:dyDescent="0.3">
      <c r="A228" s="14"/>
      <c r="B228" s="44">
        <v>27</v>
      </c>
      <c r="C228" s="46" t="s">
        <v>76</v>
      </c>
      <c r="D228" s="67">
        <v>1.1625771785690271E-4</v>
      </c>
      <c r="E228" s="67">
        <v>1.2094924010872354E-4</v>
      </c>
      <c r="F228" s="67">
        <v>8.6091332164535717E-5</v>
      </c>
      <c r="G228" s="67">
        <v>8.6961595835415359E-5</v>
      </c>
      <c r="H228" s="67">
        <v>6.2959188649888372E-5</v>
      </c>
      <c r="I228" s="67">
        <v>4.1215727260797929E-4</v>
      </c>
      <c r="J228" s="67">
        <v>1.9117058717906698E-4</v>
      </c>
      <c r="K228" s="67">
        <v>1.6394502715773657E-4</v>
      </c>
      <c r="L228" s="67">
        <v>1.5906982912270364E-4</v>
      </c>
      <c r="M228" s="67">
        <v>4.5436590722496554E-4</v>
      </c>
      <c r="N228" s="67">
        <v>3.1361718125069005E-4</v>
      </c>
      <c r="O228" s="67">
        <v>3.6143129194028505E-4</v>
      </c>
      <c r="P228" s="67">
        <v>1.93924149314848E-4</v>
      </c>
      <c r="Q228" s="67">
        <v>8.3762146698353526E-5</v>
      </c>
      <c r="R228" s="67">
        <v>3.8663979268374344E-4</v>
      </c>
      <c r="S228" s="67">
        <v>1.4099808545193004E-4</v>
      </c>
      <c r="T228" s="67">
        <v>2.7867926981405363E-4</v>
      </c>
      <c r="U228" s="67">
        <v>0</v>
      </c>
      <c r="V228" s="67">
        <v>5.6371183792827239E-4</v>
      </c>
      <c r="W228" s="67">
        <v>2.9222515061875579E-3</v>
      </c>
      <c r="X228" s="67">
        <v>4.1537871940769048E-4</v>
      </c>
      <c r="Y228" s="67">
        <v>5.1253906032926906E-3</v>
      </c>
      <c r="Z228" s="67">
        <v>0</v>
      </c>
      <c r="AA228" s="67">
        <v>3.8388974686861406E-3</v>
      </c>
      <c r="AB228" s="67">
        <v>0</v>
      </c>
      <c r="AC228" s="67">
        <v>3.7740002229096141E-4</v>
      </c>
      <c r="AD228" s="67">
        <v>1.0716350829228656</v>
      </c>
      <c r="AE228" s="67">
        <v>4.945187956266711E-4</v>
      </c>
      <c r="AF228" s="67">
        <v>3.2235110044644409E-4</v>
      </c>
      <c r="AG228" s="67">
        <v>4.2644697141731207E-4</v>
      </c>
      <c r="AH228" s="67">
        <v>3.4083871420636006E-4</v>
      </c>
      <c r="AI228" s="67">
        <v>4.7115811213402792E-4</v>
      </c>
      <c r="AJ228" s="67">
        <v>0</v>
      </c>
      <c r="AK228" s="67">
        <v>5.2943023572983117E-4</v>
      </c>
      <c r="AL228" s="67">
        <v>1.144692790428329E-3</v>
      </c>
      <c r="AM228" s="67">
        <v>9.5281387724064715E-4</v>
      </c>
      <c r="AN228" s="67">
        <v>1.0959285484624952E-3</v>
      </c>
      <c r="AO228" s="67">
        <v>2.6168103642629525E-3</v>
      </c>
      <c r="AP228" s="67">
        <v>4.2736322655835231E-4</v>
      </c>
      <c r="AQ228" s="67">
        <v>1.7332751353438982E-3</v>
      </c>
      <c r="AR228" s="67">
        <v>3.9219374886415286E-3</v>
      </c>
      <c r="AS228" s="67">
        <v>5.7235124587198415E-4</v>
      </c>
      <c r="AT228" s="67">
        <v>5.7109057596707949E-4</v>
      </c>
      <c r="AU228" s="67">
        <v>4.8486451167168641E-4</v>
      </c>
      <c r="AV228" s="67">
        <v>8.8223238754339651E-4</v>
      </c>
      <c r="AW228" s="67">
        <v>1.2590026827582555E-3</v>
      </c>
      <c r="AX228" s="67">
        <v>1.9208328653793928E-3</v>
      </c>
      <c r="AY228" s="67">
        <v>7.15464194502102E-4</v>
      </c>
      <c r="AZ228" s="67">
        <v>4.1371975209791812E-3</v>
      </c>
      <c r="BA228" s="67">
        <v>1.3142023424748451E-3</v>
      </c>
      <c r="BB228" s="67">
        <v>4.0487715907881524E-3</v>
      </c>
      <c r="BC228" s="67">
        <v>5.9152865935594053E-3</v>
      </c>
      <c r="BD228" s="67">
        <v>5.1130620525973575E-4</v>
      </c>
      <c r="BE228" s="67">
        <v>4.7665272684180877E-3</v>
      </c>
      <c r="BF228" s="67">
        <v>4.5145136934817013E-3</v>
      </c>
      <c r="BG228" s="67">
        <v>5.1007345830770103E-3</v>
      </c>
      <c r="BH228" s="67">
        <v>4.9829853916372015E-3</v>
      </c>
      <c r="BI228" s="67">
        <v>2.0213718869054528E-3</v>
      </c>
      <c r="BJ228" s="67">
        <v>1.8761240746893591E-3</v>
      </c>
      <c r="BK228" s="67">
        <v>4.4189406928433453E-4</v>
      </c>
      <c r="BM228" s="68">
        <f t="shared" si="78"/>
        <v>1.149005411740468</v>
      </c>
      <c r="BN228" s="69">
        <f t="shared" si="79"/>
        <v>0.87401194828172113</v>
      </c>
    </row>
    <row r="229" spans="1:66" s="1" customFormat="1" ht="15.6" x14ac:dyDescent="0.3">
      <c r="A229" s="14"/>
      <c r="B229" s="44">
        <v>28</v>
      </c>
      <c r="C229" s="46" t="s">
        <v>78</v>
      </c>
      <c r="D229" s="67">
        <v>3.6545777859345487E-4</v>
      </c>
      <c r="E229" s="67">
        <v>3.1021284840802041E-4</v>
      </c>
      <c r="F229" s="67">
        <v>1.215622286417801E-4</v>
      </c>
      <c r="G229" s="67">
        <v>2.9216645548737081E-4</v>
      </c>
      <c r="H229" s="67">
        <v>5.0219895347024452E-4</v>
      </c>
      <c r="I229" s="67">
        <v>1.2429632805346083E-3</v>
      </c>
      <c r="J229" s="67">
        <v>1.2622909967633456E-3</v>
      </c>
      <c r="K229" s="67">
        <v>4.9708847794176334E-4</v>
      </c>
      <c r="L229" s="67">
        <v>1.422521672106621E-3</v>
      </c>
      <c r="M229" s="67">
        <v>2.6247250663582284E-4</v>
      </c>
      <c r="N229" s="67">
        <v>2.6435550126947452E-4</v>
      </c>
      <c r="O229" s="67">
        <v>1.9739235708200967E-4</v>
      </c>
      <c r="P229" s="67">
        <v>7.5717495698366747E-5</v>
      </c>
      <c r="Q229" s="67">
        <v>3.8979278386517669E-5</v>
      </c>
      <c r="R229" s="67">
        <v>1.5929410560357676E-5</v>
      </c>
      <c r="S229" s="67">
        <v>9.9199926803555908E-6</v>
      </c>
      <c r="T229" s="67">
        <v>2.5202934716196476E-5</v>
      </c>
      <c r="U229" s="67">
        <v>0</v>
      </c>
      <c r="V229" s="67">
        <v>5.0772496632100366E-4</v>
      </c>
      <c r="W229" s="67">
        <v>1.2910845625759029E-4</v>
      </c>
      <c r="X229" s="67">
        <v>3.3842414884202501E-4</v>
      </c>
      <c r="Y229" s="67">
        <v>2.4054993697302665E-4</v>
      </c>
      <c r="Z229" s="67">
        <v>0</v>
      </c>
      <c r="AA229" s="67">
        <v>1.2795691495017547E-3</v>
      </c>
      <c r="AB229" s="67">
        <v>0</v>
      </c>
      <c r="AC229" s="67">
        <v>3.3049222990218485E-4</v>
      </c>
      <c r="AD229" s="67">
        <v>7.967563798153141E-4</v>
      </c>
      <c r="AE229" s="67">
        <v>1.0042265500164036</v>
      </c>
      <c r="AF229" s="67">
        <v>1.5253428136986378E-3</v>
      </c>
      <c r="AG229" s="67">
        <v>3.8684555471298323E-5</v>
      </c>
      <c r="AH229" s="67">
        <v>1.1331455399585983E-4</v>
      </c>
      <c r="AI229" s="67">
        <v>3.3626882101299091E-4</v>
      </c>
      <c r="AJ229" s="67">
        <v>0</v>
      </c>
      <c r="AK229" s="67">
        <v>1.7693536567742728E-4</v>
      </c>
      <c r="AL229" s="67">
        <v>5.0384861320480452E-4</v>
      </c>
      <c r="AM229" s="67">
        <v>1.4455830268750201E-3</v>
      </c>
      <c r="AN229" s="67">
        <v>1.5365701917363772E-4</v>
      </c>
      <c r="AO229" s="67">
        <v>5.8234900096876731E-3</v>
      </c>
      <c r="AP229" s="67">
        <v>1.2226520285415663E-4</v>
      </c>
      <c r="AQ229" s="67">
        <v>1.7701743149661311E-4</v>
      </c>
      <c r="AR229" s="67">
        <v>8.9502895995949172E-5</v>
      </c>
      <c r="AS229" s="67">
        <v>7.8755046344822877E-5</v>
      </c>
      <c r="AT229" s="67">
        <v>6.3507539177189631E-5</v>
      </c>
      <c r="AU229" s="67">
        <v>4.9772317593852906E-5</v>
      </c>
      <c r="AV229" s="67">
        <v>6.8985116745855229E-5</v>
      </c>
      <c r="AW229" s="67">
        <v>4.1426198079668776E-5</v>
      </c>
      <c r="AX229" s="67">
        <v>1.2774690493136298E-4</v>
      </c>
      <c r="AY229" s="67">
        <v>5.4535125872316617E-5</v>
      </c>
      <c r="AZ229" s="67">
        <v>2.2301831330117358E-5</v>
      </c>
      <c r="BA229" s="67">
        <v>1.9749347144383945E-5</v>
      </c>
      <c r="BB229" s="67">
        <v>2.0948658528720405E-5</v>
      </c>
      <c r="BC229" s="67">
        <v>2.68603417513316E-5</v>
      </c>
      <c r="BD229" s="67">
        <v>2.0418055802173666E-5</v>
      </c>
      <c r="BE229" s="67">
        <v>4.4488981110858515E-5</v>
      </c>
      <c r="BF229" s="67">
        <v>3.831838414842424E-5</v>
      </c>
      <c r="BG229" s="67">
        <v>9.8215170912967082E-5</v>
      </c>
      <c r="BH229" s="67">
        <v>7.305390317884792E-5</v>
      </c>
      <c r="BI229" s="67">
        <v>1.9789280233795661E-3</v>
      </c>
      <c r="BJ229" s="67">
        <v>6.9039554019094504E-5</v>
      </c>
      <c r="BK229" s="67">
        <v>1.9565175804876357E-4</v>
      </c>
      <c r="BM229" s="68">
        <f t="shared" si="78"/>
        <v>1.0283542200202367</v>
      </c>
      <c r="BN229" s="69">
        <f t="shared" si="79"/>
        <v>0.78223641610369732</v>
      </c>
    </row>
    <row r="230" spans="1:66" s="1" customFormat="1" ht="15.6" x14ac:dyDescent="0.3">
      <c r="A230" s="14"/>
      <c r="B230" s="44">
        <v>29</v>
      </c>
      <c r="C230" s="46" t="s">
        <v>80</v>
      </c>
      <c r="D230" s="67">
        <v>5.999504280601654E-3</v>
      </c>
      <c r="E230" s="67">
        <v>5.5361411586204628E-3</v>
      </c>
      <c r="F230" s="67">
        <v>7.2243154407164412E-4</v>
      </c>
      <c r="G230" s="67">
        <v>1.3554857574304606E-3</v>
      </c>
      <c r="H230" s="67">
        <v>8.2520679532567867E-4</v>
      </c>
      <c r="I230" s="67">
        <v>1.6328613106904634E-3</v>
      </c>
      <c r="J230" s="67">
        <v>1.2804929346189554E-3</v>
      </c>
      <c r="K230" s="67">
        <v>3.3296728217293466E-3</v>
      </c>
      <c r="L230" s="67">
        <v>2.8192160347991959E-3</v>
      </c>
      <c r="M230" s="67">
        <v>1.5486660805490648E-3</v>
      </c>
      <c r="N230" s="67">
        <v>2.6495892426349542E-3</v>
      </c>
      <c r="O230" s="67">
        <v>4.9683379462839104E-3</v>
      </c>
      <c r="P230" s="67">
        <v>3.4926889698516884E-3</v>
      </c>
      <c r="Q230" s="67">
        <v>5.6722680767583007E-4</v>
      </c>
      <c r="R230" s="67">
        <v>1.6937175830544012E-4</v>
      </c>
      <c r="S230" s="67">
        <v>1.0895246234626735E-3</v>
      </c>
      <c r="T230" s="67">
        <v>9.853921316703288E-4</v>
      </c>
      <c r="U230" s="67">
        <v>0</v>
      </c>
      <c r="V230" s="67">
        <v>2.9507003391686837E-3</v>
      </c>
      <c r="W230" s="67">
        <v>9.6423994437161188E-3</v>
      </c>
      <c r="X230" s="67">
        <v>3.5241497302861769E-3</v>
      </c>
      <c r="Y230" s="67">
        <v>3.8199445781353862E-2</v>
      </c>
      <c r="Z230" s="67">
        <v>0</v>
      </c>
      <c r="AA230" s="67">
        <v>3.0686120005778304E-3</v>
      </c>
      <c r="AB230" s="67">
        <v>0</v>
      </c>
      <c r="AC230" s="67">
        <v>2.691015520501269E-3</v>
      </c>
      <c r="AD230" s="67">
        <v>3.5259314231216171E-2</v>
      </c>
      <c r="AE230" s="67">
        <v>4.5255553962379015E-3</v>
      </c>
      <c r="AF230" s="67">
        <v>1.0417977304410653</v>
      </c>
      <c r="AG230" s="67">
        <v>2.2110592271023816E-3</v>
      </c>
      <c r="AH230" s="67">
        <v>1.8764767654644878E-3</v>
      </c>
      <c r="AI230" s="67">
        <v>2.5349800710405385E-3</v>
      </c>
      <c r="AJ230" s="67">
        <v>0</v>
      </c>
      <c r="AK230" s="67">
        <v>5.0305956302670778E-3</v>
      </c>
      <c r="AL230" s="67">
        <v>1.7936569500732625E-2</v>
      </c>
      <c r="AM230" s="67">
        <v>5.2698767531609726E-3</v>
      </c>
      <c r="AN230" s="67">
        <v>8.3062819971556553E-3</v>
      </c>
      <c r="AO230" s="67">
        <v>1.6633663054088366E-2</v>
      </c>
      <c r="AP230" s="67">
        <v>1.908525467481291E-3</v>
      </c>
      <c r="AQ230" s="67">
        <v>3.0057165847300997E-2</v>
      </c>
      <c r="AR230" s="67">
        <v>1.6155599679431559E-2</v>
      </c>
      <c r="AS230" s="67">
        <v>3.2651925741676031E-2</v>
      </c>
      <c r="AT230" s="67">
        <v>3.4098924715409494E-3</v>
      </c>
      <c r="AU230" s="67">
        <v>4.4122376304607308E-3</v>
      </c>
      <c r="AV230" s="67">
        <v>3.2175461179888676E-2</v>
      </c>
      <c r="AW230" s="67">
        <v>3.4155573023592878E-3</v>
      </c>
      <c r="AX230" s="67">
        <v>3.1280980931201892E-3</v>
      </c>
      <c r="AY230" s="67">
        <v>2.8258306125855384E-3</v>
      </c>
      <c r="AZ230" s="67">
        <v>8.0685191531676534E-4</v>
      </c>
      <c r="BA230" s="67">
        <v>5.1320066273484466E-4</v>
      </c>
      <c r="BB230" s="67">
        <v>1.4190893252537104E-3</v>
      </c>
      <c r="BC230" s="67">
        <v>1.3625630495884317E-3</v>
      </c>
      <c r="BD230" s="67">
        <v>4.6074529238421052E-4</v>
      </c>
      <c r="BE230" s="67">
        <v>2.4665602371804992E-3</v>
      </c>
      <c r="BF230" s="67">
        <v>2.2443537163561169E-3</v>
      </c>
      <c r="BG230" s="67">
        <v>2.2416033803520645E-3</v>
      </c>
      <c r="BH230" s="67">
        <v>1.636776383015169E-3</v>
      </c>
      <c r="BI230" s="67">
        <v>2.1233503833889022E-3</v>
      </c>
      <c r="BJ230" s="67">
        <v>1.2444386783370039E-2</v>
      </c>
      <c r="BK230" s="67">
        <v>3.1482165777610661E-3</v>
      </c>
      <c r="BM230" s="68">
        <f t="shared" si="78"/>
        <v>1.4014382278140036</v>
      </c>
      <c r="BN230" s="69">
        <f t="shared" si="79"/>
        <v>1.0660295794715269</v>
      </c>
    </row>
    <row r="231" spans="1:66" s="1" customFormat="1" ht="15.6" x14ac:dyDescent="0.3">
      <c r="A231" s="14"/>
      <c r="B231" s="44">
        <v>30</v>
      </c>
      <c r="C231" s="46" t="s">
        <v>82</v>
      </c>
      <c r="D231" s="67">
        <v>1.2108707631560752E-3</v>
      </c>
      <c r="E231" s="67">
        <v>7.1497629757070081E-4</v>
      </c>
      <c r="F231" s="67">
        <v>1.853003120305754E-4</v>
      </c>
      <c r="G231" s="67">
        <v>2.0617124842922557E-4</v>
      </c>
      <c r="H231" s="67">
        <v>1.205206769149273E-4</v>
      </c>
      <c r="I231" s="67">
        <v>8.525557221398276E-3</v>
      </c>
      <c r="J231" s="67">
        <v>9.1563455099751044E-4</v>
      </c>
      <c r="K231" s="67">
        <v>4.0142366234179024E-3</v>
      </c>
      <c r="L231" s="67">
        <v>5.7874333551822463E-3</v>
      </c>
      <c r="M231" s="67">
        <v>1.7691761855170179E-3</v>
      </c>
      <c r="N231" s="67">
        <v>2.7788112870053847E-3</v>
      </c>
      <c r="O231" s="67">
        <v>4.1320744052968496E-4</v>
      </c>
      <c r="P231" s="67">
        <v>4.6510058609201214E-3</v>
      </c>
      <c r="Q231" s="67">
        <v>2.2454849429957095E-4</v>
      </c>
      <c r="R231" s="67">
        <v>1.7538413448025292E-4</v>
      </c>
      <c r="S231" s="67">
        <v>1.3026286138503468E-3</v>
      </c>
      <c r="T231" s="67">
        <v>1.7837403088284353E-3</v>
      </c>
      <c r="U231" s="67">
        <v>0</v>
      </c>
      <c r="V231" s="67">
        <v>3.8308794161954268E-3</v>
      </c>
      <c r="W231" s="67">
        <v>1.505472417399816E-3</v>
      </c>
      <c r="X231" s="67">
        <v>9.8651816224938605E-4</v>
      </c>
      <c r="Y231" s="67">
        <v>2.0645230144308445E-3</v>
      </c>
      <c r="Z231" s="67">
        <v>0</v>
      </c>
      <c r="AA231" s="67">
        <v>1.9575160318987227E-3</v>
      </c>
      <c r="AB231" s="67">
        <v>0</v>
      </c>
      <c r="AC231" s="67">
        <v>1.803324409443519E-3</v>
      </c>
      <c r="AD231" s="67">
        <v>2.2977847664911416E-3</v>
      </c>
      <c r="AE231" s="67">
        <v>2.892341572301841E-3</v>
      </c>
      <c r="AF231" s="67">
        <v>1.9031931210237118E-2</v>
      </c>
      <c r="AG231" s="67">
        <v>1.0673531403516068</v>
      </c>
      <c r="AH231" s="67">
        <v>1.0973868049492413E-3</v>
      </c>
      <c r="AI231" s="67">
        <v>4.4818522088125191E-3</v>
      </c>
      <c r="AJ231" s="67">
        <v>0</v>
      </c>
      <c r="AK231" s="67">
        <v>7.2515467410193737E-3</v>
      </c>
      <c r="AL231" s="67">
        <v>3.6751523213565556E-3</v>
      </c>
      <c r="AM231" s="67">
        <v>1.4073620240611488E-2</v>
      </c>
      <c r="AN231" s="67">
        <v>3.9589371784686887E-3</v>
      </c>
      <c r="AO231" s="67">
        <v>1.0024861432487429E-2</v>
      </c>
      <c r="AP231" s="67">
        <v>0.14718473753265329</v>
      </c>
      <c r="AQ231" s="67">
        <v>3.6199616011231219E-3</v>
      </c>
      <c r="AR231" s="67">
        <v>5.5234888276983361E-3</v>
      </c>
      <c r="AS231" s="67">
        <v>2.0673274555051708E-3</v>
      </c>
      <c r="AT231" s="67">
        <v>1.9444341372450678E-3</v>
      </c>
      <c r="AU231" s="67">
        <v>8.4538586225140822E-4</v>
      </c>
      <c r="AV231" s="67">
        <v>2.0074680578523606E-3</v>
      </c>
      <c r="AW231" s="67">
        <v>1.2494501936664718E-2</v>
      </c>
      <c r="AX231" s="67">
        <v>2.6982084079704622E-3</v>
      </c>
      <c r="AY231" s="67">
        <v>2.335724074505319E-3</v>
      </c>
      <c r="AZ231" s="67">
        <v>3.2262653571023064E-3</v>
      </c>
      <c r="BA231" s="67">
        <v>3.6854076090749124E-3</v>
      </c>
      <c r="BB231" s="67">
        <v>2.6219165261289743E-3</v>
      </c>
      <c r="BC231" s="67">
        <v>2.0370132758168089E-3</v>
      </c>
      <c r="BD231" s="67">
        <v>1.7670055152536918E-2</v>
      </c>
      <c r="BE231" s="67">
        <v>4.5454071702058663E-3</v>
      </c>
      <c r="BF231" s="67">
        <v>3.288255429298551E-3</v>
      </c>
      <c r="BG231" s="67">
        <v>3.9057199077019854E-3</v>
      </c>
      <c r="BH231" s="67">
        <v>4.5821173849319398E-3</v>
      </c>
      <c r="BI231" s="67">
        <v>2.8861268186573647E-3</v>
      </c>
      <c r="BJ231" s="67">
        <v>2.8265276331571115E-3</v>
      </c>
      <c r="BK231" s="67">
        <v>1.9981862814496677E-3</v>
      </c>
      <c r="BM231" s="68">
        <f t="shared" si="78"/>
        <v>1.4170602280940197</v>
      </c>
      <c r="BN231" s="69">
        <f t="shared" si="79"/>
        <v>1.0779127392558765</v>
      </c>
    </row>
    <row r="232" spans="1:66" s="1" customFormat="1" ht="15.6" x14ac:dyDescent="0.3">
      <c r="A232" s="14"/>
      <c r="B232" s="44">
        <v>31</v>
      </c>
      <c r="C232" s="46" t="s">
        <v>84</v>
      </c>
      <c r="D232" s="67">
        <v>8.0891989615061876E-5</v>
      </c>
      <c r="E232" s="67">
        <v>6.0313276718952965E-5</v>
      </c>
      <c r="F232" s="67">
        <v>6.3866119970193498E-6</v>
      </c>
      <c r="G232" s="67">
        <v>1.2147285169063884E-5</v>
      </c>
      <c r="H232" s="67">
        <v>5.3032601761840764E-6</v>
      </c>
      <c r="I232" s="67">
        <v>4.8119846505181582E-5</v>
      </c>
      <c r="J232" s="67">
        <v>3.1121227930985103E-5</v>
      </c>
      <c r="K232" s="67">
        <v>2.5624918066355797E-5</v>
      </c>
      <c r="L232" s="67">
        <v>2.5775224865875814E-5</v>
      </c>
      <c r="M232" s="67">
        <v>1.4968316155289063E-5</v>
      </c>
      <c r="N232" s="67">
        <v>1.9020871901506683E-5</v>
      </c>
      <c r="O232" s="67">
        <v>1.8390528686920484E-5</v>
      </c>
      <c r="P232" s="67">
        <v>6.4631133667713601E-5</v>
      </c>
      <c r="Q232" s="67">
        <v>3.911000793260805E-6</v>
      </c>
      <c r="R232" s="67">
        <v>7.1859411992591541E-6</v>
      </c>
      <c r="S232" s="67">
        <v>8.7189458443661473E-6</v>
      </c>
      <c r="T232" s="67">
        <v>2.2086269032453543E-5</v>
      </c>
      <c r="U232" s="67">
        <v>0</v>
      </c>
      <c r="V232" s="67">
        <v>3.025811741511572E-5</v>
      </c>
      <c r="W232" s="67">
        <v>3.7757596723482839E-5</v>
      </c>
      <c r="X232" s="67">
        <v>2.5516471114066359E-5</v>
      </c>
      <c r="Y232" s="67">
        <v>5.3008192336777084E-5</v>
      </c>
      <c r="Z232" s="67">
        <v>0</v>
      </c>
      <c r="AA232" s="67">
        <v>4.5645806344779678E-5</v>
      </c>
      <c r="AB232" s="67">
        <v>0</v>
      </c>
      <c r="AC232" s="67">
        <v>4.405174661525673E-5</v>
      </c>
      <c r="AD232" s="67">
        <v>4.3310365357706983E-5</v>
      </c>
      <c r="AE232" s="67">
        <v>1.6385007668539024E-4</v>
      </c>
      <c r="AF232" s="67">
        <v>2.86974966071493E-5</v>
      </c>
      <c r="AG232" s="67">
        <v>3.7392950146053534E-5</v>
      </c>
      <c r="AH232" s="67">
        <v>1.0777106729718455</v>
      </c>
      <c r="AI232" s="67">
        <v>3.3672216533765245E-2</v>
      </c>
      <c r="AJ232" s="67">
        <v>0</v>
      </c>
      <c r="AK232" s="67">
        <v>9.7131430438327348E-3</v>
      </c>
      <c r="AL232" s="67">
        <v>5.3195502205072103E-4</v>
      </c>
      <c r="AM232" s="67">
        <v>6.3072449054550356E-4</v>
      </c>
      <c r="AN232" s="67">
        <v>6.0120827138815131E-4</v>
      </c>
      <c r="AO232" s="67">
        <v>7.6462962562244281E-5</v>
      </c>
      <c r="AP232" s="67">
        <v>5.1835415493173189E-4</v>
      </c>
      <c r="AQ232" s="67">
        <v>3.7942284346516216E-4</v>
      </c>
      <c r="AR232" s="67">
        <v>1.0552089770343225E-4</v>
      </c>
      <c r="AS232" s="67">
        <v>6.3556960360106976E-5</v>
      </c>
      <c r="AT232" s="67">
        <v>3.572142474949759E-5</v>
      </c>
      <c r="AU232" s="67">
        <v>6.3980860541650654E-5</v>
      </c>
      <c r="AV232" s="67">
        <v>3.2148536377473054E-5</v>
      </c>
      <c r="AW232" s="67">
        <v>6.8403061701749818E-5</v>
      </c>
      <c r="AX232" s="67">
        <v>1.1163993459630008E-4</v>
      </c>
      <c r="AY232" s="67">
        <v>1.9422661148236884E-5</v>
      </c>
      <c r="AZ232" s="67">
        <v>6.8605871189899475E-5</v>
      </c>
      <c r="BA232" s="67">
        <v>3.6761302009883284E-5</v>
      </c>
      <c r="BB232" s="67">
        <v>6.9229420319061197E-5</v>
      </c>
      <c r="BC232" s="67">
        <v>3.8390084334041151E-5</v>
      </c>
      <c r="BD232" s="67">
        <v>7.3922048574097884E-5</v>
      </c>
      <c r="BE232" s="67">
        <v>1.1236053228493306E-4</v>
      </c>
      <c r="BF232" s="67">
        <v>6.1189425192176254E-5</v>
      </c>
      <c r="BG232" s="67">
        <v>9.0081854889087601E-5</v>
      </c>
      <c r="BH232" s="67">
        <v>3.1491023841394551E-5</v>
      </c>
      <c r="BI232" s="67">
        <v>1.718935502555306E-4</v>
      </c>
      <c r="BJ232" s="67">
        <v>2.8312335801816295E-4</v>
      </c>
      <c r="BK232" s="67">
        <v>1.801213244274843E-4</v>
      </c>
      <c r="BM232" s="68">
        <f t="shared" si="78"/>
        <v>1.1265158098945722</v>
      </c>
      <c r="BN232" s="69">
        <f t="shared" si="79"/>
        <v>0.85690482195788842</v>
      </c>
    </row>
    <row r="233" spans="1:66" s="1" customFormat="1" ht="15.6" x14ac:dyDescent="0.3">
      <c r="A233" s="14"/>
      <c r="B233" s="44">
        <v>32</v>
      </c>
      <c r="C233" s="46" t="s">
        <v>86</v>
      </c>
      <c r="D233" s="67">
        <v>2.664202774113696E-3</v>
      </c>
      <c r="E233" s="67">
        <v>1.9862964565388564E-3</v>
      </c>
      <c r="F233" s="67">
        <v>2.0899090701282839E-4</v>
      </c>
      <c r="G233" s="67">
        <v>3.9482451916439149E-4</v>
      </c>
      <c r="H233" s="67">
        <v>1.7018663249368469E-4</v>
      </c>
      <c r="I233" s="67">
        <v>1.5796414935427569E-3</v>
      </c>
      <c r="J233" s="67">
        <v>1.0224000055430744E-3</v>
      </c>
      <c r="K233" s="67">
        <v>8.3910377811424297E-4</v>
      </c>
      <c r="L233" s="67">
        <v>8.4680421408901707E-4</v>
      </c>
      <c r="M233" s="67">
        <v>4.8719169883881434E-4</v>
      </c>
      <c r="N233" s="67">
        <v>6.23154793392734E-4</v>
      </c>
      <c r="O233" s="67">
        <v>6.0103538583723432E-4</v>
      </c>
      <c r="P233" s="67">
        <v>2.1257296432560901E-3</v>
      </c>
      <c r="Q233" s="67">
        <v>1.2587488914622851E-4</v>
      </c>
      <c r="R233" s="67">
        <v>2.1079813513569912E-4</v>
      </c>
      <c r="S233" s="67">
        <v>2.8290355606875244E-4</v>
      </c>
      <c r="T233" s="67">
        <v>7.1845893503922709E-4</v>
      </c>
      <c r="U233" s="67">
        <v>0</v>
      </c>
      <c r="V233" s="67">
        <v>9.9115152542867129E-4</v>
      </c>
      <c r="W233" s="67">
        <v>1.23804608325575E-3</v>
      </c>
      <c r="X233" s="67">
        <v>8.3555010234697866E-4</v>
      </c>
      <c r="Y233" s="67">
        <v>1.7112127532931563E-3</v>
      </c>
      <c r="Z233" s="67">
        <v>0</v>
      </c>
      <c r="AA233" s="67">
        <v>1.4924798784908468E-3</v>
      </c>
      <c r="AB233" s="67">
        <v>0</v>
      </c>
      <c r="AC233" s="67">
        <v>1.4453134122247684E-3</v>
      </c>
      <c r="AD233" s="67">
        <v>1.4142834649541046E-3</v>
      </c>
      <c r="AE233" s="67">
        <v>5.3983547160680436E-3</v>
      </c>
      <c r="AF233" s="67">
        <v>9.356338786801311E-4</v>
      </c>
      <c r="AG233" s="67">
        <v>1.2227258906480924E-3</v>
      </c>
      <c r="AH233" s="67">
        <v>5.5048672718175989E-4</v>
      </c>
      <c r="AI233" s="67">
        <v>1.1105527489758145</v>
      </c>
      <c r="AJ233" s="67">
        <v>0</v>
      </c>
      <c r="AK233" s="67">
        <v>1.0254686366968123E-2</v>
      </c>
      <c r="AL233" s="67">
        <v>1.7531393997842978E-2</v>
      </c>
      <c r="AM233" s="67">
        <v>2.0789191175129413E-2</v>
      </c>
      <c r="AN233" s="67">
        <v>1.9802152547036975E-2</v>
      </c>
      <c r="AO233" s="67">
        <v>2.5101099989291139E-3</v>
      </c>
      <c r="AP233" s="67">
        <v>1.7077329569388473E-2</v>
      </c>
      <c r="AQ233" s="67">
        <v>1.2501350411421719E-2</v>
      </c>
      <c r="AR233" s="67">
        <v>3.4596586203393719E-3</v>
      </c>
      <c r="AS233" s="67">
        <v>1.7559946641817626E-3</v>
      </c>
      <c r="AT233" s="67">
        <v>1.1181659758196813E-3</v>
      </c>
      <c r="AU233" s="67">
        <v>1.9721496547708585E-3</v>
      </c>
      <c r="AV233" s="67">
        <v>1.0546757296224611E-3</v>
      </c>
      <c r="AW233" s="67">
        <v>2.2448050598429148E-3</v>
      </c>
      <c r="AX233" s="67">
        <v>3.6739099819397894E-3</v>
      </c>
      <c r="AY233" s="67">
        <v>6.3474335220488028E-4</v>
      </c>
      <c r="AZ233" s="67">
        <v>2.2607324690801837E-3</v>
      </c>
      <c r="BA233" s="67">
        <v>1.211044371849999E-3</v>
      </c>
      <c r="BB233" s="67">
        <v>2.280003754804423E-3</v>
      </c>
      <c r="BC233" s="67">
        <v>1.2641214020043406E-3</v>
      </c>
      <c r="BD233" s="67">
        <v>2.4356389928839326E-3</v>
      </c>
      <c r="BE233" s="67">
        <v>3.7020244870895752E-3</v>
      </c>
      <c r="BF233" s="67">
        <v>2.006623842725797E-3</v>
      </c>
      <c r="BG233" s="67">
        <v>2.9677376458958431E-3</v>
      </c>
      <c r="BH233" s="67">
        <v>1.0331951057587019E-3</v>
      </c>
      <c r="BI233" s="67">
        <v>5.6658464412949429E-3</v>
      </c>
      <c r="BJ233" s="67">
        <v>9.3314946113971405E-3</v>
      </c>
      <c r="BK233" s="67">
        <v>5.9371468072372934E-3</v>
      </c>
      <c r="BM233" s="68">
        <f t="shared" si="78"/>
        <v>1.2991515122631752</v>
      </c>
      <c r="BN233" s="69">
        <f t="shared" si="79"/>
        <v>0.98822332144311742</v>
      </c>
    </row>
    <row r="234" spans="1:66" s="1" customFormat="1" ht="15.6" x14ac:dyDescent="0.3">
      <c r="A234" s="14"/>
      <c r="B234" s="44">
        <v>33</v>
      </c>
      <c r="C234" s="46" t="s">
        <v>88</v>
      </c>
      <c r="D234" s="67">
        <v>0</v>
      </c>
      <c r="E234" s="67">
        <v>0</v>
      </c>
      <c r="F234" s="67">
        <v>0</v>
      </c>
      <c r="G234" s="67">
        <v>0</v>
      </c>
      <c r="H234" s="67">
        <v>0</v>
      </c>
      <c r="I234" s="67">
        <v>0</v>
      </c>
      <c r="J234" s="67">
        <v>0</v>
      </c>
      <c r="K234" s="67">
        <v>0</v>
      </c>
      <c r="L234" s="67">
        <v>0</v>
      </c>
      <c r="M234" s="67">
        <v>0</v>
      </c>
      <c r="N234" s="67">
        <v>0</v>
      </c>
      <c r="O234" s="67">
        <v>0</v>
      </c>
      <c r="P234" s="67">
        <v>0</v>
      </c>
      <c r="Q234" s="67">
        <v>0</v>
      </c>
      <c r="R234" s="67">
        <v>0</v>
      </c>
      <c r="S234" s="67">
        <v>0</v>
      </c>
      <c r="T234" s="67">
        <v>0</v>
      </c>
      <c r="U234" s="67">
        <v>0</v>
      </c>
      <c r="V234" s="67">
        <v>0</v>
      </c>
      <c r="W234" s="67">
        <v>0</v>
      </c>
      <c r="X234" s="67">
        <v>0</v>
      </c>
      <c r="Y234" s="67">
        <v>0</v>
      </c>
      <c r="Z234" s="67">
        <v>0</v>
      </c>
      <c r="AA234" s="67">
        <v>0</v>
      </c>
      <c r="AB234" s="67">
        <v>0</v>
      </c>
      <c r="AC234" s="67">
        <v>0</v>
      </c>
      <c r="AD234" s="67">
        <v>0</v>
      </c>
      <c r="AE234" s="67">
        <v>0</v>
      </c>
      <c r="AF234" s="67">
        <v>0</v>
      </c>
      <c r="AG234" s="67">
        <v>0</v>
      </c>
      <c r="AH234" s="67">
        <v>0</v>
      </c>
      <c r="AI234" s="67">
        <v>0</v>
      </c>
      <c r="AJ234" s="67">
        <v>1</v>
      </c>
      <c r="AK234" s="67">
        <v>0</v>
      </c>
      <c r="AL234" s="67">
        <v>0</v>
      </c>
      <c r="AM234" s="67">
        <v>0</v>
      </c>
      <c r="AN234" s="67">
        <v>0</v>
      </c>
      <c r="AO234" s="67">
        <v>0</v>
      </c>
      <c r="AP234" s="67">
        <v>0</v>
      </c>
      <c r="AQ234" s="67">
        <v>0</v>
      </c>
      <c r="AR234" s="67">
        <v>0</v>
      </c>
      <c r="AS234" s="67">
        <v>0</v>
      </c>
      <c r="AT234" s="67">
        <v>0</v>
      </c>
      <c r="AU234" s="67">
        <v>0</v>
      </c>
      <c r="AV234" s="67">
        <v>0</v>
      </c>
      <c r="AW234" s="67">
        <v>0</v>
      </c>
      <c r="AX234" s="67">
        <v>0</v>
      </c>
      <c r="AY234" s="67">
        <v>0</v>
      </c>
      <c r="AZ234" s="67">
        <v>0</v>
      </c>
      <c r="BA234" s="67">
        <v>0</v>
      </c>
      <c r="BB234" s="67">
        <v>0</v>
      </c>
      <c r="BC234" s="67">
        <v>0</v>
      </c>
      <c r="BD234" s="67">
        <v>0</v>
      </c>
      <c r="BE234" s="67">
        <v>0</v>
      </c>
      <c r="BF234" s="67">
        <v>0</v>
      </c>
      <c r="BG234" s="67">
        <v>0</v>
      </c>
      <c r="BH234" s="67">
        <v>0</v>
      </c>
      <c r="BI234" s="67">
        <v>0</v>
      </c>
      <c r="BJ234" s="67">
        <v>0</v>
      </c>
      <c r="BK234" s="67">
        <v>0</v>
      </c>
      <c r="BM234" s="68">
        <f t="shared" si="78"/>
        <v>1</v>
      </c>
      <c r="BN234" s="69">
        <f t="shared" si="79"/>
        <v>0.76066826087250738</v>
      </c>
    </row>
    <row r="235" spans="1:66" s="1" customFormat="1" ht="15.6" x14ac:dyDescent="0.3">
      <c r="A235" s="14"/>
      <c r="B235" s="44">
        <v>34</v>
      </c>
      <c r="C235" s="46" t="s">
        <v>90</v>
      </c>
      <c r="D235" s="67">
        <v>1.2487846647282116E-5</v>
      </c>
      <c r="E235" s="67">
        <v>9.7625137210695213E-6</v>
      </c>
      <c r="F235" s="67">
        <v>5.3527163919537551E-6</v>
      </c>
      <c r="G235" s="67">
        <v>1.8805502773001099E-5</v>
      </c>
      <c r="H235" s="67">
        <v>1.5258788826821785E-5</v>
      </c>
      <c r="I235" s="67">
        <v>2.4199185232307313E-5</v>
      </c>
      <c r="J235" s="67">
        <v>1.3147777361109173E-5</v>
      </c>
      <c r="K235" s="67">
        <v>1.9630938910692965E-5</v>
      </c>
      <c r="L235" s="67">
        <v>1.0785953421331008E-5</v>
      </c>
      <c r="M235" s="67">
        <v>2.0996403433671775E-5</v>
      </c>
      <c r="N235" s="67">
        <v>1.3589436851623938E-5</v>
      </c>
      <c r="O235" s="67">
        <v>1.7874111617755313E-5</v>
      </c>
      <c r="P235" s="67">
        <v>1.9383498940823228E-5</v>
      </c>
      <c r="Q235" s="67">
        <v>1.0068860767905215E-5</v>
      </c>
      <c r="R235" s="67">
        <v>8.454365229149181E-5</v>
      </c>
      <c r="S235" s="67">
        <v>1.5075818475632935E-5</v>
      </c>
      <c r="T235" s="67">
        <v>3.2300794608784146E-5</v>
      </c>
      <c r="U235" s="67">
        <v>0</v>
      </c>
      <c r="V235" s="67">
        <v>2.2113720091077603E-5</v>
      </c>
      <c r="W235" s="67">
        <v>2.3604002001684059E-5</v>
      </c>
      <c r="X235" s="67">
        <v>1.9555963777236957E-5</v>
      </c>
      <c r="Y235" s="67">
        <v>1.1985169262643918E-4</v>
      </c>
      <c r="Z235" s="67">
        <v>0</v>
      </c>
      <c r="AA235" s="67">
        <v>4.212849060332082E-5</v>
      </c>
      <c r="AB235" s="67">
        <v>0</v>
      </c>
      <c r="AC235" s="67">
        <v>2.4680317425206905E-5</v>
      </c>
      <c r="AD235" s="67">
        <v>4.5888996604234981E-5</v>
      </c>
      <c r="AE235" s="67">
        <v>1.9162433216965245E-5</v>
      </c>
      <c r="AF235" s="67">
        <v>3.5152713326131241E-5</v>
      </c>
      <c r="AG235" s="67">
        <v>3.4223082017607564E-5</v>
      </c>
      <c r="AH235" s="67">
        <v>2.0275824845469947E-5</v>
      </c>
      <c r="AI235" s="67">
        <v>2.0676890923943192E-4</v>
      </c>
      <c r="AJ235" s="67">
        <v>0</v>
      </c>
      <c r="AK235" s="67">
        <v>1.0000471699106541</v>
      </c>
      <c r="AL235" s="67">
        <v>4.5713024209421246E-5</v>
      </c>
      <c r="AM235" s="67">
        <v>4.5500972448559938E-5</v>
      </c>
      <c r="AN235" s="67">
        <v>8.9034459702810908E-5</v>
      </c>
      <c r="AO235" s="67">
        <v>3.8316094378508789E-5</v>
      </c>
      <c r="AP235" s="67">
        <v>6.3334841075654355E-5</v>
      </c>
      <c r="AQ235" s="67">
        <v>4.2639444930423264E-5</v>
      </c>
      <c r="AR235" s="67">
        <v>6.6934380687511401E-5</v>
      </c>
      <c r="AS235" s="67">
        <v>1.0974363361138323E-3</v>
      </c>
      <c r="AT235" s="67">
        <v>1.9361527432785303E-4</v>
      </c>
      <c r="AU235" s="67">
        <v>4.4547656785975747E-4</v>
      </c>
      <c r="AV235" s="67">
        <v>1.8333757908750803E-5</v>
      </c>
      <c r="AW235" s="67">
        <v>3.6586841477318196E-5</v>
      </c>
      <c r="AX235" s="67">
        <v>2.6863410871968664E-5</v>
      </c>
      <c r="AY235" s="67">
        <v>1.8954556579673905E-5</v>
      </c>
      <c r="AZ235" s="67">
        <v>6.796208302864653E-6</v>
      </c>
      <c r="BA235" s="67">
        <v>4.7093256708073275E-6</v>
      </c>
      <c r="BB235" s="67">
        <v>1.0973392046045962E-5</v>
      </c>
      <c r="BC235" s="67">
        <v>6.7905657328913519E-6</v>
      </c>
      <c r="BD235" s="67">
        <v>8.2084120335740808E-6</v>
      </c>
      <c r="BE235" s="67">
        <v>1.2845722559927433E-5</v>
      </c>
      <c r="BF235" s="67">
        <v>3.7401177740442559E-5</v>
      </c>
      <c r="BG235" s="67">
        <v>1.1120979650131772E-5</v>
      </c>
      <c r="BH235" s="67">
        <v>1.7668709516087387E-5</v>
      </c>
      <c r="BI235" s="67">
        <v>1.209258532700076E-5</v>
      </c>
      <c r="BJ235" s="67">
        <v>2.1976123659834442E-5</v>
      </c>
      <c r="BK235" s="67">
        <v>1.2343511240769242E-5</v>
      </c>
      <c r="BM235" s="68">
        <f t="shared" si="78"/>
        <v>1.0033955065327544</v>
      </c>
      <c r="BN235" s="69">
        <f t="shared" si="79"/>
        <v>0.76325111492155895</v>
      </c>
    </row>
    <row r="236" spans="1:66" s="1" customFormat="1" ht="15.6" x14ac:dyDescent="0.3">
      <c r="A236" s="14"/>
      <c r="B236" s="44">
        <v>35</v>
      </c>
      <c r="C236" s="46" t="s">
        <v>92</v>
      </c>
      <c r="D236" s="67">
        <v>8.3892127437694585E-6</v>
      </c>
      <c r="E236" s="67">
        <v>6.0573099897871911E-6</v>
      </c>
      <c r="F236" s="67">
        <v>1.5471012383374658E-6</v>
      </c>
      <c r="G236" s="67">
        <v>1.6642735607188581E-6</v>
      </c>
      <c r="H236" s="67">
        <v>1.2921837478092325E-6</v>
      </c>
      <c r="I236" s="67">
        <v>2.6961142337344702E-5</v>
      </c>
      <c r="J236" s="67">
        <v>3.8946436140262207E-6</v>
      </c>
      <c r="K236" s="67">
        <v>6.3240235109541486E-6</v>
      </c>
      <c r="L236" s="67">
        <v>3.1051971955579804E-6</v>
      </c>
      <c r="M236" s="67">
        <v>4.8495239490818897E-6</v>
      </c>
      <c r="N236" s="67">
        <v>5.8648280496942271E-6</v>
      </c>
      <c r="O236" s="67">
        <v>4.9798283627158372E-6</v>
      </c>
      <c r="P236" s="67">
        <v>7.5835759588988671E-6</v>
      </c>
      <c r="Q236" s="67">
        <v>2.1015863820969076E-6</v>
      </c>
      <c r="R236" s="67">
        <v>9.7046886017320508E-7</v>
      </c>
      <c r="S236" s="67">
        <v>1.2149443520968204E-5</v>
      </c>
      <c r="T236" s="67">
        <v>1.454276334254147E-5</v>
      </c>
      <c r="U236" s="67">
        <v>0</v>
      </c>
      <c r="V236" s="67">
        <v>2.5352282999767684E-5</v>
      </c>
      <c r="W236" s="67">
        <v>1.7752384215598727E-5</v>
      </c>
      <c r="X236" s="67">
        <v>8.8302487614399141E-6</v>
      </c>
      <c r="Y236" s="67">
        <v>3.7705438106137569E-5</v>
      </c>
      <c r="Z236" s="67">
        <v>0</v>
      </c>
      <c r="AA236" s="67">
        <v>1.3060424406172065E-5</v>
      </c>
      <c r="AB236" s="67">
        <v>0</v>
      </c>
      <c r="AC236" s="67">
        <v>3.4318127914805463E-5</v>
      </c>
      <c r="AD236" s="67">
        <v>2.7281936475490245E-5</v>
      </c>
      <c r="AE236" s="67">
        <v>1.0616401512331263E-5</v>
      </c>
      <c r="AF236" s="67">
        <v>9.0430842694407954E-6</v>
      </c>
      <c r="AG236" s="67">
        <v>1.2940511206466738E-5</v>
      </c>
      <c r="AH236" s="67">
        <v>2.4241659075302713E-5</v>
      </c>
      <c r="AI236" s="67">
        <v>1.453601081938884E-5</v>
      </c>
      <c r="AJ236" s="67">
        <v>0</v>
      </c>
      <c r="AK236" s="67">
        <v>1.8774173223294029E-5</v>
      </c>
      <c r="AL236" s="67">
        <v>1.0145173479277936</v>
      </c>
      <c r="AM236" s="67">
        <v>3.8859352522381114E-5</v>
      </c>
      <c r="AN236" s="67">
        <v>1.1167002195406347E-4</v>
      </c>
      <c r="AO236" s="67">
        <v>2.4592783301717413E-4</v>
      </c>
      <c r="AP236" s="67">
        <v>2.2474333603712328E-5</v>
      </c>
      <c r="AQ236" s="67">
        <v>4.6817744059224223E-5</v>
      </c>
      <c r="AR236" s="67">
        <v>5.6765390361684264E-5</v>
      </c>
      <c r="AS236" s="67">
        <v>1.6369177959098062E-5</v>
      </c>
      <c r="AT236" s="67">
        <v>6.7614063993887927E-5</v>
      </c>
      <c r="AU236" s="67">
        <v>2.2309563658217258E-5</v>
      </c>
      <c r="AV236" s="67">
        <v>1.154235511921233E-4</v>
      </c>
      <c r="AW236" s="67">
        <v>2.8324690981115704E-5</v>
      </c>
      <c r="AX236" s="67">
        <v>9.1697581685973913E-4</v>
      </c>
      <c r="AY236" s="67">
        <v>2.1369333276526046E-4</v>
      </c>
      <c r="AZ236" s="67">
        <v>2.4997111126730124E-4</v>
      </c>
      <c r="BA236" s="67">
        <v>5.0355752937212466E-4</v>
      </c>
      <c r="BB236" s="67">
        <v>1.5626357234734228E-3</v>
      </c>
      <c r="BC236" s="67">
        <v>3.1629593419435753E-4</v>
      </c>
      <c r="BD236" s="67">
        <v>6.2987790406809853E-5</v>
      </c>
      <c r="BE236" s="67">
        <v>2.0799280651072593E-4</v>
      </c>
      <c r="BF236" s="67">
        <v>5.8125791318935688E-5</v>
      </c>
      <c r="BG236" s="67">
        <v>4.7977835472383243E-4</v>
      </c>
      <c r="BH236" s="67">
        <v>2.1714766546213993E-4</v>
      </c>
      <c r="BI236" s="67">
        <v>2.469371856943738E-4</v>
      </c>
      <c r="BJ236" s="67">
        <v>5.0918301953392936E-5</v>
      </c>
      <c r="BK236" s="67">
        <v>1.5431025557218439E-5</v>
      </c>
      <c r="BM236" s="68">
        <f t="shared" si="78"/>
        <v>1.0207590818100063</v>
      </c>
      <c r="BN236" s="69">
        <f t="shared" si="79"/>
        <v>0.77645903553023499</v>
      </c>
    </row>
    <row r="237" spans="1:66" s="1" customFormat="1" ht="15.6" x14ac:dyDescent="0.3">
      <c r="A237" s="14"/>
      <c r="B237" s="44">
        <v>36</v>
      </c>
      <c r="C237" s="46" t="s">
        <v>94</v>
      </c>
      <c r="D237" s="67">
        <v>7.0655431393674953E-5</v>
      </c>
      <c r="E237" s="67">
        <v>1.8149466552444302E-4</v>
      </c>
      <c r="F237" s="67">
        <v>2.441823860307847E-5</v>
      </c>
      <c r="G237" s="67">
        <v>3.253936578979517E-5</v>
      </c>
      <c r="H237" s="67">
        <v>2.4608122267336205E-5</v>
      </c>
      <c r="I237" s="67">
        <v>3.4496904553293277E-4</v>
      </c>
      <c r="J237" s="67">
        <v>5.7223588862415458E-5</v>
      </c>
      <c r="K237" s="67">
        <v>2.0432515619314476E-4</v>
      </c>
      <c r="L237" s="67">
        <v>4.7961602699285794E-5</v>
      </c>
      <c r="M237" s="67">
        <v>1.0391453575200856E-4</v>
      </c>
      <c r="N237" s="67">
        <v>1.130671030369945E-4</v>
      </c>
      <c r="O237" s="67">
        <v>1.1536751654257332E-4</v>
      </c>
      <c r="P237" s="67">
        <v>4.5073069531272394E-4</v>
      </c>
      <c r="Q237" s="67">
        <v>2.0379006262994078E-4</v>
      </c>
      <c r="R237" s="67">
        <v>6.7078760898189844E-5</v>
      </c>
      <c r="S237" s="67">
        <v>6.2107519578376595E-4</v>
      </c>
      <c r="T237" s="67">
        <v>3.7752119337625134E-4</v>
      </c>
      <c r="U237" s="67">
        <v>0</v>
      </c>
      <c r="V237" s="67">
        <v>2.6302131088237616E-4</v>
      </c>
      <c r="W237" s="67">
        <v>7.737246514503669E-4</v>
      </c>
      <c r="X237" s="67">
        <v>2.9718929206077558E-4</v>
      </c>
      <c r="Y237" s="67">
        <v>6.6077490322654601E-4</v>
      </c>
      <c r="Z237" s="67">
        <v>0</v>
      </c>
      <c r="AA237" s="67">
        <v>1.0136199019919847E-3</v>
      </c>
      <c r="AB237" s="67">
        <v>0</v>
      </c>
      <c r="AC237" s="67">
        <v>9.7226064948629295E-4</v>
      </c>
      <c r="AD237" s="67">
        <v>1.161826991150614E-3</v>
      </c>
      <c r="AE237" s="67">
        <v>3.0463889958246996E-4</v>
      </c>
      <c r="AF237" s="67">
        <v>2.626061998600999E-4</v>
      </c>
      <c r="AG237" s="67">
        <v>4.4067725584283124E-4</v>
      </c>
      <c r="AH237" s="67">
        <v>3.6106626863977454E-4</v>
      </c>
      <c r="AI237" s="67">
        <v>3.1705387306713294E-4</v>
      </c>
      <c r="AJ237" s="67">
        <v>0</v>
      </c>
      <c r="AK237" s="67">
        <v>1.2423126158889418E-3</v>
      </c>
      <c r="AL237" s="67">
        <v>3.5505217145565026E-4</v>
      </c>
      <c r="AM237" s="67">
        <v>1.0086657024084147</v>
      </c>
      <c r="AN237" s="67">
        <v>2.690976326916499E-3</v>
      </c>
      <c r="AO237" s="67">
        <v>1.4342296283750223E-3</v>
      </c>
      <c r="AP237" s="67">
        <v>4.6224577681998672E-4</v>
      </c>
      <c r="AQ237" s="67">
        <v>1.1184211653141336E-3</v>
      </c>
      <c r="AR237" s="67">
        <v>9.1022983072691068E-4</v>
      </c>
      <c r="AS237" s="67">
        <v>5.9153232493227485E-4</v>
      </c>
      <c r="AT237" s="67">
        <v>8.4769143093837139E-4</v>
      </c>
      <c r="AU237" s="67">
        <v>1.1141455647776341E-3</v>
      </c>
      <c r="AV237" s="67">
        <v>3.5994212251110584E-4</v>
      </c>
      <c r="AW237" s="67">
        <v>3.2865647114918589E-4</v>
      </c>
      <c r="AX237" s="67">
        <v>1.1947068207366644E-3</v>
      </c>
      <c r="AY237" s="67">
        <v>5.3600771011342804E-4</v>
      </c>
      <c r="AZ237" s="67">
        <v>1.2893267921451838E-3</v>
      </c>
      <c r="BA237" s="67">
        <v>6.866593653436613E-4</v>
      </c>
      <c r="BB237" s="67">
        <v>2.6998209818978767E-4</v>
      </c>
      <c r="BC237" s="67">
        <v>6.9440991142223683E-4</v>
      </c>
      <c r="BD237" s="67">
        <v>2.1668903375536095E-4</v>
      </c>
      <c r="BE237" s="67">
        <v>6.4961209095924018E-4</v>
      </c>
      <c r="BF237" s="67">
        <v>4.0762495482609204E-4</v>
      </c>
      <c r="BG237" s="67">
        <v>8.0053865699503276E-4</v>
      </c>
      <c r="BH237" s="67">
        <v>8.1660439778931978E-4</v>
      </c>
      <c r="BI237" s="67">
        <v>2.3595538475440683E-3</v>
      </c>
      <c r="BJ237" s="67">
        <v>3.4690547365167912E-3</v>
      </c>
      <c r="BK237" s="67">
        <v>1.1755355367244773E-3</v>
      </c>
      <c r="BM237" s="68">
        <f t="shared" si="78"/>
        <v>1.0445566442687217</v>
      </c>
      <c r="BN237" s="69">
        <f t="shared" si="79"/>
        <v>0.794561085978711</v>
      </c>
    </row>
    <row r="238" spans="1:66" s="1" customFormat="1" ht="15.6" x14ac:dyDescent="0.3">
      <c r="A238" s="14"/>
      <c r="B238" s="44">
        <v>37</v>
      </c>
      <c r="C238" s="46" t="s">
        <v>96</v>
      </c>
      <c r="D238" s="67">
        <v>3.3368010971288064E-4</v>
      </c>
      <c r="E238" s="67">
        <v>2.9213152628556862E-4</v>
      </c>
      <c r="F238" s="67">
        <v>2.0007600878048276E-4</v>
      </c>
      <c r="G238" s="67">
        <v>2.3585865346936434E-4</v>
      </c>
      <c r="H238" s="67">
        <v>2.1837333175479028E-4</v>
      </c>
      <c r="I238" s="67">
        <v>1.2536687096710221E-3</v>
      </c>
      <c r="J238" s="67">
        <v>3.6365368075676386E-4</v>
      </c>
      <c r="K238" s="67">
        <v>3.6987162313401506E-4</v>
      </c>
      <c r="L238" s="67">
        <v>5.6444398581450769E-4</v>
      </c>
      <c r="M238" s="67">
        <v>3.1804634598720555E-3</v>
      </c>
      <c r="N238" s="67">
        <v>1.0123850756427772E-3</v>
      </c>
      <c r="O238" s="67">
        <v>6.274274818804372E-4</v>
      </c>
      <c r="P238" s="67">
        <v>2.1096906831185903E-3</v>
      </c>
      <c r="Q238" s="67">
        <v>3.2854363389636708E-4</v>
      </c>
      <c r="R238" s="67">
        <v>5.6618635087813676E-4</v>
      </c>
      <c r="S238" s="67">
        <v>9.0730776638030762E-4</v>
      </c>
      <c r="T238" s="67">
        <v>1.3665253128124055E-3</v>
      </c>
      <c r="U238" s="67">
        <v>0</v>
      </c>
      <c r="V238" s="67">
        <v>1.9060411505757338E-3</v>
      </c>
      <c r="W238" s="67">
        <v>4.0021301417367573E-3</v>
      </c>
      <c r="X238" s="67">
        <v>1.7029256083105891E-3</v>
      </c>
      <c r="Y238" s="67">
        <v>4.5466655918498279E-2</v>
      </c>
      <c r="Z238" s="67">
        <v>0</v>
      </c>
      <c r="AA238" s="67">
        <v>3.9042099625668923E-2</v>
      </c>
      <c r="AB238" s="67">
        <v>0</v>
      </c>
      <c r="AC238" s="67">
        <v>5.8713565027207161E-3</v>
      </c>
      <c r="AD238" s="67">
        <v>2.2899095183602804E-2</v>
      </c>
      <c r="AE238" s="67">
        <v>9.6156845867192958E-3</v>
      </c>
      <c r="AF238" s="67">
        <v>9.7188161053882883E-3</v>
      </c>
      <c r="AG238" s="67">
        <v>1.5995516996959818E-2</v>
      </c>
      <c r="AH238" s="67">
        <v>2.3237873681380356E-3</v>
      </c>
      <c r="AI238" s="67">
        <v>5.2621747326321482E-3</v>
      </c>
      <c r="AJ238" s="67">
        <v>0</v>
      </c>
      <c r="AK238" s="67">
        <v>1.3279857774761988E-2</v>
      </c>
      <c r="AL238" s="67">
        <v>2.484986737710361E-2</v>
      </c>
      <c r="AM238" s="67">
        <v>5.1631338438284151E-2</v>
      </c>
      <c r="AN238" s="67">
        <v>1.1887197841648449</v>
      </c>
      <c r="AO238" s="67">
        <v>2.0962619524478691E-2</v>
      </c>
      <c r="AP238" s="67">
        <v>3.4179729806296335E-3</v>
      </c>
      <c r="AQ238" s="67">
        <v>2.5379779727551163E-3</v>
      </c>
      <c r="AR238" s="67">
        <v>2.0918729781865151E-3</v>
      </c>
      <c r="AS238" s="67">
        <v>2.7163829798129086E-3</v>
      </c>
      <c r="AT238" s="67">
        <v>2.6513378667721043E-3</v>
      </c>
      <c r="AU238" s="67">
        <v>1.0455386162991774E-3</v>
      </c>
      <c r="AV238" s="67">
        <v>3.3646857723841832E-3</v>
      </c>
      <c r="AW238" s="67">
        <v>1.3730672908312085E-2</v>
      </c>
      <c r="AX238" s="67">
        <v>0.1092719873371488</v>
      </c>
      <c r="AY238" s="67">
        <v>2.7460798159016065E-3</v>
      </c>
      <c r="AZ238" s="67">
        <v>7.8503650817550782E-3</v>
      </c>
      <c r="BA238" s="67">
        <v>7.3507336264725023E-3</v>
      </c>
      <c r="BB238" s="67">
        <v>1.8159403629390735E-2</v>
      </c>
      <c r="BC238" s="67">
        <v>1.3651850980150614E-2</v>
      </c>
      <c r="BD238" s="67">
        <v>2.0745943021578542E-3</v>
      </c>
      <c r="BE238" s="67">
        <v>4.8598738456264428E-3</v>
      </c>
      <c r="BF238" s="67">
        <v>1.2019422747244818E-2</v>
      </c>
      <c r="BG238" s="67">
        <v>2.0735400098496653E-2</v>
      </c>
      <c r="BH238" s="67">
        <v>6.3623522573107508E-3</v>
      </c>
      <c r="BI238" s="67">
        <v>1.0302959903829196E-2</v>
      </c>
      <c r="BJ238" s="67">
        <v>4.9173800488183275E-2</v>
      </c>
      <c r="BK238" s="67">
        <v>4.9693991940296485E-3</v>
      </c>
      <c r="BM238" s="68">
        <f t="shared" si="78"/>
        <v>1.7782647039771347</v>
      </c>
      <c r="BN238" s="69">
        <f t="shared" si="79"/>
        <v>1.3526695197452512</v>
      </c>
    </row>
    <row r="239" spans="1:66" s="1" customFormat="1" ht="15.6" x14ac:dyDescent="0.3">
      <c r="A239" s="14"/>
      <c r="B239" s="44">
        <v>38</v>
      </c>
      <c r="C239" s="46" t="s">
        <v>98</v>
      </c>
      <c r="D239" s="67">
        <v>2.9124355748461137E-4</v>
      </c>
      <c r="E239" s="67">
        <v>3.5376037222370488E-4</v>
      </c>
      <c r="F239" s="67">
        <v>1.2970924647102047E-4</v>
      </c>
      <c r="G239" s="67">
        <v>6.4088928953640335E-6</v>
      </c>
      <c r="H239" s="67">
        <v>2.4953573915603006E-5</v>
      </c>
      <c r="I239" s="67">
        <v>1.1011653745886704E-4</v>
      </c>
      <c r="J239" s="67">
        <v>4.6579504581809931E-5</v>
      </c>
      <c r="K239" s="67">
        <v>2.1019780379724159E-5</v>
      </c>
      <c r="L239" s="67">
        <v>1.2942980188593753E-4</v>
      </c>
      <c r="M239" s="67">
        <v>1.7583317354764655E-4</v>
      </c>
      <c r="N239" s="67">
        <v>5.7922592729126372E-5</v>
      </c>
      <c r="O239" s="67">
        <v>4.0709892302281738E-5</v>
      </c>
      <c r="P239" s="67">
        <v>2.2099856578234856E-5</v>
      </c>
      <c r="Q239" s="67">
        <v>5.4194745515404918E-6</v>
      </c>
      <c r="R239" s="67">
        <v>7.2554121791978299E-6</v>
      </c>
      <c r="S239" s="67">
        <v>3.9700337034694196E-5</v>
      </c>
      <c r="T239" s="67">
        <v>3.6248900721209697E-5</v>
      </c>
      <c r="U239" s="67">
        <v>0</v>
      </c>
      <c r="V239" s="67">
        <v>1.0420186526936117E-4</v>
      </c>
      <c r="W239" s="67">
        <v>4.9744754290252563E-5</v>
      </c>
      <c r="X239" s="67">
        <v>7.4052967550875643E-5</v>
      </c>
      <c r="Y239" s="67">
        <v>2.4556554686769767E-3</v>
      </c>
      <c r="Z239" s="67">
        <v>0</v>
      </c>
      <c r="AA239" s="67">
        <v>1.1082627216306785E-4</v>
      </c>
      <c r="AB239" s="67">
        <v>0</v>
      </c>
      <c r="AC239" s="67">
        <v>4.0314285904782224E-5</v>
      </c>
      <c r="AD239" s="67">
        <v>1.2957738617094011E-4</v>
      </c>
      <c r="AE239" s="67">
        <v>4.8613225732612711E-4</v>
      </c>
      <c r="AF239" s="67">
        <v>3.8314652956976451E-5</v>
      </c>
      <c r="AG239" s="67">
        <v>1.0102775224892696E-4</v>
      </c>
      <c r="AH239" s="67">
        <v>4.6150069484555469E-5</v>
      </c>
      <c r="AI239" s="67">
        <v>4.5819546158760175E-5</v>
      </c>
      <c r="AJ239" s="67">
        <v>0</v>
      </c>
      <c r="AK239" s="67">
        <v>1.5327556111497653E-4</v>
      </c>
      <c r="AL239" s="67">
        <v>1.8702780380702578E-4</v>
      </c>
      <c r="AM239" s="67">
        <v>1.2542442793407984E-4</v>
      </c>
      <c r="AN239" s="67">
        <v>5.4388177845226639E-5</v>
      </c>
      <c r="AO239" s="67">
        <v>1.0186947343025679</v>
      </c>
      <c r="AP239" s="67">
        <v>4.6065717861500021E-5</v>
      </c>
      <c r="AQ239" s="67">
        <v>5.3458393730169448E-5</v>
      </c>
      <c r="AR239" s="67">
        <v>5.9195405588049425E-5</v>
      </c>
      <c r="AS239" s="67">
        <v>8.1903173363757776E-5</v>
      </c>
      <c r="AT239" s="67">
        <v>3.0283586058326388E-4</v>
      </c>
      <c r="AU239" s="67">
        <v>1.9794133412858242E-4</v>
      </c>
      <c r="AV239" s="67">
        <v>7.4722291526447792E-5</v>
      </c>
      <c r="AW239" s="67">
        <v>5.8343756943356228E-4</v>
      </c>
      <c r="AX239" s="67">
        <v>3.9410277447090363E-3</v>
      </c>
      <c r="AY239" s="67">
        <v>8.5265112470332477E-5</v>
      </c>
      <c r="AZ239" s="67">
        <v>1.7848145318359322E-4</v>
      </c>
      <c r="BA239" s="67">
        <v>1.0789603790895783E-4</v>
      </c>
      <c r="BB239" s="67">
        <v>1.2360874899330213E-4</v>
      </c>
      <c r="BC239" s="67">
        <v>2.7300095582939493E-4</v>
      </c>
      <c r="BD239" s="67">
        <v>1.3582236561415992E-4</v>
      </c>
      <c r="BE239" s="67">
        <v>1.7103537220775365E-4</v>
      </c>
      <c r="BF239" s="67">
        <v>2.4891491984514996E-4</v>
      </c>
      <c r="BG239" s="67">
        <v>2.4938219139363014E-4</v>
      </c>
      <c r="BH239" s="67">
        <v>1.6206166788763202E-4</v>
      </c>
      <c r="BI239" s="67">
        <v>3.8729515097226172E-4</v>
      </c>
      <c r="BJ239" s="67">
        <v>2.9102793808700409E-4</v>
      </c>
      <c r="BK239" s="67">
        <v>2.8162525390806528E-4</v>
      </c>
      <c r="BM239" s="68">
        <f t="shared" si="78"/>
        <v>1.0324310831176369</v>
      </c>
      <c r="BN239" s="69">
        <f t="shared" si="79"/>
        <v>0.78533755646581194</v>
      </c>
    </row>
    <row r="240" spans="1:66" s="1" customFormat="1" ht="15.6" x14ac:dyDescent="0.3">
      <c r="A240" s="14"/>
      <c r="B240" s="44">
        <v>39</v>
      </c>
      <c r="C240" s="46" t="s">
        <v>100</v>
      </c>
      <c r="D240" s="67">
        <v>7.5861073657000119E-3</v>
      </c>
      <c r="E240" s="67">
        <v>4.2218044991149039E-3</v>
      </c>
      <c r="F240" s="67">
        <v>1.1526739035755094E-3</v>
      </c>
      <c r="G240" s="67">
        <v>1.2297434180012208E-3</v>
      </c>
      <c r="H240" s="67">
        <v>7.0196826790699485E-4</v>
      </c>
      <c r="I240" s="67">
        <v>5.7960153002500021E-2</v>
      </c>
      <c r="J240" s="67">
        <v>4.1460052296915361E-3</v>
      </c>
      <c r="K240" s="67">
        <v>2.6657175023038958E-2</v>
      </c>
      <c r="L240" s="67">
        <v>3.8723720240652383E-2</v>
      </c>
      <c r="M240" s="67">
        <v>1.1710181905241685E-2</v>
      </c>
      <c r="N240" s="67">
        <v>1.8467929719497095E-2</v>
      </c>
      <c r="O240" s="67">
        <v>2.2090289793198228E-3</v>
      </c>
      <c r="P240" s="67">
        <v>2.8708238102890866E-2</v>
      </c>
      <c r="Q240" s="67">
        <v>1.4231968791191133E-3</v>
      </c>
      <c r="R240" s="67">
        <v>1.1570404842299307E-3</v>
      </c>
      <c r="S240" s="67">
        <v>8.6745556696689735E-3</v>
      </c>
      <c r="T240" s="67">
        <v>1.1951880697134088E-2</v>
      </c>
      <c r="U240" s="67">
        <v>0</v>
      </c>
      <c r="V240" s="67">
        <v>2.5549509216617222E-2</v>
      </c>
      <c r="W240" s="67">
        <v>8.9318840948531472E-3</v>
      </c>
      <c r="X240" s="67">
        <v>5.7683163170085764E-3</v>
      </c>
      <c r="Y240" s="67">
        <v>9.5704439341972036E-3</v>
      </c>
      <c r="Z240" s="67">
        <v>0</v>
      </c>
      <c r="AA240" s="67">
        <v>1.2813873650068882E-2</v>
      </c>
      <c r="AB240" s="67">
        <v>0</v>
      </c>
      <c r="AC240" s="67">
        <v>1.1240009383504682E-2</v>
      </c>
      <c r="AD240" s="67">
        <v>1.1371629855126207E-2</v>
      </c>
      <c r="AE240" s="67">
        <v>1.3532095569638247E-2</v>
      </c>
      <c r="AF240" s="67">
        <v>1.9164301906574376E-2</v>
      </c>
      <c r="AG240" s="67">
        <v>1.5598680702092832E-2</v>
      </c>
      <c r="AH240" s="67">
        <v>6.0771352697931427E-3</v>
      </c>
      <c r="AI240" s="67">
        <v>2.5265093931521224E-2</v>
      </c>
      <c r="AJ240" s="67">
        <v>0</v>
      </c>
      <c r="AK240" s="67">
        <v>1.2320610948139866E-2</v>
      </c>
      <c r="AL240" s="67">
        <v>7.1476499495427273E-3</v>
      </c>
      <c r="AM240" s="67">
        <v>7.5166458694381115E-3</v>
      </c>
      <c r="AN240" s="67">
        <v>2.5560264803320371E-2</v>
      </c>
      <c r="AO240" s="67">
        <v>2.4351733003699718E-2</v>
      </c>
      <c r="AP240" s="67">
        <v>1.0086517475652186</v>
      </c>
      <c r="AQ240" s="67">
        <v>1.9886343199439514E-2</v>
      </c>
      <c r="AR240" s="67">
        <v>3.4674370461326653E-2</v>
      </c>
      <c r="AS240" s="67">
        <v>1.0229474827849227E-2</v>
      </c>
      <c r="AT240" s="67">
        <v>1.1126359794756971E-2</v>
      </c>
      <c r="AU240" s="67">
        <v>5.0228310179076183E-3</v>
      </c>
      <c r="AV240" s="67">
        <v>9.8690744069857075E-3</v>
      </c>
      <c r="AW240" s="67">
        <v>8.464725550077476E-2</v>
      </c>
      <c r="AX240" s="67">
        <v>1.5585395720384162E-2</v>
      </c>
      <c r="AY240" s="67">
        <v>1.1989985555770584E-2</v>
      </c>
      <c r="AZ240" s="67">
        <v>2.1506970313738407E-2</v>
      </c>
      <c r="BA240" s="67">
        <v>2.4795004917844157E-2</v>
      </c>
      <c r="BB240" s="67">
        <v>1.5774468905230384E-2</v>
      </c>
      <c r="BC240" s="67">
        <v>1.3354721992615714E-2</v>
      </c>
      <c r="BD240" s="67">
        <v>0.10577434940528486</v>
      </c>
      <c r="BE240" s="67">
        <v>3.0039263579079295E-2</v>
      </c>
      <c r="BF240" s="67">
        <v>2.1693926410444993E-2</v>
      </c>
      <c r="BG240" s="67">
        <v>2.3362277812156107E-2</v>
      </c>
      <c r="BH240" s="67">
        <v>1.2321088458090268E-2</v>
      </c>
      <c r="BI240" s="67">
        <v>8.7037051349988757E-3</v>
      </c>
      <c r="BJ240" s="67">
        <v>1.6769184452239058E-2</v>
      </c>
      <c r="BK240" s="67">
        <v>1.2549646734940181E-2</v>
      </c>
      <c r="BM240" s="68">
        <f t="shared" si="78"/>
        <v>1.9867887279594962</v>
      </c>
      <c r="BN240" s="69">
        <f t="shared" si="79"/>
        <v>1.5112871264180512</v>
      </c>
    </row>
    <row r="241" spans="1:66" s="1" customFormat="1" ht="15.6" x14ac:dyDescent="0.3">
      <c r="A241" s="14"/>
      <c r="B241" s="44">
        <v>40</v>
      </c>
      <c r="C241" s="46" t="s">
        <v>102</v>
      </c>
      <c r="D241" s="67">
        <v>4.356432706862496E-3</v>
      </c>
      <c r="E241" s="67">
        <v>5.0148318563494748E-3</v>
      </c>
      <c r="F241" s="67">
        <v>8.6240293762511922E-4</v>
      </c>
      <c r="G241" s="67">
        <v>4.9543220898920796E-3</v>
      </c>
      <c r="H241" s="67">
        <v>5.4371365599952745E-3</v>
      </c>
      <c r="I241" s="67">
        <v>3.575602863437919E-3</v>
      </c>
      <c r="J241" s="67">
        <v>1.8764220754485417E-3</v>
      </c>
      <c r="K241" s="67">
        <v>2.6634145469247908E-3</v>
      </c>
      <c r="L241" s="67">
        <v>1.6533242556092337E-3</v>
      </c>
      <c r="M241" s="67">
        <v>2.7072013170736189E-3</v>
      </c>
      <c r="N241" s="67">
        <v>1.8025658403280917E-3</v>
      </c>
      <c r="O241" s="67">
        <v>2.7216000179800994E-3</v>
      </c>
      <c r="P241" s="67">
        <v>4.6820430179818464E-3</v>
      </c>
      <c r="Q241" s="67">
        <v>7.632933284315535E-4</v>
      </c>
      <c r="R241" s="67">
        <v>1.4544774066609293E-3</v>
      </c>
      <c r="S241" s="67">
        <v>2.257305789914974E-3</v>
      </c>
      <c r="T241" s="67">
        <v>2.7726932166757079E-3</v>
      </c>
      <c r="U241" s="67">
        <v>0</v>
      </c>
      <c r="V241" s="67">
        <v>3.2105595847896485E-3</v>
      </c>
      <c r="W241" s="67">
        <v>3.5099162084629293E-3</v>
      </c>
      <c r="X241" s="67">
        <v>2.8010200443282472E-3</v>
      </c>
      <c r="Y241" s="67">
        <v>1.4496730245182174E-2</v>
      </c>
      <c r="Z241" s="67">
        <v>0</v>
      </c>
      <c r="AA241" s="67">
        <v>4.275746958810887E-3</v>
      </c>
      <c r="AB241" s="67">
        <v>0</v>
      </c>
      <c r="AC241" s="67">
        <v>2.9524713029428474E-3</v>
      </c>
      <c r="AD241" s="67">
        <v>4.3509793908405757E-3</v>
      </c>
      <c r="AE241" s="67">
        <v>2.5404247937129741E-3</v>
      </c>
      <c r="AF241" s="67">
        <v>2.8448618746409414E-3</v>
      </c>
      <c r="AG241" s="67">
        <v>3.6860715672579264E-3</v>
      </c>
      <c r="AH241" s="67">
        <v>7.9244195725818051E-3</v>
      </c>
      <c r="AI241" s="67">
        <v>5.4800528183898767E-3</v>
      </c>
      <c r="AJ241" s="67">
        <v>0</v>
      </c>
      <c r="AK241" s="67">
        <v>4.3934917024213063E-3</v>
      </c>
      <c r="AL241" s="67">
        <v>5.8878693396556938E-3</v>
      </c>
      <c r="AM241" s="67">
        <v>5.246333929140228E-3</v>
      </c>
      <c r="AN241" s="67">
        <v>6.8085313605845228E-3</v>
      </c>
      <c r="AO241" s="67">
        <v>5.965849432164212E-3</v>
      </c>
      <c r="AP241" s="67">
        <v>2.9512028548717806E-3</v>
      </c>
      <c r="AQ241" s="67">
        <v>1.011001187836249</v>
      </c>
      <c r="AR241" s="67">
        <v>1.2699915569798525E-2</v>
      </c>
      <c r="AS241" s="67">
        <v>9.9713271733715095E-2</v>
      </c>
      <c r="AT241" s="67">
        <v>6.0970214075181176E-3</v>
      </c>
      <c r="AU241" s="67">
        <v>7.991296553171913E-3</v>
      </c>
      <c r="AV241" s="67">
        <v>4.2937233002184345E-3</v>
      </c>
      <c r="AW241" s="67">
        <v>2.0722347536170423E-2</v>
      </c>
      <c r="AX241" s="67">
        <v>4.8408966268312838E-3</v>
      </c>
      <c r="AY241" s="67">
        <v>2.7393040053999666E-3</v>
      </c>
      <c r="AZ241" s="67">
        <v>1.8457937661215335E-3</v>
      </c>
      <c r="BA241" s="67">
        <v>1.707365791518075E-3</v>
      </c>
      <c r="BB241" s="67">
        <v>3.8387960604511781E-3</v>
      </c>
      <c r="BC241" s="67">
        <v>2.3541268269404343E-3</v>
      </c>
      <c r="BD241" s="67">
        <v>1.4328820457340065E-3</v>
      </c>
      <c r="BE241" s="67">
        <v>9.7066426116975708E-3</v>
      </c>
      <c r="BF241" s="67">
        <v>5.1896503056565518E-3</v>
      </c>
      <c r="BG241" s="67">
        <v>2.0502272663612674E-2</v>
      </c>
      <c r="BH241" s="67">
        <v>7.3053899004611048E-3</v>
      </c>
      <c r="BI241" s="67">
        <v>2.7932033876785687E-3</v>
      </c>
      <c r="BJ241" s="67">
        <v>4.8706197907747708E-3</v>
      </c>
      <c r="BK241" s="67">
        <v>2.0707422734175525E-3</v>
      </c>
      <c r="BM241" s="68">
        <f t="shared" si="78"/>
        <v>1.3725980528011072</v>
      </c>
      <c r="BN241" s="69">
        <f t="shared" si="79"/>
        <v>1.0440917737012083</v>
      </c>
    </row>
    <row r="242" spans="1:66" s="1" customFormat="1" ht="15.6" x14ac:dyDescent="0.3">
      <c r="A242" s="14"/>
      <c r="B242" s="44">
        <v>41</v>
      </c>
      <c r="C242" s="46" t="s">
        <v>104</v>
      </c>
      <c r="D242" s="67">
        <v>1.5860437284912932E-2</v>
      </c>
      <c r="E242" s="67">
        <v>2.2802047070023215E-2</v>
      </c>
      <c r="F242" s="67">
        <v>2.0677942940853528E-2</v>
      </c>
      <c r="G242" s="67">
        <v>1.3278179804240483E-2</v>
      </c>
      <c r="H242" s="67">
        <v>1.3024194533782707E-2</v>
      </c>
      <c r="I242" s="67">
        <v>4.4596821337398646E-2</v>
      </c>
      <c r="J242" s="67">
        <v>4.0760186509938172E-2</v>
      </c>
      <c r="K242" s="67">
        <v>3.5284541267819498E-2</v>
      </c>
      <c r="L242" s="67">
        <v>2.6434055344102234E-2</v>
      </c>
      <c r="M242" s="67">
        <v>4.9594054129842066E-2</v>
      </c>
      <c r="N242" s="67">
        <v>7.3813229565420427E-2</v>
      </c>
      <c r="O242" s="67">
        <v>3.2276019186192544E-2</v>
      </c>
      <c r="P242" s="67">
        <v>1.3706466567478771E-2</v>
      </c>
      <c r="Q242" s="67">
        <v>1.9739934079691313E-2</v>
      </c>
      <c r="R242" s="67">
        <v>5.3821890800008036E-3</v>
      </c>
      <c r="S242" s="67">
        <v>1.9918597134479046E-2</v>
      </c>
      <c r="T242" s="67">
        <v>2.2122676605107174E-2</v>
      </c>
      <c r="U242" s="67">
        <v>0</v>
      </c>
      <c r="V242" s="67">
        <v>0.10464715502727284</v>
      </c>
      <c r="W242" s="67">
        <v>0.11289780031267134</v>
      </c>
      <c r="X242" s="67">
        <v>9.559402834089345E-2</v>
      </c>
      <c r="Y242" s="67">
        <v>7.4469325634123826E-2</v>
      </c>
      <c r="Z242" s="67">
        <v>0</v>
      </c>
      <c r="AA242" s="67">
        <v>8.124250240009169E-2</v>
      </c>
      <c r="AB242" s="67">
        <v>0</v>
      </c>
      <c r="AC242" s="67">
        <v>6.2805644696617383E-2</v>
      </c>
      <c r="AD242" s="67">
        <v>7.1333852194007938E-2</v>
      </c>
      <c r="AE242" s="67">
        <v>7.2523308257126606E-2</v>
      </c>
      <c r="AF242" s="67">
        <v>6.9512263341415137E-2</v>
      </c>
      <c r="AG242" s="67">
        <v>7.821753059694371E-2</v>
      </c>
      <c r="AH242" s="67">
        <v>6.344651570355779E-2</v>
      </c>
      <c r="AI242" s="67">
        <v>9.8343127430829458E-2</v>
      </c>
      <c r="AJ242" s="67">
        <v>0</v>
      </c>
      <c r="AK242" s="67">
        <v>8.6242903832057585E-2</v>
      </c>
      <c r="AL242" s="67">
        <v>9.2697270450466454E-2</v>
      </c>
      <c r="AM242" s="67">
        <v>7.3820843895031907E-2</v>
      </c>
      <c r="AN242" s="67">
        <v>0.15717181058936222</v>
      </c>
      <c r="AO242" s="67">
        <v>0.10265923473641028</v>
      </c>
      <c r="AP242" s="67">
        <v>7.1846239986516958E-2</v>
      </c>
      <c r="AQ242" s="67">
        <v>3.7087481367963859E-2</v>
      </c>
      <c r="AR242" s="67">
        <v>1.027475857551023</v>
      </c>
      <c r="AS242" s="67">
        <v>6.6086094980838325E-2</v>
      </c>
      <c r="AT242" s="67">
        <v>0.10115009170375452</v>
      </c>
      <c r="AU242" s="67">
        <v>6.9660888075789129E-2</v>
      </c>
      <c r="AV242" s="67">
        <v>8.9285744828114369E-2</v>
      </c>
      <c r="AW242" s="67">
        <v>2.7099314489490895E-2</v>
      </c>
      <c r="AX242" s="67">
        <v>7.3601354150653692E-2</v>
      </c>
      <c r="AY242" s="67">
        <v>9.9111945623761452E-2</v>
      </c>
      <c r="AZ242" s="67">
        <v>2.1496748332786867E-2</v>
      </c>
      <c r="BA242" s="67">
        <v>9.2502957906887215E-3</v>
      </c>
      <c r="BB242" s="67">
        <v>1.7303064524220414E-2</v>
      </c>
      <c r="BC242" s="67">
        <v>1.8251742799299517E-2</v>
      </c>
      <c r="BD242" s="67">
        <v>1.0919852139094266E-2</v>
      </c>
      <c r="BE242" s="67">
        <v>2.2727389679281489E-2</v>
      </c>
      <c r="BF242" s="67">
        <v>2.5503291098137416E-2</v>
      </c>
      <c r="BG242" s="67">
        <v>3.3969158510394587E-2</v>
      </c>
      <c r="BH242" s="67">
        <v>2.1254663009080372E-2</v>
      </c>
      <c r="BI242" s="67">
        <v>6.4706368737032935E-2</v>
      </c>
      <c r="BJ242" s="67">
        <v>4.277889750734308E-2</v>
      </c>
      <c r="BK242" s="67">
        <v>1.6505863285128687E-2</v>
      </c>
      <c r="BM242" s="68">
        <f t="shared" si="78"/>
        <v>3.9339690380505572</v>
      </c>
      <c r="BN242" s="69">
        <f t="shared" si="79"/>
        <v>2.9924453865002083</v>
      </c>
    </row>
    <row r="243" spans="1:66" s="1" customFormat="1" ht="15.6" x14ac:dyDescent="0.3">
      <c r="A243" s="14"/>
      <c r="B243" s="44">
        <v>42</v>
      </c>
      <c r="C243" s="46" t="s">
        <v>106</v>
      </c>
      <c r="D243" s="67">
        <v>1.0181597106311512E-2</v>
      </c>
      <c r="E243" s="67">
        <v>8.015969503638639E-3</v>
      </c>
      <c r="F243" s="67">
        <v>4.7003216709597248E-3</v>
      </c>
      <c r="G243" s="67">
        <v>1.7135745313166219E-2</v>
      </c>
      <c r="H243" s="67">
        <v>1.3960526966568184E-2</v>
      </c>
      <c r="I243" s="67">
        <v>1.8720690594472535E-2</v>
      </c>
      <c r="J243" s="67">
        <v>1.0784380116185901E-2</v>
      </c>
      <c r="K243" s="67">
        <v>1.6315176811191306E-2</v>
      </c>
      <c r="L243" s="67">
        <v>7.5749013611402021E-3</v>
      </c>
      <c r="M243" s="67">
        <v>1.7332860945720025E-2</v>
      </c>
      <c r="N243" s="67">
        <v>1.0281246858149457E-2</v>
      </c>
      <c r="O243" s="67">
        <v>1.5367980081733328E-2</v>
      </c>
      <c r="P243" s="67">
        <v>1.3770698693095749E-2</v>
      </c>
      <c r="Q243" s="67">
        <v>5.6238370354691602E-3</v>
      </c>
      <c r="R243" s="67">
        <v>7.0042334178554836E-4</v>
      </c>
      <c r="S243" s="67">
        <v>8.7559570452481281E-3</v>
      </c>
      <c r="T243" s="67">
        <v>1.39213506430447E-2</v>
      </c>
      <c r="U243" s="67">
        <v>0</v>
      </c>
      <c r="V243" s="67">
        <v>1.6677230256711199E-2</v>
      </c>
      <c r="W243" s="67">
        <v>1.8788793922143651E-2</v>
      </c>
      <c r="X243" s="67">
        <v>1.5642237378850454E-2</v>
      </c>
      <c r="Y243" s="67">
        <v>4.8407248480778209E-2</v>
      </c>
      <c r="Z243" s="67">
        <v>0</v>
      </c>
      <c r="AA243" s="67">
        <v>3.4643272572622584E-2</v>
      </c>
      <c r="AB243" s="67">
        <v>0</v>
      </c>
      <c r="AC243" s="67">
        <v>1.565286707915578E-2</v>
      </c>
      <c r="AD243" s="67">
        <v>2.8976137918424044E-2</v>
      </c>
      <c r="AE243" s="67">
        <v>1.4612687574728934E-2</v>
      </c>
      <c r="AF243" s="67">
        <v>1.9089084688760583E-2</v>
      </c>
      <c r="AG243" s="67">
        <v>2.3721377470710295E-2</v>
      </c>
      <c r="AH243" s="67">
        <v>1.2867320831491126E-2</v>
      </c>
      <c r="AI243" s="67">
        <v>1.547712524333711E-2</v>
      </c>
      <c r="AJ243" s="67">
        <v>0</v>
      </c>
      <c r="AK243" s="67">
        <v>2.0300331869776162E-2</v>
      </c>
      <c r="AL243" s="67">
        <v>3.3646167158620621E-2</v>
      </c>
      <c r="AM243" s="67">
        <v>3.4527571220752715E-2</v>
      </c>
      <c r="AN243" s="67">
        <v>3.5637796845044888E-2</v>
      </c>
      <c r="AO243" s="67">
        <v>2.9991232597686334E-2</v>
      </c>
      <c r="AP243" s="67">
        <v>1.3204056099683743E-2</v>
      </c>
      <c r="AQ243" s="67">
        <v>2.9504897265685986E-2</v>
      </c>
      <c r="AR243" s="67">
        <v>5.4922099647034379E-2</v>
      </c>
      <c r="AS243" s="67">
        <v>1.0238531428734774</v>
      </c>
      <c r="AT243" s="67">
        <v>1.5332984057416016E-2</v>
      </c>
      <c r="AU243" s="67">
        <v>8.4006420216062565E-3</v>
      </c>
      <c r="AV243" s="67">
        <v>1.5061446505036042E-2</v>
      </c>
      <c r="AW243" s="67">
        <v>2.3034483579095495E-2</v>
      </c>
      <c r="AX243" s="67">
        <v>1.8754703009402688E-2</v>
      </c>
      <c r="AY243" s="67">
        <v>1.5284903717729989E-2</v>
      </c>
      <c r="AZ243" s="67">
        <v>3.5634807487854255E-3</v>
      </c>
      <c r="BA243" s="67">
        <v>2.55515742271223E-3</v>
      </c>
      <c r="BB243" s="67">
        <v>7.8767414047561813E-3</v>
      </c>
      <c r="BC243" s="67">
        <v>4.2128143537451014E-3</v>
      </c>
      <c r="BD243" s="67">
        <v>2.5419689304501812E-3</v>
      </c>
      <c r="BE243" s="67">
        <v>8.8287076596107357E-3</v>
      </c>
      <c r="BF243" s="67">
        <v>3.0678653414368748E-2</v>
      </c>
      <c r="BG243" s="67">
        <v>7.0943050528187524E-3</v>
      </c>
      <c r="BH243" s="67">
        <v>1.435656195712392E-2</v>
      </c>
      <c r="BI243" s="67">
        <v>8.344819592601296E-3</v>
      </c>
      <c r="BJ243" s="67">
        <v>1.477975051788636E-2</v>
      </c>
      <c r="BK243" s="67">
        <v>9.0379158440631793E-3</v>
      </c>
      <c r="BM243" s="68">
        <f t="shared" si="78"/>
        <v>1.9430263828725656</v>
      </c>
      <c r="BN243" s="69">
        <f t="shared" si="79"/>
        <v>1.4779984994890731</v>
      </c>
    </row>
    <row r="244" spans="1:66" s="1" customFormat="1" ht="15.6" x14ac:dyDescent="0.3">
      <c r="A244" s="14"/>
      <c r="B244" s="44">
        <v>43</v>
      </c>
      <c r="C244" s="46" t="s">
        <v>108</v>
      </c>
      <c r="D244" s="67">
        <v>4.021563237979398E-3</v>
      </c>
      <c r="E244" s="67">
        <v>3.1108766557967475E-3</v>
      </c>
      <c r="F244" s="67">
        <v>1.1417121718615771E-3</v>
      </c>
      <c r="G244" s="67">
        <v>1.7872282203536295E-3</v>
      </c>
      <c r="H244" s="67">
        <v>1.2992860199687239E-3</v>
      </c>
      <c r="I244" s="67">
        <v>6.6578414173226012E-3</v>
      </c>
      <c r="J244" s="67">
        <v>5.8991828034252528E-3</v>
      </c>
      <c r="K244" s="67">
        <v>3.9941743677590286E-3</v>
      </c>
      <c r="L244" s="67">
        <v>3.6845119900427549E-3</v>
      </c>
      <c r="M244" s="67">
        <v>9.3875576962371993E-3</v>
      </c>
      <c r="N244" s="67">
        <v>8.2623230093976409E-3</v>
      </c>
      <c r="O244" s="67">
        <v>5.6124397659872939E-3</v>
      </c>
      <c r="P244" s="67">
        <v>9.5230346956668571E-3</v>
      </c>
      <c r="Q244" s="67">
        <v>1.8296755608219835E-3</v>
      </c>
      <c r="R244" s="67">
        <v>2.700576429704523E-4</v>
      </c>
      <c r="S244" s="67">
        <v>7.9191238651479361E-3</v>
      </c>
      <c r="T244" s="67">
        <v>2.2941253682160885E-2</v>
      </c>
      <c r="U244" s="67">
        <v>0</v>
      </c>
      <c r="V244" s="67">
        <v>1.4603910260952035E-2</v>
      </c>
      <c r="W244" s="67">
        <v>7.8152417198395687E-3</v>
      </c>
      <c r="X244" s="67">
        <v>6.0659152089339186E-3</v>
      </c>
      <c r="Y244" s="67">
        <v>2.5536283695730647E-2</v>
      </c>
      <c r="Z244" s="67">
        <v>0</v>
      </c>
      <c r="AA244" s="67">
        <v>1.4959553471171795E-2</v>
      </c>
      <c r="AB244" s="67">
        <v>0</v>
      </c>
      <c r="AC244" s="67">
        <v>1.0867076961345911E-2</v>
      </c>
      <c r="AD244" s="67">
        <v>1.2423175670744408E-2</v>
      </c>
      <c r="AE244" s="67">
        <v>7.7622088175940311E-3</v>
      </c>
      <c r="AF244" s="67">
        <v>7.9182372183924116E-3</v>
      </c>
      <c r="AG244" s="67">
        <v>1.621158879677357E-2</v>
      </c>
      <c r="AH244" s="67">
        <v>2.0531306273043167E-2</v>
      </c>
      <c r="AI244" s="67">
        <v>8.7622866394702365E-3</v>
      </c>
      <c r="AJ244" s="67">
        <v>0</v>
      </c>
      <c r="AK244" s="67">
        <v>9.8751102725590408E-3</v>
      </c>
      <c r="AL244" s="67">
        <v>2.7246380051613887E-2</v>
      </c>
      <c r="AM244" s="67">
        <v>1.4031462610302492E-2</v>
      </c>
      <c r="AN244" s="67">
        <v>1.378097888769567E-2</v>
      </c>
      <c r="AO244" s="67">
        <v>1.794710386157293E-2</v>
      </c>
      <c r="AP244" s="67">
        <v>7.6916950808200409E-3</v>
      </c>
      <c r="AQ244" s="67">
        <v>4.377449843880038E-2</v>
      </c>
      <c r="AR244" s="67">
        <v>3.2723449374892806E-2</v>
      </c>
      <c r="AS244" s="67">
        <v>9.9851071603758428E-3</v>
      </c>
      <c r="AT244" s="67">
        <v>1.0172732752697609</v>
      </c>
      <c r="AU244" s="67">
        <v>3.9840843085966055E-3</v>
      </c>
      <c r="AV244" s="67">
        <v>5.0314500863872765E-3</v>
      </c>
      <c r="AW244" s="67">
        <v>3.0958669121498833E-2</v>
      </c>
      <c r="AX244" s="67">
        <v>5.4647102037781769E-3</v>
      </c>
      <c r="AY244" s="67">
        <v>4.7150120109228271E-3</v>
      </c>
      <c r="AZ244" s="67">
        <v>6.6903670994355119E-3</v>
      </c>
      <c r="BA244" s="67">
        <v>1.9354421065840353E-3</v>
      </c>
      <c r="BB244" s="67">
        <v>3.5624143889660962E-3</v>
      </c>
      <c r="BC244" s="67">
        <v>3.5793358898756266E-3</v>
      </c>
      <c r="BD244" s="67">
        <v>1.5287720233373618E-3</v>
      </c>
      <c r="BE244" s="67">
        <v>6.4136132756039115E-3</v>
      </c>
      <c r="BF244" s="67">
        <v>1.4170647946694521E-2</v>
      </c>
      <c r="BG244" s="67">
        <v>5.4132535166659234E-3</v>
      </c>
      <c r="BH244" s="67">
        <v>5.3786384326089606E-3</v>
      </c>
      <c r="BI244" s="67">
        <v>3.5920242279776312E-3</v>
      </c>
      <c r="BJ244" s="67">
        <v>8.57333674237604E-3</v>
      </c>
      <c r="BK244" s="67">
        <v>3.7518321935182709E-3</v>
      </c>
      <c r="BM244" s="68">
        <f t="shared" si="78"/>
        <v>1.5598712921201134</v>
      </c>
      <c r="BN244" s="69">
        <f t="shared" si="79"/>
        <v>1.1865445829619576</v>
      </c>
    </row>
    <row r="245" spans="1:66" s="1" customFormat="1" ht="15.6" x14ac:dyDescent="0.3">
      <c r="A245" s="14"/>
      <c r="B245" s="44">
        <v>44</v>
      </c>
      <c r="C245" s="46" t="s">
        <v>110</v>
      </c>
      <c r="D245" s="67">
        <v>9.5859374732104916E-5</v>
      </c>
      <c r="E245" s="67">
        <v>1.351859737360358E-4</v>
      </c>
      <c r="F245" s="67">
        <v>6.3834865532198714E-5</v>
      </c>
      <c r="G245" s="67">
        <v>7.5873895540195504E-5</v>
      </c>
      <c r="H245" s="67">
        <v>7.7010857607453514E-5</v>
      </c>
      <c r="I245" s="67">
        <v>3.0449836453698285E-4</v>
      </c>
      <c r="J245" s="67">
        <v>4.602608576355633E-4</v>
      </c>
      <c r="K245" s="67">
        <v>2.8776174505895625E-4</v>
      </c>
      <c r="L245" s="67">
        <v>3.21744078707661E-4</v>
      </c>
      <c r="M245" s="67">
        <v>1.5515924512264653E-4</v>
      </c>
      <c r="N245" s="67">
        <v>2.0683156378657362E-4</v>
      </c>
      <c r="O245" s="67">
        <v>4.3800249547268919E-4</v>
      </c>
      <c r="P245" s="67">
        <v>2.964407519415296E-3</v>
      </c>
      <c r="Q245" s="67">
        <v>6.6929568027682002E-5</v>
      </c>
      <c r="R245" s="67">
        <v>4.3713101051406283E-5</v>
      </c>
      <c r="S245" s="67">
        <v>2.8662123182356266E-4</v>
      </c>
      <c r="T245" s="67">
        <v>6.4177095806166901E-4</v>
      </c>
      <c r="U245" s="67">
        <v>0</v>
      </c>
      <c r="V245" s="67">
        <v>8.0507195100259935E-4</v>
      </c>
      <c r="W245" s="67">
        <v>7.0920002001853273E-4</v>
      </c>
      <c r="X245" s="67">
        <v>5.4313722197943772E-4</v>
      </c>
      <c r="Y245" s="67">
        <v>1.0048767968405404E-3</v>
      </c>
      <c r="Z245" s="67">
        <v>0</v>
      </c>
      <c r="AA245" s="67">
        <v>4.112536243300108E-4</v>
      </c>
      <c r="AB245" s="67">
        <v>0</v>
      </c>
      <c r="AC245" s="67">
        <v>1.8844929755533354E-3</v>
      </c>
      <c r="AD245" s="67">
        <v>1.2996648464738267E-3</v>
      </c>
      <c r="AE245" s="67">
        <v>5.0940178997166993E-4</v>
      </c>
      <c r="AF245" s="67">
        <v>1.7324533137921726E-4</v>
      </c>
      <c r="AG245" s="67">
        <v>8.0455901583101309E-4</v>
      </c>
      <c r="AH245" s="67">
        <v>7.6516887400655798E-4</v>
      </c>
      <c r="AI245" s="67">
        <v>5.5929095130811415E-4</v>
      </c>
      <c r="AJ245" s="67">
        <v>0</v>
      </c>
      <c r="AK245" s="67">
        <v>8.650383527917169E-4</v>
      </c>
      <c r="AL245" s="67">
        <v>5.3710745587569764E-4</v>
      </c>
      <c r="AM245" s="67">
        <v>4.2308413561547046E-4</v>
      </c>
      <c r="AN245" s="67">
        <v>3.7845529476510987E-4</v>
      </c>
      <c r="AO245" s="67">
        <v>1.4693719356513196E-3</v>
      </c>
      <c r="AP245" s="67">
        <v>4.349296062189003E-4</v>
      </c>
      <c r="AQ245" s="67">
        <v>1.4867285382904244E-4</v>
      </c>
      <c r="AR245" s="67">
        <v>2.9192363732114711E-4</v>
      </c>
      <c r="AS245" s="67">
        <v>1.6736022129684703E-4</v>
      </c>
      <c r="AT245" s="67">
        <v>1.1130506256024862E-3</v>
      </c>
      <c r="AU245" s="67">
        <v>1.0213814055021193</v>
      </c>
      <c r="AV245" s="67">
        <v>3.7253182922778323E-4</v>
      </c>
      <c r="AW245" s="67">
        <v>4.412983117965846E-3</v>
      </c>
      <c r="AX245" s="67">
        <v>2.414041419458341E-4</v>
      </c>
      <c r="AY245" s="67">
        <v>2.7371226411666301E-4</v>
      </c>
      <c r="AZ245" s="67">
        <v>3.2646424068690156E-4</v>
      </c>
      <c r="BA245" s="67">
        <v>8.8616130461602913E-5</v>
      </c>
      <c r="BB245" s="67">
        <v>2.2831958133941069E-4</v>
      </c>
      <c r="BC245" s="67">
        <v>5.8951846495865212E-4</v>
      </c>
      <c r="BD245" s="67">
        <v>6.7787347718806649E-5</v>
      </c>
      <c r="BE245" s="67">
        <v>1.6321145329017083E-4</v>
      </c>
      <c r="BF245" s="67">
        <v>6.8817634291639394E-4</v>
      </c>
      <c r="BG245" s="67">
        <v>2.881534280180871E-4</v>
      </c>
      <c r="BH245" s="67">
        <v>8.0293493743318419E-4</v>
      </c>
      <c r="BI245" s="67">
        <v>1.698590040431014E-3</v>
      </c>
      <c r="BJ245" s="67">
        <v>7.2246980681235293E-4</v>
      </c>
      <c r="BK245" s="67">
        <v>5.6411562768862429E-4</v>
      </c>
      <c r="BM245" s="68">
        <f t="shared" si="78"/>
        <v>1.054834217470642</v>
      </c>
      <c r="BN245" s="69">
        <f t="shared" si="79"/>
        <v>0.80237890971220549</v>
      </c>
    </row>
    <row r="246" spans="1:66" s="1" customFormat="1" ht="15.6" x14ac:dyDescent="0.3">
      <c r="A246" s="14"/>
      <c r="B246" s="44">
        <v>45</v>
      </c>
      <c r="C246" s="46" t="s">
        <v>112</v>
      </c>
      <c r="D246" s="67">
        <v>2.0587789180289075E-3</v>
      </c>
      <c r="E246" s="67">
        <v>2.6057230151398506E-3</v>
      </c>
      <c r="F246" s="67">
        <v>1.9061451342980416E-3</v>
      </c>
      <c r="G246" s="67">
        <v>2.2403451929428986E-3</v>
      </c>
      <c r="H246" s="67">
        <v>1.2299896301826464E-3</v>
      </c>
      <c r="I246" s="67">
        <v>5.7223754626150643E-3</v>
      </c>
      <c r="J246" s="67">
        <v>4.2315628227140856E-3</v>
      </c>
      <c r="K246" s="67">
        <v>3.8315564625393938E-3</v>
      </c>
      <c r="L246" s="67">
        <v>2.6410475137320245E-3</v>
      </c>
      <c r="M246" s="67">
        <v>4.673064149302927E-3</v>
      </c>
      <c r="N246" s="67">
        <v>6.885352417884784E-3</v>
      </c>
      <c r="O246" s="67">
        <v>3.2452276684179042E-3</v>
      </c>
      <c r="P246" s="67">
        <v>2.9270656947234935E-3</v>
      </c>
      <c r="Q246" s="67">
        <v>1.8219158520160197E-3</v>
      </c>
      <c r="R246" s="67">
        <v>7.1729772284962194E-4</v>
      </c>
      <c r="S246" s="67">
        <v>2.1277355690274137E-3</v>
      </c>
      <c r="T246" s="67">
        <v>2.18217356506E-3</v>
      </c>
      <c r="U246" s="67">
        <v>0</v>
      </c>
      <c r="V246" s="67">
        <v>1.0399940508027148E-2</v>
      </c>
      <c r="W246" s="67">
        <v>1.314929880132266E-2</v>
      </c>
      <c r="X246" s="67">
        <v>9.3138583585943881E-3</v>
      </c>
      <c r="Y246" s="67">
        <v>2.8407875152134394E-2</v>
      </c>
      <c r="Z246" s="67">
        <v>0</v>
      </c>
      <c r="AA246" s="67">
        <v>8.5473380936694678E-3</v>
      </c>
      <c r="AB246" s="67">
        <v>0</v>
      </c>
      <c r="AC246" s="67">
        <v>6.6604535361065986E-3</v>
      </c>
      <c r="AD246" s="67">
        <v>1.1964558884374279E-2</v>
      </c>
      <c r="AE246" s="67">
        <v>7.3059004975609618E-3</v>
      </c>
      <c r="AF246" s="67">
        <v>6.9558189519037979E-3</v>
      </c>
      <c r="AG246" s="67">
        <v>7.9850102177565861E-3</v>
      </c>
      <c r="AH246" s="67">
        <v>7.7741948652000781E-3</v>
      </c>
      <c r="AI246" s="67">
        <v>9.0489030063936292E-3</v>
      </c>
      <c r="AJ246" s="67">
        <v>0</v>
      </c>
      <c r="AK246" s="67">
        <v>8.1631704729281385E-3</v>
      </c>
      <c r="AL246" s="67">
        <v>9.7154569158801399E-3</v>
      </c>
      <c r="AM246" s="67">
        <v>8.2873930975409568E-3</v>
      </c>
      <c r="AN246" s="67">
        <v>1.5558123578755939E-2</v>
      </c>
      <c r="AO246" s="67">
        <v>2.1214024541226516E-2</v>
      </c>
      <c r="AP246" s="67">
        <v>7.0035795501721112E-3</v>
      </c>
      <c r="AQ246" s="67">
        <v>7.3827802874802586E-3</v>
      </c>
      <c r="AR246" s="67">
        <v>1.0313842588780302E-2</v>
      </c>
      <c r="AS246" s="67">
        <v>7.6715267762870075E-3</v>
      </c>
      <c r="AT246" s="67">
        <v>1.4210372310497769E-2</v>
      </c>
      <c r="AU246" s="67">
        <v>6.3060948226806163E-3</v>
      </c>
      <c r="AV246" s="67">
        <v>1.0685525686705124</v>
      </c>
      <c r="AW246" s="67">
        <v>1.3979726345118838E-2</v>
      </c>
      <c r="AX246" s="67">
        <v>1.4133035566224779E-2</v>
      </c>
      <c r="AY246" s="67">
        <v>1.3085810010503757E-2</v>
      </c>
      <c r="AZ246" s="67">
        <v>2.6726986319204273E-3</v>
      </c>
      <c r="BA246" s="67">
        <v>2.563827423999342E-3</v>
      </c>
      <c r="BB246" s="67">
        <v>4.780556906777254E-3</v>
      </c>
      <c r="BC246" s="67">
        <v>4.792182043569228E-3</v>
      </c>
      <c r="BD246" s="67">
        <v>2.1407393764133289E-3</v>
      </c>
      <c r="BE246" s="67">
        <v>1.1046122946124476E-2</v>
      </c>
      <c r="BF246" s="67">
        <v>4.0897050648679243E-3</v>
      </c>
      <c r="BG246" s="67">
        <v>2.2288715516131374E-2</v>
      </c>
      <c r="BH246" s="67">
        <v>9.4852296650920851E-3</v>
      </c>
      <c r="BI246" s="67">
        <v>8.5676658842659958E-3</v>
      </c>
      <c r="BJ246" s="67">
        <v>1.6910197695645411E-2</v>
      </c>
      <c r="BK246" s="67">
        <v>4.4816577728654557E-3</v>
      </c>
      <c r="BM246" s="68">
        <f t="shared" si="78"/>
        <v>1.4979573121267806</v>
      </c>
      <c r="BN246" s="69">
        <f t="shared" si="79"/>
        <v>1.1394485834767341</v>
      </c>
    </row>
    <row r="247" spans="1:66" s="1" customFormat="1" ht="15.6" x14ac:dyDescent="0.3">
      <c r="A247" s="14"/>
      <c r="B247" s="44">
        <v>46</v>
      </c>
      <c r="C247" s="46" t="s">
        <v>114</v>
      </c>
      <c r="D247" s="67">
        <v>8.4105430044902746E-4</v>
      </c>
      <c r="E247" s="67">
        <v>1.0115159629468886E-3</v>
      </c>
      <c r="F247" s="67">
        <v>5.505251931932554E-4</v>
      </c>
      <c r="G247" s="67">
        <v>7.4508125486047916E-4</v>
      </c>
      <c r="H247" s="67">
        <v>4.540802137605089E-4</v>
      </c>
      <c r="I247" s="67">
        <v>1.9596723612150223E-3</v>
      </c>
      <c r="J247" s="67">
        <v>1.3166316873532164E-3</v>
      </c>
      <c r="K247" s="67">
        <v>1.1355345075263724E-3</v>
      </c>
      <c r="L247" s="67">
        <v>1.1205385593483588E-3</v>
      </c>
      <c r="M247" s="67">
        <v>1.3948338427207064E-3</v>
      </c>
      <c r="N247" s="67">
        <v>1.8970592940803714E-3</v>
      </c>
      <c r="O247" s="67">
        <v>1.1442044209582674E-3</v>
      </c>
      <c r="P247" s="67">
        <v>1.323548538194774E-3</v>
      </c>
      <c r="Q247" s="67">
        <v>4.8097924618737938E-4</v>
      </c>
      <c r="R247" s="67">
        <v>1.9650134207759235E-4</v>
      </c>
      <c r="S247" s="67">
        <v>9.1175705804498019E-4</v>
      </c>
      <c r="T247" s="67">
        <v>8.7297118030541898E-4</v>
      </c>
      <c r="U247" s="67">
        <v>0</v>
      </c>
      <c r="V247" s="67">
        <v>2.9568569477474082E-3</v>
      </c>
      <c r="W247" s="67">
        <v>4.5099537028015701E-3</v>
      </c>
      <c r="X247" s="67">
        <v>2.8290435449514883E-3</v>
      </c>
      <c r="Y247" s="67">
        <v>1.7611305555452487E-2</v>
      </c>
      <c r="Z247" s="67">
        <v>0</v>
      </c>
      <c r="AA247" s="67">
        <v>3.1725215468546659E-3</v>
      </c>
      <c r="AB247" s="67">
        <v>0</v>
      </c>
      <c r="AC247" s="67">
        <v>4.2499543119409768E-3</v>
      </c>
      <c r="AD247" s="67">
        <v>1.3773760126713802E-2</v>
      </c>
      <c r="AE247" s="67">
        <v>7.4377511247778333E-3</v>
      </c>
      <c r="AF247" s="67">
        <v>2.0605319857054365E-3</v>
      </c>
      <c r="AG247" s="67">
        <v>2.5397892265157022E-3</v>
      </c>
      <c r="AH247" s="67">
        <v>2.0871672913200879E-3</v>
      </c>
      <c r="AI247" s="67">
        <v>1.947071094228298E-2</v>
      </c>
      <c r="AJ247" s="67">
        <v>0</v>
      </c>
      <c r="AK247" s="67">
        <v>6.5761470810846174E-3</v>
      </c>
      <c r="AL247" s="67">
        <v>1.0213876531604122E-2</v>
      </c>
      <c r="AM247" s="67">
        <v>1.3477975513751296E-2</v>
      </c>
      <c r="AN247" s="67">
        <v>4.2665024939859139E-3</v>
      </c>
      <c r="AO247" s="67">
        <v>3.7876230877895616E-3</v>
      </c>
      <c r="AP247" s="67">
        <v>5.6454701840302525E-3</v>
      </c>
      <c r="AQ247" s="67">
        <v>2.1067240318047228E-3</v>
      </c>
      <c r="AR247" s="67">
        <v>2.1928207599370454E-3</v>
      </c>
      <c r="AS247" s="67">
        <v>8.9751636350935329E-3</v>
      </c>
      <c r="AT247" s="67">
        <v>8.9635349831642206E-3</v>
      </c>
      <c r="AU247" s="67">
        <v>4.4487834870636034E-3</v>
      </c>
      <c r="AV247" s="67">
        <v>4.9889185138037917E-2</v>
      </c>
      <c r="AW247" s="67">
        <v>1.024648128389082</v>
      </c>
      <c r="AX247" s="67">
        <v>3.1960248932369896E-3</v>
      </c>
      <c r="AY247" s="67">
        <v>1.5312867119170057E-2</v>
      </c>
      <c r="AZ247" s="67">
        <v>9.8065868297812601E-3</v>
      </c>
      <c r="BA247" s="67">
        <v>1.0167867069269026E-3</v>
      </c>
      <c r="BB247" s="67">
        <v>2.3264265188932035E-3</v>
      </c>
      <c r="BC247" s="67">
        <v>3.3571834341465305E-3</v>
      </c>
      <c r="BD247" s="67">
        <v>8.8463034819771325E-4</v>
      </c>
      <c r="BE247" s="67">
        <v>2.1621555254005354E-3</v>
      </c>
      <c r="BF247" s="67">
        <v>5.6940209289371799E-3</v>
      </c>
      <c r="BG247" s="67">
        <v>3.4812531247447958E-3</v>
      </c>
      <c r="BH247" s="67">
        <v>1.4483970823228748E-3</v>
      </c>
      <c r="BI247" s="67">
        <v>2.5347705577136153E-3</v>
      </c>
      <c r="BJ247" s="67">
        <v>6.9835405737768575E-3</v>
      </c>
      <c r="BK247" s="67">
        <v>1.8870112636618602E-3</v>
      </c>
      <c r="BM247" s="68">
        <f t="shared" si="78"/>
        <v>1.3053394254936261</v>
      </c>
      <c r="BN247" s="69">
        <f t="shared" si="79"/>
        <v>0.99293027063855455</v>
      </c>
    </row>
    <row r="248" spans="1:66" s="1" customFormat="1" ht="15.6" x14ac:dyDescent="0.3">
      <c r="A248" s="14"/>
      <c r="B248" s="44">
        <v>47</v>
      </c>
      <c r="C248" s="46" t="s">
        <v>116</v>
      </c>
      <c r="D248" s="67">
        <v>7.749803454119313E-5</v>
      </c>
      <c r="E248" s="67">
        <v>5.8528865468358675E-5</v>
      </c>
      <c r="F248" s="67">
        <v>3.1625831766818896E-5</v>
      </c>
      <c r="G248" s="67">
        <v>3.7238227645815581E-5</v>
      </c>
      <c r="H248" s="67">
        <v>3.2387119699563846E-5</v>
      </c>
      <c r="I248" s="67">
        <v>4.958455716472125E-4</v>
      </c>
      <c r="J248" s="67">
        <v>7.1881340316927957E-5</v>
      </c>
      <c r="K248" s="67">
        <v>3.6093757597721485E-4</v>
      </c>
      <c r="L248" s="67">
        <v>5.6464391108433617E-5</v>
      </c>
      <c r="M248" s="67">
        <v>9.778404908353373E-5</v>
      </c>
      <c r="N248" s="67">
        <v>1.2478334662265877E-4</v>
      </c>
      <c r="O248" s="67">
        <v>1.2630004485998479E-4</v>
      </c>
      <c r="P248" s="67">
        <v>1.1106558589154453E-4</v>
      </c>
      <c r="Q248" s="67">
        <v>3.6569441429247053E-5</v>
      </c>
      <c r="R248" s="67">
        <v>6.3413176251403525E-5</v>
      </c>
      <c r="S248" s="67">
        <v>4.4761306552034411E-4</v>
      </c>
      <c r="T248" s="67">
        <v>3.506985722467626E-4</v>
      </c>
      <c r="U248" s="67">
        <v>0</v>
      </c>
      <c r="V248" s="67">
        <v>6.0772784188046895E-4</v>
      </c>
      <c r="W248" s="67">
        <v>6.0774185599161339E-4</v>
      </c>
      <c r="X248" s="67">
        <v>2.739986953973826E-4</v>
      </c>
      <c r="Y248" s="67">
        <v>8.3445340708838932E-3</v>
      </c>
      <c r="Z248" s="67">
        <v>0</v>
      </c>
      <c r="AA248" s="67">
        <v>2.8193795068652929E-4</v>
      </c>
      <c r="AB248" s="67">
        <v>0</v>
      </c>
      <c r="AC248" s="67">
        <v>5.5868568421730343E-4</v>
      </c>
      <c r="AD248" s="67">
        <v>1.9785486676346634E-3</v>
      </c>
      <c r="AE248" s="67">
        <v>9.6890521348505802E-4</v>
      </c>
      <c r="AF248" s="67">
        <v>3.9415770678747752E-4</v>
      </c>
      <c r="AG248" s="67">
        <v>6.2620102459652442E-4</v>
      </c>
      <c r="AH248" s="67">
        <v>6.3218144431380981E-4</v>
      </c>
      <c r="AI248" s="67">
        <v>5.9409050507978249E-4</v>
      </c>
      <c r="AJ248" s="67">
        <v>0</v>
      </c>
      <c r="AK248" s="67">
        <v>4.3361516531506019E-4</v>
      </c>
      <c r="AL248" s="67">
        <v>1.0396877687168838E-3</v>
      </c>
      <c r="AM248" s="67">
        <v>5.3353380198741798E-4</v>
      </c>
      <c r="AN248" s="67">
        <v>8.6617511115710626E-4</v>
      </c>
      <c r="AO248" s="67">
        <v>9.158003333165134E-3</v>
      </c>
      <c r="AP248" s="67">
        <v>3.6073775323326962E-4</v>
      </c>
      <c r="AQ248" s="67">
        <v>1.4060362690268115E-3</v>
      </c>
      <c r="AR248" s="67">
        <v>1.0984591593523648E-3</v>
      </c>
      <c r="AS248" s="67">
        <v>7.4021307655948562E-4</v>
      </c>
      <c r="AT248" s="67">
        <v>1.7086005671031943E-3</v>
      </c>
      <c r="AU248" s="67">
        <v>1.6966980826548997E-4</v>
      </c>
      <c r="AV248" s="67">
        <v>2.2893665075757546E-3</v>
      </c>
      <c r="AW248" s="67">
        <v>1.0579552798199235E-3</v>
      </c>
      <c r="AX248" s="67">
        <v>1.0021420055932861</v>
      </c>
      <c r="AY248" s="67">
        <v>2.2911049240783627E-4</v>
      </c>
      <c r="AZ248" s="67">
        <v>1.9276594800238848E-3</v>
      </c>
      <c r="BA248" s="67">
        <v>3.6234427513139836E-4</v>
      </c>
      <c r="BB248" s="67">
        <v>2.0217659264269209E-3</v>
      </c>
      <c r="BC248" s="67">
        <v>3.5402396373947699E-3</v>
      </c>
      <c r="BD248" s="67">
        <v>8.3160540522474104E-4</v>
      </c>
      <c r="BE248" s="67">
        <v>7.1406850618881837E-3</v>
      </c>
      <c r="BF248" s="67">
        <v>6.2743127657001376E-3</v>
      </c>
      <c r="BG248" s="67">
        <v>4.2399390374766501E-3</v>
      </c>
      <c r="BH248" s="67">
        <v>2.1067280354704777E-3</v>
      </c>
      <c r="BI248" s="67">
        <v>1.6375118972462325E-3</v>
      </c>
      <c r="BJ248" s="67">
        <v>2.7096235414151388E-3</v>
      </c>
      <c r="BK248" s="67">
        <v>2.0069788866802444E-3</v>
      </c>
      <c r="BM248" s="68">
        <f t="shared" si="78"/>
        <v>1.0764819085380826</v>
      </c>
      <c r="BN248" s="69">
        <f t="shared" si="79"/>
        <v>0.81884562122838089</v>
      </c>
    </row>
    <row r="249" spans="1:66" s="1" customFormat="1" ht="15.6" x14ac:dyDescent="0.3">
      <c r="A249" s="14"/>
      <c r="B249" s="44">
        <v>48</v>
      </c>
      <c r="C249" s="46" t="s">
        <v>118</v>
      </c>
      <c r="D249" s="67">
        <v>7.1371231409583661E-4</v>
      </c>
      <c r="E249" s="67">
        <v>8.635621289535629E-4</v>
      </c>
      <c r="F249" s="67">
        <v>5.1485637641990507E-4</v>
      </c>
      <c r="G249" s="67">
        <v>5.7049564587976912E-4</v>
      </c>
      <c r="H249" s="67">
        <v>4.4862148283942357E-4</v>
      </c>
      <c r="I249" s="67">
        <v>4.4092379202327579E-3</v>
      </c>
      <c r="J249" s="67">
        <v>1.1041929032804768E-3</v>
      </c>
      <c r="K249" s="67">
        <v>1.4801610549515648E-3</v>
      </c>
      <c r="L249" s="67">
        <v>1.2455852183698745E-3</v>
      </c>
      <c r="M249" s="67">
        <v>1.5393571254155266E-3</v>
      </c>
      <c r="N249" s="67">
        <v>1.9729360856275469E-3</v>
      </c>
      <c r="O249" s="67">
        <v>2.2066892155334968E-3</v>
      </c>
      <c r="P249" s="67">
        <v>3.2754975890902948E-3</v>
      </c>
      <c r="Q249" s="67">
        <v>7.034429625991732E-4</v>
      </c>
      <c r="R249" s="67">
        <v>8.6096707738061507E-4</v>
      </c>
      <c r="S249" s="67">
        <v>2.9642921639379837E-3</v>
      </c>
      <c r="T249" s="67">
        <v>3.525872558887855E-3</v>
      </c>
      <c r="U249" s="67">
        <v>0</v>
      </c>
      <c r="V249" s="67">
        <v>8.2617119878958273E-3</v>
      </c>
      <c r="W249" s="67">
        <v>5.9614644609312616E-3</v>
      </c>
      <c r="X249" s="67">
        <v>2.8707790337039077E-3</v>
      </c>
      <c r="Y249" s="67">
        <v>1.4114291436193719E-2</v>
      </c>
      <c r="Z249" s="67">
        <v>0</v>
      </c>
      <c r="AA249" s="67">
        <v>3.7271543743255977E-3</v>
      </c>
      <c r="AB249" s="67">
        <v>0</v>
      </c>
      <c r="AC249" s="67">
        <v>4.9524560554382053E-3</v>
      </c>
      <c r="AD249" s="67">
        <v>1.6882035873724281E-2</v>
      </c>
      <c r="AE249" s="67">
        <v>3.7711687053158366E-3</v>
      </c>
      <c r="AF249" s="67">
        <v>2.4471859544032359E-3</v>
      </c>
      <c r="AG249" s="67">
        <v>3.4935983305836634E-3</v>
      </c>
      <c r="AH249" s="67">
        <v>3.899404256645902E-3</v>
      </c>
      <c r="AI249" s="67">
        <v>6.0292836195345555E-3</v>
      </c>
      <c r="AJ249" s="67">
        <v>0</v>
      </c>
      <c r="AK249" s="67">
        <v>4.601705154484886E-3</v>
      </c>
      <c r="AL249" s="67">
        <v>1.6279129454744409E-2</v>
      </c>
      <c r="AM249" s="67">
        <v>3.0607931296400454E-2</v>
      </c>
      <c r="AN249" s="67">
        <v>7.3160367701653904E-3</v>
      </c>
      <c r="AO249" s="67">
        <v>9.7661209195218004E-3</v>
      </c>
      <c r="AP249" s="67">
        <v>1.2381705134678192E-2</v>
      </c>
      <c r="AQ249" s="67">
        <v>1.1278177049698364E-2</v>
      </c>
      <c r="AR249" s="67">
        <v>1.6710144283813282E-2</v>
      </c>
      <c r="AS249" s="67">
        <v>9.8434991303102872E-3</v>
      </c>
      <c r="AT249" s="67">
        <v>1.0759877636156163E-2</v>
      </c>
      <c r="AU249" s="67">
        <v>1.1354986207661184E-2</v>
      </c>
      <c r="AV249" s="67">
        <v>4.5009757741695758E-2</v>
      </c>
      <c r="AW249" s="67">
        <v>1.7651506969568541E-2</v>
      </c>
      <c r="AX249" s="67">
        <v>1.4422765786893386E-2</v>
      </c>
      <c r="AY249" s="67">
        <v>1.0031050897167644</v>
      </c>
      <c r="AZ249" s="67">
        <v>7.6884028472504855E-3</v>
      </c>
      <c r="BA249" s="67">
        <v>4.9579872708195166E-3</v>
      </c>
      <c r="BB249" s="67">
        <v>1.3776519350027685E-2</v>
      </c>
      <c r="BC249" s="67">
        <v>1.0113863113374725E-2</v>
      </c>
      <c r="BD249" s="67">
        <v>5.4752852752083742E-3</v>
      </c>
      <c r="BE249" s="67">
        <v>1.9156203064227433E-2</v>
      </c>
      <c r="BF249" s="67">
        <v>2.4010443985804552E-2</v>
      </c>
      <c r="BG249" s="67">
        <v>8.7067862049614267E-2</v>
      </c>
      <c r="BH249" s="67">
        <v>3.364871676573334E-3</v>
      </c>
      <c r="BI249" s="67">
        <v>5.0460930914289657E-3</v>
      </c>
      <c r="BJ249" s="67">
        <v>1.7331816485559457E-2</v>
      </c>
      <c r="BK249" s="67">
        <v>8.4765744032369566E-3</v>
      </c>
      <c r="BM249" s="68">
        <f t="shared" si="78"/>
        <v>1.5323643697778739</v>
      </c>
      <c r="BN249" s="69">
        <f t="shared" si="79"/>
        <v>1.1656209401819313</v>
      </c>
    </row>
    <row r="250" spans="1:66" s="1" customFormat="1" ht="15.6" x14ac:dyDescent="0.3">
      <c r="A250" s="14"/>
      <c r="B250" s="44">
        <v>49</v>
      </c>
      <c r="C250" s="46" t="s">
        <v>120</v>
      </c>
      <c r="D250" s="67">
        <v>3.925691522800222E-4</v>
      </c>
      <c r="E250" s="67">
        <v>2.9292541042678851E-4</v>
      </c>
      <c r="F250" s="67">
        <v>1.4187509346205721E-4</v>
      </c>
      <c r="G250" s="67">
        <v>2.5440820255798527E-4</v>
      </c>
      <c r="H250" s="67">
        <v>1.6343742531054378E-4</v>
      </c>
      <c r="I250" s="67">
        <v>1.2130975661805254E-3</v>
      </c>
      <c r="J250" s="67">
        <v>3.1222253016203642E-4</v>
      </c>
      <c r="K250" s="67">
        <v>3.7630908561740235E-4</v>
      </c>
      <c r="L250" s="67">
        <v>3.4404504508174749E-4</v>
      </c>
      <c r="M250" s="67">
        <v>4.3044946685094512E-4</v>
      </c>
      <c r="N250" s="67">
        <v>5.3191909338116689E-4</v>
      </c>
      <c r="O250" s="67">
        <v>6.5756704509125794E-4</v>
      </c>
      <c r="P250" s="67">
        <v>1.4773108197831918E-3</v>
      </c>
      <c r="Q250" s="67">
        <v>3.1447649746566095E-4</v>
      </c>
      <c r="R250" s="67">
        <v>7.3685172140878913E-5</v>
      </c>
      <c r="S250" s="67">
        <v>1.4631539909824567E-3</v>
      </c>
      <c r="T250" s="67">
        <v>2.2629848654242119E-3</v>
      </c>
      <c r="U250" s="67">
        <v>0</v>
      </c>
      <c r="V250" s="67">
        <v>2.4454557871674844E-3</v>
      </c>
      <c r="W250" s="67">
        <v>2.8878582895349126E-3</v>
      </c>
      <c r="X250" s="67">
        <v>8.9753680075469714E-4</v>
      </c>
      <c r="Y250" s="67">
        <v>1.1458111294733364E-2</v>
      </c>
      <c r="Z250" s="67">
        <v>0</v>
      </c>
      <c r="AA250" s="67">
        <v>1.5416403856467436E-3</v>
      </c>
      <c r="AB250" s="67">
        <v>0</v>
      </c>
      <c r="AC250" s="67">
        <v>1.080449182787961E-3</v>
      </c>
      <c r="AD250" s="67">
        <v>1.3780773309769992E-2</v>
      </c>
      <c r="AE250" s="67">
        <v>1.6085214364014451E-3</v>
      </c>
      <c r="AF250" s="67">
        <v>8.5270667183486688E-4</v>
      </c>
      <c r="AG250" s="67">
        <v>1.6650732951557451E-3</v>
      </c>
      <c r="AH250" s="67">
        <v>1.8700252198737865E-3</v>
      </c>
      <c r="AI250" s="67">
        <v>4.9668546379499114E-3</v>
      </c>
      <c r="AJ250" s="67">
        <v>0</v>
      </c>
      <c r="AK250" s="67">
        <v>1.357100641273379E-3</v>
      </c>
      <c r="AL250" s="67">
        <v>2.3087969569884994E-3</v>
      </c>
      <c r="AM250" s="67">
        <v>5.1679444822709262E-3</v>
      </c>
      <c r="AN250" s="67">
        <v>1.6254752152479499E-2</v>
      </c>
      <c r="AO250" s="67">
        <v>8.1232657886688587E-3</v>
      </c>
      <c r="AP250" s="67">
        <v>2.0600669532213635E-3</v>
      </c>
      <c r="AQ250" s="67">
        <v>4.3977847748590546E-3</v>
      </c>
      <c r="AR250" s="67">
        <v>4.4541872384985179E-3</v>
      </c>
      <c r="AS250" s="67">
        <v>1.6590892771790162E-3</v>
      </c>
      <c r="AT250" s="67">
        <v>3.4686627393396728E-3</v>
      </c>
      <c r="AU250" s="67">
        <v>7.9837586755585714E-3</v>
      </c>
      <c r="AV250" s="67">
        <v>1.4525169081785265E-2</v>
      </c>
      <c r="AW250" s="67">
        <v>2.2679167286435941E-2</v>
      </c>
      <c r="AX250" s="67">
        <v>8.9357339069665326E-3</v>
      </c>
      <c r="AY250" s="67">
        <v>1.1554470734461296E-3</v>
      </c>
      <c r="AZ250" s="67">
        <v>1.0737425685063557</v>
      </c>
      <c r="BA250" s="67">
        <v>8.133729287634537E-3</v>
      </c>
      <c r="BB250" s="67">
        <v>5.3000068037887859E-3</v>
      </c>
      <c r="BC250" s="67">
        <v>1.4205116021010487E-2</v>
      </c>
      <c r="BD250" s="67">
        <v>2.0724946508783372E-3</v>
      </c>
      <c r="BE250" s="67">
        <v>3.1071770144609413E-2</v>
      </c>
      <c r="BF250" s="67">
        <v>2.7703005981521721E-2</v>
      </c>
      <c r="BG250" s="67">
        <v>1.3761699972928804E-2</v>
      </c>
      <c r="BH250" s="67">
        <v>7.4329528200841851E-3</v>
      </c>
      <c r="BI250" s="67">
        <v>1.045017138581545E-2</v>
      </c>
      <c r="BJ250" s="67">
        <v>9.9632915096663967E-3</v>
      </c>
      <c r="BK250" s="67">
        <v>1.0019624480722782E-2</v>
      </c>
      <c r="BM250" s="68">
        <f t="shared" si="78"/>
        <v>1.3741448013677975</v>
      </c>
      <c r="BN250" s="69">
        <f t="shared" si="79"/>
        <v>1.0452683362434396</v>
      </c>
    </row>
    <row r="251" spans="1:66" s="1" customFormat="1" ht="15.6" x14ac:dyDescent="0.3">
      <c r="A251" s="14"/>
      <c r="B251" s="44">
        <v>50</v>
      </c>
      <c r="C251" s="46" t="s">
        <v>122</v>
      </c>
      <c r="D251" s="67">
        <v>1.2453983422724774E-2</v>
      </c>
      <c r="E251" s="67">
        <v>8.3135467885229811E-3</v>
      </c>
      <c r="F251" s="67">
        <v>7.1382360077715766E-4</v>
      </c>
      <c r="G251" s="67">
        <v>1.0174537619966999E-3</v>
      </c>
      <c r="H251" s="67">
        <v>5.672051076254231E-4</v>
      </c>
      <c r="I251" s="67">
        <v>2.575503121003038E-2</v>
      </c>
      <c r="J251" s="67">
        <v>2.3092296185040456E-3</v>
      </c>
      <c r="K251" s="67">
        <v>6.9165826477431362E-3</v>
      </c>
      <c r="L251" s="67">
        <v>1.6822339140665234E-3</v>
      </c>
      <c r="M251" s="67">
        <v>1.9206248672972513E-3</v>
      </c>
      <c r="N251" s="67">
        <v>2.5530072087078695E-3</v>
      </c>
      <c r="O251" s="67">
        <v>2.4450955324795071E-3</v>
      </c>
      <c r="P251" s="67">
        <v>5.0871615979215731E-3</v>
      </c>
      <c r="Q251" s="67">
        <v>1.5738499771233727E-3</v>
      </c>
      <c r="R251" s="67">
        <v>2.8807919722436141E-4</v>
      </c>
      <c r="S251" s="67">
        <v>2.5120235401846088E-3</v>
      </c>
      <c r="T251" s="67">
        <v>3.5821156087586866E-3</v>
      </c>
      <c r="U251" s="67">
        <v>0</v>
      </c>
      <c r="V251" s="67">
        <v>2.3254129340761816E-2</v>
      </c>
      <c r="W251" s="67">
        <v>1.5584842371640971E-2</v>
      </c>
      <c r="X251" s="67">
        <v>5.7192139283812216E-3</v>
      </c>
      <c r="Y251" s="67">
        <v>1.8404719511884902E-2</v>
      </c>
      <c r="Z251" s="67">
        <v>0</v>
      </c>
      <c r="AA251" s="67">
        <v>7.4467058716360538E-3</v>
      </c>
      <c r="AB251" s="67">
        <v>0</v>
      </c>
      <c r="AC251" s="67">
        <v>4.189164032240119E-3</v>
      </c>
      <c r="AD251" s="67">
        <v>1.9682631796617819E-2</v>
      </c>
      <c r="AE251" s="67">
        <v>6.8021363980554899E-3</v>
      </c>
      <c r="AF251" s="67">
        <v>6.4168415236274803E-3</v>
      </c>
      <c r="AG251" s="67">
        <v>4.8394438611565772E-3</v>
      </c>
      <c r="AH251" s="67">
        <v>1.2307704074608445E-2</v>
      </c>
      <c r="AI251" s="67">
        <v>1.1299010354734181E-2</v>
      </c>
      <c r="AJ251" s="67">
        <v>0</v>
      </c>
      <c r="AK251" s="67">
        <v>1.0014974143654086E-2</v>
      </c>
      <c r="AL251" s="67">
        <v>5.6529980544609967E-3</v>
      </c>
      <c r="AM251" s="67">
        <v>4.5566641090863766E-2</v>
      </c>
      <c r="AN251" s="67">
        <v>2.8124613586042069E-2</v>
      </c>
      <c r="AO251" s="67">
        <v>7.5002605479859647E-3</v>
      </c>
      <c r="AP251" s="67">
        <v>7.1369975634720476E-3</v>
      </c>
      <c r="AQ251" s="67">
        <v>6.5775233766818784E-3</v>
      </c>
      <c r="AR251" s="67">
        <v>2.6593026093421325E-2</v>
      </c>
      <c r="AS251" s="67">
        <v>9.1976794171290659E-3</v>
      </c>
      <c r="AT251" s="67">
        <v>1.3306955192453318E-2</v>
      </c>
      <c r="AU251" s="67">
        <v>2.5021094082532013E-2</v>
      </c>
      <c r="AV251" s="67">
        <v>2.3559196136567838E-2</v>
      </c>
      <c r="AW251" s="67">
        <v>5.407788359333099E-3</v>
      </c>
      <c r="AX251" s="67">
        <v>1.5337976333166884E-2</v>
      </c>
      <c r="AY251" s="67">
        <v>3.8663188597052216E-3</v>
      </c>
      <c r="AZ251" s="67">
        <v>1.3296730400592901E-2</v>
      </c>
      <c r="BA251" s="67">
        <v>1.0727260724604906</v>
      </c>
      <c r="BB251" s="67">
        <v>1.2355306623416461E-2</v>
      </c>
      <c r="BC251" s="67">
        <v>0.16254687345282726</v>
      </c>
      <c r="BD251" s="67">
        <v>1.4242231297173179E-2</v>
      </c>
      <c r="BE251" s="67">
        <v>1.4616475470334655E-2</v>
      </c>
      <c r="BF251" s="67">
        <v>3.0171252396812637E-2</v>
      </c>
      <c r="BG251" s="67">
        <v>3.7121290096973239E-3</v>
      </c>
      <c r="BH251" s="67">
        <v>9.9451338676092797E-3</v>
      </c>
      <c r="BI251" s="67">
        <v>7.1859666479256699E-3</v>
      </c>
      <c r="BJ251" s="67">
        <v>3.8101031778209886E-2</v>
      </c>
      <c r="BK251" s="67">
        <v>5.9673805006769552E-3</v>
      </c>
      <c r="BM251" s="68">
        <f t="shared" si="78"/>
        <v>1.8333682174102701</v>
      </c>
      <c r="BN251" s="69">
        <f t="shared" si="79"/>
        <v>1.3945850134763993</v>
      </c>
    </row>
    <row r="252" spans="1:66" s="1" customFormat="1" ht="15.6" x14ac:dyDescent="0.3">
      <c r="A252" s="14"/>
      <c r="B252" s="44">
        <v>51</v>
      </c>
      <c r="C252" s="46" t="s">
        <v>124</v>
      </c>
      <c r="D252" s="67">
        <v>1.3799170284193695E-4</v>
      </c>
      <c r="E252" s="67">
        <v>1.0621229623441767E-4</v>
      </c>
      <c r="F252" s="67">
        <v>2.8410177011459914E-5</v>
      </c>
      <c r="G252" s="67">
        <v>3.5350493306311129E-5</v>
      </c>
      <c r="H252" s="67">
        <v>2.1591758782634652E-5</v>
      </c>
      <c r="I252" s="67">
        <v>3.7394595046309905E-4</v>
      </c>
      <c r="J252" s="67">
        <v>1.3455305432516322E-4</v>
      </c>
      <c r="K252" s="67">
        <v>1.8221540018472493E-4</v>
      </c>
      <c r="L252" s="67">
        <v>7.0154768945399589E-5</v>
      </c>
      <c r="M252" s="67">
        <v>2.5132749922878779E-4</v>
      </c>
      <c r="N252" s="67">
        <v>1.1913041867232837E-4</v>
      </c>
      <c r="O252" s="67">
        <v>1.1345244281736722E-4</v>
      </c>
      <c r="P252" s="67">
        <v>5.2259926595486339E-4</v>
      </c>
      <c r="Q252" s="67">
        <v>6.2576741181460992E-5</v>
      </c>
      <c r="R252" s="67">
        <v>1.0760858126143493E-4</v>
      </c>
      <c r="S252" s="67">
        <v>2.6958802505347402E-4</v>
      </c>
      <c r="T252" s="67">
        <v>5.4599953726563067E-4</v>
      </c>
      <c r="U252" s="67">
        <v>0</v>
      </c>
      <c r="V252" s="67">
        <v>6.2254746038894408E-4</v>
      </c>
      <c r="W252" s="67">
        <v>5.0277478955138043E-4</v>
      </c>
      <c r="X252" s="67">
        <v>1.8738121635558124E-4</v>
      </c>
      <c r="Y252" s="67">
        <v>2.0745379467600774E-3</v>
      </c>
      <c r="Z252" s="67">
        <v>0</v>
      </c>
      <c r="AA252" s="67">
        <v>3.4118510794030961E-4</v>
      </c>
      <c r="AB252" s="67">
        <v>0</v>
      </c>
      <c r="AC252" s="67">
        <v>2.4160252920778002E-4</v>
      </c>
      <c r="AD252" s="67">
        <v>4.790120415763253E-4</v>
      </c>
      <c r="AE252" s="67">
        <v>2.1808884774438361E-4</v>
      </c>
      <c r="AF252" s="67">
        <v>1.8300170398559439E-4</v>
      </c>
      <c r="AG252" s="67">
        <v>3.3198966982871234E-4</v>
      </c>
      <c r="AH252" s="67">
        <v>6.4977271253545573E-4</v>
      </c>
      <c r="AI252" s="67">
        <v>3.1732766096598323E-4</v>
      </c>
      <c r="AJ252" s="67">
        <v>0</v>
      </c>
      <c r="AK252" s="67">
        <v>3.3507721244108179E-4</v>
      </c>
      <c r="AL252" s="67">
        <v>2.6093304405533331E-4</v>
      </c>
      <c r="AM252" s="67">
        <v>4.7413844381479777E-4</v>
      </c>
      <c r="AN252" s="67">
        <v>4.769070321409951E-4</v>
      </c>
      <c r="AO252" s="67">
        <v>1.0226963864983169E-3</v>
      </c>
      <c r="AP252" s="67">
        <v>7.793257757370553E-4</v>
      </c>
      <c r="AQ252" s="67">
        <v>4.7423873492128754E-4</v>
      </c>
      <c r="AR252" s="67">
        <v>4.5904594296073602E-4</v>
      </c>
      <c r="AS252" s="67">
        <v>2.5605479217876781E-4</v>
      </c>
      <c r="AT252" s="67">
        <v>2.2342578535773832E-3</v>
      </c>
      <c r="AU252" s="67">
        <v>5.6719429899767301E-4</v>
      </c>
      <c r="AV252" s="67">
        <v>9.2332255936444351E-3</v>
      </c>
      <c r="AW252" s="67">
        <v>7.1606739551879569E-4</v>
      </c>
      <c r="AX252" s="67">
        <v>8.4863163138930279E-4</v>
      </c>
      <c r="AY252" s="67">
        <v>1.9232376578049351E-4</v>
      </c>
      <c r="AZ252" s="67">
        <v>3.2757253962124259E-3</v>
      </c>
      <c r="BA252" s="67">
        <v>4.622404414268871E-3</v>
      </c>
      <c r="BB252" s="67">
        <v>1.0058765163880217</v>
      </c>
      <c r="BC252" s="67">
        <v>2.0784907329347485E-2</v>
      </c>
      <c r="BD252" s="67">
        <v>6.0381840339629076E-4</v>
      </c>
      <c r="BE252" s="67">
        <v>3.625540282207516E-3</v>
      </c>
      <c r="BF252" s="67">
        <v>2.715579224571823E-3</v>
      </c>
      <c r="BG252" s="67">
        <v>1.2228812141790594E-3</v>
      </c>
      <c r="BH252" s="67">
        <v>1.1746768441055428E-3</v>
      </c>
      <c r="BI252" s="67">
        <v>4.8168376044602917E-3</v>
      </c>
      <c r="BJ252" s="67">
        <v>4.5507441875974773E-3</v>
      </c>
      <c r="BK252" s="67">
        <v>7.1041509729391603E-4</v>
      </c>
      <c r="BM252" s="68">
        <f t="shared" si="78"/>
        <v>1.0815420940896896</v>
      </c>
      <c r="BN252" s="69">
        <f t="shared" si="79"/>
        <v>0.822694743771614</v>
      </c>
    </row>
    <row r="253" spans="1:66" s="1" customFormat="1" ht="15.6" x14ac:dyDescent="0.3">
      <c r="A253" s="14"/>
      <c r="B253" s="44">
        <v>52</v>
      </c>
      <c r="C253" s="46" t="s">
        <v>126</v>
      </c>
      <c r="D253" s="67">
        <v>2.1473919458001576E-3</v>
      </c>
      <c r="E253" s="67">
        <v>1.8048194723939419E-3</v>
      </c>
      <c r="F253" s="67">
        <v>9.2674112598004977E-5</v>
      </c>
      <c r="G253" s="67">
        <v>5.7251452437568717E-5</v>
      </c>
      <c r="H253" s="67">
        <v>4.4145545916209677E-5</v>
      </c>
      <c r="I253" s="67">
        <v>4.2413330773702183E-4</v>
      </c>
      <c r="J253" s="67">
        <v>8.3239319482056608E-5</v>
      </c>
      <c r="K253" s="67">
        <v>1.7904266842830692E-4</v>
      </c>
      <c r="L253" s="67">
        <v>7.1258982983571373E-5</v>
      </c>
      <c r="M253" s="67">
        <v>2.9027381807395685E-4</v>
      </c>
      <c r="N253" s="67">
        <v>2.3584221633376297E-4</v>
      </c>
      <c r="O253" s="67">
        <v>2.439145608385446E-4</v>
      </c>
      <c r="P253" s="67">
        <v>1.8321433860118187E-3</v>
      </c>
      <c r="Q253" s="67">
        <v>4.0666633928144736E-4</v>
      </c>
      <c r="R253" s="67">
        <v>1.5445413351944831E-5</v>
      </c>
      <c r="S253" s="67">
        <v>1.5587466609286068E-4</v>
      </c>
      <c r="T253" s="67">
        <v>3.5993600612176319E-4</v>
      </c>
      <c r="U253" s="67">
        <v>0</v>
      </c>
      <c r="V253" s="67">
        <v>4.2495000129676528E-3</v>
      </c>
      <c r="W253" s="67">
        <v>6.5642936220230551E-3</v>
      </c>
      <c r="X253" s="67">
        <v>6.4972459384127321E-4</v>
      </c>
      <c r="Y253" s="67">
        <v>2.2474572499087096E-3</v>
      </c>
      <c r="Z253" s="67">
        <v>0</v>
      </c>
      <c r="AA253" s="67">
        <v>8.3035158808598757E-4</v>
      </c>
      <c r="AB253" s="67">
        <v>0</v>
      </c>
      <c r="AC253" s="67">
        <v>6.4359729065986118E-4</v>
      </c>
      <c r="AD253" s="67">
        <v>3.9226835715722806E-3</v>
      </c>
      <c r="AE253" s="67">
        <v>1.1803102892635924E-3</v>
      </c>
      <c r="AF253" s="67">
        <v>2.2816949314589238E-4</v>
      </c>
      <c r="AG253" s="67">
        <v>7.3641686223068219E-4</v>
      </c>
      <c r="AH253" s="67">
        <v>1.8701599476808886E-3</v>
      </c>
      <c r="AI253" s="67">
        <v>6.6815824220993285E-4</v>
      </c>
      <c r="AJ253" s="67">
        <v>0</v>
      </c>
      <c r="AK253" s="67">
        <v>5.7423198644880526E-4</v>
      </c>
      <c r="AL253" s="67">
        <v>3.3625291442523008E-4</v>
      </c>
      <c r="AM253" s="67">
        <v>4.3819512204348347E-3</v>
      </c>
      <c r="AN253" s="67">
        <v>1.0313020544573807E-3</v>
      </c>
      <c r="AO253" s="67">
        <v>8.8323415580078991E-4</v>
      </c>
      <c r="AP253" s="67">
        <v>6.1382050597854081E-4</v>
      </c>
      <c r="AQ253" s="67">
        <v>2.39175699064505E-3</v>
      </c>
      <c r="AR253" s="67">
        <v>6.0035780491244186E-4</v>
      </c>
      <c r="AS253" s="67">
        <v>1.5964336748752563E-3</v>
      </c>
      <c r="AT253" s="67">
        <v>2.3720768533825832E-3</v>
      </c>
      <c r="AU253" s="67">
        <v>4.2913460359356084E-3</v>
      </c>
      <c r="AV253" s="67">
        <v>2.5600648969508976E-3</v>
      </c>
      <c r="AW253" s="67">
        <v>2.3700962704967582E-3</v>
      </c>
      <c r="AX253" s="67">
        <v>1.8743948613976545E-3</v>
      </c>
      <c r="AY253" s="67">
        <v>3.9600245265056754E-4</v>
      </c>
      <c r="AZ253" s="67">
        <v>2.0357787384509547E-3</v>
      </c>
      <c r="BA253" s="67">
        <v>9.1102427387574521E-3</v>
      </c>
      <c r="BB253" s="67">
        <v>1.1851330267120612E-2</v>
      </c>
      <c r="BC253" s="67">
        <v>1.0954562465902196</v>
      </c>
      <c r="BD253" s="67">
        <v>4.3605459697670474E-3</v>
      </c>
      <c r="BE253" s="67">
        <v>9.9790349560374639E-3</v>
      </c>
      <c r="BF253" s="67">
        <v>2.2161081545116815E-2</v>
      </c>
      <c r="BG253" s="67">
        <v>3.592941729087371E-4</v>
      </c>
      <c r="BH253" s="67">
        <v>8.3506428905171025E-4</v>
      </c>
      <c r="BI253" s="67">
        <v>3.0284950826006972E-4</v>
      </c>
      <c r="BJ253" s="67">
        <v>1.7523019794504361E-3</v>
      </c>
      <c r="BK253" s="67">
        <v>2.9851372733379253E-3</v>
      </c>
      <c r="BM253" s="68">
        <f t="shared" si="78"/>
        <v>1.2196971066847437</v>
      </c>
      <c r="BN253" s="69">
        <f t="shared" si="79"/>
        <v>0.92778487693311318</v>
      </c>
    </row>
    <row r="254" spans="1:66" s="1" customFormat="1" ht="15.6" x14ac:dyDescent="0.3">
      <c r="A254" s="14"/>
      <c r="B254" s="44">
        <v>53</v>
      </c>
      <c r="C254" s="46" t="s">
        <v>128</v>
      </c>
      <c r="D254" s="67">
        <v>8.8994851043077447E-4</v>
      </c>
      <c r="E254" s="67">
        <v>9.8409639591615257E-4</v>
      </c>
      <c r="F254" s="67">
        <v>6.6285693793615352E-4</v>
      </c>
      <c r="G254" s="67">
        <v>6.9455770847509028E-4</v>
      </c>
      <c r="H254" s="67">
        <v>6.8422170047765715E-4</v>
      </c>
      <c r="I254" s="67">
        <v>1.9267200781884586E-3</v>
      </c>
      <c r="J254" s="67">
        <v>1.3420657413975344E-3</v>
      </c>
      <c r="K254" s="67">
        <v>1.3718680809652395E-3</v>
      </c>
      <c r="L254" s="67">
        <v>1.0620421356290445E-3</v>
      </c>
      <c r="M254" s="67">
        <v>1.7192809120991897E-3</v>
      </c>
      <c r="N254" s="67">
        <v>2.3744727156122798E-3</v>
      </c>
      <c r="O254" s="67">
        <v>1.6276410386595753E-3</v>
      </c>
      <c r="P254" s="67">
        <v>1.5339659945708033E-3</v>
      </c>
      <c r="Q254" s="67">
        <v>6.4823966333359703E-4</v>
      </c>
      <c r="R254" s="67">
        <v>2.8243451180422007E-4</v>
      </c>
      <c r="S254" s="67">
        <v>1.5209324648547174E-3</v>
      </c>
      <c r="T254" s="67">
        <v>3.9609631744297793E-3</v>
      </c>
      <c r="U254" s="67">
        <v>0</v>
      </c>
      <c r="V254" s="67">
        <v>3.9295836372594565E-3</v>
      </c>
      <c r="W254" s="67">
        <v>4.8628255010049141E-3</v>
      </c>
      <c r="X254" s="67">
        <v>3.3885254942533894E-3</v>
      </c>
      <c r="Y254" s="67">
        <v>6.0795254345878073E-3</v>
      </c>
      <c r="Z254" s="67">
        <v>0</v>
      </c>
      <c r="AA254" s="67">
        <v>3.4342474441395147E-3</v>
      </c>
      <c r="AB254" s="67">
        <v>0</v>
      </c>
      <c r="AC254" s="67">
        <v>2.3636821213210957E-3</v>
      </c>
      <c r="AD254" s="67">
        <v>2.1519300018550486E-2</v>
      </c>
      <c r="AE254" s="67">
        <v>2.8299125674230894E-3</v>
      </c>
      <c r="AF254" s="67">
        <v>4.3912519401501674E-3</v>
      </c>
      <c r="AG254" s="67">
        <v>3.9504523233794657E-3</v>
      </c>
      <c r="AH254" s="67">
        <v>2.7228921475151787E-3</v>
      </c>
      <c r="AI254" s="67">
        <v>5.0794850127509547E-3</v>
      </c>
      <c r="AJ254" s="67">
        <v>0</v>
      </c>
      <c r="AK254" s="67">
        <v>3.1899034640088687E-3</v>
      </c>
      <c r="AL254" s="67">
        <v>4.9570342269244193E-3</v>
      </c>
      <c r="AM254" s="67">
        <v>3.1216346645422718E-3</v>
      </c>
      <c r="AN254" s="67">
        <v>1.0618646570494871E-2</v>
      </c>
      <c r="AO254" s="67">
        <v>1.5217142735766027E-2</v>
      </c>
      <c r="AP254" s="67">
        <v>7.0418678179952204E-3</v>
      </c>
      <c r="AQ254" s="67">
        <v>4.6627422362204261E-2</v>
      </c>
      <c r="AR254" s="67">
        <v>3.006442330760754E-2</v>
      </c>
      <c r="AS254" s="67">
        <v>1.0830791089724899E-2</v>
      </c>
      <c r="AT254" s="67">
        <v>4.2115659750506917E-3</v>
      </c>
      <c r="AU254" s="67">
        <v>2.6180751353151103E-3</v>
      </c>
      <c r="AV254" s="67">
        <v>5.1513220026700463E-3</v>
      </c>
      <c r="AW254" s="67">
        <v>5.4391230511617508E-3</v>
      </c>
      <c r="AX254" s="67">
        <v>6.1708823566972056E-3</v>
      </c>
      <c r="AY254" s="67">
        <v>3.2346971915849943E-3</v>
      </c>
      <c r="AZ254" s="67">
        <v>5.7587029286396254E-3</v>
      </c>
      <c r="BA254" s="67">
        <v>2.1498415211141666E-3</v>
      </c>
      <c r="BB254" s="67">
        <v>6.3331713469894487E-3</v>
      </c>
      <c r="BC254" s="67">
        <v>8.8899928946604631E-3</v>
      </c>
      <c r="BD254" s="67">
        <v>1.0129730520213218</v>
      </c>
      <c r="BE254" s="67">
        <v>3.1604046715361024E-2</v>
      </c>
      <c r="BF254" s="67">
        <v>2.058645329880824E-2</v>
      </c>
      <c r="BG254" s="67">
        <v>4.1822833909920393E-3</v>
      </c>
      <c r="BH254" s="67">
        <v>3.795213490434159E-3</v>
      </c>
      <c r="BI254" s="67">
        <v>4.2533385809818405E-3</v>
      </c>
      <c r="BJ254" s="67">
        <v>2.2444157814254875E-2</v>
      </c>
      <c r="BK254" s="67">
        <v>3.0185420316662152E-2</v>
      </c>
      <c r="BM254" s="68">
        <f t="shared" si="78"/>
        <v>1.3994881976790841</v>
      </c>
      <c r="BN254" s="69">
        <f t="shared" si="79"/>
        <v>1.0645462534401486</v>
      </c>
    </row>
    <row r="255" spans="1:66" s="1" customFormat="1" ht="15.6" x14ac:dyDescent="0.3">
      <c r="A255" s="14"/>
      <c r="B255" s="44">
        <v>54</v>
      </c>
      <c r="C255" s="46" t="s">
        <v>130</v>
      </c>
      <c r="D255" s="67">
        <v>3.6607354869449202E-3</v>
      </c>
      <c r="E255" s="67">
        <v>4.1717377000086273E-4</v>
      </c>
      <c r="F255" s="67">
        <v>1.4591601823198873E-4</v>
      </c>
      <c r="G255" s="67">
        <v>1.7710651804647346E-4</v>
      </c>
      <c r="H255" s="67">
        <v>1.3452061134486918E-4</v>
      </c>
      <c r="I255" s="67">
        <v>1.703544465175798E-3</v>
      </c>
      <c r="J255" s="67">
        <v>3.5367690747752035E-4</v>
      </c>
      <c r="K255" s="67">
        <v>5.3314931211422966E-4</v>
      </c>
      <c r="L255" s="67">
        <v>2.6866584157288426E-4</v>
      </c>
      <c r="M255" s="67">
        <v>4.3340424809453355E-4</v>
      </c>
      <c r="N255" s="67">
        <v>5.8846120342229559E-4</v>
      </c>
      <c r="O255" s="67">
        <v>6.7535487605522625E-3</v>
      </c>
      <c r="P255" s="67">
        <v>6.4038058690157034E-3</v>
      </c>
      <c r="Q255" s="67">
        <v>1.1395211181123999E-4</v>
      </c>
      <c r="R255" s="67">
        <v>1.5631529637014291E-4</v>
      </c>
      <c r="S255" s="67">
        <v>7.2691191666038552E-4</v>
      </c>
      <c r="T255" s="67">
        <v>7.5136382773633055E-4</v>
      </c>
      <c r="U255" s="67">
        <v>0</v>
      </c>
      <c r="V255" s="67">
        <v>1.1339565971114768E-3</v>
      </c>
      <c r="W255" s="67">
        <v>8.9459985671551823E-4</v>
      </c>
      <c r="X255" s="67">
        <v>9.5101736122015976E-4</v>
      </c>
      <c r="Y255" s="67">
        <v>1.1262352436498731E-2</v>
      </c>
      <c r="Z255" s="67">
        <v>0</v>
      </c>
      <c r="AA255" s="67">
        <v>2.0622298659702517E-3</v>
      </c>
      <c r="AB255" s="67">
        <v>0</v>
      </c>
      <c r="AC255" s="67">
        <v>2.1782788698370089E-3</v>
      </c>
      <c r="AD255" s="67">
        <v>9.3194266282556962E-3</v>
      </c>
      <c r="AE255" s="67">
        <v>2.4766645871707291E-3</v>
      </c>
      <c r="AF255" s="67">
        <v>1.9727477999757254E-3</v>
      </c>
      <c r="AG255" s="67">
        <v>1.5327091370607253E-3</v>
      </c>
      <c r="AH255" s="67">
        <v>1.6577116933966306E-3</v>
      </c>
      <c r="AI255" s="67">
        <v>1.1244221265254608E-3</v>
      </c>
      <c r="AJ255" s="67">
        <v>0</v>
      </c>
      <c r="AK255" s="67">
        <v>7.6277744742022932E-3</v>
      </c>
      <c r="AL255" s="67">
        <v>2.9652853992954277E-3</v>
      </c>
      <c r="AM255" s="67">
        <v>1.8855949365248273E-3</v>
      </c>
      <c r="AN255" s="67">
        <v>9.8653712004947037E-3</v>
      </c>
      <c r="AO255" s="67">
        <v>1.9178803035193828E-2</v>
      </c>
      <c r="AP255" s="67">
        <v>3.011718297546952E-3</v>
      </c>
      <c r="AQ255" s="67">
        <v>4.964186870625188E-3</v>
      </c>
      <c r="AR255" s="67">
        <v>2.4067511331676956E-3</v>
      </c>
      <c r="AS255" s="67">
        <v>2.7404505289279298E-3</v>
      </c>
      <c r="AT255" s="67">
        <v>4.5431239501045337E-3</v>
      </c>
      <c r="AU255" s="67">
        <v>2.9498823992095478E-3</v>
      </c>
      <c r="AV255" s="67">
        <v>8.0125082609634121E-3</v>
      </c>
      <c r="AW255" s="67">
        <v>2.1321296649662539E-2</v>
      </c>
      <c r="AX255" s="67">
        <v>5.3089042836388968E-3</v>
      </c>
      <c r="AY255" s="67">
        <v>7.9317752055268131E-4</v>
      </c>
      <c r="AZ255" s="67">
        <v>8.9811411600015396E-3</v>
      </c>
      <c r="BA255" s="67">
        <v>5.3273724932836287E-3</v>
      </c>
      <c r="BB255" s="67">
        <v>4.2346899496250399E-3</v>
      </c>
      <c r="BC255" s="67">
        <v>1.3959650243085653E-2</v>
      </c>
      <c r="BD255" s="67">
        <v>3.5511444577784818E-3</v>
      </c>
      <c r="BE255" s="67">
        <v>1.0282650167686758</v>
      </c>
      <c r="BF255" s="67">
        <v>4.6785257688560858E-2</v>
      </c>
      <c r="BG255" s="67">
        <v>3.4158767281534178E-3</v>
      </c>
      <c r="BH255" s="67">
        <v>2.3083439639882204E-3</v>
      </c>
      <c r="BI255" s="67">
        <v>3.3885307784371418E-3</v>
      </c>
      <c r="BJ255" s="67">
        <v>1.1736758042362034E-2</v>
      </c>
      <c r="BK255" s="67">
        <v>2.8093610348223922E-3</v>
      </c>
      <c r="BM255" s="68">
        <f t="shared" si="78"/>
        <v>1.2922263413731949</v>
      </c>
      <c r="BN255" s="69">
        <f t="shared" si="79"/>
        <v>0.98295556374599125</v>
      </c>
    </row>
    <row r="256" spans="1:66" s="1" customFormat="1" ht="15.6" x14ac:dyDescent="0.3">
      <c r="A256" s="14"/>
      <c r="B256" s="44">
        <v>55</v>
      </c>
      <c r="C256" s="46" t="s">
        <v>132</v>
      </c>
      <c r="D256" s="67">
        <v>2.6185512975495635E-6</v>
      </c>
      <c r="E256" s="67">
        <v>2.0422517116967504E-6</v>
      </c>
      <c r="F256" s="67">
        <v>7.7700210711869912E-7</v>
      </c>
      <c r="G256" s="67">
        <v>1.5595929535980146E-6</v>
      </c>
      <c r="H256" s="67">
        <v>1.2011963800144316E-6</v>
      </c>
      <c r="I256" s="67">
        <v>1.5107723654688562E-5</v>
      </c>
      <c r="J256" s="67">
        <v>3.3999938041100639E-6</v>
      </c>
      <c r="K256" s="67">
        <v>2.6504352241876232E-6</v>
      </c>
      <c r="L256" s="67">
        <v>1.911264733096049E-6</v>
      </c>
      <c r="M256" s="67">
        <v>4.0866022241421249E-6</v>
      </c>
      <c r="N256" s="67">
        <v>3.7932446019261753E-6</v>
      </c>
      <c r="O256" s="67">
        <v>3.0328663907510896E-6</v>
      </c>
      <c r="P256" s="67">
        <v>4.3478830421797312E-5</v>
      </c>
      <c r="Q256" s="67">
        <v>1.1017180760615667E-6</v>
      </c>
      <c r="R256" s="67">
        <v>1.4573585993384224E-5</v>
      </c>
      <c r="S256" s="67">
        <v>8.3974226848304717E-6</v>
      </c>
      <c r="T256" s="67">
        <v>7.2410132350144576E-6</v>
      </c>
      <c r="U256" s="67">
        <v>0</v>
      </c>
      <c r="V256" s="67">
        <v>1.4018766924084681E-5</v>
      </c>
      <c r="W256" s="67">
        <v>1.8377268751968742E-5</v>
      </c>
      <c r="X256" s="67">
        <v>6.1085989113482578E-6</v>
      </c>
      <c r="Y256" s="67">
        <v>1.5536513211494382E-4</v>
      </c>
      <c r="Z256" s="67">
        <v>0</v>
      </c>
      <c r="AA256" s="67">
        <v>3.8087543128114264E-5</v>
      </c>
      <c r="AB256" s="67">
        <v>0</v>
      </c>
      <c r="AC256" s="67">
        <v>2.8771129359616792E-5</v>
      </c>
      <c r="AD256" s="67">
        <v>3.9243332835648525E-5</v>
      </c>
      <c r="AE256" s="67">
        <v>4.955192581747751E-6</v>
      </c>
      <c r="AF256" s="67">
        <v>8.7336183666611165E-6</v>
      </c>
      <c r="AG256" s="67">
        <v>1.1105457952339495E-5</v>
      </c>
      <c r="AH256" s="67">
        <v>2.1694226082104741E-5</v>
      </c>
      <c r="AI256" s="67">
        <v>1.6532225463275915E-5</v>
      </c>
      <c r="AJ256" s="67">
        <v>0</v>
      </c>
      <c r="AK256" s="67">
        <v>4.0317311436672872E-5</v>
      </c>
      <c r="AL256" s="67">
        <v>1.3429712235630257E-5</v>
      </c>
      <c r="AM256" s="67">
        <v>1.0106207355736456E-5</v>
      </c>
      <c r="AN256" s="67">
        <v>1.02922409660589E-5</v>
      </c>
      <c r="AO256" s="67">
        <v>9.4521203446526598E-6</v>
      </c>
      <c r="AP256" s="67">
        <v>9.050251116750437E-6</v>
      </c>
      <c r="AQ256" s="67">
        <v>1.911280687409808E-5</v>
      </c>
      <c r="AR256" s="67">
        <v>1.7878463195852266E-5</v>
      </c>
      <c r="AS256" s="67">
        <v>5.364694962347419E-5</v>
      </c>
      <c r="AT256" s="67">
        <v>2.6521485371724636E-4</v>
      </c>
      <c r="AU256" s="67">
        <v>4.3417532930427349E-6</v>
      </c>
      <c r="AV256" s="67">
        <v>4.483210372192127E-5</v>
      </c>
      <c r="AW256" s="67">
        <v>7.7477877109013977E-5</v>
      </c>
      <c r="AX256" s="67">
        <v>3.1626252658517587E-5</v>
      </c>
      <c r="AY256" s="67">
        <v>9.5465956497949396E-6</v>
      </c>
      <c r="AZ256" s="67">
        <v>2.2748898424023405E-5</v>
      </c>
      <c r="BA256" s="67">
        <v>3.8269523774444744E-5</v>
      </c>
      <c r="BB256" s="67">
        <v>9.6469793693897187E-5</v>
      </c>
      <c r="BC256" s="67">
        <v>1.2873619205588761E-4</v>
      </c>
      <c r="BD256" s="67">
        <v>9.8449860087747258E-6</v>
      </c>
      <c r="BE256" s="67">
        <v>3.681885865431723E-5</v>
      </c>
      <c r="BF256" s="67">
        <v>1.0046057487820108</v>
      </c>
      <c r="BG256" s="67">
        <v>1.0818739282914821E-4</v>
      </c>
      <c r="BH256" s="67">
        <v>2.0477721721557308E-5</v>
      </c>
      <c r="BI256" s="67">
        <v>2.1816185341082111E-5</v>
      </c>
      <c r="BJ256" s="67">
        <v>3.7843578829818139E-5</v>
      </c>
      <c r="BK256" s="67">
        <v>1.3718347220848321E-5</v>
      </c>
      <c r="BM256" s="68">
        <f t="shared" si="78"/>
        <v>1.006236971547829</v>
      </c>
      <c r="BN256" s="69">
        <f t="shared" si="79"/>
        <v>0.76541252717290575</v>
      </c>
    </row>
    <row r="257" spans="1:66" s="1" customFormat="1" ht="15.6" x14ac:dyDescent="0.3">
      <c r="A257" s="14"/>
      <c r="B257" s="44">
        <v>56</v>
      </c>
      <c r="C257" s="46" t="s">
        <v>134</v>
      </c>
      <c r="D257" s="67">
        <v>3.3814653509440048E-4</v>
      </c>
      <c r="E257" s="67">
        <v>2.1925804579143608E-4</v>
      </c>
      <c r="F257" s="67">
        <v>6.0302335520922433E-5</v>
      </c>
      <c r="G257" s="67">
        <v>9.1333495850208821E-5</v>
      </c>
      <c r="H257" s="67">
        <v>7.2718343627502772E-5</v>
      </c>
      <c r="I257" s="67">
        <v>1.3245936287638097E-2</v>
      </c>
      <c r="J257" s="67">
        <v>1.5189065162156851E-4</v>
      </c>
      <c r="K257" s="67">
        <v>2.3546241635271134E-4</v>
      </c>
      <c r="L257" s="67">
        <v>1.1164073191947431E-4</v>
      </c>
      <c r="M257" s="67">
        <v>1.9452906530683102E-4</v>
      </c>
      <c r="N257" s="67">
        <v>2.1879813390117192E-4</v>
      </c>
      <c r="O257" s="67">
        <v>2.7839676401937834E-4</v>
      </c>
      <c r="P257" s="67">
        <v>3.6863412180112898E-4</v>
      </c>
      <c r="Q257" s="67">
        <v>8.0960695903700561E-5</v>
      </c>
      <c r="R257" s="67">
        <v>3.4977609678462935E-5</v>
      </c>
      <c r="S257" s="67">
        <v>2.4211263101330918E-4</v>
      </c>
      <c r="T257" s="67">
        <v>3.6388948355561639E-4</v>
      </c>
      <c r="U257" s="67">
        <v>0</v>
      </c>
      <c r="V257" s="67">
        <v>5.4838930492357996E-3</v>
      </c>
      <c r="W257" s="67">
        <v>8.7798788040507067E-4</v>
      </c>
      <c r="X257" s="67">
        <v>3.8442891517317544E-4</v>
      </c>
      <c r="Y257" s="67">
        <v>1.3021658553211523E-3</v>
      </c>
      <c r="Z257" s="67">
        <v>0</v>
      </c>
      <c r="AA257" s="67">
        <v>4.5589020327707711E-4</v>
      </c>
      <c r="AB257" s="67">
        <v>0</v>
      </c>
      <c r="AC257" s="67">
        <v>3.0964569735575755E-4</v>
      </c>
      <c r="AD257" s="67">
        <v>1.661810803390476E-3</v>
      </c>
      <c r="AE257" s="67">
        <v>3.9929225024382353E-4</v>
      </c>
      <c r="AF257" s="67">
        <v>3.9922537748599961E-4</v>
      </c>
      <c r="AG257" s="67">
        <v>4.0497528002381839E-4</v>
      </c>
      <c r="AH257" s="67">
        <v>5.7154413648874826E-4</v>
      </c>
      <c r="AI257" s="67">
        <v>6.015054367678515E-4</v>
      </c>
      <c r="AJ257" s="67">
        <v>0</v>
      </c>
      <c r="AK257" s="67">
        <v>5.4922148045457567E-4</v>
      </c>
      <c r="AL257" s="67">
        <v>5.4500625563144907E-4</v>
      </c>
      <c r="AM257" s="67">
        <v>1.1023394258796863E-3</v>
      </c>
      <c r="AN257" s="67">
        <v>1.3823704012176352E-3</v>
      </c>
      <c r="AO257" s="67">
        <v>1.3962429402120688E-3</v>
      </c>
      <c r="AP257" s="67">
        <v>5.9943201960329187E-4</v>
      </c>
      <c r="AQ257" s="67">
        <v>2.2533725165590759E-3</v>
      </c>
      <c r="AR257" s="67">
        <v>1.9871296614223806E-3</v>
      </c>
      <c r="AS257" s="67">
        <v>2.5061912918739222E-3</v>
      </c>
      <c r="AT257" s="67">
        <v>2.5139766115064321E-3</v>
      </c>
      <c r="AU257" s="67">
        <v>2.650262934219238E-3</v>
      </c>
      <c r="AV257" s="67">
        <v>3.282109596166725E-3</v>
      </c>
      <c r="AW257" s="67">
        <v>4.2276796343767133E-3</v>
      </c>
      <c r="AX257" s="67">
        <v>5.4176776360802112E-3</v>
      </c>
      <c r="AY257" s="67">
        <v>4.3149265809009295E-4</v>
      </c>
      <c r="AZ257" s="67">
        <v>1.339760486279209E-2</v>
      </c>
      <c r="BA257" s="67">
        <v>1.6493147060970617E-2</v>
      </c>
      <c r="BB257" s="67">
        <v>7.3630007902001277E-2</v>
      </c>
      <c r="BC257" s="67">
        <v>1.1274990722473415E-2</v>
      </c>
      <c r="BD257" s="67">
        <v>3.9525577477782764E-2</v>
      </c>
      <c r="BE257" s="67">
        <v>1.8910845516318969E-2</v>
      </c>
      <c r="BF257" s="67">
        <v>1.9223203158760981E-2</v>
      </c>
      <c r="BG257" s="67">
        <v>1.0043454262930207</v>
      </c>
      <c r="BH257" s="67">
        <v>2.1169675892430555E-2</v>
      </c>
      <c r="BI257" s="67">
        <v>7.8517332238360032E-3</v>
      </c>
      <c r="BJ257" s="67">
        <v>1.0475532206160546E-2</v>
      </c>
      <c r="BK257" s="67">
        <v>1.706126212210645E-3</v>
      </c>
      <c r="BM257" s="68">
        <f t="shared" si="78"/>
        <v>1.2980097278258165</v>
      </c>
      <c r="BN257" s="69">
        <f t="shared" si="79"/>
        <v>0.98735480226086048</v>
      </c>
    </row>
    <row r="258" spans="1:66" s="1" customFormat="1" ht="15.6" x14ac:dyDescent="0.3">
      <c r="A258" s="14"/>
      <c r="B258" s="44">
        <v>57</v>
      </c>
      <c r="C258" s="46" t="s">
        <v>136</v>
      </c>
      <c r="D258" s="67">
        <v>2.3335988502907863E-4</v>
      </c>
      <c r="E258" s="67">
        <v>1.7459243789302932E-4</v>
      </c>
      <c r="F258" s="67">
        <v>5.9639786603811115E-5</v>
      </c>
      <c r="G258" s="67">
        <v>6.7810950943723034E-5</v>
      </c>
      <c r="H258" s="67">
        <v>5.0244652178840475E-5</v>
      </c>
      <c r="I258" s="67">
        <v>1.4938842502603348E-3</v>
      </c>
      <c r="J258" s="67">
        <v>1.4257868954415583E-4</v>
      </c>
      <c r="K258" s="67">
        <v>1.9502694176410184E-4</v>
      </c>
      <c r="L258" s="67">
        <v>1.0599456937634146E-4</v>
      </c>
      <c r="M258" s="67">
        <v>1.7048745996574942E-4</v>
      </c>
      <c r="N258" s="67">
        <v>2.2468893370029347E-4</v>
      </c>
      <c r="O258" s="67">
        <v>2.557976741842239E-4</v>
      </c>
      <c r="P258" s="67">
        <v>2.1606010086916861E-4</v>
      </c>
      <c r="Q258" s="67">
        <v>7.1318902887224238E-5</v>
      </c>
      <c r="R258" s="67">
        <v>1.9877997531379398E-4</v>
      </c>
      <c r="S258" s="67">
        <v>2.4575112978446816E-4</v>
      </c>
      <c r="T258" s="67">
        <v>1.8452068543860131E-4</v>
      </c>
      <c r="U258" s="67">
        <v>0</v>
      </c>
      <c r="V258" s="67">
        <v>1.0183260215963937E-3</v>
      </c>
      <c r="W258" s="67">
        <v>9.9781825137886014E-4</v>
      </c>
      <c r="X258" s="67">
        <v>4.3648384169012438E-4</v>
      </c>
      <c r="Y258" s="67">
        <v>1.2151941454097716E-3</v>
      </c>
      <c r="Z258" s="67">
        <v>0</v>
      </c>
      <c r="AA258" s="67">
        <v>6.9313739597204511E-4</v>
      </c>
      <c r="AB258" s="67">
        <v>0</v>
      </c>
      <c r="AC258" s="67">
        <v>3.6516428296961759E-4</v>
      </c>
      <c r="AD258" s="67">
        <v>1.2776443968333581E-3</v>
      </c>
      <c r="AE258" s="67">
        <v>5.6126694450071271E-4</v>
      </c>
      <c r="AF258" s="67">
        <v>3.4540269937184036E-4</v>
      </c>
      <c r="AG258" s="67">
        <v>4.2394271229032808E-4</v>
      </c>
      <c r="AH258" s="67">
        <v>1.0674663179450474E-3</v>
      </c>
      <c r="AI258" s="67">
        <v>7.7649195661288258E-4</v>
      </c>
      <c r="AJ258" s="67">
        <v>0</v>
      </c>
      <c r="AK258" s="67">
        <v>5.0960749879272839E-4</v>
      </c>
      <c r="AL258" s="67">
        <v>5.5834513538214486E-4</v>
      </c>
      <c r="AM258" s="67">
        <v>1.0602350918584725E-3</v>
      </c>
      <c r="AN258" s="67">
        <v>1.6010359756027865E-3</v>
      </c>
      <c r="AO258" s="67">
        <v>1.5429296536417557E-3</v>
      </c>
      <c r="AP258" s="67">
        <v>5.4902326491311243E-4</v>
      </c>
      <c r="AQ258" s="67">
        <v>6.8095985453435221E-4</v>
      </c>
      <c r="AR258" s="67">
        <v>1.9193576231649433E-3</v>
      </c>
      <c r="AS258" s="67">
        <v>1.0077436155774373E-3</v>
      </c>
      <c r="AT258" s="67">
        <v>1.8322434336378063E-3</v>
      </c>
      <c r="AU258" s="67">
        <v>7.7731886337513401E-4</v>
      </c>
      <c r="AV258" s="67">
        <v>4.2538197803106137E-3</v>
      </c>
      <c r="AW258" s="67">
        <v>1.9767657279974954E-2</v>
      </c>
      <c r="AX258" s="67">
        <v>1.2955499334346195E-2</v>
      </c>
      <c r="AY258" s="67">
        <v>5.6281443350803819E-4</v>
      </c>
      <c r="AZ258" s="67">
        <v>1.2109590633187447E-2</v>
      </c>
      <c r="BA258" s="67">
        <v>1.2152756428782044E-2</v>
      </c>
      <c r="BB258" s="67">
        <v>1.6635845160689035E-2</v>
      </c>
      <c r="BC258" s="67">
        <v>6.582954635853188E-3</v>
      </c>
      <c r="BD258" s="67">
        <v>3.4739817406276197E-3</v>
      </c>
      <c r="BE258" s="67">
        <v>7.3342157225348981E-3</v>
      </c>
      <c r="BF258" s="67">
        <v>3.4641432455897953E-3</v>
      </c>
      <c r="BG258" s="67">
        <v>8.1756042760701753E-2</v>
      </c>
      <c r="BH258" s="67">
        <v>1.0793342012201634</v>
      </c>
      <c r="BI258" s="67">
        <v>6.0196143154586526E-3</v>
      </c>
      <c r="BJ258" s="67">
        <v>2.4841912839755863E-2</v>
      </c>
      <c r="BK258" s="67">
        <v>8.8949983339737231E-3</v>
      </c>
      <c r="BM258" s="68">
        <f t="shared" si="78"/>
        <v>1.3254477238682458</v>
      </c>
      <c r="BN258" s="69">
        <f t="shared" si="79"/>
        <v>1.0082260149922819</v>
      </c>
    </row>
    <row r="259" spans="1:66" s="1" customFormat="1" ht="15.6" x14ac:dyDescent="0.3">
      <c r="A259" s="14"/>
      <c r="B259" s="44">
        <v>58</v>
      </c>
      <c r="C259" s="46" t="s">
        <v>138</v>
      </c>
      <c r="D259" s="67">
        <v>1.2732063358981844E-4</v>
      </c>
      <c r="E259" s="67">
        <v>1.020763215776861E-4</v>
      </c>
      <c r="F259" s="67">
        <v>3.8101835228254065E-5</v>
      </c>
      <c r="G259" s="67">
        <v>4.9005807821948836E-5</v>
      </c>
      <c r="H259" s="67">
        <v>5.7021172871683543E-5</v>
      </c>
      <c r="I259" s="67">
        <v>3.5344580238084598E-4</v>
      </c>
      <c r="J259" s="67">
        <v>1.2542545543945538E-4</v>
      </c>
      <c r="K259" s="67">
        <v>1.2033370761867217E-4</v>
      </c>
      <c r="L259" s="67">
        <v>1.3815474116860802E-4</v>
      </c>
      <c r="M259" s="67">
        <v>2.7492671944756136E-4</v>
      </c>
      <c r="N259" s="67">
        <v>3.1064539402862209E-4</v>
      </c>
      <c r="O259" s="67">
        <v>1.203859805412317E-4</v>
      </c>
      <c r="P259" s="67">
        <v>1.0228787809994854E-3</v>
      </c>
      <c r="Q259" s="67">
        <v>4.0152856013934477E-5</v>
      </c>
      <c r="R259" s="67">
        <v>7.9601375560392883E-5</v>
      </c>
      <c r="S259" s="67">
        <v>8.6775908392580799E-4</v>
      </c>
      <c r="T259" s="67">
        <v>3.4676934513063026E-4</v>
      </c>
      <c r="U259" s="67">
        <v>0</v>
      </c>
      <c r="V259" s="67">
        <v>4.6599710015653257E-3</v>
      </c>
      <c r="W259" s="67">
        <v>1.3227765321099242E-3</v>
      </c>
      <c r="X259" s="67">
        <v>4.985651174140935E-4</v>
      </c>
      <c r="Y259" s="67">
        <v>4.3934968418826853E-3</v>
      </c>
      <c r="Z259" s="67">
        <v>0</v>
      </c>
      <c r="AA259" s="67">
        <v>7.083003315732872E-4</v>
      </c>
      <c r="AB259" s="67">
        <v>0</v>
      </c>
      <c r="AC259" s="67">
        <v>3.7609603013197843E-4</v>
      </c>
      <c r="AD259" s="67">
        <v>1.7129925035364543E-3</v>
      </c>
      <c r="AE259" s="67">
        <v>8.2586514047056558E-4</v>
      </c>
      <c r="AF259" s="67">
        <v>3.499344069901834E-4</v>
      </c>
      <c r="AG259" s="67">
        <v>5.1110634168065967E-4</v>
      </c>
      <c r="AH259" s="67">
        <v>8.5601181491045345E-3</v>
      </c>
      <c r="AI259" s="67">
        <v>6.7110652585479936E-4</v>
      </c>
      <c r="AJ259" s="67">
        <v>0</v>
      </c>
      <c r="AK259" s="67">
        <v>1.6072549384100422E-3</v>
      </c>
      <c r="AL259" s="67">
        <v>3.5761937275752081E-4</v>
      </c>
      <c r="AM259" s="67">
        <v>8.6535651802335312E-4</v>
      </c>
      <c r="AN259" s="67">
        <v>1.0606755604135104E-3</v>
      </c>
      <c r="AO259" s="67">
        <v>2.2633301945256964E-3</v>
      </c>
      <c r="AP259" s="67">
        <v>1.3412289123154841E-3</v>
      </c>
      <c r="AQ259" s="67">
        <v>1.979484053890809E-3</v>
      </c>
      <c r="AR259" s="67">
        <v>1.2029268009791357E-3</v>
      </c>
      <c r="AS259" s="67">
        <v>7.1220119230101201E-4</v>
      </c>
      <c r="AT259" s="67">
        <v>1.6184514725317894E-3</v>
      </c>
      <c r="AU259" s="67">
        <v>9.491076008648721E-4</v>
      </c>
      <c r="AV259" s="67">
        <v>1.1871764365199583E-3</v>
      </c>
      <c r="AW259" s="67">
        <v>2.1787070982801607E-3</v>
      </c>
      <c r="AX259" s="67">
        <v>5.942465617437752E-3</v>
      </c>
      <c r="AY259" s="67">
        <v>3.0596013288183041E-4</v>
      </c>
      <c r="AZ259" s="67">
        <v>2.0101128339575719E-3</v>
      </c>
      <c r="BA259" s="67">
        <v>4.5084506888345447E-3</v>
      </c>
      <c r="BB259" s="67">
        <v>1.1318588323660601E-3</v>
      </c>
      <c r="BC259" s="67">
        <v>3.1770355431972328E-3</v>
      </c>
      <c r="BD259" s="67">
        <v>1.3348352548278233E-3</v>
      </c>
      <c r="BE259" s="67">
        <v>4.0268627778031864E-3</v>
      </c>
      <c r="BF259" s="67">
        <v>2.2815515847293389E-3</v>
      </c>
      <c r="BG259" s="67">
        <v>7.0015255673658927E-3</v>
      </c>
      <c r="BH259" s="67">
        <v>8.0120413033517007E-3</v>
      </c>
      <c r="BI259" s="67">
        <v>1.0194752378171783</v>
      </c>
      <c r="BJ259" s="67">
        <v>2.4824154710713815E-3</v>
      </c>
      <c r="BK259" s="67">
        <v>1.1797810938041018E-3</v>
      </c>
      <c r="BM259" s="68">
        <f t="shared" si="78"/>
        <v>1.1089579886062793</v>
      </c>
      <c r="BN259" s="69">
        <f t="shared" si="79"/>
        <v>0.84354914457381236</v>
      </c>
    </row>
    <row r="260" spans="1:66" s="1" customFormat="1" ht="15.6" x14ac:dyDescent="0.3">
      <c r="A260" s="14"/>
      <c r="B260" s="44">
        <v>59</v>
      </c>
      <c r="C260" s="46" t="s">
        <v>140</v>
      </c>
      <c r="D260" s="67">
        <v>1.9163795224163381E-5</v>
      </c>
      <c r="E260" s="67">
        <v>1.5210982636373983E-5</v>
      </c>
      <c r="F260" s="67">
        <v>5.0960427318899768E-6</v>
      </c>
      <c r="G260" s="67">
        <v>6.8080064223865686E-6</v>
      </c>
      <c r="H260" s="67">
        <v>5.5751878378277793E-6</v>
      </c>
      <c r="I260" s="67">
        <v>1.0930516678950923E-4</v>
      </c>
      <c r="J260" s="67">
        <v>6.3851898162494501E-5</v>
      </c>
      <c r="K260" s="67">
        <v>2.2022451627059381E-4</v>
      </c>
      <c r="L260" s="67">
        <v>1.7132234901367134E-5</v>
      </c>
      <c r="M260" s="67">
        <v>3.1520739601873943E-5</v>
      </c>
      <c r="N260" s="67">
        <v>2.2306331042525453E-5</v>
      </c>
      <c r="O260" s="67">
        <v>1.7871316052595877E-5</v>
      </c>
      <c r="P260" s="67">
        <v>2.5503001108667303E-5</v>
      </c>
      <c r="Q260" s="67">
        <v>1.1346279132982493E-5</v>
      </c>
      <c r="R260" s="67">
        <v>2.4890476877124636E-6</v>
      </c>
      <c r="S260" s="67">
        <v>7.9083163212071773E-4</v>
      </c>
      <c r="T260" s="67">
        <v>1.6195276656720363E-5</v>
      </c>
      <c r="U260" s="67">
        <v>0</v>
      </c>
      <c r="V260" s="67">
        <v>1.083688040138847E-4</v>
      </c>
      <c r="W260" s="67">
        <v>3.6004589732778009E-4</v>
      </c>
      <c r="X260" s="67">
        <v>4.2408052161025334E-5</v>
      </c>
      <c r="Y260" s="67">
        <v>1.2489316343167148E-3</v>
      </c>
      <c r="Z260" s="67">
        <v>0</v>
      </c>
      <c r="AA260" s="67">
        <v>1.2925130944569919E-4</v>
      </c>
      <c r="AB260" s="67">
        <v>0</v>
      </c>
      <c r="AC260" s="67">
        <v>1.127615781147481E-4</v>
      </c>
      <c r="AD260" s="67">
        <v>8.3245864288565731E-5</v>
      </c>
      <c r="AE260" s="67">
        <v>2.982173081457198E-4</v>
      </c>
      <c r="AF260" s="67">
        <v>1.8339771514367788E-4</v>
      </c>
      <c r="AG260" s="67">
        <v>7.7038853380861965E-5</v>
      </c>
      <c r="AH260" s="67">
        <v>4.6959218145830711E-4</v>
      </c>
      <c r="AI260" s="67">
        <v>7.2550138690685647E-5</v>
      </c>
      <c r="AJ260" s="67">
        <v>0</v>
      </c>
      <c r="AK260" s="67">
        <v>1.5235407417964379E-4</v>
      </c>
      <c r="AL260" s="67">
        <v>3.6896402990955096E-4</v>
      </c>
      <c r="AM260" s="67">
        <v>1.8078741918492697E-4</v>
      </c>
      <c r="AN260" s="67">
        <v>5.661024866645913E-4</v>
      </c>
      <c r="AO260" s="67">
        <v>6.9878148904187291E-5</v>
      </c>
      <c r="AP260" s="67">
        <v>2.5658719513922755E-4</v>
      </c>
      <c r="AQ260" s="67">
        <v>2.4275599044862236E-4</v>
      </c>
      <c r="AR260" s="67">
        <v>1.6020249549095054E-4</v>
      </c>
      <c r="AS260" s="67">
        <v>1.4085739784344865E-4</v>
      </c>
      <c r="AT260" s="67">
        <v>1.598035786454017E-4</v>
      </c>
      <c r="AU260" s="67">
        <v>4.3724392511335802E-5</v>
      </c>
      <c r="AV260" s="67">
        <v>1.8351057055135267E-4</v>
      </c>
      <c r="AW260" s="67">
        <v>1.4257609328761189E-3</v>
      </c>
      <c r="AX260" s="67">
        <v>4.4300628675962757E-4</v>
      </c>
      <c r="AY260" s="67">
        <v>5.2125310132192286E-5</v>
      </c>
      <c r="AZ260" s="67">
        <v>5.4236112379962452E-4</v>
      </c>
      <c r="BA260" s="67">
        <v>3.9792860742408009E-4</v>
      </c>
      <c r="BB260" s="67">
        <v>3.0444470392311214E-4</v>
      </c>
      <c r="BC260" s="67">
        <v>2.3278727369930312E-3</v>
      </c>
      <c r="BD260" s="67">
        <v>2.9604321565932819E-4</v>
      </c>
      <c r="BE260" s="67">
        <v>6.558933065198754E-4</v>
      </c>
      <c r="BF260" s="67">
        <v>6.8476483491897557E-3</v>
      </c>
      <c r="BG260" s="67">
        <v>2.2752129335977064E-4</v>
      </c>
      <c r="BH260" s="67">
        <v>1.0971108193692197E-3</v>
      </c>
      <c r="BI260" s="67">
        <v>3.7378053811385192E-4</v>
      </c>
      <c r="BJ260" s="67">
        <v>1.0011475701178523</v>
      </c>
      <c r="BK260" s="67">
        <v>2.6277704762726873E-4</v>
      </c>
      <c r="BM260" s="68">
        <f t="shared" si="78"/>
        <v>1.0234936129599406</v>
      </c>
      <c r="BN260" s="69">
        <f t="shared" si="79"/>
        <v>0.77853910658435721</v>
      </c>
    </row>
    <row r="261" spans="1:66" s="1" customFormat="1" ht="15.6" x14ac:dyDescent="0.3">
      <c r="A261" s="14"/>
      <c r="B261" s="44">
        <v>60</v>
      </c>
      <c r="C261" s="46" t="s">
        <v>142</v>
      </c>
      <c r="D261" s="67">
        <v>1.755567401285983E-4</v>
      </c>
      <c r="E261" s="67">
        <v>9.9152183514843758E-5</v>
      </c>
      <c r="F261" s="67">
        <v>8.8760406457283043E-5</v>
      </c>
      <c r="G261" s="67">
        <v>1.5508972836595264E-4</v>
      </c>
      <c r="H261" s="67">
        <v>7.190622854841347E-5</v>
      </c>
      <c r="I261" s="67">
        <v>6.4593995422425918E-4</v>
      </c>
      <c r="J261" s="67">
        <v>2.5474965919649754E-4</v>
      </c>
      <c r="K261" s="67">
        <v>1.5358856537422576E-4</v>
      </c>
      <c r="L261" s="67">
        <v>7.2949896438489855E-5</v>
      </c>
      <c r="M261" s="67">
        <v>9.4686451842585558E-5</v>
      </c>
      <c r="N261" s="67">
        <v>5.7176447252180586E-5</v>
      </c>
      <c r="O261" s="67">
        <v>9.9834216182024278E-3</v>
      </c>
      <c r="P261" s="67">
        <v>4.2286459843966296E-4</v>
      </c>
      <c r="Q261" s="67">
        <v>2.7042089538117016E-5</v>
      </c>
      <c r="R261" s="67">
        <v>2.8564320915438195E-5</v>
      </c>
      <c r="S261" s="67">
        <v>4.4727059994942073E-5</v>
      </c>
      <c r="T261" s="67">
        <v>1.21555066300889E-4</v>
      </c>
      <c r="U261" s="67">
        <v>0</v>
      </c>
      <c r="V261" s="67">
        <v>3.4597074635293212E-4</v>
      </c>
      <c r="W261" s="67">
        <v>6.0203711939745919E-4</v>
      </c>
      <c r="X261" s="67">
        <v>1.8813945364894399E-4</v>
      </c>
      <c r="Y261" s="67">
        <v>3.0786925582636676E-3</v>
      </c>
      <c r="Z261" s="67">
        <v>0</v>
      </c>
      <c r="AA261" s="67">
        <v>1.7521730450644014E-4</v>
      </c>
      <c r="AB261" s="67">
        <v>0</v>
      </c>
      <c r="AC261" s="67">
        <v>2.0944311594761912E-4</v>
      </c>
      <c r="AD261" s="67">
        <v>1.4441356405107328E-3</v>
      </c>
      <c r="AE261" s="67">
        <v>1.0235228294080093E-3</v>
      </c>
      <c r="AF261" s="67">
        <v>2.5316414409024413E-4</v>
      </c>
      <c r="AG261" s="67">
        <v>1.476126555885077E-4</v>
      </c>
      <c r="AH261" s="67">
        <v>8.0016914826882177E-5</v>
      </c>
      <c r="AI261" s="67">
        <v>2.6213290868374684E-4</v>
      </c>
      <c r="AJ261" s="67">
        <v>0</v>
      </c>
      <c r="AK261" s="67">
        <v>1.0749622289288318E-4</v>
      </c>
      <c r="AL261" s="67">
        <v>6.5886554154012201E-4</v>
      </c>
      <c r="AM261" s="67">
        <v>1.3204335759912768E-3</v>
      </c>
      <c r="AN261" s="67">
        <v>1.3221115953807657E-4</v>
      </c>
      <c r="AO261" s="67">
        <v>1.2841295124012717E-4</v>
      </c>
      <c r="AP261" s="67">
        <v>5.0387407260277153E-4</v>
      </c>
      <c r="AQ261" s="67">
        <v>1.0777065446391037E-3</v>
      </c>
      <c r="AR261" s="67">
        <v>3.237254126273415E-4</v>
      </c>
      <c r="AS261" s="67">
        <v>1.0187901995514141E-3</v>
      </c>
      <c r="AT261" s="67">
        <v>2.5481029999337835E-4</v>
      </c>
      <c r="AU261" s="67">
        <v>4.3407286409647328E-4</v>
      </c>
      <c r="AV261" s="67">
        <v>6.3423483677949065E-4</v>
      </c>
      <c r="AW261" s="67">
        <v>8.5864426041480017E-4</v>
      </c>
      <c r="AX261" s="67">
        <v>9.0987787820334481E-4</v>
      </c>
      <c r="AY261" s="67">
        <v>7.8050257577973214E-4</v>
      </c>
      <c r="AZ261" s="67">
        <v>3.4878598200775192E-4</v>
      </c>
      <c r="BA261" s="67">
        <v>4.0376003519291583E-4</v>
      </c>
      <c r="BB261" s="67">
        <v>6.4733662742292078E-4</v>
      </c>
      <c r="BC261" s="67">
        <v>1.5103697514868674E-3</v>
      </c>
      <c r="BD261" s="67">
        <v>9.8554222077173686E-5</v>
      </c>
      <c r="BE261" s="67">
        <v>6.9895756750800635E-4</v>
      </c>
      <c r="BF261" s="67">
        <v>2.2964364404242486E-4</v>
      </c>
      <c r="BG261" s="67">
        <v>4.4063688938113113E-4</v>
      </c>
      <c r="BH261" s="67">
        <v>2.9690711010940153E-4</v>
      </c>
      <c r="BI261" s="67">
        <v>1.4455240545668134E-3</v>
      </c>
      <c r="BJ261" s="67">
        <v>9.8549546378506078E-4</v>
      </c>
      <c r="BK261" s="67">
        <v>1.0119638930098338</v>
      </c>
      <c r="BM261" s="68">
        <f t="shared" si="78"/>
        <v>1.0485213391592647</v>
      </c>
      <c r="BN261" s="69">
        <f t="shared" si="79"/>
        <v>0.79757690354599042</v>
      </c>
    </row>
    <row r="263" spans="1:66" x14ac:dyDescent="0.3">
      <c r="C263" s="70" t="s">
        <v>189</v>
      </c>
      <c r="D263" s="71">
        <f>SUM(D202:D261)</f>
        <v>1.1799247173391068</v>
      </c>
      <c r="E263" s="71">
        <f t="shared" ref="E263:BK263" si="80">SUM(E202:E261)</f>
        <v>1.124976299854801</v>
      </c>
      <c r="F263" s="71">
        <f t="shared" si="80"/>
        <v>1.0718966488874628</v>
      </c>
      <c r="G263" s="71">
        <f t="shared" si="80"/>
        <v>1.0762459814218726</v>
      </c>
      <c r="H263" s="71">
        <f t="shared" si="80"/>
        <v>1.0521439635778316</v>
      </c>
      <c r="I263" s="71">
        <f t="shared" si="80"/>
        <v>1.3153773201014025</v>
      </c>
      <c r="J263" s="71">
        <f t="shared" si="80"/>
        <v>1.2057151162493298</v>
      </c>
      <c r="K263" s="71">
        <f t="shared" si="80"/>
        <v>1.2823856869730288</v>
      </c>
      <c r="L263" s="71">
        <f t="shared" si="80"/>
        <v>1.1265321812109828</v>
      </c>
      <c r="M263" s="71">
        <f t="shared" si="80"/>
        <v>1.2175516984379264</v>
      </c>
      <c r="N263" s="71">
        <f t="shared" si="80"/>
        <v>1.2998014981541994</v>
      </c>
      <c r="O263" s="71">
        <f t="shared" si="80"/>
        <v>1.1735960434661257</v>
      </c>
      <c r="P263" s="71">
        <f t="shared" si="80"/>
        <v>1.1391817189801787</v>
      </c>
      <c r="Q263" s="71">
        <f t="shared" si="80"/>
        <v>1.0841829712837368</v>
      </c>
      <c r="R263" s="71">
        <f t="shared" si="80"/>
        <v>1.1386976117625229</v>
      </c>
      <c r="S263" s="71">
        <f t="shared" si="80"/>
        <v>1.1169903690796499</v>
      </c>
      <c r="T263" s="71">
        <f t="shared" si="80"/>
        <v>1.1495640526008579</v>
      </c>
      <c r="U263" s="71">
        <f t="shared" si="80"/>
        <v>1</v>
      </c>
      <c r="V263" s="71">
        <f t="shared" si="80"/>
        <v>1.716718463325849</v>
      </c>
      <c r="W263" s="71">
        <f t="shared" si="80"/>
        <v>1.7249580592525924</v>
      </c>
      <c r="X263" s="71">
        <f t="shared" si="80"/>
        <v>1.8577738756311497</v>
      </c>
      <c r="Y263" s="71">
        <f t="shared" si="80"/>
        <v>1.4970533588858155</v>
      </c>
      <c r="Z263" s="71">
        <f t="shared" si="80"/>
        <v>1</v>
      </c>
      <c r="AA263" s="71">
        <f t="shared" si="80"/>
        <v>1.2745529980350041</v>
      </c>
      <c r="AB263" s="71">
        <f t="shared" si="80"/>
        <v>1</v>
      </c>
      <c r="AC263" s="71">
        <f t="shared" si="80"/>
        <v>1.4158373067438761</v>
      </c>
      <c r="AD263" s="71">
        <f t="shared" si="80"/>
        <v>1.4080671339269759</v>
      </c>
      <c r="AE263" s="71">
        <f t="shared" si="80"/>
        <v>1.2143493346761403</v>
      </c>
      <c r="AF263" s="71">
        <f t="shared" si="80"/>
        <v>1.4476595734155049</v>
      </c>
      <c r="AG263" s="71">
        <f t="shared" si="80"/>
        <v>1.6154867285074166</v>
      </c>
      <c r="AH263" s="71">
        <f t="shared" si="80"/>
        <v>1.6508901321828515</v>
      </c>
      <c r="AI263" s="71">
        <f t="shared" si="80"/>
        <v>1.3950547681541701</v>
      </c>
      <c r="AJ263" s="71">
        <f t="shared" si="80"/>
        <v>1</v>
      </c>
      <c r="AK263" s="71">
        <f t="shared" si="80"/>
        <v>1.4927794066154909</v>
      </c>
      <c r="AL263" s="71">
        <f t="shared" si="80"/>
        <v>1.4449513833811831</v>
      </c>
      <c r="AM263" s="71">
        <f t="shared" si="80"/>
        <v>1.4140876761573493</v>
      </c>
      <c r="AN263" s="71">
        <f t="shared" si="80"/>
        <v>1.679787852426867</v>
      </c>
      <c r="AO263" s="71">
        <f t="shared" si="80"/>
        <v>1.3831677459599745</v>
      </c>
      <c r="AP263" s="71">
        <f t="shared" si="80"/>
        <v>1.5055605009708264</v>
      </c>
      <c r="AQ263" s="71">
        <f t="shared" si="80"/>
        <v>1.3104668803295427</v>
      </c>
      <c r="AR263" s="71">
        <f t="shared" si="80"/>
        <v>1.3194448070303131</v>
      </c>
      <c r="AS263" s="71">
        <f t="shared" si="80"/>
        <v>1.3255081102452262</v>
      </c>
      <c r="AT263" s="71">
        <f t="shared" si="80"/>
        <v>1.3071887450265094</v>
      </c>
      <c r="AU263" s="71">
        <f t="shared" si="80"/>
        <v>1.2114546198375122</v>
      </c>
      <c r="AV263" s="71">
        <f t="shared" si="80"/>
        <v>1.4423126577387713</v>
      </c>
      <c r="AW263" s="71">
        <f t="shared" si="80"/>
        <v>1.3988725327446618</v>
      </c>
      <c r="AX263" s="71">
        <f t="shared" si="80"/>
        <v>1.5409944825730839</v>
      </c>
      <c r="AY263" s="71">
        <f t="shared" si="80"/>
        <v>1.5670524770824685</v>
      </c>
      <c r="AZ263" s="71">
        <f t="shared" si="80"/>
        <v>1.2477440542935718</v>
      </c>
      <c r="BA263" s="71">
        <f t="shared" si="80"/>
        <v>1.2091957501078874</v>
      </c>
      <c r="BB263" s="71">
        <f t="shared" si="80"/>
        <v>1.2527726107505017</v>
      </c>
      <c r="BC263" s="71">
        <f t="shared" si="80"/>
        <v>1.4431439050321635</v>
      </c>
      <c r="BD263" s="71">
        <f t="shared" si="80"/>
        <v>1.2599955492091184</v>
      </c>
      <c r="BE263" s="71">
        <f t="shared" si="80"/>
        <v>1.3061028078558483</v>
      </c>
      <c r="BF263" s="71">
        <f t="shared" si="80"/>
        <v>1.3689015032942085</v>
      </c>
      <c r="BG263" s="71">
        <f t="shared" si="80"/>
        <v>1.4110828426773718</v>
      </c>
      <c r="BH263" s="71">
        <f t="shared" si="80"/>
        <v>1.2456124884491702</v>
      </c>
      <c r="BI263" s="71">
        <f t="shared" si="80"/>
        <v>1.2711061835960118</v>
      </c>
      <c r="BJ263" s="71">
        <f t="shared" si="80"/>
        <v>1.377654261992292</v>
      </c>
      <c r="BK263" s="71">
        <f t="shared" si="80"/>
        <v>1.1679042775865325</v>
      </c>
    </row>
    <row r="264" spans="1:66" x14ac:dyDescent="0.3">
      <c r="C264" s="70" t="s">
        <v>190</v>
      </c>
      <c r="D264" s="72">
        <f>+D263/(SUM($D263:$BK263)/60)</f>
        <v>0.89753128269882321</v>
      </c>
      <c r="E264" s="72">
        <f t="shared" ref="E264:BK264" si="81">+E263/(SUM($D263:$BK263)/60)</f>
        <v>0.85573376553333991</v>
      </c>
      <c r="F264" s="72">
        <f t="shared" si="81"/>
        <v>0.81535775974429503</v>
      </c>
      <c r="G264" s="72">
        <f t="shared" si="81"/>
        <v>0.8186661589592007</v>
      </c>
      <c r="H264" s="72">
        <f t="shared" si="81"/>
        <v>0.80033251896225588</v>
      </c>
      <c r="I264" s="72">
        <f t="shared" si="81"/>
        <v>1.0005657784726734</v>
      </c>
      <c r="J264" s="72">
        <f t="shared" si="81"/>
        <v>0.91714922058507076</v>
      </c>
      <c r="K264" s="72">
        <f t="shared" si="81"/>
        <v>0.97547009027756948</v>
      </c>
      <c r="L264" s="72">
        <f t="shared" si="81"/>
        <v>0.85691727509867066</v>
      </c>
      <c r="M264" s="72">
        <f t="shared" si="81"/>
        <v>0.92615293297314505</v>
      </c>
      <c r="N264" s="72">
        <f t="shared" si="81"/>
        <v>0.98871774508043453</v>
      </c>
      <c r="O264" s="72">
        <f t="shared" si="81"/>
        <v>0.89271726135023344</v>
      </c>
      <c r="P264" s="72">
        <f t="shared" si="81"/>
        <v>0.86653937699440597</v>
      </c>
      <c r="Q264" s="72">
        <f t="shared" si="81"/>
        <v>0.82470357523398763</v>
      </c>
      <c r="R264" s="72">
        <f t="shared" si="81"/>
        <v>0.86617113199907592</v>
      </c>
      <c r="S264" s="72">
        <f t="shared" si="81"/>
        <v>0.84965912145915745</v>
      </c>
      <c r="T264" s="72">
        <f t="shared" si="81"/>
        <v>0.87443688865344626</v>
      </c>
      <c r="U264" s="72">
        <f t="shared" si="81"/>
        <v>0.76066826087250738</v>
      </c>
      <c r="V264" s="72">
        <f t="shared" si="81"/>
        <v>1.3058532479057969</v>
      </c>
      <c r="W264" s="72">
        <f t="shared" si="81"/>
        <v>1.312120847009685</v>
      </c>
      <c r="X264" s="72">
        <f t="shared" si="81"/>
        <v>1.4131496230707246</v>
      </c>
      <c r="Y264" s="72">
        <f t="shared" si="81"/>
        <v>1.1387609749370189</v>
      </c>
      <c r="Z264" s="72">
        <f t="shared" si="81"/>
        <v>0.76066826087250738</v>
      </c>
      <c r="AA264" s="72">
        <f t="shared" si="81"/>
        <v>0.96951201240512697</v>
      </c>
      <c r="AB264" s="72">
        <f t="shared" si="81"/>
        <v>0.76066826087250738</v>
      </c>
      <c r="AC264" s="72">
        <f t="shared" si="81"/>
        <v>1.0769825017992791</v>
      </c>
      <c r="AD264" s="72">
        <f t="shared" si="81"/>
        <v>1.0710719779559688</v>
      </c>
      <c r="AE264" s="72">
        <f t="shared" si="81"/>
        <v>0.92371699649978611</v>
      </c>
      <c r="AF264" s="72">
        <f t="shared" si="81"/>
        <v>1.101188690045408</v>
      </c>
      <c r="AG264" s="72">
        <f t="shared" si="81"/>
        <v>1.2288494802363532</v>
      </c>
      <c r="AH264" s="72">
        <f t="shared" si="81"/>
        <v>1.2557797257391135</v>
      </c>
      <c r="AI264" s="72">
        <f t="shared" si="81"/>
        <v>1.0611738843137315</v>
      </c>
      <c r="AJ264" s="72">
        <f t="shared" si="81"/>
        <v>0.76066826087250738</v>
      </c>
      <c r="AK264" s="72">
        <f t="shared" si="81"/>
        <v>1.1355099150964991</v>
      </c>
      <c r="AL264" s="72">
        <f t="shared" si="81"/>
        <v>1.0991286558418882</v>
      </c>
      <c r="AM264" s="72">
        <f t="shared" si="81"/>
        <v>1.0756516133438563</v>
      </c>
      <c r="AN264" s="72">
        <f t="shared" si="81"/>
        <v>1.2777613043403091</v>
      </c>
      <c r="AO264" s="72">
        <f t="shared" si="81"/>
        <v>1.0521318038143199</v>
      </c>
      <c r="AP264" s="72">
        <f t="shared" si="81"/>
        <v>1.1452320879118194</v>
      </c>
      <c r="AQ264" s="72">
        <f t="shared" si="81"/>
        <v>0.99683056279129356</v>
      </c>
      <c r="AR264" s="72">
        <f t="shared" si="81"/>
        <v>1.0036597866810093</v>
      </c>
      <c r="AS264" s="72">
        <f t="shared" si="81"/>
        <v>1.0082719489926399</v>
      </c>
      <c r="AT264" s="72">
        <f t="shared" si="81"/>
        <v>0.99433698931143044</v>
      </c>
      <c r="AU264" s="72">
        <f t="shared" si="81"/>
        <v>0.92151507879776506</v>
      </c>
      <c r="AV264" s="72">
        <f t="shared" si="81"/>
        <v>1.0971214609965552</v>
      </c>
      <c r="AW264" s="72">
        <f t="shared" si="81"/>
        <v>1.0640779366652016</v>
      </c>
      <c r="AX264" s="72">
        <f t="shared" si="81"/>
        <v>1.1721855930729972</v>
      </c>
      <c r="AY264" s="72">
        <f t="shared" si="81"/>
        <v>1.192007082438276</v>
      </c>
      <c r="AZ264" s="72">
        <f t="shared" si="81"/>
        <v>0.94911929979350274</v>
      </c>
      <c r="BA264" s="72">
        <f t="shared" si="81"/>
        <v>0.91979682828899378</v>
      </c>
      <c r="BB264" s="72">
        <f t="shared" si="81"/>
        <v>0.95294436308829478</v>
      </c>
      <c r="BC264" s="72">
        <f t="shared" si="81"/>
        <v>1.0977537644295747</v>
      </c>
      <c r="BD264" s="72">
        <f t="shared" si="81"/>
        <v>0.95843862312399997</v>
      </c>
      <c r="BE264" s="72">
        <f t="shared" si="81"/>
        <v>0.99351095137240686</v>
      </c>
      <c r="BF264" s="72">
        <f t="shared" si="81"/>
        <v>1.0412799258165666</v>
      </c>
      <c r="BG264" s="72">
        <f t="shared" si="81"/>
        <v>1.0733659318864304</v>
      </c>
      <c r="BH264" s="72">
        <f t="shared" si="81"/>
        <v>0.94749788530970647</v>
      </c>
      <c r="BI264" s="72">
        <f t="shared" si="81"/>
        <v>0.96689013006026836</v>
      </c>
      <c r="BJ264" s="72">
        <f t="shared" si="81"/>
        <v>1.0479378715532746</v>
      </c>
      <c r="BK264" s="72">
        <f t="shared" si="81"/>
        <v>0.88838771569730979</v>
      </c>
      <c r="BL264" s="66"/>
    </row>
  </sheetData>
  <mergeCells count="250">
    <mergeCell ref="BM199:BM201"/>
    <mergeCell ref="BN199:BN201"/>
    <mergeCell ref="BF199:BF201"/>
    <mergeCell ref="BG199:BG201"/>
    <mergeCell ref="BH199:BH201"/>
    <mergeCell ref="BI199:BI201"/>
    <mergeCell ref="BJ199:BJ201"/>
    <mergeCell ref="BK199:BK201"/>
    <mergeCell ref="AZ199:AZ201"/>
    <mergeCell ref="BA199:BA201"/>
    <mergeCell ref="BB199:BB201"/>
    <mergeCell ref="BC199:BC201"/>
    <mergeCell ref="BD199:BD201"/>
    <mergeCell ref="BE199:BE201"/>
    <mergeCell ref="AT199:AT201"/>
    <mergeCell ref="AU199:AU201"/>
    <mergeCell ref="AV199:AV201"/>
    <mergeCell ref="AW199:AW201"/>
    <mergeCell ref="AX199:AX201"/>
    <mergeCell ref="AY199:AY201"/>
    <mergeCell ref="AN199:AN201"/>
    <mergeCell ref="AO199:AO201"/>
    <mergeCell ref="AP199:AP201"/>
    <mergeCell ref="AQ199:AQ201"/>
    <mergeCell ref="AR199:AR201"/>
    <mergeCell ref="AS199:AS201"/>
    <mergeCell ref="AH199:AH201"/>
    <mergeCell ref="AI199:AI201"/>
    <mergeCell ref="AJ199:AJ201"/>
    <mergeCell ref="AK199:AK201"/>
    <mergeCell ref="AL199:AL201"/>
    <mergeCell ref="AM199:AM201"/>
    <mergeCell ref="AB199:AB201"/>
    <mergeCell ref="AC199:AC201"/>
    <mergeCell ref="AD199:AD201"/>
    <mergeCell ref="AE199:AE201"/>
    <mergeCell ref="AF199:AF201"/>
    <mergeCell ref="AG199:AG201"/>
    <mergeCell ref="V199:V201"/>
    <mergeCell ref="W199:W201"/>
    <mergeCell ref="X199:X201"/>
    <mergeCell ref="Y199:Y201"/>
    <mergeCell ref="Z199:Z201"/>
    <mergeCell ref="AA199:AA201"/>
    <mergeCell ref="P199:P201"/>
    <mergeCell ref="Q199:Q201"/>
    <mergeCell ref="R199:R201"/>
    <mergeCell ref="S199:S201"/>
    <mergeCell ref="T199:T201"/>
    <mergeCell ref="U199:U201"/>
    <mergeCell ref="J199:J201"/>
    <mergeCell ref="K199:K201"/>
    <mergeCell ref="L199:L201"/>
    <mergeCell ref="M199:M201"/>
    <mergeCell ref="N199:N201"/>
    <mergeCell ref="O199:O201"/>
    <mergeCell ref="BJ133:BJ135"/>
    <mergeCell ref="BK133:BK135"/>
    <mergeCell ref="B199:B201"/>
    <mergeCell ref="C199:C201"/>
    <mergeCell ref="D199:D201"/>
    <mergeCell ref="E199:E201"/>
    <mergeCell ref="F199:F201"/>
    <mergeCell ref="G199:G201"/>
    <mergeCell ref="H199:H201"/>
    <mergeCell ref="I199:I201"/>
    <mergeCell ref="BD133:BD135"/>
    <mergeCell ref="BE133:BE135"/>
    <mergeCell ref="BF133:BF135"/>
    <mergeCell ref="BG133:BG135"/>
    <mergeCell ref="BH133:BH135"/>
    <mergeCell ref="BI133:BI135"/>
    <mergeCell ref="AX133:AX135"/>
    <mergeCell ref="AY133:AY135"/>
    <mergeCell ref="AZ133:AZ135"/>
    <mergeCell ref="BA133:BA135"/>
    <mergeCell ref="BB133:BB135"/>
    <mergeCell ref="BC133:BC135"/>
    <mergeCell ref="AR133:AR135"/>
    <mergeCell ref="AS133:AS135"/>
    <mergeCell ref="AT133:AT135"/>
    <mergeCell ref="AU133:AU135"/>
    <mergeCell ref="AV133:AV135"/>
    <mergeCell ref="AW133:AW135"/>
    <mergeCell ref="AL133:AL135"/>
    <mergeCell ref="AM133:AM135"/>
    <mergeCell ref="AN133:AN135"/>
    <mergeCell ref="AO133:AO135"/>
    <mergeCell ref="AP133:AP135"/>
    <mergeCell ref="AQ133:AQ135"/>
    <mergeCell ref="AF133:AF135"/>
    <mergeCell ref="AG133:AG135"/>
    <mergeCell ref="AH133:AH135"/>
    <mergeCell ref="AI133:AI135"/>
    <mergeCell ref="AJ133:AJ135"/>
    <mergeCell ref="AK133:AK135"/>
    <mergeCell ref="Z133:Z135"/>
    <mergeCell ref="AA133:AA135"/>
    <mergeCell ref="AB133:AB135"/>
    <mergeCell ref="AC133:AC135"/>
    <mergeCell ref="AD133:AD135"/>
    <mergeCell ref="AE133:AE135"/>
    <mergeCell ref="T133:T135"/>
    <mergeCell ref="U133:U135"/>
    <mergeCell ref="V133:V135"/>
    <mergeCell ref="W133:W135"/>
    <mergeCell ref="X133:X135"/>
    <mergeCell ref="Y133:Y135"/>
    <mergeCell ref="N133:N135"/>
    <mergeCell ref="O133:O135"/>
    <mergeCell ref="P133:P135"/>
    <mergeCell ref="Q133:Q135"/>
    <mergeCell ref="R133:R135"/>
    <mergeCell ref="S133:S135"/>
    <mergeCell ref="H133:H135"/>
    <mergeCell ref="I133:I135"/>
    <mergeCell ref="J133:J135"/>
    <mergeCell ref="K133:K135"/>
    <mergeCell ref="L133:L135"/>
    <mergeCell ref="M133:M135"/>
    <mergeCell ref="B133:B135"/>
    <mergeCell ref="C133:C135"/>
    <mergeCell ref="D133:D135"/>
    <mergeCell ref="E133:E135"/>
    <mergeCell ref="F133:F135"/>
    <mergeCell ref="G133:G135"/>
    <mergeCell ref="BF67:BF69"/>
    <mergeCell ref="BG67:BG69"/>
    <mergeCell ref="BH67:BH69"/>
    <mergeCell ref="AT67:AT69"/>
    <mergeCell ref="AU67:AU69"/>
    <mergeCell ref="AV67:AV69"/>
    <mergeCell ref="AW67:AW69"/>
    <mergeCell ref="AX67:AX69"/>
    <mergeCell ref="AY67:AY69"/>
    <mergeCell ref="AN67:AN69"/>
    <mergeCell ref="AO67:AO69"/>
    <mergeCell ref="AP67:AP69"/>
    <mergeCell ref="AQ67:AQ69"/>
    <mergeCell ref="AR67:AR69"/>
    <mergeCell ref="AS67:AS69"/>
    <mergeCell ref="AH67:AH69"/>
    <mergeCell ref="AI67:AI69"/>
    <mergeCell ref="AJ67:AJ69"/>
    <mergeCell ref="BI67:BI69"/>
    <mergeCell ref="BJ67:BJ69"/>
    <mergeCell ref="BK67:BK69"/>
    <mergeCell ref="AZ67:AZ69"/>
    <mergeCell ref="BA67:BA69"/>
    <mergeCell ref="BB67:BB69"/>
    <mergeCell ref="BC67:BC69"/>
    <mergeCell ref="BD67:BD69"/>
    <mergeCell ref="BE67:BE69"/>
    <mergeCell ref="AK67:AK69"/>
    <mergeCell ref="AL67:AL69"/>
    <mergeCell ref="AM67:AM69"/>
    <mergeCell ref="AB67:AB69"/>
    <mergeCell ref="AC67:AC69"/>
    <mergeCell ref="AD67:AD69"/>
    <mergeCell ref="AE67:AE69"/>
    <mergeCell ref="AF67:AF69"/>
    <mergeCell ref="AG67:AG69"/>
    <mergeCell ref="V67:V69"/>
    <mergeCell ref="W67:W69"/>
    <mergeCell ref="X67:X69"/>
    <mergeCell ref="Y67:Y69"/>
    <mergeCell ref="Z67:Z69"/>
    <mergeCell ref="AA67:AA69"/>
    <mergeCell ref="P67:P69"/>
    <mergeCell ref="Q67:Q69"/>
    <mergeCell ref="R67:R69"/>
    <mergeCell ref="S67:S69"/>
    <mergeCell ref="T67:T69"/>
    <mergeCell ref="U67:U69"/>
    <mergeCell ref="J67:J69"/>
    <mergeCell ref="K67:K69"/>
    <mergeCell ref="L67:L69"/>
    <mergeCell ref="M67:M69"/>
    <mergeCell ref="N67:N69"/>
    <mergeCell ref="O67:O69"/>
    <mergeCell ref="BJ2:BJ4"/>
    <mergeCell ref="BK2:BK4"/>
    <mergeCell ref="B67:B69"/>
    <mergeCell ref="C67:C69"/>
    <mergeCell ref="D67:D69"/>
    <mergeCell ref="E67:E69"/>
    <mergeCell ref="F67:F69"/>
    <mergeCell ref="G67:G69"/>
    <mergeCell ref="H67:H69"/>
    <mergeCell ref="I67:I69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AR2:AR4"/>
    <mergeCell ref="AS2:AS4"/>
    <mergeCell ref="AT2:AT4"/>
    <mergeCell ref="AU2:AU4"/>
    <mergeCell ref="AV2:AV4"/>
    <mergeCell ref="AW2:AW4"/>
    <mergeCell ref="AL2:AL4"/>
    <mergeCell ref="AM2:AM4"/>
    <mergeCell ref="AN2:AN4"/>
    <mergeCell ref="AO2:AO4"/>
    <mergeCell ref="AP2:AP4"/>
    <mergeCell ref="AQ2:AQ4"/>
    <mergeCell ref="AF2:AF4"/>
    <mergeCell ref="AG2:AG4"/>
    <mergeCell ref="AH2:AH4"/>
    <mergeCell ref="AI2:AI4"/>
    <mergeCell ref="AJ2:AJ4"/>
    <mergeCell ref="AK2:AK4"/>
    <mergeCell ref="Z2:Z4"/>
    <mergeCell ref="AA2:AA4"/>
    <mergeCell ref="AB2:AB4"/>
    <mergeCell ref="AC2:AC4"/>
    <mergeCell ref="AD2:AD4"/>
    <mergeCell ref="AE2:AE4"/>
    <mergeCell ref="T2:T4"/>
    <mergeCell ref="U2:U4"/>
    <mergeCell ref="V2:V4"/>
    <mergeCell ref="W2:W4"/>
    <mergeCell ref="X2:X4"/>
    <mergeCell ref="Y2:Y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B2:B4"/>
    <mergeCell ref="C2:C4"/>
    <mergeCell ref="D2:D4"/>
    <mergeCell ref="E2:E4"/>
    <mergeCell ref="F2:F4"/>
    <mergeCell ref="G2:G4"/>
    <mergeCell ref="N2:N4"/>
    <mergeCell ref="O2:O4"/>
    <mergeCell ref="P2:P4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67"/>
  <sheetViews>
    <sheetView showGridLines="0" topLeftCell="H1" zoomScale="80" zoomScaleNormal="80" workbookViewId="0">
      <pane xSplit="4" ySplit="4" topLeftCell="L14" activePane="bottomRight" state="frozen"/>
      <selection activeCell="H1" sqref="H1"/>
      <selection pane="topRight" activeCell="L1" sqref="L1"/>
      <selection pane="bottomLeft" activeCell="H5" sqref="H5"/>
      <selection pane="bottomRight" activeCell="N23" sqref="N23"/>
    </sheetView>
  </sheetViews>
  <sheetFormatPr defaultColWidth="9.109375" defaultRowHeight="14.4" x14ac:dyDescent="0.3"/>
  <cols>
    <col min="1" max="1" width="9.109375" style="33"/>
    <col min="2" max="2" width="5.44140625" style="33" customWidth="1"/>
    <col min="3" max="3" width="26.109375" style="33" customWidth="1"/>
    <col min="4" max="7" width="15.6640625" style="33" customWidth="1"/>
    <col min="8" max="8" width="14.33203125" style="40" customWidth="1"/>
    <col min="9" max="9" width="9.109375" style="33"/>
    <col min="10" max="10" width="22.109375" style="33" customWidth="1"/>
    <col min="11" max="11" width="9.109375" style="33"/>
    <col min="12" max="12" width="20" style="33" customWidth="1"/>
    <col min="13" max="13" width="9.109375" style="33"/>
    <col min="14" max="14" width="25.5546875" style="33" customWidth="1"/>
    <col min="15" max="16384" width="9.109375" style="33"/>
  </cols>
  <sheetData>
    <row r="1" spans="2:17" ht="25.8" x14ac:dyDescent="0.5">
      <c r="B1" s="2" t="s">
        <v>0</v>
      </c>
      <c r="C1" s="3"/>
    </row>
    <row r="2" spans="2:17" ht="25.8" x14ac:dyDescent="0.5">
      <c r="B2" s="2" t="s">
        <v>162</v>
      </c>
      <c r="C2" s="8"/>
    </row>
    <row r="3" spans="2:17" ht="25.8" x14ac:dyDescent="0.5">
      <c r="B3" s="2"/>
      <c r="C3" s="8"/>
    </row>
    <row r="4" spans="2:17" ht="15" customHeight="1" x14ac:dyDescent="0.3">
      <c r="B4" s="142" t="s">
        <v>2</v>
      </c>
      <c r="C4" s="142" t="s">
        <v>3</v>
      </c>
      <c r="D4" s="141" t="s">
        <v>163</v>
      </c>
      <c r="E4" s="141" t="s">
        <v>164</v>
      </c>
      <c r="F4" s="141" t="s">
        <v>165</v>
      </c>
      <c r="G4" s="141" t="s">
        <v>166</v>
      </c>
      <c r="I4" s="33" t="s">
        <v>2</v>
      </c>
      <c r="J4" s="33" t="s">
        <v>3</v>
      </c>
      <c r="L4" s="33" t="s">
        <v>164</v>
      </c>
      <c r="N4" s="33" t="s">
        <v>166</v>
      </c>
    </row>
    <row r="5" spans="2:17" ht="15" customHeight="1" x14ac:dyDescent="0.3">
      <c r="B5" s="142"/>
      <c r="C5" s="142"/>
      <c r="D5" s="141"/>
      <c r="E5" s="141"/>
      <c r="F5" s="141"/>
      <c r="G5" s="141"/>
      <c r="I5" s="33" t="s">
        <v>63</v>
      </c>
      <c r="J5" s="33" t="s">
        <v>64</v>
      </c>
      <c r="L5" s="70">
        <v>1.4131496230707246</v>
      </c>
      <c r="M5" s="70"/>
      <c r="N5" s="70">
        <v>1.0572244824803052</v>
      </c>
      <c r="O5" s="33">
        <v>1</v>
      </c>
    </row>
    <row r="6" spans="2:17" ht="15" customHeight="1" x14ac:dyDescent="0.3">
      <c r="B6" s="142"/>
      <c r="C6" s="142"/>
      <c r="D6" s="141"/>
      <c r="E6" s="141"/>
      <c r="F6" s="141"/>
      <c r="G6" s="141"/>
      <c r="I6" s="33" t="s">
        <v>61</v>
      </c>
      <c r="J6" s="33" t="s">
        <v>62</v>
      </c>
      <c r="L6" s="103">
        <v>1.312120847009685</v>
      </c>
      <c r="M6" s="103"/>
      <c r="N6" s="103">
        <v>0.85679511479041637</v>
      </c>
      <c r="O6" s="103"/>
      <c r="P6" s="103"/>
      <c r="Q6" s="103">
        <v>1</v>
      </c>
    </row>
    <row r="7" spans="2:17" ht="15.6" x14ac:dyDescent="0.3">
      <c r="B7" s="34" t="s">
        <v>23</v>
      </c>
      <c r="C7" s="35" t="s">
        <v>24</v>
      </c>
      <c r="D7" s="38">
        <f t="array" ref="D7:E66">TRANSPOSE(Leontief1!D263:BK264)</f>
        <v>1.1799247173391068</v>
      </c>
      <c r="E7" s="38">
        <v>0.89753128269882321</v>
      </c>
      <c r="F7" s="38">
        <f>+Leontief1!BM202</f>
        <v>1.2260867888714042</v>
      </c>
      <c r="G7" s="38">
        <f>+Leontief1!BN202</f>
        <v>0.93264530536956824</v>
      </c>
      <c r="I7" s="33" t="s">
        <v>59</v>
      </c>
      <c r="J7" s="33" t="s">
        <v>60</v>
      </c>
      <c r="L7" s="103">
        <v>1.3058532479057969</v>
      </c>
      <c r="M7" s="103"/>
      <c r="N7" s="103">
        <v>0.86741855039218796</v>
      </c>
      <c r="O7" s="103"/>
      <c r="P7" s="103"/>
      <c r="Q7" s="103">
        <v>1</v>
      </c>
    </row>
    <row r="8" spans="2:17" ht="15.6" x14ac:dyDescent="0.3">
      <c r="B8" s="34" t="s">
        <v>25</v>
      </c>
      <c r="C8" s="35" t="s">
        <v>26</v>
      </c>
      <c r="D8" s="38">
        <v>1.124976299854801</v>
      </c>
      <c r="E8" s="38">
        <v>0.85573376553333991</v>
      </c>
      <c r="F8" s="38">
        <f>+Leontief1!BM203</f>
        <v>1.134950677727411</v>
      </c>
      <c r="G8" s="38">
        <f>+Leontief1!BN203</f>
        <v>0.86332095820298338</v>
      </c>
      <c r="I8" s="33" t="s">
        <v>95</v>
      </c>
      <c r="J8" s="33" t="s">
        <v>96</v>
      </c>
      <c r="L8" s="70">
        <v>1.2777613043403091</v>
      </c>
      <c r="M8" s="70"/>
      <c r="N8" s="70">
        <v>1.3526695197452512</v>
      </c>
      <c r="O8" s="33">
        <v>1</v>
      </c>
    </row>
    <row r="9" spans="2:17" ht="15.6" x14ac:dyDescent="0.3">
      <c r="B9" s="34" t="s">
        <v>27</v>
      </c>
      <c r="C9" s="35" t="s">
        <v>28</v>
      </c>
      <c r="D9" s="38">
        <v>1.0718966488874628</v>
      </c>
      <c r="E9" s="38">
        <v>0.81535775974429503</v>
      </c>
      <c r="F9" s="38">
        <f>+Leontief1!BM204</f>
        <v>1.1029789064400766</v>
      </c>
      <c r="G9" s="38">
        <f>+Leontief1!BN204</f>
        <v>0.83900104654083307</v>
      </c>
      <c r="I9" s="33" t="s">
        <v>83</v>
      </c>
      <c r="J9" s="33" t="s">
        <v>84</v>
      </c>
      <c r="L9" s="103">
        <v>1.2557797257391135</v>
      </c>
      <c r="M9" s="103"/>
      <c r="N9" s="103">
        <v>0.85690482195788842</v>
      </c>
      <c r="O9" s="103"/>
      <c r="P9" s="103"/>
      <c r="Q9" s="103">
        <v>1</v>
      </c>
    </row>
    <row r="10" spans="2:17" ht="15.6" x14ac:dyDescent="0.3">
      <c r="B10" s="36" t="s">
        <v>29</v>
      </c>
      <c r="C10" s="37" t="s">
        <v>30</v>
      </c>
      <c r="D10" s="38">
        <v>1.0762459814218726</v>
      </c>
      <c r="E10" s="38">
        <v>0.8186661589592007</v>
      </c>
      <c r="F10" s="38">
        <f>+Leontief1!BM205</f>
        <v>1.0444221722920748</v>
      </c>
      <c r="G10" s="38">
        <f>+Leontief1!BN205</f>
        <v>0.79445879741409886</v>
      </c>
      <c r="I10" s="33" t="s">
        <v>81</v>
      </c>
      <c r="J10" s="33" t="s">
        <v>82</v>
      </c>
      <c r="L10" s="70">
        <v>1.2288494802363532</v>
      </c>
      <c r="M10" s="70"/>
      <c r="N10" s="70">
        <v>1.0779127392558765</v>
      </c>
      <c r="O10" s="33">
        <v>1</v>
      </c>
    </row>
    <row r="11" spans="2:17" ht="15.6" x14ac:dyDescent="0.3">
      <c r="B11" s="36" t="s">
        <v>31</v>
      </c>
      <c r="C11" s="37" t="s">
        <v>32</v>
      </c>
      <c r="D11" s="38">
        <v>1.0521439635778316</v>
      </c>
      <c r="E11" s="38">
        <v>0.80033251896225588</v>
      </c>
      <c r="F11" s="38">
        <f>+Leontief1!BM206</f>
        <v>1.0147939943593898</v>
      </c>
      <c r="G11" s="38">
        <f>+Leontief1!BN206</f>
        <v>0.7719215828332221</v>
      </c>
      <c r="I11" s="33" t="s">
        <v>117</v>
      </c>
      <c r="J11" s="33" t="s">
        <v>118</v>
      </c>
      <c r="L11" s="70">
        <v>1.192007082438276</v>
      </c>
      <c r="M11" s="70"/>
      <c r="N11" s="70">
        <v>1.1656209401819313</v>
      </c>
      <c r="O11" s="33">
        <v>1</v>
      </c>
    </row>
    <row r="12" spans="2:17" ht="15.6" x14ac:dyDescent="0.3">
      <c r="B12" s="36" t="s">
        <v>33</v>
      </c>
      <c r="C12" s="37" t="s">
        <v>34</v>
      </c>
      <c r="D12" s="38">
        <v>1.3153773201014025</v>
      </c>
      <c r="E12" s="39">
        <v>1.0005657784726734</v>
      </c>
      <c r="F12" s="38">
        <f>+Leontief1!BM207</f>
        <v>1.4681811039164727</v>
      </c>
      <c r="G12" s="39">
        <f>+Leontief1!BN207</f>
        <v>1.1167987669620214</v>
      </c>
      <c r="I12" s="33" t="s">
        <v>115</v>
      </c>
      <c r="J12" s="33" t="s">
        <v>116</v>
      </c>
      <c r="L12" s="103">
        <v>1.1721855930729972</v>
      </c>
      <c r="M12" s="103"/>
      <c r="N12" s="103">
        <v>0.81884562122838089</v>
      </c>
      <c r="O12" s="103"/>
      <c r="P12" s="103"/>
      <c r="Q12" s="103">
        <v>1</v>
      </c>
    </row>
    <row r="13" spans="2:17" ht="15.6" x14ac:dyDescent="0.3">
      <c r="B13" s="36" t="s">
        <v>35</v>
      </c>
      <c r="C13" s="37" t="s">
        <v>36</v>
      </c>
      <c r="D13" s="38">
        <v>1.2057151162493298</v>
      </c>
      <c r="E13" s="38">
        <v>0.91714922058507076</v>
      </c>
      <c r="F13" s="38">
        <f>+Leontief1!BM208</f>
        <v>1.4356699986320993</v>
      </c>
      <c r="G13" s="38">
        <f>+Leontief1!BN208</f>
        <v>1.0920686010463141</v>
      </c>
      <c r="I13" s="33" t="s">
        <v>99</v>
      </c>
      <c r="J13" s="33" t="s">
        <v>100</v>
      </c>
      <c r="L13" s="70">
        <v>1.1452320879118194</v>
      </c>
      <c r="M13" s="70"/>
      <c r="N13" s="70">
        <v>1.5112871264180512</v>
      </c>
      <c r="O13" s="33">
        <v>1</v>
      </c>
    </row>
    <row r="14" spans="2:17" ht="15.6" x14ac:dyDescent="0.3">
      <c r="B14" s="36" t="s">
        <v>37</v>
      </c>
      <c r="C14" s="37" t="s">
        <v>38</v>
      </c>
      <c r="D14" s="38">
        <v>1.2823856869730288</v>
      </c>
      <c r="E14" s="38">
        <v>0.97547009027756948</v>
      </c>
      <c r="F14" s="38">
        <f>+Leontief1!BM209</f>
        <v>1.433405138443234</v>
      </c>
      <c r="G14" s="38">
        <f>+Leontief1!BN209</f>
        <v>1.0903457937853305</v>
      </c>
      <c r="I14" s="33" t="s">
        <v>65</v>
      </c>
      <c r="J14" s="33" t="s">
        <v>66</v>
      </c>
      <c r="L14" s="103">
        <v>1.1387609749370189</v>
      </c>
      <c r="M14" s="103"/>
      <c r="N14" s="103">
        <v>0.77989869891447472</v>
      </c>
      <c r="O14" s="103"/>
      <c r="P14" s="103"/>
      <c r="Q14" s="103">
        <v>1</v>
      </c>
    </row>
    <row r="15" spans="2:17" ht="15.6" x14ac:dyDescent="0.3">
      <c r="B15" s="36" t="s">
        <v>39</v>
      </c>
      <c r="C15" s="37" t="s">
        <v>40</v>
      </c>
      <c r="D15" s="38">
        <v>1.1265321812109828</v>
      </c>
      <c r="E15" s="38">
        <v>0.85691727509867066</v>
      </c>
      <c r="F15" s="38">
        <f>+Leontief1!BM210</f>
        <v>1.012065068894509</v>
      </c>
      <c r="G15" s="38">
        <f>+Leontief1!BN210</f>
        <v>0.7698457758458005</v>
      </c>
      <c r="I15" s="33" t="s">
        <v>89</v>
      </c>
      <c r="J15" s="33" t="s">
        <v>90</v>
      </c>
      <c r="L15" s="103">
        <v>1.1355099150964991</v>
      </c>
      <c r="M15" s="103"/>
      <c r="N15" s="103">
        <v>0.76325111492155895</v>
      </c>
      <c r="O15" s="103"/>
      <c r="P15" s="103"/>
      <c r="Q15" s="103">
        <v>1</v>
      </c>
    </row>
    <row r="16" spans="2:17" ht="15.6" x14ac:dyDescent="0.3">
      <c r="B16" s="36" t="s">
        <v>41</v>
      </c>
      <c r="C16" s="37" t="s">
        <v>42</v>
      </c>
      <c r="D16" s="38">
        <v>1.2175516984379264</v>
      </c>
      <c r="E16" s="38">
        <v>0.92615293297314505</v>
      </c>
      <c r="F16" s="38">
        <f>+Leontief1!BM211</f>
        <v>1.1279630226189106</v>
      </c>
      <c r="G16" s="38">
        <f>+Leontief1!BN211</f>
        <v>0.85800567074402345</v>
      </c>
      <c r="I16" s="33" t="s">
        <v>79</v>
      </c>
      <c r="J16" s="33" t="s">
        <v>80</v>
      </c>
      <c r="L16" s="70">
        <v>1.101188690045408</v>
      </c>
      <c r="M16" s="70"/>
      <c r="N16" s="70">
        <v>1.0660295794715269</v>
      </c>
      <c r="O16" s="33">
        <v>1</v>
      </c>
    </row>
    <row r="17" spans="2:17" ht="15.6" x14ac:dyDescent="0.3">
      <c r="B17" s="36" t="s">
        <v>43</v>
      </c>
      <c r="C17" s="37" t="s">
        <v>44</v>
      </c>
      <c r="D17" s="38">
        <v>1.2998014981541994</v>
      </c>
      <c r="E17" s="38">
        <v>0.98871774508043453</v>
      </c>
      <c r="F17" s="38">
        <f>+Leontief1!BM212</f>
        <v>1.0876522258756069</v>
      </c>
      <c r="G17" s="38">
        <f>+Leontief1!BN212</f>
        <v>0.8273425270909095</v>
      </c>
      <c r="I17" s="33" t="s">
        <v>91</v>
      </c>
      <c r="J17" s="33" t="s">
        <v>92</v>
      </c>
      <c r="L17" s="103">
        <v>1.0991286558418882</v>
      </c>
      <c r="M17" s="103"/>
      <c r="N17" s="103">
        <v>0.77645903553023499</v>
      </c>
      <c r="O17" s="103"/>
      <c r="P17" s="103"/>
      <c r="Q17" s="103">
        <v>1</v>
      </c>
    </row>
    <row r="18" spans="2:17" ht="15.6" x14ac:dyDescent="0.3">
      <c r="B18" s="36" t="s">
        <v>45</v>
      </c>
      <c r="C18" s="37" t="s">
        <v>46</v>
      </c>
      <c r="D18" s="38">
        <v>1.1735960434661257</v>
      </c>
      <c r="E18" s="38">
        <v>0.89271726135023344</v>
      </c>
      <c r="F18" s="38">
        <f>+Leontief1!BM213</f>
        <v>1.1518645084971275</v>
      </c>
      <c r="G18" s="38">
        <f>+Leontief1!BN213</f>
        <v>0.87618677243927556</v>
      </c>
      <c r="I18" s="33" t="s">
        <v>125</v>
      </c>
      <c r="J18" s="33" t="s">
        <v>126</v>
      </c>
      <c r="L18" s="103">
        <v>1.0977537644295747</v>
      </c>
      <c r="M18" s="103"/>
      <c r="N18" s="103">
        <v>0.92778487693311318</v>
      </c>
      <c r="O18" s="103"/>
      <c r="P18" s="103"/>
      <c r="Q18" s="103">
        <v>1</v>
      </c>
    </row>
    <row r="19" spans="2:17" ht="15.6" x14ac:dyDescent="0.3">
      <c r="B19" s="36" t="s">
        <v>47</v>
      </c>
      <c r="C19" s="37" t="s">
        <v>48</v>
      </c>
      <c r="D19" s="38">
        <v>1.1391817189801787</v>
      </c>
      <c r="E19" s="38">
        <v>0.86653937699440597</v>
      </c>
      <c r="F19" s="38">
        <f>+Leontief1!BM214</f>
        <v>1.4076431663053908</v>
      </c>
      <c r="G19" s="38">
        <f>+Leontief1!BN214</f>
        <v>1.0707494792425913</v>
      </c>
      <c r="I19" s="33" t="s">
        <v>111</v>
      </c>
      <c r="J19" s="33" t="s">
        <v>112</v>
      </c>
      <c r="L19" s="70">
        <v>1.0971214609965552</v>
      </c>
      <c r="M19" s="70"/>
      <c r="N19" s="70">
        <v>1.1394485834767341</v>
      </c>
      <c r="O19" s="33">
        <v>1</v>
      </c>
    </row>
    <row r="20" spans="2:17" ht="15.6" x14ac:dyDescent="0.3">
      <c r="B20" s="36" t="s">
        <v>49</v>
      </c>
      <c r="C20" s="37" t="s">
        <v>50</v>
      </c>
      <c r="D20" s="38">
        <v>1.0841829712837368</v>
      </c>
      <c r="E20" s="38">
        <v>0.82470357523398763</v>
      </c>
      <c r="F20" s="38">
        <f>+Leontief1!BM215</f>
        <v>2.0791683756304216</v>
      </c>
      <c r="G20" s="38">
        <f>+Leontief1!BN215</f>
        <v>1.5815573923519091</v>
      </c>
      <c r="I20" s="33" t="s">
        <v>73</v>
      </c>
      <c r="J20" s="33" t="s">
        <v>74</v>
      </c>
      <c r="L20" s="70">
        <v>1.0769825017992791</v>
      </c>
      <c r="M20" s="70"/>
      <c r="N20" s="70">
        <v>1.1020238195179279</v>
      </c>
      <c r="O20" s="33">
        <v>1</v>
      </c>
    </row>
    <row r="21" spans="2:17" ht="15.6" x14ac:dyDescent="0.3">
      <c r="B21" s="36" t="s">
        <v>51</v>
      </c>
      <c r="C21" s="37" t="s">
        <v>52</v>
      </c>
      <c r="D21" s="38">
        <v>1.1386976117625229</v>
      </c>
      <c r="E21" s="38">
        <v>0.86617113199907592</v>
      </c>
      <c r="F21" s="38">
        <f>+Leontief1!BM216</f>
        <v>1.2899187476025551</v>
      </c>
      <c r="G21" s="38">
        <f>+Leontief1!BN216</f>
        <v>0.98120025040567838</v>
      </c>
      <c r="I21" s="33" t="s">
        <v>93</v>
      </c>
      <c r="J21" s="33" t="s">
        <v>94</v>
      </c>
      <c r="L21" s="103">
        <v>1.0756516133438563</v>
      </c>
      <c r="M21" s="103"/>
      <c r="N21" s="103">
        <v>0.794561085978711</v>
      </c>
      <c r="O21" s="103"/>
      <c r="P21" s="103"/>
      <c r="Q21" s="103">
        <v>1</v>
      </c>
    </row>
    <row r="22" spans="2:17" ht="15.6" x14ac:dyDescent="0.3">
      <c r="B22" s="36" t="s">
        <v>53</v>
      </c>
      <c r="C22" s="37" t="s">
        <v>54</v>
      </c>
      <c r="D22" s="38">
        <v>1.1169903690796499</v>
      </c>
      <c r="E22" s="38">
        <v>0.84965912145915745</v>
      </c>
      <c r="F22" s="38">
        <f>+Leontief1!BM217</f>
        <v>1.4511367646488438</v>
      </c>
      <c r="G22" s="38">
        <f>+Leontief1!BN217</f>
        <v>1.1038336790535932</v>
      </c>
      <c r="I22" s="33" t="s">
        <v>133</v>
      </c>
      <c r="J22" s="33" t="s">
        <v>134</v>
      </c>
      <c r="L22" s="103">
        <v>1.0733659318864304</v>
      </c>
      <c r="M22" s="103"/>
      <c r="N22" s="103">
        <v>0.98735480226086048</v>
      </c>
      <c r="O22" s="103"/>
      <c r="P22" s="103"/>
      <c r="Q22" s="103">
        <v>1</v>
      </c>
    </row>
    <row r="23" spans="2:17" ht="15.6" x14ac:dyDescent="0.3">
      <c r="B23" s="36" t="s">
        <v>55</v>
      </c>
      <c r="C23" s="37" t="s">
        <v>56</v>
      </c>
      <c r="D23" s="38">
        <v>1.1495640526008579</v>
      </c>
      <c r="E23" s="38">
        <v>0.87443688865344626</v>
      </c>
      <c r="F23" s="38">
        <f>+Leontief1!BM218</f>
        <v>1.6510768270256959</v>
      </c>
      <c r="G23" s="38">
        <f>+Leontief1!BN218</f>
        <v>1.2559217385805339</v>
      </c>
      <c r="I23" s="33" t="s">
        <v>75</v>
      </c>
      <c r="J23" s="33" t="s">
        <v>76</v>
      </c>
      <c r="L23" s="103">
        <v>1.0710719779559688</v>
      </c>
      <c r="M23" s="103"/>
      <c r="N23" s="103">
        <v>0.87401194828172113</v>
      </c>
      <c r="O23" s="103"/>
      <c r="P23" s="103"/>
      <c r="Q23" s="103">
        <v>1</v>
      </c>
    </row>
    <row r="24" spans="2:17" ht="15.6" x14ac:dyDescent="0.3">
      <c r="B24" s="36" t="s">
        <v>57</v>
      </c>
      <c r="C24" s="37" t="s">
        <v>58</v>
      </c>
      <c r="D24" s="38">
        <v>1</v>
      </c>
      <c r="E24" s="38">
        <v>0.76066826087250738</v>
      </c>
      <c r="F24" s="38">
        <f>+Leontief1!BM219</f>
        <v>1</v>
      </c>
      <c r="G24" s="38">
        <f>+Leontief1!BN219</f>
        <v>0.76066826087250738</v>
      </c>
      <c r="I24" s="33" t="s">
        <v>113</v>
      </c>
      <c r="J24" s="33" t="s">
        <v>114</v>
      </c>
      <c r="L24" s="103">
        <v>1.0640779366652016</v>
      </c>
      <c r="M24" s="103"/>
      <c r="N24" s="103">
        <v>0.99293027063855455</v>
      </c>
      <c r="O24" s="103"/>
      <c r="P24" s="103"/>
      <c r="Q24" s="103">
        <v>1</v>
      </c>
    </row>
    <row r="25" spans="2:17" ht="15.6" x14ac:dyDescent="0.3">
      <c r="B25" s="36" t="s">
        <v>59</v>
      </c>
      <c r="C25" s="37" t="s">
        <v>60</v>
      </c>
      <c r="D25" s="38">
        <v>1.716718463325849</v>
      </c>
      <c r="E25" s="38">
        <v>1.3058532479057969</v>
      </c>
      <c r="F25" s="38">
        <f>+Leontief1!BM220</f>
        <v>1.1403375098064892</v>
      </c>
      <c r="G25" s="38">
        <f>+Leontief1!BN220</f>
        <v>0.86741855039218796</v>
      </c>
      <c r="I25" s="33" t="s">
        <v>85</v>
      </c>
      <c r="J25" s="33" t="s">
        <v>86</v>
      </c>
      <c r="L25" s="103">
        <v>1.0611738843137315</v>
      </c>
      <c r="M25" s="103"/>
      <c r="N25" s="103">
        <v>0.98822332144311742</v>
      </c>
      <c r="O25" s="103"/>
      <c r="P25" s="103"/>
      <c r="Q25" s="103">
        <v>1</v>
      </c>
    </row>
    <row r="26" spans="2:17" ht="15.6" x14ac:dyDescent="0.3">
      <c r="B26" s="36" t="s">
        <v>61</v>
      </c>
      <c r="C26" s="37" t="s">
        <v>62</v>
      </c>
      <c r="D26" s="38">
        <v>1.7249580592525924</v>
      </c>
      <c r="E26" s="38">
        <v>1.312120847009685</v>
      </c>
      <c r="F26" s="38">
        <f>+Leontief1!BM221</f>
        <v>1.1263715851738691</v>
      </c>
      <c r="G26" s="38">
        <f>+Leontief1!BN221</f>
        <v>0.85679511479041637</v>
      </c>
      <c r="I26" s="33" t="s">
        <v>97</v>
      </c>
      <c r="J26" s="33" t="s">
        <v>98</v>
      </c>
      <c r="L26" s="103">
        <v>1.0521318038143199</v>
      </c>
      <c r="M26" s="103"/>
      <c r="N26" s="103">
        <v>0.78533755646581194</v>
      </c>
      <c r="O26" s="103"/>
      <c r="P26" s="103"/>
      <c r="Q26" s="103">
        <v>1</v>
      </c>
    </row>
    <row r="27" spans="2:17" ht="15.6" x14ac:dyDescent="0.3">
      <c r="B27" s="36" t="s">
        <v>63</v>
      </c>
      <c r="C27" s="37" t="s">
        <v>64</v>
      </c>
      <c r="D27" s="38">
        <v>1.8577738756311497</v>
      </c>
      <c r="E27" s="39">
        <v>1.4131496230707246</v>
      </c>
      <c r="F27" s="38">
        <f>+Leontief1!BM222</f>
        <v>1.3898627520854356</v>
      </c>
      <c r="G27" s="39">
        <f>+Leontief1!BN222</f>
        <v>1.0572244824803052</v>
      </c>
      <c r="I27" s="33" t="s">
        <v>139</v>
      </c>
      <c r="J27" s="33" t="s">
        <v>140</v>
      </c>
      <c r="L27" s="103">
        <v>1.0479378715532746</v>
      </c>
      <c r="M27" s="103"/>
      <c r="N27" s="103">
        <v>0.77853910658435721</v>
      </c>
      <c r="O27" s="103"/>
      <c r="P27" s="103"/>
      <c r="Q27" s="103">
        <v>1</v>
      </c>
    </row>
    <row r="28" spans="2:17" ht="15.6" x14ac:dyDescent="0.3">
      <c r="B28" s="36" t="s">
        <v>65</v>
      </c>
      <c r="C28" s="37" t="s">
        <v>66</v>
      </c>
      <c r="D28" s="38">
        <v>1.4970533588858155</v>
      </c>
      <c r="E28" s="38">
        <v>1.1387609749370189</v>
      </c>
      <c r="F28" s="38">
        <f>+Leontief1!BM223</f>
        <v>1.0252809786225463</v>
      </c>
      <c r="G28" s="38">
        <f>+Leontief1!BN223</f>
        <v>0.77989869891447472</v>
      </c>
      <c r="I28" s="33" t="s">
        <v>131</v>
      </c>
      <c r="J28" s="33" t="s">
        <v>132</v>
      </c>
      <c r="L28" s="103">
        <v>1.0412799258165666</v>
      </c>
      <c r="M28" s="103"/>
      <c r="N28" s="103">
        <v>0.76541252717290575</v>
      </c>
      <c r="O28" s="103"/>
      <c r="P28" s="103"/>
      <c r="Q28" s="103">
        <v>1</v>
      </c>
    </row>
    <row r="29" spans="2:17" ht="15.6" x14ac:dyDescent="0.3">
      <c r="B29" s="36" t="s">
        <v>67</v>
      </c>
      <c r="C29" s="37" t="s">
        <v>68</v>
      </c>
      <c r="D29" s="38">
        <v>1</v>
      </c>
      <c r="E29" s="38">
        <v>0.76066826087250738</v>
      </c>
      <c r="F29" s="38">
        <f>+Leontief1!BM224</f>
        <v>1</v>
      </c>
      <c r="G29" s="38">
        <f>+Leontief1!BN224</f>
        <v>0.76066826087250738</v>
      </c>
      <c r="I29" s="33" t="s">
        <v>105</v>
      </c>
      <c r="J29" s="33" t="s">
        <v>106</v>
      </c>
      <c r="L29" s="70">
        <v>1.0082719489926399</v>
      </c>
      <c r="M29" s="70"/>
      <c r="N29" s="70">
        <v>1.4779984994890731</v>
      </c>
      <c r="O29" s="33">
        <v>1</v>
      </c>
    </row>
    <row r="30" spans="2:17" ht="15.6" x14ac:dyDescent="0.3">
      <c r="B30" s="36" t="s">
        <v>69</v>
      </c>
      <c r="C30" s="37" t="s">
        <v>70</v>
      </c>
      <c r="D30" s="38">
        <v>1.2745529980350041</v>
      </c>
      <c r="E30" s="38">
        <v>0.96951201240512697</v>
      </c>
      <c r="F30" s="38">
        <f>+Leontief1!BM225</f>
        <v>1.0531266696765984</v>
      </c>
      <c r="G30" s="38">
        <f>+Leontief1!BN225</f>
        <v>0.80108003230135372</v>
      </c>
      <c r="I30" s="33" t="s">
        <v>103</v>
      </c>
      <c r="J30" s="33" t="s">
        <v>104</v>
      </c>
      <c r="L30" s="70">
        <v>1.0036597866810093</v>
      </c>
      <c r="M30" s="70"/>
      <c r="N30" s="70">
        <v>2.9924453865002083</v>
      </c>
      <c r="O30" s="33">
        <v>1</v>
      </c>
    </row>
    <row r="31" spans="2:17" ht="15.6" x14ac:dyDescent="0.3">
      <c r="B31" s="36" t="s">
        <v>71</v>
      </c>
      <c r="C31" s="37" t="s">
        <v>72</v>
      </c>
      <c r="D31" s="38">
        <v>1</v>
      </c>
      <c r="E31" s="38">
        <v>0.76066826087250738</v>
      </c>
      <c r="F31" s="38">
        <f>+Leontief1!BM226</f>
        <v>1</v>
      </c>
      <c r="G31" s="38">
        <f>+Leontief1!BN226</f>
        <v>0.76066826087250738</v>
      </c>
      <c r="I31" s="33" t="s">
        <v>33</v>
      </c>
      <c r="J31" s="33" t="s">
        <v>34</v>
      </c>
      <c r="L31" s="70">
        <v>1.0005657784726734</v>
      </c>
      <c r="M31" s="70"/>
      <c r="N31" s="70">
        <v>1.1167987669620214</v>
      </c>
      <c r="O31" s="33">
        <v>1</v>
      </c>
    </row>
    <row r="32" spans="2:17" ht="15.6" x14ac:dyDescent="0.3">
      <c r="B32" s="36" t="s">
        <v>73</v>
      </c>
      <c r="C32" s="37" t="s">
        <v>74</v>
      </c>
      <c r="D32" s="38">
        <v>1.4158373067438761</v>
      </c>
      <c r="E32" s="39">
        <v>1.0769825017992791</v>
      </c>
      <c r="F32" s="38">
        <f>+Leontief1!BM227</f>
        <v>1.4487574626209281</v>
      </c>
      <c r="G32" s="39">
        <f>+Leontief1!BN227</f>
        <v>1.1020238195179279</v>
      </c>
      <c r="I32" s="33" t="s">
        <v>101</v>
      </c>
      <c r="J32" s="33" t="s">
        <v>102</v>
      </c>
      <c r="L32" s="103">
        <v>0.99683056279129356</v>
      </c>
      <c r="M32" s="103"/>
      <c r="N32" s="103">
        <v>1.0440917737012083</v>
      </c>
      <c r="O32" s="103"/>
      <c r="P32" s="103">
        <v>1</v>
      </c>
      <c r="Q32" s="103"/>
    </row>
    <row r="33" spans="2:18" ht="15.6" x14ac:dyDescent="0.3">
      <c r="B33" s="36" t="s">
        <v>75</v>
      </c>
      <c r="C33" s="37" t="s">
        <v>76</v>
      </c>
      <c r="D33" s="38">
        <v>1.4080671339269759</v>
      </c>
      <c r="E33" s="38">
        <v>1.0710719779559688</v>
      </c>
      <c r="F33" s="38">
        <f>+Leontief1!BM228</f>
        <v>1.149005411740468</v>
      </c>
      <c r="G33" s="38">
        <f>+Leontief1!BN228</f>
        <v>0.87401194828172113</v>
      </c>
      <c r="I33" s="33" t="s">
        <v>107</v>
      </c>
      <c r="J33" s="33" t="s">
        <v>108</v>
      </c>
      <c r="L33" s="103">
        <v>0.99433698931143044</v>
      </c>
      <c r="M33" s="103"/>
      <c r="N33" s="103">
        <v>1.1865445829619576</v>
      </c>
      <c r="O33" s="103"/>
      <c r="P33" s="103">
        <v>1</v>
      </c>
      <c r="Q33" s="103"/>
    </row>
    <row r="34" spans="2:18" ht="15.6" x14ac:dyDescent="0.3">
      <c r="B34" s="36" t="s">
        <v>77</v>
      </c>
      <c r="C34" s="37" t="s">
        <v>78</v>
      </c>
      <c r="D34" s="38">
        <v>1.2143493346761403</v>
      </c>
      <c r="E34" s="38">
        <v>0.92371699649978611</v>
      </c>
      <c r="F34" s="38">
        <f>+Leontief1!BM229</f>
        <v>1.0283542200202367</v>
      </c>
      <c r="G34" s="38">
        <f>+Leontief1!BN229</f>
        <v>0.78223641610369732</v>
      </c>
      <c r="I34" s="33" t="s">
        <v>129</v>
      </c>
      <c r="J34" s="33" t="s">
        <v>130</v>
      </c>
      <c r="L34" s="33">
        <v>0.99351095137240686</v>
      </c>
      <c r="N34" s="33">
        <v>0.98295556374599125</v>
      </c>
      <c r="R34" s="33">
        <v>1</v>
      </c>
    </row>
    <row r="35" spans="2:18" ht="15.6" x14ac:dyDescent="0.3">
      <c r="B35" s="36" t="s">
        <v>79</v>
      </c>
      <c r="C35" s="37" t="s">
        <v>80</v>
      </c>
      <c r="D35" s="38">
        <v>1.4476595734155049</v>
      </c>
      <c r="E35" s="39">
        <v>1.101188690045408</v>
      </c>
      <c r="F35" s="38">
        <f>+Leontief1!BM230</f>
        <v>1.4014382278140036</v>
      </c>
      <c r="G35" s="39">
        <f>+Leontief1!BN230</f>
        <v>1.0660295794715269</v>
      </c>
      <c r="I35" s="33" t="s">
        <v>43</v>
      </c>
      <c r="J35" s="33" t="s">
        <v>44</v>
      </c>
      <c r="L35" s="33">
        <v>0.98871774508043453</v>
      </c>
      <c r="N35" s="33">
        <v>0.8273425270909095</v>
      </c>
      <c r="R35" s="33">
        <v>1</v>
      </c>
    </row>
    <row r="36" spans="2:18" ht="15.6" x14ac:dyDescent="0.3">
      <c r="B36" s="36" t="s">
        <v>81</v>
      </c>
      <c r="C36" s="37" t="s">
        <v>82</v>
      </c>
      <c r="D36" s="38">
        <v>1.6154867285074166</v>
      </c>
      <c r="E36" s="39">
        <v>1.2288494802363532</v>
      </c>
      <c r="F36" s="38">
        <f>+Leontief1!BM231</f>
        <v>1.4170602280940197</v>
      </c>
      <c r="G36" s="39">
        <f>+Leontief1!BN231</f>
        <v>1.0779127392558765</v>
      </c>
      <c r="I36" s="33" t="s">
        <v>37</v>
      </c>
      <c r="J36" s="33" t="s">
        <v>38</v>
      </c>
      <c r="L36" s="103">
        <v>0.97547009027756948</v>
      </c>
      <c r="M36" s="103"/>
      <c r="N36" s="103">
        <v>1.0903457937853305</v>
      </c>
      <c r="O36" s="103"/>
      <c r="P36" s="103">
        <v>1</v>
      </c>
      <c r="Q36" s="103"/>
    </row>
    <row r="37" spans="2:18" ht="15.6" x14ac:dyDescent="0.3">
      <c r="B37" s="36" t="s">
        <v>83</v>
      </c>
      <c r="C37" s="37" t="s">
        <v>84</v>
      </c>
      <c r="D37" s="38">
        <v>1.6508901321828515</v>
      </c>
      <c r="E37" s="38">
        <v>1.2557797257391135</v>
      </c>
      <c r="F37" s="38">
        <f>+Leontief1!BM232</f>
        <v>1.1265158098945722</v>
      </c>
      <c r="G37" s="38">
        <f>+Leontief1!BN232</f>
        <v>0.85690482195788842</v>
      </c>
      <c r="I37" s="33" t="s">
        <v>69</v>
      </c>
      <c r="J37" s="33" t="s">
        <v>70</v>
      </c>
      <c r="L37" s="33">
        <v>0.96951201240512697</v>
      </c>
      <c r="N37" s="33">
        <v>0.80108003230135372</v>
      </c>
      <c r="R37" s="33">
        <v>1</v>
      </c>
    </row>
    <row r="38" spans="2:18" ht="15.6" x14ac:dyDescent="0.3">
      <c r="B38" s="36" t="s">
        <v>85</v>
      </c>
      <c r="C38" s="37" t="s">
        <v>86</v>
      </c>
      <c r="D38" s="38">
        <v>1.3950547681541701</v>
      </c>
      <c r="E38" s="38">
        <v>1.0611738843137315</v>
      </c>
      <c r="F38" s="38">
        <f>+Leontief1!BM233</f>
        <v>1.2991515122631752</v>
      </c>
      <c r="G38" s="38">
        <f>+Leontief1!BN233</f>
        <v>0.98822332144311742</v>
      </c>
      <c r="I38" s="33" t="s">
        <v>137</v>
      </c>
      <c r="J38" s="33" t="s">
        <v>138</v>
      </c>
      <c r="L38" s="33">
        <v>0.96689013006026836</v>
      </c>
      <c r="N38" s="33">
        <v>0.84354914457381236</v>
      </c>
      <c r="R38" s="33">
        <v>1</v>
      </c>
    </row>
    <row r="39" spans="2:18" ht="15.6" x14ac:dyDescent="0.3">
      <c r="B39" s="36" t="s">
        <v>87</v>
      </c>
      <c r="C39" s="37" t="s">
        <v>88</v>
      </c>
      <c r="D39" s="38">
        <v>1</v>
      </c>
      <c r="E39" s="38">
        <v>0.76066826087250738</v>
      </c>
      <c r="F39" s="38">
        <f>+Leontief1!BM234</f>
        <v>1</v>
      </c>
      <c r="G39" s="38">
        <f>+Leontief1!BN234</f>
        <v>0.76066826087250738</v>
      </c>
      <c r="I39" s="33" t="s">
        <v>127</v>
      </c>
      <c r="J39" s="33" t="s">
        <v>128</v>
      </c>
      <c r="L39" s="103">
        <v>0.95843862312399997</v>
      </c>
      <c r="M39" s="103"/>
      <c r="N39" s="103">
        <v>1.0645462534401486</v>
      </c>
      <c r="O39" s="103"/>
      <c r="P39" s="103">
        <v>1</v>
      </c>
      <c r="Q39" s="103"/>
    </row>
    <row r="40" spans="2:18" ht="15.6" x14ac:dyDescent="0.3">
      <c r="B40" s="36" t="s">
        <v>89</v>
      </c>
      <c r="C40" s="37" t="s">
        <v>90</v>
      </c>
      <c r="D40" s="38">
        <v>1.4927794066154909</v>
      </c>
      <c r="E40" s="38">
        <v>1.1355099150964991</v>
      </c>
      <c r="F40" s="38">
        <f>+Leontief1!BM235</f>
        <v>1.0033955065327544</v>
      </c>
      <c r="G40" s="38">
        <f>+Leontief1!BN235</f>
        <v>0.76325111492155895</v>
      </c>
      <c r="I40" s="33" t="s">
        <v>123</v>
      </c>
      <c r="J40" s="33" t="s">
        <v>124</v>
      </c>
      <c r="L40" s="33">
        <v>0.95294436308829478</v>
      </c>
      <c r="N40" s="33">
        <v>0.822694743771614</v>
      </c>
      <c r="R40" s="33">
        <v>1</v>
      </c>
    </row>
    <row r="41" spans="2:18" ht="15.6" x14ac:dyDescent="0.3">
      <c r="B41" s="36" t="s">
        <v>91</v>
      </c>
      <c r="C41" s="37" t="s">
        <v>92</v>
      </c>
      <c r="D41" s="38">
        <v>1.4449513833811831</v>
      </c>
      <c r="E41" s="38">
        <v>1.0991286558418882</v>
      </c>
      <c r="F41" s="38">
        <f>+Leontief1!BM236</f>
        <v>1.0207590818100063</v>
      </c>
      <c r="G41" s="38">
        <f>+Leontief1!BN236</f>
        <v>0.77645903553023499</v>
      </c>
      <c r="I41" s="33" t="s">
        <v>119</v>
      </c>
      <c r="J41" s="33" t="s">
        <v>120</v>
      </c>
      <c r="L41" s="103">
        <v>0.94911929979350274</v>
      </c>
      <c r="M41" s="103"/>
      <c r="N41" s="103">
        <v>1.0452683362434396</v>
      </c>
      <c r="O41" s="103"/>
      <c r="P41" s="103">
        <v>1</v>
      </c>
      <c r="Q41" s="103"/>
    </row>
    <row r="42" spans="2:18" ht="15.6" x14ac:dyDescent="0.3">
      <c r="B42" s="36" t="s">
        <v>93</v>
      </c>
      <c r="C42" s="37" t="s">
        <v>94</v>
      </c>
      <c r="D42" s="38">
        <v>1.4140876761573493</v>
      </c>
      <c r="E42" s="38">
        <v>1.0756516133438563</v>
      </c>
      <c r="F42" s="38">
        <f>+Leontief1!BM237</f>
        <v>1.0445566442687217</v>
      </c>
      <c r="G42" s="38">
        <f>+Leontief1!BN237</f>
        <v>0.794561085978711</v>
      </c>
      <c r="I42" s="33" t="s">
        <v>135</v>
      </c>
      <c r="J42" s="33" t="s">
        <v>136</v>
      </c>
      <c r="L42" s="103">
        <v>0.94749788530970647</v>
      </c>
      <c r="M42" s="103"/>
      <c r="N42" s="103">
        <v>1.0082260149922819</v>
      </c>
      <c r="O42" s="103"/>
      <c r="P42" s="103">
        <v>1</v>
      </c>
      <c r="Q42" s="103"/>
    </row>
    <row r="43" spans="2:18" ht="15.6" x14ac:dyDescent="0.3">
      <c r="B43" s="36" t="s">
        <v>95</v>
      </c>
      <c r="C43" s="37" t="s">
        <v>96</v>
      </c>
      <c r="D43" s="38">
        <v>1.679787852426867</v>
      </c>
      <c r="E43" s="38">
        <v>1.2777613043403091</v>
      </c>
      <c r="F43" s="38">
        <f>+Leontief1!BM238</f>
        <v>1.7782647039771347</v>
      </c>
      <c r="G43" s="38">
        <f>+Leontief1!BN238</f>
        <v>1.3526695197452512</v>
      </c>
      <c r="I43" s="33" t="s">
        <v>41</v>
      </c>
      <c r="J43" s="33" t="s">
        <v>42</v>
      </c>
      <c r="L43" s="33">
        <v>0.92615293297314505</v>
      </c>
      <c r="N43" s="33">
        <v>0.85800567074402345</v>
      </c>
      <c r="R43" s="33">
        <v>1</v>
      </c>
    </row>
    <row r="44" spans="2:18" ht="15.6" x14ac:dyDescent="0.3">
      <c r="B44" s="36" t="s">
        <v>97</v>
      </c>
      <c r="C44" s="37" t="s">
        <v>98</v>
      </c>
      <c r="D44" s="38">
        <v>1.3831677459599745</v>
      </c>
      <c r="E44" s="38">
        <v>1.0521318038143199</v>
      </c>
      <c r="F44" s="38">
        <f>+Leontief1!BM239</f>
        <v>1.0324310831176369</v>
      </c>
      <c r="G44" s="38">
        <f>+Leontief1!BN239</f>
        <v>0.78533755646581194</v>
      </c>
      <c r="I44" s="33" t="s">
        <v>77</v>
      </c>
      <c r="J44" s="33" t="s">
        <v>78</v>
      </c>
      <c r="L44" s="33">
        <v>0.92371699649978611</v>
      </c>
      <c r="N44" s="33">
        <v>0.78223641610369732</v>
      </c>
      <c r="R44" s="33">
        <v>1</v>
      </c>
    </row>
    <row r="45" spans="2:18" ht="15.6" x14ac:dyDescent="0.3">
      <c r="B45" s="36" t="s">
        <v>99</v>
      </c>
      <c r="C45" s="37" t="s">
        <v>100</v>
      </c>
      <c r="D45" s="38">
        <v>1.5055605009708264</v>
      </c>
      <c r="E45" s="39">
        <v>1.1452320879118194</v>
      </c>
      <c r="F45" s="38">
        <f>+Leontief1!BM240</f>
        <v>1.9867887279594962</v>
      </c>
      <c r="G45" s="39">
        <f>+Leontief1!BN240</f>
        <v>1.5112871264180512</v>
      </c>
      <c r="I45" s="33" t="s">
        <v>109</v>
      </c>
      <c r="J45" s="33" t="s">
        <v>110</v>
      </c>
      <c r="L45" s="33">
        <v>0.92151507879776506</v>
      </c>
      <c r="N45" s="33">
        <v>0.80237890971220549</v>
      </c>
      <c r="R45" s="33">
        <v>1</v>
      </c>
    </row>
    <row r="46" spans="2:18" ht="15.6" x14ac:dyDescent="0.3">
      <c r="B46" s="36" t="s">
        <v>101</v>
      </c>
      <c r="C46" s="37" t="s">
        <v>102</v>
      </c>
      <c r="D46" s="38">
        <v>1.3104668803295427</v>
      </c>
      <c r="E46" s="39">
        <v>0.99683056279129356</v>
      </c>
      <c r="F46" s="38">
        <f>+Leontief1!BM241</f>
        <v>1.3725980528011072</v>
      </c>
      <c r="G46" s="39">
        <f>+Leontief1!BN241</f>
        <v>1.0440917737012083</v>
      </c>
      <c r="I46" s="33" t="s">
        <v>121</v>
      </c>
      <c r="J46" s="33" t="s">
        <v>122</v>
      </c>
      <c r="L46" s="103">
        <v>0.91979682828899378</v>
      </c>
      <c r="M46" s="103"/>
      <c r="N46" s="103">
        <v>1.3945850134763993</v>
      </c>
      <c r="O46" s="103"/>
      <c r="P46" s="103">
        <v>1</v>
      </c>
      <c r="Q46" s="103"/>
    </row>
    <row r="47" spans="2:18" ht="15.6" x14ac:dyDescent="0.3">
      <c r="B47" s="36" t="s">
        <v>103</v>
      </c>
      <c r="C47" s="37" t="s">
        <v>104</v>
      </c>
      <c r="D47" s="38">
        <v>1.3194448070303131</v>
      </c>
      <c r="E47" s="39">
        <v>1.0036597866810093</v>
      </c>
      <c r="F47" s="38">
        <f>+Leontief1!BM242</f>
        <v>3.9339690380505572</v>
      </c>
      <c r="G47" s="39">
        <f>+Leontief1!BN242</f>
        <v>2.9924453865002083</v>
      </c>
      <c r="I47" s="33" t="s">
        <v>35</v>
      </c>
      <c r="J47" s="33" t="s">
        <v>36</v>
      </c>
      <c r="L47" s="103">
        <v>0.91714922058507076</v>
      </c>
      <c r="M47" s="103"/>
      <c r="N47" s="103">
        <v>1.0920686010463141</v>
      </c>
      <c r="O47" s="103"/>
      <c r="P47" s="103">
        <v>1</v>
      </c>
      <c r="Q47" s="103"/>
    </row>
    <row r="48" spans="2:18" ht="15.6" x14ac:dyDescent="0.3">
      <c r="B48" s="36" t="s">
        <v>105</v>
      </c>
      <c r="C48" s="37" t="s">
        <v>106</v>
      </c>
      <c r="D48" s="38">
        <v>1.3255081102452262</v>
      </c>
      <c r="E48" s="38">
        <v>1.0082719489926399</v>
      </c>
      <c r="F48" s="38">
        <f>+Leontief1!BM243</f>
        <v>1.9430263828725656</v>
      </c>
      <c r="G48" s="38">
        <f>+Leontief1!BN243</f>
        <v>1.4779984994890731</v>
      </c>
      <c r="I48" s="33" t="s">
        <v>23</v>
      </c>
      <c r="J48" s="33" t="s">
        <v>24</v>
      </c>
      <c r="L48" s="33">
        <v>0.89753128269882321</v>
      </c>
      <c r="N48" s="33">
        <v>0.93264530536956824</v>
      </c>
      <c r="R48" s="33">
        <v>1</v>
      </c>
    </row>
    <row r="49" spans="2:18" ht="15.6" x14ac:dyDescent="0.3">
      <c r="B49" s="36" t="s">
        <v>107</v>
      </c>
      <c r="C49" s="37" t="s">
        <v>108</v>
      </c>
      <c r="D49" s="38">
        <v>1.3071887450265094</v>
      </c>
      <c r="E49" s="38">
        <v>0.99433698931143044</v>
      </c>
      <c r="F49" s="38">
        <f>+Leontief1!BM244</f>
        <v>1.5598712921201134</v>
      </c>
      <c r="G49" s="38">
        <f>+Leontief1!BN244</f>
        <v>1.1865445829619576</v>
      </c>
      <c r="I49" s="33" t="s">
        <v>45</v>
      </c>
      <c r="J49" s="33" t="s">
        <v>46</v>
      </c>
      <c r="L49" s="33">
        <v>0.89271726135023344</v>
      </c>
      <c r="N49" s="33">
        <v>0.87618677243927556</v>
      </c>
      <c r="R49" s="33">
        <v>1</v>
      </c>
    </row>
    <row r="50" spans="2:18" ht="15.6" x14ac:dyDescent="0.3">
      <c r="B50" s="36" t="s">
        <v>109</v>
      </c>
      <c r="C50" s="37" t="s">
        <v>110</v>
      </c>
      <c r="D50" s="38">
        <v>1.2114546198375122</v>
      </c>
      <c r="E50" s="38">
        <v>0.92151507879776506</v>
      </c>
      <c r="F50" s="38">
        <f>+Leontief1!BM245</f>
        <v>1.054834217470642</v>
      </c>
      <c r="G50" s="38">
        <f>+Leontief1!BN245</f>
        <v>0.80237890971220549</v>
      </c>
      <c r="I50" s="33" t="s">
        <v>141</v>
      </c>
      <c r="J50" s="33" t="s">
        <v>142</v>
      </c>
      <c r="L50" s="33">
        <v>0.88838771569730979</v>
      </c>
      <c r="N50" s="33">
        <v>0.79757690354599042</v>
      </c>
      <c r="R50" s="33">
        <v>1</v>
      </c>
    </row>
    <row r="51" spans="2:18" ht="15.6" x14ac:dyDescent="0.3">
      <c r="B51" s="36" t="s">
        <v>111</v>
      </c>
      <c r="C51" s="37" t="s">
        <v>112</v>
      </c>
      <c r="D51" s="38">
        <v>1.4423126577387713</v>
      </c>
      <c r="E51" s="38">
        <v>1.0971214609965552</v>
      </c>
      <c r="F51" s="38">
        <f>+Leontief1!BM246</f>
        <v>1.4979573121267806</v>
      </c>
      <c r="G51" s="38">
        <f>+Leontief1!BN246</f>
        <v>1.1394485834767341</v>
      </c>
      <c r="I51" s="33" t="s">
        <v>55</v>
      </c>
      <c r="J51" s="33" t="s">
        <v>56</v>
      </c>
      <c r="L51" s="103">
        <v>0.87443688865344626</v>
      </c>
      <c r="M51" s="103"/>
      <c r="N51" s="103">
        <v>1.2559217385805339</v>
      </c>
      <c r="O51" s="103"/>
      <c r="P51" s="103">
        <v>1</v>
      </c>
      <c r="Q51" s="103"/>
    </row>
    <row r="52" spans="2:18" ht="15.6" x14ac:dyDescent="0.3">
      <c r="B52" s="36" t="s">
        <v>113</v>
      </c>
      <c r="C52" s="37" t="s">
        <v>114</v>
      </c>
      <c r="D52" s="38">
        <v>1.3988725327446618</v>
      </c>
      <c r="E52" s="38">
        <v>1.0640779366652016</v>
      </c>
      <c r="F52" s="38">
        <f>+Leontief1!BM247</f>
        <v>1.3053394254936261</v>
      </c>
      <c r="G52" s="38">
        <f>+Leontief1!BN247</f>
        <v>0.99293027063855455</v>
      </c>
      <c r="I52" s="33" t="s">
        <v>47</v>
      </c>
      <c r="J52" s="33" t="s">
        <v>48</v>
      </c>
      <c r="L52" s="103">
        <v>0.86653937699440597</v>
      </c>
      <c r="M52" s="103"/>
      <c r="N52" s="103">
        <v>1.0707494792425913</v>
      </c>
      <c r="O52" s="103"/>
      <c r="P52" s="103">
        <v>1</v>
      </c>
      <c r="Q52" s="103"/>
    </row>
    <row r="53" spans="2:18" ht="15.6" x14ac:dyDescent="0.3">
      <c r="B53" s="36" t="s">
        <v>115</v>
      </c>
      <c r="C53" s="37" t="s">
        <v>116</v>
      </c>
      <c r="D53" s="38">
        <v>1.5409944825730839</v>
      </c>
      <c r="E53" s="38">
        <v>1.1721855930729972</v>
      </c>
      <c r="F53" s="38">
        <f>+Leontief1!BM248</f>
        <v>1.0764819085380826</v>
      </c>
      <c r="G53" s="38">
        <f>+Leontief1!BN248</f>
        <v>0.81884562122838089</v>
      </c>
      <c r="I53" s="33" t="s">
        <v>51</v>
      </c>
      <c r="J53" s="33" t="s">
        <v>52</v>
      </c>
      <c r="L53" s="33">
        <v>0.86617113199907592</v>
      </c>
      <c r="N53" s="33">
        <v>0.98120025040567838</v>
      </c>
      <c r="R53" s="33">
        <v>1</v>
      </c>
    </row>
    <row r="54" spans="2:18" ht="15.6" x14ac:dyDescent="0.3">
      <c r="B54" s="36" t="s">
        <v>117</v>
      </c>
      <c r="C54" s="37" t="s">
        <v>118</v>
      </c>
      <c r="D54" s="38">
        <v>1.5670524770824685</v>
      </c>
      <c r="E54" s="38">
        <v>1.192007082438276</v>
      </c>
      <c r="F54" s="38">
        <f>+Leontief1!BM249</f>
        <v>1.5323643697778739</v>
      </c>
      <c r="G54" s="38">
        <f>+Leontief1!BN249</f>
        <v>1.1656209401819313</v>
      </c>
      <c r="I54" s="33" t="s">
        <v>39</v>
      </c>
      <c r="J54" s="33" t="s">
        <v>40</v>
      </c>
      <c r="L54" s="33">
        <v>0.85691727509867066</v>
      </c>
      <c r="N54" s="33">
        <v>0.7698457758458005</v>
      </c>
      <c r="R54" s="33">
        <v>1</v>
      </c>
    </row>
    <row r="55" spans="2:18" ht="15.6" x14ac:dyDescent="0.3">
      <c r="B55" s="36" t="s">
        <v>119</v>
      </c>
      <c r="C55" s="37" t="s">
        <v>120</v>
      </c>
      <c r="D55" s="38">
        <v>1.2477440542935718</v>
      </c>
      <c r="E55" s="38">
        <v>0.94911929979350274</v>
      </c>
      <c r="F55" s="38">
        <f>+Leontief1!BM250</f>
        <v>1.3741448013677975</v>
      </c>
      <c r="G55" s="38">
        <f>+Leontief1!BN250</f>
        <v>1.0452683362434396</v>
      </c>
      <c r="I55" s="33" t="s">
        <v>25</v>
      </c>
      <c r="J55" s="33" t="s">
        <v>26</v>
      </c>
      <c r="L55" s="33">
        <v>0.85573376553333991</v>
      </c>
      <c r="N55" s="33">
        <v>0.86332095820298338</v>
      </c>
      <c r="R55" s="33">
        <v>1</v>
      </c>
    </row>
    <row r="56" spans="2:18" ht="15.6" x14ac:dyDescent="0.3">
      <c r="B56" s="36" t="s">
        <v>121</v>
      </c>
      <c r="C56" s="37" t="s">
        <v>122</v>
      </c>
      <c r="D56" s="38">
        <v>1.2091957501078874</v>
      </c>
      <c r="E56" s="38">
        <v>0.91979682828899378</v>
      </c>
      <c r="F56" s="38">
        <f>+Leontief1!BM251</f>
        <v>1.8333682174102701</v>
      </c>
      <c r="G56" s="38">
        <f>+Leontief1!BN251</f>
        <v>1.3945850134763993</v>
      </c>
      <c r="I56" s="33" t="s">
        <v>53</v>
      </c>
      <c r="J56" s="33" t="s">
        <v>54</v>
      </c>
      <c r="L56" s="103">
        <v>0.84965912145915745</v>
      </c>
      <c r="M56" s="103"/>
      <c r="N56" s="103">
        <v>1.1038336790535932</v>
      </c>
      <c r="O56" s="103"/>
      <c r="P56" s="103">
        <v>1</v>
      </c>
      <c r="Q56" s="103"/>
    </row>
    <row r="57" spans="2:18" ht="15.6" x14ac:dyDescent="0.3">
      <c r="B57" s="36" t="s">
        <v>123</v>
      </c>
      <c r="C57" s="37" t="s">
        <v>124</v>
      </c>
      <c r="D57" s="38">
        <v>1.2527726107505017</v>
      </c>
      <c r="E57" s="38">
        <v>0.95294436308829478</v>
      </c>
      <c r="F57" s="38">
        <f>+Leontief1!BM252</f>
        <v>1.0815420940896896</v>
      </c>
      <c r="G57" s="38">
        <f>+Leontief1!BN252</f>
        <v>0.822694743771614</v>
      </c>
      <c r="I57" s="33" t="s">
        <v>49</v>
      </c>
      <c r="J57" s="33" t="s">
        <v>50</v>
      </c>
      <c r="L57" s="103">
        <v>0.82470357523398763</v>
      </c>
      <c r="M57" s="103"/>
      <c r="N57" s="103">
        <v>1.5815573923519091</v>
      </c>
      <c r="O57" s="103"/>
      <c r="P57" s="103">
        <v>1</v>
      </c>
      <c r="Q57" s="103"/>
    </row>
    <row r="58" spans="2:18" ht="15.6" x14ac:dyDescent="0.3">
      <c r="B58" s="36" t="s">
        <v>125</v>
      </c>
      <c r="C58" s="37" t="s">
        <v>126</v>
      </c>
      <c r="D58" s="38">
        <v>1.4431439050321635</v>
      </c>
      <c r="E58" s="38">
        <v>1.0977537644295747</v>
      </c>
      <c r="F58" s="38">
        <f>+Leontief1!BM253</f>
        <v>1.2196971066847437</v>
      </c>
      <c r="G58" s="38">
        <f>+Leontief1!BN253</f>
        <v>0.92778487693311318</v>
      </c>
      <c r="I58" s="33" t="s">
        <v>29</v>
      </c>
      <c r="J58" s="33" t="s">
        <v>30</v>
      </c>
      <c r="L58" s="33">
        <v>0.8186661589592007</v>
      </c>
      <c r="N58" s="33">
        <v>0.79445879741409886</v>
      </c>
      <c r="R58" s="33">
        <v>1</v>
      </c>
    </row>
    <row r="59" spans="2:18" ht="15.6" x14ac:dyDescent="0.3">
      <c r="B59" s="36" t="s">
        <v>127</v>
      </c>
      <c r="C59" s="37" t="s">
        <v>128</v>
      </c>
      <c r="D59" s="38">
        <v>1.2599955492091184</v>
      </c>
      <c r="E59" s="38">
        <v>0.95843862312399997</v>
      </c>
      <c r="F59" s="38">
        <f>+Leontief1!BM254</f>
        <v>1.3994881976790841</v>
      </c>
      <c r="G59" s="38">
        <f>+Leontief1!BN254</f>
        <v>1.0645462534401486</v>
      </c>
      <c r="I59" s="33" t="s">
        <v>27</v>
      </c>
      <c r="J59" s="33" t="s">
        <v>28</v>
      </c>
      <c r="L59" s="33">
        <v>0.81535775974429503</v>
      </c>
      <c r="N59" s="33">
        <v>0.83900104654083307</v>
      </c>
      <c r="R59" s="33">
        <v>1</v>
      </c>
    </row>
    <row r="60" spans="2:18" ht="15.6" x14ac:dyDescent="0.3">
      <c r="B60" s="36" t="s">
        <v>129</v>
      </c>
      <c r="C60" s="37" t="s">
        <v>130</v>
      </c>
      <c r="D60" s="38">
        <v>1.3061028078558483</v>
      </c>
      <c r="E60" s="38">
        <v>0.99351095137240686</v>
      </c>
      <c r="F60" s="38">
        <f>+Leontief1!BM255</f>
        <v>1.2922263413731949</v>
      </c>
      <c r="G60" s="38">
        <f>+Leontief1!BN255</f>
        <v>0.98295556374599125</v>
      </c>
      <c r="I60" s="33" t="s">
        <v>31</v>
      </c>
      <c r="J60" s="33" t="s">
        <v>32</v>
      </c>
      <c r="L60" s="33">
        <v>0.80033251896225588</v>
      </c>
      <c r="N60" s="33">
        <v>0.7719215828332221</v>
      </c>
      <c r="R60" s="33">
        <v>1</v>
      </c>
    </row>
    <row r="61" spans="2:18" ht="15.6" x14ac:dyDescent="0.3">
      <c r="B61" s="36" t="s">
        <v>131</v>
      </c>
      <c r="C61" s="37" t="s">
        <v>132</v>
      </c>
      <c r="D61" s="38">
        <v>1.3689015032942085</v>
      </c>
      <c r="E61" s="38">
        <v>1.0412799258165666</v>
      </c>
      <c r="F61" s="38">
        <f>+Leontief1!BM256</f>
        <v>1.006236971547829</v>
      </c>
      <c r="G61" s="38">
        <f>+Leontief1!BN256</f>
        <v>0.76541252717290575</v>
      </c>
      <c r="I61" s="33" t="s">
        <v>57</v>
      </c>
      <c r="J61" s="33" t="s">
        <v>58</v>
      </c>
      <c r="L61" s="33">
        <v>0.76066826087250738</v>
      </c>
      <c r="N61" s="33">
        <v>0.76066826087250738</v>
      </c>
      <c r="R61" s="33">
        <v>1</v>
      </c>
    </row>
    <row r="62" spans="2:18" ht="15.6" x14ac:dyDescent="0.3">
      <c r="B62" s="36" t="s">
        <v>133</v>
      </c>
      <c r="C62" s="37" t="s">
        <v>134</v>
      </c>
      <c r="D62" s="38">
        <v>1.4110828426773718</v>
      </c>
      <c r="E62" s="38">
        <v>1.0733659318864304</v>
      </c>
      <c r="F62" s="38">
        <f>+Leontief1!BM257</f>
        <v>1.2980097278258165</v>
      </c>
      <c r="G62" s="38">
        <f>+Leontief1!BN257</f>
        <v>0.98735480226086048</v>
      </c>
      <c r="I62" s="33" t="s">
        <v>67</v>
      </c>
      <c r="J62" s="33" t="s">
        <v>68</v>
      </c>
      <c r="L62" s="33">
        <v>0.76066826087250738</v>
      </c>
      <c r="N62" s="33">
        <v>0.76066826087250738</v>
      </c>
      <c r="R62" s="33">
        <v>1</v>
      </c>
    </row>
    <row r="63" spans="2:18" ht="15.6" x14ac:dyDescent="0.3">
      <c r="B63" s="36" t="s">
        <v>135</v>
      </c>
      <c r="C63" s="37" t="s">
        <v>136</v>
      </c>
      <c r="D63" s="38">
        <v>1.2456124884491702</v>
      </c>
      <c r="E63" s="38">
        <v>0.94749788530970647</v>
      </c>
      <c r="F63" s="38">
        <f>+Leontief1!BM258</f>
        <v>1.3254477238682458</v>
      </c>
      <c r="G63" s="38">
        <f>+Leontief1!BN258</f>
        <v>1.0082260149922819</v>
      </c>
      <c r="I63" s="33" t="s">
        <v>71</v>
      </c>
      <c r="J63" s="33" t="s">
        <v>72</v>
      </c>
      <c r="L63" s="33">
        <v>0.76066826087250738</v>
      </c>
      <c r="N63" s="33">
        <v>0.76066826087250738</v>
      </c>
      <c r="R63" s="33">
        <v>1</v>
      </c>
    </row>
    <row r="64" spans="2:18" ht="15.6" x14ac:dyDescent="0.3">
      <c r="B64" s="36" t="s">
        <v>137</v>
      </c>
      <c r="C64" s="37" t="s">
        <v>138</v>
      </c>
      <c r="D64" s="38">
        <v>1.2711061835960118</v>
      </c>
      <c r="E64" s="38">
        <v>0.96689013006026836</v>
      </c>
      <c r="F64" s="38">
        <f>+Leontief1!BM259</f>
        <v>1.1089579886062793</v>
      </c>
      <c r="G64" s="38">
        <f>+Leontief1!BN259</f>
        <v>0.84354914457381236</v>
      </c>
      <c r="I64" s="33" t="s">
        <v>87</v>
      </c>
      <c r="J64" s="33" t="s">
        <v>88</v>
      </c>
      <c r="L64" s="33">
        <v>0.76066826087250738</v>
      </c>
      <c r="N64" s="33">
        <v>0.76066826087250738</v>
      </c>
      <c r="R64" s="33">
        <v>1</v>
      </c>
    </row>
    <row r="65" spans="2:18" ht="15.6" x14ac:dyDescent="0.3">
      <c r="B65" s="36" t="s">
        <v>139</v>
      </c>
      <c r="C65" s="37" t="s">
        <v>140</v>
      </c>
      <c r="D65" s="38">
        <v>1.377654261992292</v>
      </c>
      <c r="E65" s="38">
        <v>1.0479378715532746</v>
      </c>
      <c r="F65" s="38">
        <f>+Leontief1!BM260</f>
        <v>1.0234936129599406</v>
      </c>
      <c r="G65" s="38">
        <f>+Leontief1!BN260</f>
        <v>0.77853910658435721</v>
      </c>
      <c r="O65" s="33">
        <f>SUM(O5:O64)</f>
        <v>11</v>
      </c>
      <c r="P65" s="33">
        <f>SUM(P5:P64)</f>
        <v>12</v>
      </c>
      <c r="Q65" s="33">
        <f>SUM(Q5:Q64)</f>
        <v>16</v>
      </c>
      <c r="R65" s="33">
        <f>SUM(R5:R64)</f>
        <v>21</v>
      </c>
    </row>
    <row r="66" spans="2:18" ht="15.6" x14ac:dyDescent="0.3">
      <c r="B66" s="36" t="s">
        <v>141</v>
      </c>
      <c r="C66" s="37" t="s">
        <v>142</v>
      </c>
      <c r="D66" s="38">
        <v>1.1679042775865325</v>
      </c>
      <c r="E66" s="38">
        <v>0.88838771569730979</v>
      </c>
      <c r="F66" s="38">
        <f>+Leontief1!BM261</f>
        <v>1.0485213391592647</v>
      </c>
      <c r="G66" s="38">
        <f>+Leontief1!BN261</f>
        <v>0.79757690354599042</v>
      </c>
      <c r="O66" s="33">
        <f>60-O65-P65-Q65</f>
        <v>21</v>
      </c>
    </row>
    <row r="67" spans="2:18" x14ac:dyDescent="0.3">
      <c r="D67" s="41"/>
      <c r="E67" s="41"/>
      <c r="F67" s="41"/>
      <c r="G67" s="41"/>
    </row>
  </sheetData>
  <sortState xmlns:xlrd2="http://schemas.microsoft.com/office/spreadsheetml/2017/richdata2" ref="I4:N64">
    <sortCondition descending="1" ref="L4:L64"/>
  </sortState>
  <mergeCells count="6">
    <mergeCell ref="G4:G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K338"/>
  <sheetViews>
    <sheetView showGridLines="0" topLeftCell="A271" zoomScale="90" zoomScaleNormal="90" workbookViewId="0">
      <selection activeCell="F282" sqref="F282"/>
    </sheetView>
  </sheetViews>
  <sheetFormatPr defaultColWidth="13.6640625" defaultRowHeight="14.4" x14ac:dyDescent="0.3"/>
  <cols>
    <col min="1" max="1" width="18.33203125" style="1" customWidth="1"/>
    <col min="2" max="2" width="6.88671875" style="1" customWidth="1"/>
    <col min="3" max="3" width="37" style="1" customWidth="1"/>
    <col min="4" max="4" width="13" style="1" customWidth="1"/>
    <col min="5" max="6" width="14.109375" style="1" bestFit="1" customWidth="1"/>
    <col min="7" max="7" width="20.109375" style="1" customWidth="1"/>
    <col min="8" max="8" width="14.109375" style="1" bestFit="1" customWidth="1"/>
    <col min="9" max="9" width="14.88671875" style="1" bestFit="1" customWidth="1"/>
    <col min="10" max="10" width="14.109375" style="1" bestFit="1" customWidth="1"/>
    <col min="11" max="11" width="10.33203125" style="1" customWidth="1"/>
    <col min="12" max="12" width="9.88671875" style="1" bestFit="1" customWidth="1"/>
    <col min="13" max="20" width="14.109375" style="1" bestFit="1" customWidth="1"/>
    <col min="21" max="21" width="16.5546875" style="1" bestFit="1" customWidth="1"/>
    <col min="22" max="33" width="14.109375" style="1" bestFit="1" customWidth="1"/>
    <col min="34" max="34" width="16" style="1" bestFit="1" customWidth="1"/>
    <col min="35" max="41" width="14.109375" style="1" bestFit="1" customWidth="1"/>
    <col min="42" max="42" width="16" style="1" bestFit="1" customWidth="1"/>
    <col min="43" max="43" width="16.5546875" style="1" bestFit="1" customWidth="1"/>
    <col min="44" max="44" width="18.44140625" style="1" bestFit="1" customWidth="1"/>
    <col min="45" max="45" width="16.5546875" style="1" bestFit="1" customWidth="1"/>
    <col min="46" max="51" width="14.109375" style="1" bestFit="1" customWidth="1"/>
    <col min="52" max="53" width="16.5546875" style="1" bestFit="1" customWidth="1"/>
    <col min="54" max="54" width="14.109375" style="1" bestFit="1" customWidth="1"/>
    <col min="55" max="55" width="16.5546875" style="1" bestFit="1" customWidth="1"/>
    <col min="56" max="58" width="14.109375" style="1" bestFit="1" customWidth="1"/>
    <col min="59" max="59" width="18.5546875" style="1" customWidth="1"/>
    <col min="60" max="60" width="16" style="1" bestFit="1" customWidth="1"/>
    <col min="61" max="63" width="14.109375" style="1" bestFit="1" customWidth="1"/>
    <col min="64" max="16384" width="13.6640625" style="1"/>
  </cols>
  <sheetData>
    <row r="1" spans="1:63" ht="25.8" x14ac:dyDescent="0.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3" spans="1:63" ht="25.8" x14ac:dyDescent="0.5">
      <c r="A3" s="51" t="s">
        <v>171</v>
      </c>
      <c r="B3" s="2" t="s">
        <v>169</v>
      </c>
      <c r="C3" s="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1:63" x14ac:dyDescent="0.3">
      <c r="B4" s="139" t="s">
        <v>2</v>
      </c>
      <c r="C4" s="139" t="s">
        <v>3</v>
      </c>
      <c r="D4" s="139">
        <v>1</v>
      </c>
      <c r="E4" s="139">
        <v>2</v>
      </c>
      <c r="F4" s="139">
        <v>3</v>
      </c>
      <c r="G4" s="139">
        <v>4</v>
      </c>
      <c r="H4" s="139">
        <v>5</v>
      </c>
      <c r="I4" s="139">
        <v>6</v>
      </c>
      <c r="J4" s="139">
        <v>7</v>
      </c>
      <c r="K4" s="139">
        <v>8</v>
      </c>
      <c r="L4" s="139">
        <v>9</v>
      </c>
      <c r="M4" s="139">
        <v>10</v>
      </c>
      <c r="N4" s="139">
        <v>11</v>
      </c>
      <c r="O4" s="139">
        <v>12</v>
      </c>
      <c r="P4" s="139">
        <v>13</v>
      </c>
      <c r="Q4" s="139">
        <v>14</v>
      </c>
      <c r="R4" s="139">
        <v>15</v>
      </c>
      <c r="S4" s="139">
        <v>16</v>
      </c>
      <c r="T4" s="139">
        <v>17</v>
      </c>
      <c r="U4" s="139">
        <v>18</v>
      </c>
      <c r="V4" s="139">
        <v>19</v>
      </c>
      <c r="W4" s="139">
        <v>20</v>
      </c>
      <c r="X4" s="139">
        <v>21</v>
      </c>
      <c r="Y4" s="139">
        <v>22</v>
      </c>
      <c r="Z4" s="139">
        <v>23</v>
      </c>
      <c r="AA4" s="139">
        <v>24</v>
      </c>
      <c r="AB4" s="139">
        <v>25</v>
      </c>
      <c r="AC4" s="139">
        <v>26</v>
      </c>
      <c r="AD4" s="139">
        <v>27</v>
      </c>
      <c r="AE4" s="139">
        <v>28</v>
      </c>
      <c r="AF4" s="139">
        <v>29</v>
      </c>
      <c r="AG4" s="139">
        <v>30</v>
      </c>
      <c r="AH4" s="139">
        <v>31</v>
      </c>
      <c r="AI4" s="139">
        <v>32</v>
      </c>
      <c r="AJ4" s="139">
        <v>33</v>
      </c>
      <c r="AK4" s="139">
        <v>34</v>
      </c>
      <c r="AL4" s="139">
        <v>35</v>
      </c>
      <c r="AM4" s="139">
        <v>36</v>
      </c>
      <c r="AN4" s="139">
        <v>37</v>
      </c>
      <c r="AO4" s="139">
        <v>38</v>
      </c>
      <c r="AP4" s="139">
        <v>39</v>
      </c>
      <c r="AQ4" s="139">
        <v>40</v>
      </c>
      <c r="AR4" s="139">
        <v>41</v>
      </c>
      <c r="AS4" s="139">
        <v>42</v>
      </c>
      <c r="AT4" s="139">
        <v>43</v>
      </c>
      <c r="AU4" s="139">
        <v>44</v>
      </c>
      <c r="AV4" s="139">
        <v>45</v>
      </c>
      <c r="AW4" s="139">
        <v>46</v>
      </c>
      <c r="AX4" s="139">
        <v>47</v>
      </c>
      <c r="AY4" s="139">
        <v>48</v>
      </c>
      <c r="AZ4" s="139">
        <v>49</v>
      </c>
      <c r="BA4" s="139">
        <v>50</v>
      </c>
      <c r="BB4" s="139">
        <v>51</v>
      </c>
      <c r="BC4" s="139">
        <v>52</v>
      </c>
      <c r="BD4" s="139">
        <v>53</v>
      </c>
      <c r="BE4" s="139">
        <v>54</v>
      </c>
      <c r="BF4" s="139">
        <v>55</v>
      </c>
      <c r="BG4" s="139">
        <v>56</v>
      </c>
      <c r="BH4" s="139">
        <v>57</v>
      </c>
      <c r="BI4" s="139">
        <v>58</v>
      </c>
      <c r="BJ4" s="139">
        <v>59</v>
      </c>
      <c r="BK4" s="139">
        <v>60</v>
      </c>
    </row>
    <row r="5" spans="1:63" ht="15" customHeight="1" x14ac:dyDescent="0.3"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</row>
    <row r="6" spans="1:63" ht="33" customHeight="1" x14ac:dyDescent="0.3"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</row>
    <row r="7" spans="1:63" ht="15.6" x14ac:dyDescent="0.3">
      <c r="A7" s="14"/>
      <c r="B7" s="44">
        <v>1</v>
      </c>
      <c r="C7" s="45" t="s">
        <v>24</v>
      </c>
      <c r="D7" s="42">
        <f>+Leontief1!D202</f>
        <v>1.079435145790314</v>
      </c>
      <c r="E7" s="42">
        <f>+Leontief1!E202</f>
        <v>2.4484146671056655E-4</v>
      </c>
      <c r="F7" s="42">
        <f>+Leontief1!F202</f>
        <v>1.3715534624096168E-4</v>
      </c>
      <c r="G7" s="42">
        <f>+Leontief1!G202</f>
        <v>2.2205555991170964E-4</v>
      </c>
      <c r="H7" s="42">
        <f>+Leontief1!H202</f>
        <v>1.5914382440924317E-4</v>
      </c>
      <c r="I7" s="42">
        <f>+Leontief1!I202</f>
        <v>1.3711239943686399E-3</v>
      </c>
      <c r="J7" s="42">
        <f>+Leontief1!J202</f>
        <v>1.3135755519688439E-4</v>
      </c>
      <c r="K7" s="42">
        <f>+Leontief1!K202</f>
        <v>3.4939820796087601E-4</v>
      </c>
      <c r="L7" s="42">
        <f>+Leontief1!L202</f>
        <v>1.6960984278099027E-4</v>
      </c>
      <c r="M7" s="42">
        <f>+Leontief1!M202</f>
        <v>4.2488912899598386E-3</v>
      </c>
      <c r="N7" s="42">
        <f>+Leontief1!N202</f>
        <v>7.8072745419607804E-3</v>
      </c>
      <c r="O7" s="42">
        <f>+Leontief1!O202</f>
        <v>2.9364407916448742E-2</v>
      </c>
      <c r="P7" s="42">
        <f>+Leontief1!P202</f>
        <v>4.7241158372307628E-4</v>
      </c>
      <c r="Q7" s="42">
        <f>+Leontief1!Q202</f>
        <v>4.8972755271222616E-4</v>
      </c>
      <c r="R7" s="42">
        <f>+Leontief1!R202</f>
        <v>4.4644201291882662E-6</v>
      </c>
      <c r="S7" s="42">
        <f>+Leontief1!S202</f>
        <v>2.7491027516547646E-5</v>
      </c>
      <c r="T7" s="42">
        <f>+Leontief1!T202</f>
        <v>4.5653112109459098E-5</v>
      </c>
      <c r="U7" s="42">
        <f>+Leontief1!U202</f>
        <v>0</v>
      </c>
      <c r="V7" s="42">
        <f>+Leontief1!V202</f>
        <v>6.3606753799985098E-4</v>
      </c>
      <c r="W7" s="42">
        <f>+Leontief1!W202</f>
        <v>3.9930695541253083E-3</v>
      </c>
      <c r="X7" s="42">
        <f>+Leontief1!X202</f>
        <v>8.0917257753496147E-2</v>
      </c>
      <c r="Y7" s="42">
        <f>+Leontief1!Y202</f>
        <v>9.9383968232621554E-4</v>
      </c>
      <c r="Z7" s="42">
        <f>+Leontief1!Z202</f>
        <v>0</v>
      </c>
      <c r="AA7" s="42">
        <f>+Leontief1!AA202</f>
        <v>5.7527831241852999E-5</v>
      </c>
      <c r="AB7" s="42">
        <f>+Leontief1!AB202</f>
        <v>0</v>
      </c>
      <c r="AC7" s="42">
        <f>+Leontief1!AC202</f>
        <v>1.4655850369660849E-4</v>
      </c>
      <c r="AD7" s="42">
        <f>+Leontief1!AD202</f>
        <v>1.0161731560255569E-4</v>
      </c>
      <c r="AE7" s="42">
        <f>+Leontief1!AE202</f>
        <v>3.6344621505667962E-4</v>
      </c>
      <c r="AF7" s="42">
        <f>+Leontief1!AF202</f>
        <v>1.012339789256491E-4</v>
      </c>
      <c r="AG7" s="42">
        <f>+Leontief1!AG202</f>
        <v>5.2939327282884227E-5</v>
      </c>
      <c r="AH7" s="42">
        <f>+Leontief1!AH202</f>
        <v>7.3080471049862282E-5</v>
      </c>
      <c r="AI7" s="42">
        <f>+Leontief1!AI202</f>
        <v>6.1895249087112931E-5</v>
      </c>
      <c r="AJ7" s="42">
        <f>+Leontief1!AJ202</f>
        <v>0</v>
      </c>
      <c r="AK7" s="42">
        <f>+Leontief1!AK202</f>
        <v>7.3431900086983701E-5</v>
      </c>
      <c r="AL7" s="42">
        <f>+Leontief1!AL202</f>
        <v>1.1440545214258769E-4</v>
      </c>
      <c r="AM7" s="42">
        <f>+Leontief1!AM202</f>
        <v>1.1895616795882627E-4</v>
      </c>
      <c r="AN7" s="42">
        <f>+Leontief1!AN202</f>
        <v>1.0264688011911579E-4</v>
      </c>
      <c r="AO7" s="42">
        <f>+Leontief1!AO202</f>
        <v>1.2274490276450713E-4</v>
      </c>
      <c r="AP7" s="42">
        <f>+Leontief1!AP202</f>
        <v>6.6147726485095987E-5</v>
      </c>
      <c r="AQ7" s="42">
        <f>+Leontief1!AQ202</f>
        <v>3.2440011116743585E-4</v>
      </c>
      <c r="AR7" s="42">
        <f>+Leontief1!AR202</f>
        <v>2.9484038126193363E-4</v>
      </c>
      <c r="AS7" s="42">
        <f>+Leontief1!AS202</f>
        <v>8.1108203788987906E-5</v>
      </c>
      <c r="AT7" s="42">
        <f>+Leontief1!AT202</f>
        <v>1.3269596843862163E-3</v>
      </c>
      <c r="AU7" s="42">
        <f>+Leontief1!AU202</f>
        <v>7.2492605453691438E-5</v>
      </c>
      <c r="AV7" s="42">
        <f>+Leontief1!AV202</f>
        <v>7.0768894030909279E-4</v>
      </c>
      <c r="AW7" s="42">
        <f>+Leontief1!AW202</f>
        <v>1.6995327724296058E-4</v>
      </c>
      <c r="AX7" s="42">
        <f>+Leontief1!AX202</f>
        <v>4.0855005945055339E-3</v>
      </c>
      <c r="AY7" s="42">
        <f>+Leontief1!AY202</f>
        <v>2.2759573685797335E-3</v>
      </c>
      <c r="AZ7" s="42">
        <f>+Leontief1!AZ202</f>
        <v>2.9092552644388619E-4</v>
      </c>
      <c r="BA7" s="42">
        <f>+Leontief1!BA202</f>
        <v>5.1979373531062091E-5</v>
      </c>
      <c r="BB7" s="42">
        <f>+Leontief1!BB202</f>
        <v>7.2937039247767088E-5</v>
      </c>
      <c r="BC7" s="42">
        <f>+Leontief1!BC202</f>
        <v>1.8033167551824005E-4</v>
      </c>
      <c r="BD7" s="42">
        <f>+Leontief1!BD202</f>
        <v>3.7394324989914816E-5</v>
      </c>
      <c r="BE7" s="42">
        <f>+Leontief1!BE202</f>
        <v>1.1032649615162685E-4</v>
      </c>
      <c r="BF7" s="42">
        <f>+Leontief1!BF202</f>
        <v>1.7629147359958153E-4</v>
      </c>
      <c r="BG7" s="42">
        <f>+Leontief1!BG202</f>
        <v>3.8029968252799025E-4</v>
      </c>
      <c r="BH7" s="42">
        <f>+Leontief1!BH202</f>
        <v>7.0790089068369167E-5</v>
      </c>
      <c r="BI7" s="42">
        <f>+Leontief1!BI202</f>
        <v>1.6794559933080465E-3</v>
      </c>
      <c r="BJ7" s="42">
        <f>+Leontief1!BJ202</f>
        <v>7.3127048259198288E-4</v>
      </c>
      <c r="BK7" s="42">
        <f>+Leontief1!BK202</f>
        <v>1.8886606582813254E-4</v>
      </c>
    </row>
    <row r="8" spans="1:63" ht="15.6" x14ac:dyDescent="0.3">
      <c r="A8" s="14"/>
      <c r="B8" s="44">
        <v>2</v>
      </c>
      <c r="C8" s="45" t="s">
        <v>26</v>
      </c>
      <c r="D8" s="42">
        <f>+Leontief1!D203</f>
        <v>1.9957236390142206E-4</v>
      </c>
      <c r="E8" s="42">
        <f>+Leontief1!E203</f>
        <v>1.0387770898184512</v>
      </c>
      <c r="F8" s="42">
        <f>+Leontief1!F203</f>
        <v>7.3285208008248471E-5</v>
      </c>
      <c r="G8" s="42">
        <f>+Leontief1!G203</f>
        <v>1.5992577354849002E-4</v>
      </c>
      <c r="H8" s="42">
        <f>+Leontief1!H203</f>
        <v>7.0616693362223989E-5</v>
      </c>
      <c r="I8" s="42">
        <f>+Leontief1!I203</f>
        <v>5.685551484227397E-4</v>
      </c>
      <c r="J8" s="42">
        <f>+Leontief1!J203</f>
        <v>6.8906296894211128E-5</v>
      </c>
      <c r="K8" s="42">
        <f>+Leontief1!K203</f>
        <v>1.5657982898925022E-4</v>
      </c>
      <c r="L8" s="42">
        <f>+Leontief1!L203</f>
        <v>1.2200045052578284E-4</v>
      </c>
      <c r="M8" s="42">
        <f>+Leontief1!M203</f>
        <v>8.3048121422756565E-3</v>
      </c>
      <c r="N8" s="42">
        <f>+Leontief1!N203</f>
        <v>6.290738030293566E-3</v>
      </c>
      <c r="O8" s="42">
        <f>+Leontief1!O203</f>
        <v>1.09376553076155E-2</v>
      </c>
      <c r="P8" s="42">
        <f>+Leontief1!P203</f>
        <v>2.0445124426116937E-4</v>
      </c>
      <c r="Q8" s="42">
        <f>+Leontief1!Q203</f>
        <v>3.7475000156127723E-4</v>
      </c>
      <c r="R8" s="42">
        <f>+Leontief1!R203</f>
        <v>9.1216223866921849E-6</v>
      </c>
      <c r="S8" s="42">
        <f>+Leontief1!S203</f>
        <v>3.7833769767971629E-5</v>
      </c>
      <c r="T8" s="42">
        <f>+Leontief1!T203</f>
        <v>4.7450865824533727E-5</v>
      </c>
      <c r="U8" s="42">
        <f>+Leontief1!U203</f>
        <v>0</v>
      </c>
      <c r="V8" s="42">
        <f>+Leontief1!V203</f>
        <v>3.0609488264258589E-4</v>
      </c>
      <c r="W8" s="42">
        <f>+Leontief1!W203</f>
        <v>9.8848079829741316E-3</v>
      </c>
      <c r="X8" s="42">
        <f>+Leontief1!X203</f>
        <v>1.194117812292358E-2</v>
      </c>
      <c r="Y8" s="42">
        <f>+Leontief1!Y203</f>
        <v>2.1165329374551504E-2</v>
      </c>
      <c r="Z8" s="42">
        <f>+Leontief1!Z203</f>
        <v>0</v>
      </c>
      <c r="AA8" s="42">
        <f>+Leontief1!AA203</f>
        <v>5.7279378239480743E-5</v>
      </c>
      <c r="AB8" s="42">
        <f>+Leontief1!AB203</f>
        <v>0</v>
      </c>
      <c r="AC8" s="42">
        <f>+Leontief1!AC203</f>
        <v>9.6500583494889776E-5</v>
      </c>
      <c r="AD8" s="42">
        <f>+Leontief1!AD203</f>
        <v>1.8761697448189564E-4</v>
      </c>
      <c r="AE8" s="42">
        <f>+Leontief1!AE203</f>
        <v>1.2522310237565552E-4</v>
      </c>
      <c r="AF8" s="42">
        <f>+Leontief1!AF203</f>
        <v>5.8755069690518319E-5</v>
      </c>
      <c r="AG8" s="42">
        <f>+Leontief1!AG203</f>
        <v>4.8855211120882704E-5</v>
      </c>
      <c r="AH8" s="42">
        <f>+Leontief1!AH203</f>
        <v>7.3850945915606808E-5</v>
      </c>
      <c r="AI8" s="42">
        <f>+Leontief1!AI203</f>
        <v>7.1617106239857436E-5</v>
      </c>
      <c r="AJ8" s="42">
        <f>+Leontief1!AJ203</f>
        <v>0</v>
      </c>
      <c r="AK8" s="42">
        <f>+Leontief1!AK203</f>
        <v>6.6532540266889365E-5</v>
      </c>
      <c r="AL8" s="42">
        <f>+Leontief1!AL203</f>
        <v>1.8113161704416602E-4</v>
      </c>
      <c r="AM8" s="42">
        <f>+Leontief1!AM203</f>
        <v>3.0451567061082885E-4</v>
      </c>
      <c r="AN8" s="42">
        <f>+Leontief1!AN203</f>
        <v>9.3357229813726338E-5</v>
      </c>
      <c r="AO8" s="42">
        <f>+Leontief1!AO203</f>
        <v>1.7412816961236016E-4</v>
      </c>
      <c r="AP8" s="42">
        <f>+Leontief1!AP203</f>
        <v>1.2996195165539199E-4</v>
      </c>
      <c r="AQ8" s="42">
        <f>+Leontief1!AQ203</f>
        <v>1.7813715205574306E-4</v>
      </c>
      <c r="AR8" s="42">
        <f>+Leontief1!AR203</f>
        <v>2.1465390646835362E-4</v>
      </c>
      <c r="AS8" s="42">
        <f>+Leontief1!AS203</f>
        <v>1.1073977001919142E-4</v>
      </c>
      <c r="AT8" s="42">
        <f>+Leontief1!AT203</f>
        <v>5.6372800899101908E-4</v>
      </c>
      <c r="AU8" s="42">
        <f>+Leontief1!AU203</f>
        <v>1.221923397018415E-4</v>
      </c>
      <c r="AV8" s="42">
        <f>+Leontief1!AV203</f>
        <v>5.4302457558411078E-4</v>
      </c>
      <c r="AW8" s="42">
        <f>+Leontief1!AW203</f>
        <v>2.1542628113901152E-4</v>
      </c>
      <c r="AX8" s="42">
        <f>+Leontief1!AX203</f>
        <v>7.0378086771022029E-3</v>
      </c>
      <c r="AY8" s="42">
        <f>+Leontief1!AY203</f>
        <v>9.3738236207637823E-3</v>
      </c>
      <c r="AZ8" s="42">
        <f>+Leontief1!AZ203</f>
        <v>1.3555838749278781E-4</v>
      </c>
      <c r="BA8" s="42">
        <f>+Leontief1!BA203</f>
        <v>7.0110799357304434E-5</v>
      </c>
      <c r="BB8" s="42">
        <f>+Leontief1!BB203</f>
        <v>1.6083407968420587E-4</v>
      </c>
      <c r="BC8" s="42">
        <f>+Leontief1!BC203</f>
        <v>1.5751324252633533E-4</v>
      </c>
      <c r="BD8" s="42">
        <f>+Leontief1!BD203</f>
        <v>6.5123844636054789E-5</v>
      </c>
      <c r="BE8" s="42">
        <f>+Leontief1!BE203</f>
        <v>2.45886483953751E-4</v>
      </c>
      <c r="BF8" s="42">
        <f>+Leontief1!BF203</f>
        <v>3.0078992397082659E-4</v>
      </c>
      <c r="BG8" s="42">
        <f>+Leontief1!BG203</f>
        <v>9.0850541604141442E-4</v>
      </c>
      <c r="BH8" s="42">
        <f>+Leontief1!BH203</f>
        <v>3.1093882758391912E-4</v>
      </c>
      <c r="BI8" s="42">
        <f>+Leontief1!BI203</f>
        <v>2.4248883366665124E-3</v>
      </c>
      <c r="BJ8" s="42">
        <f>+Leontief1!BJ203</f>
        <v>3.176112860446806E-4</v>
      </c>
      <c r="BK8" s="42">
        <f>+Leontief1!BK203</f>
        <v>1.2330228788465334E-4</v>
      </c>
    </row>
    <row r="9" spans="1:63" ht="15.6" x14ac:dyDescent="0.3">
      <c r="A9" s="14"/>
      <c r="B9" s="44">
        <v>3</v>
      </c>
      <c r="C9" s="45" t="s">
        <v>28</v>
      </c>
      <c r="D9" s="42">
        <f>+Leontief1!D204</f>
        <v>5.8402689379303907E-5</v>
      </c>
      <c r="E9" s="42">
        <f>+Leontief1!E204</f>
        <v>6.821577688516534E-5</v>
      </c>
      <c r="F9" s="42">
        <f>+Leontief1!F204</f>
        <v>1.0275330765063493</v>
      </c>
      <c r="G9" s="42">
        <f>+Leontief1!G204</f>
        <v>1.0965768101023601E-4</v>
      </c>
      <c r="H9" s="42">
        <f>+Leontief1!H204</f>
        <v>2.3178130537591076E-5</v>
      </c>
      <c r="I9" s="42">
        <f>+Leontief1!I204</f>
        <v>1.4201686133372162E-4</v>
      </c>
      <c r="J9" s="42">
        <f>+Leontief1!J204</f>
        <v>4.4821738409710421E-5</v>
      </c>
      <c r="K9" s="42">
        <f>+Leontief1!K204</f>
        <v>5.8072350255814514E-5</v>
      </c>
      <c r="L9" s="42">
        <f>+Leontief1!L204</f>
        <v>9.3086075785255739E-5</v>
      </c>
      <c r="M9" s="42">
        <f>+Leontief1!M204</f>
        <v>9.055875741750272E-3</v>
      </c>
      <c r="N9" s="42">
        <f>+Leontief1!N204</f>
        <v>3.3852696973902638E-3</v>
      </c>
      <c r="O9" s="42">
        <f>+Leontief1!O204</f>
        <v>3.1089840232732487E-4</v>
      </c>
      <c r="P9" s="42">
        <f>+Leontief1!P204</f>
        <v>8.3466646676179148E-5</v>
      </c>
      <c r="Q9" s="42">
        <f>+Leontief1!Q204</f>
        <v>2.9794196259575619E-3</v>
      </c>
      <c r="R9" s="42">
        <f>+Leontief1!R204</f>
        <v>1.9345308284347332E-5</v>
      </c>
      <c r="S9" s="42">
        <f>+Leontief1!S204</f>
        <v>7.3927550355440039E-5</v>
      </c>
      <c r="T9" s="42">
        <f>+Leontief1!T204</f>
        <v>8.2873654642663894E-5</v>
      </c>
      <c r="U9" s="42">
        <f>+Leontief1!U204</f>
        <v>0</v>
      </c>
      <c r="V9" s="42">
        <f>+Leontief1!V204</f>
        <v>2.3977265422166167E-4</v>
      </c>
      <c r="W9" s="42">
        <f>+Leontief1!W204</f>
        <v>2.533908854172622E-3</v>
      </c>
      <c r="X9" s="42">
        <f>+Leontief1!X204</f>
        <v>6.3386603162317798E-3</v>
      </c>
      <c r="Y9" s="42">
        <f>+Leontief1!Y204</f>
        <v>5.6685766679921343E-4</v>
      </c>
      <c r="Z9" s="42">
        <f>+Leontief1!Z204</f>
        <v>0</v>
      </c>
      <c r="AA9" s="42">
        <f>+Leontief1!AA204</f>
        <v>9.9586829834136579E-5</v>
      </c>
      <c r="AB9" s="42">
        <f>+Leontief1!AB204</f>
        <v>0</v>
      </c>
      <c r="AC9" s="42">
        <f>+Leontief1!AC204</f>
        <v>1.1474261307717836E-4</v>
      </c>
      <c r="AD9" s="42">
        <f>+Leontief1!AD204</f>
        <v>3.8620741910329033E-4</v>
      </c>
      <c r="AE9" s="42">
        <f>+Leontief1!AE204</f>
        <v>9.2149834700643268E-4</v>
      </c>
      <c r="AF9" s="42">
        <f>+Leontief1!AF204</f>
        <v>6.5114894586340322E-5</v>
      </c>
      <c r="AG9" s="42">
        <f>+Leontief1!AG204</f>
        <v>8.5850163213815902E-5</v>
      </c>
      <c r="AH9" s="42">
        <f>+Leontief1!AH204</f>
        <v>1.6110895427110019E-4</v>
      </c>
      <c r="AI9" s="42">
        <f>+Leontief1!AI204</f>
        <v>1.401070176603551E-4</v>
      </c>
      <c r="AJ9" s="42">
        <f>+Leontief1!AJ204</f>
        <v>0</v>
      </c>
      <c r="AK9" s="42">
        <f>+Leontief1!AK204</f>
        <v>1.1616653960302405E-4</v>
      </c>
      <c r="AL9" s="42">
        <f>+Leontief1!AL204</f>
        <v>3.5685060915918081E-4</v>
      </c>
      <c r="AM9" s="42">
        <f>+Leontief1!AM204</f>
        <v>6.6646216438881586E-4</v>
      </c>
      <c r="AN9" s="42">
        <f>+Leontief1!AN204</f>
        <v>1.7543497482653593E-4</v>
      </c>
      <c r="AO9" s="42">
        <f>+Leontief1!AO204</f>
        <v>2.9883593609538681E-4</v>
      </c>
      <c r="AP9" s="42">
        <f>+Leontief1!AP204</f>
        <v>2.7487298346756553E-4</v>
      </c>
      <c r="AQ9" s="42">
        <f>+Leontief1!AQ204</f>
        <v>2.8657304323628834E-4</v>
      </c>
      <c r="AR9" s="42">
        <f>+Leontief1!AR204</f>
        <v>3.8943393046951807E-4</v>
      </c>
      <c r="AS9" s="42">
        <f>+Leontief1!AS204</f>
        <v>2.2170844937628964E-4</v>
      </c>
      <c r="AT9" s="42">
        <f>+Leontief1!AT204</f>
        <v>4.0091477499694102E-4</v>
      </c>
      <c r="AU9" s="42">
        <f>+Leontief1!AU204</f>
        <v>2.5059722087871194E-4</v>
      </c>
      <c r="AV9" s="42">
        <f>+Leontief1!AV204</f>
        <v>1.0131943901819493E-3</v>
      </c>
      <c r="AW9" s="42">
        <f>+Leontief1!AW204</f>
        <v>4.1317369867740236E-4</v>
      </c>
      <c r="AX9" s="42">
        <f>+Leontief1!AX204</f>
        <v>7.5433813959060025E-3</v>
      </c>
      <c r="AY9" s="42">
        <f>+Leontief1!AY204</f>
        <v>2.0924482661996511E-2</v>
      </c>
      <c r="AZ9" s="42">
        <f>+Leontief1!AZ204</f>
        <v>2.1661012301176294E-4</v>
      </c>
      <c r="BA9" s="42">
        <f>+Leontief1!BA204</f>
        <v>1.5074232761273757E-4</v>
      </c>
      <c r="BB9" s="42">
        <f>+Leontief1!BB204</f>
        <v>3.210267874138471E-4</v>
      </c>
      <c r="BC9" s="42">
        <f>+Leontief1!BC204</f>
        <v>2.7610636291698442E-4</v>
      </c>
      <c r="BD9" s="42">
        <f>+Leontief1!BD204</f>
        <v>1.3416385988929494E-4</v>
      </c>
      <c r="BE9" s="42">
        <f>+Leontief1!BE204</f>
        <v>4.8963924011684908E-4</v>
      </c>
      <c r="BF9" s="42">
        <f>+Leontief1!BF204</f>
        <v>5.7389612135668898E-4</v>
      </c>
      <c r="BG9" s="42">
        <f>+Leontief1!BG204</f>
        <v>1.9517167184285331E-3</v>
      </c>
      <c r="BH9" s="42">
        <f>+Leontief1!BH204</f>
        <v>6.244968003659043E-4</v>
      </c>
      <c r="BI9" s="42">
        <f>+Leontief1!BI204</f>
        <v>8.4508374211122467E-3</v>
      </c>
      <c r="BJ9" s="42">
        <f>+Leontief1!BJ204</f>
        <v>4.6513748277722528E-4</v>
      </c>
      <c r="BK9" s="42">
        <f>+Leontief1!BK204</f>
        <v>2.1743025430612779E-4</v>
      </c>
    </row>
    <row r="10" spans="1:63" ht="15.6" x14ac:dyDescent="0.3">
      <c r="A10" s="14"/>
      <c r="B10" s="44">
        <v>4</v>
      </c>
      <c r="C10" s="46" t="s">
        <v>30</v>
      </c>
      <c r="D10" s="42">
        <f>+Leontief1!D205</f>
        <v>1.0300467364553062E-5</v>
      </c>
      <c r="E10" s="42">
        <f>+Leontief1!E205</f>
        <v>1.1477060798310858E-5</v>
      </c>
      <c r="F10" s="42">
        <f>+Leontief1!F205</f>
        <v>6.0307186032110784E-6</v>
      </c>
      <c r="G10" s="42">
        <f>+Leontief1!G205</f>
        <v>1.0085524954958318</v>
      </c>
      <c r="H10" s="42">
        <f>+Leontief1!H205</f>
        <v>5.5019037612555246E-6</v>
      </c>
      <c r="I10" s="42">
        <f>+Leontief1!I205</f>
        <v>4.4391109221896951E-5</v>
      </c>
      <c r="J10" s="42">
        <f>+Leontief1!J205</f>
        <v>1.2774858840872679E-5</v>
      </c>
      <c r="K10" s="42">
        <f>+Leontief1!K205</f>
        <v>1.6171523348160742E-5</v>
      </c>
      <c r="L10" s="42">
        <f>+Leontief1!L205</f>
        <v>1.6493150357351599E-5</v>
      </c>
      <c r="M10" s="42">
        <f>+Leontief1!M205</f>
        <v>5.9564488880190197E-4</v>
      </c>
      <c r="N10" s="42">
        <f>+Leontief1!N205</f>
        <v>1.3244928372744657E-4</v>
      </c>
      <c r="O10" s="42">
        <f>+Leontief1!O205</f>
        <v>3.9705899688161387E-5</v>
      </c>
      <c r="P10" s="42">
        <f>+Leontief1!P205</f>
        <v>3.4642457738988408E-5</v>
      </c>
      <c r="Q10" s="42">
        <f>+Leontief1!Q205</f>
        <v>1.3779039309850029E-5</v>
      </c>
      <c r="R10" s="42">
        <f>+Leontief1!R205</f>
        <v>7.7157432305339882E-6</v>
      </c>
      <c r="S10" s="42">
        <f>+Leontief1!S205</f>
        <v>3.18373110012771E-5</v>
      </c>
      <c r="T10" s="42">
        <f>+Leontief1!T205</f>
        <v>3.2601601556255711E-5</v>
      </c>
      <c r="U10" s="42">
        <f>+Leontief1!U205</f>
        <v>0</v>
      </c>
      <c r="V10" s="42">
        <f>+Leontief1!V205</f>
        <v>1.0601089051837612E-4</v>
      </c>
      <c r="W10" s="42">
        <f>+Leontief1!W205</f>
        <v>7.5719724534352515E-4</v>
      </c>
      <c r="X10" s="42">
        <f>+Leontief1!X205</f>
        <v>1.406924651794858E-3</v>
      </c>
      <c r="Y10" s="42">
        <f>+Leontief1!Y205</f>
        <v>6.9327729223627472E-3</v>
      </c>
      <c r="Z10" s="42">
        <f>+Leontief1!Z205</f>
        <v>0</v>
      </c>
      <c r="AA10" s="42">
        <f>+Leontief1!AA205</f>
        <v>3.8804748309166093E-5</v>
      </c>
      <c r="AB10" s="42">
        <f>+Leontief1!AB205</f>
        <v>0</v>
      </c>
      <c r="AC10" s="42">
        <f>+Leontief1!AC205</f>
        <v>4.4794760658877091E-5</v>
      </c>
      <c r="AD10" s="42">
        <f>+Leontief1!AD205</f>
        <v>1.5397798327402583E-4</v>
      </c>
      <c r="AE10" s="42">
        <f>+Leontief1!AE205</f>
        <v>1.066799548088488E-3</v>
      </c>
      <c r="AF10" s="42">
        <f>+Leontief1!AF205</f>
        <v>2.5940928574777006E-5</v>
      </c>
      <c r="AG10" s="42">
        <f>+Leontief1!AG205</f>
        <v>3.4754248450645995E-5</v>
      </c>
      <c r="AH10" s="42">
        <f>+Leontief1!AH205</f>
        <v>9.9497645964304128E-5</v>
      </c>
      <c r="AI10" s="42">
        <f>+Leontief1!AI205</f>
        <v>5.601013762077607E-5</v>
      </c>
      <c r="AJ10" s="42">
        <f>+Leontief1!AJ205</f>
        <v>0</v>
      </c>
      <c r="AK10" s="42">
        <f>+Leontief1!AK205</f>
        <v>5.0894742485903629E-5</v>
      </c>
      <c r="AL10" s="42">
        <f>+Leontief1!AL205</f>
        <v>1.3541073162121034E-4</v>
      </c>
      <c r="AM10" s="42">
        <f>+Leontief1!AM205</f>
        <v>2.4919528473655889E-4</v>
      </c>
      <c r="AN10" s="42">
        <f>+Leontief1!AN205</f>
        <v>7.1090172501650007E-5</v>
      </c>
      <c r="AO10" s="42">
        <f>+Leontief1!AO205</f>
        <v>1.3434724115951436E-4</v>
      </c>
      <c r="AP10" s="42">
        <f>+Leontief1!AP205</f>
        <v>1.0870021263941043E-4</v>
      </c>
      <c r="AQ10" s="42">
        <f>+Leontief1!AQ205</f>
        <v>1.1548824864961011E-4</v>
      </c>
      <c r="AR10" s="42">
        <f>+Leontief1!AR205</f>
        <v>1.497694267501109E-4</v>
      </c>
      <c r="AS10" s="42">
        <f>+Leontief1!AS205</f>
        <v>8.6545393223298479E-5</v>
      </c>
      <c r="AT10" s="42">
        <f>+Leontief1!AT205</f>
        <v>1.5214520301917709E-4</v>
      </c>
      <c r="AU10" s="42">
        <f>+Leontief1!AU205</f>
        <v>9.7997832209104299E-5</v>
      </c>
      <c r="AV10" s="42">
        <f>+Leontief1!AV205</f>
        <v>3.8396166184956999E-4</v>
      </c>
      <c r="AW10" s="42">
        <f>+Leontief1!AW205</f>
        <v>1.7712566518889833E-4</v>
      </c>
      <c r="AX10" s="42">
        <f>+Leontief1!AX205</f>
        <v>3.7631187790309138E-3</v>
      </c>
      <c r="AY10" s="42">
        <f>+Leontief1!AY205</f>
        <v>7.778517222617385E-3</v>
      </c>
      <c r="AZ10" s="42">
        <f>+Leontief1!AZ205</f>
        <v>9.6191084637097584E-5</v>
      </c>
      <c r="BA10" s="42">
        <f>+Leontief1!BA205</f>
        <v>8.4274062795527851E-5</v>
      </c>
      <c r="BB10" s="42">
        <f>+Leontief1!BB205</f>
        <v>1.3755785057658468E-4</v>
      </c>
      <c r="BC10" s="42">
        <f>+Leontief1!BC205</f>
        <v>1.2518662404751714E-4</v>
      </c>
      <c r="BD10" s="42">
        <f>+Leontief1!BD205</f>
        <v>5.8758831815986983E-5</v>
      </c>
      <c r="BE10" s="42">
        <f>+Leontief1!BE205</f>
        <v>2.1082412850142689E-4</v>
      </c>
      <c r="BF10" s="42">
        <f>+Leontief1!BF205</f>
        <v>2.3361813118957049E-4</v>
      </c>
      <c r="BG10" s="42">
        <f>+Leontief1!BG205</f>
        <v>8.0840989697452304E-4</v>
      </c>
      <c r="BH10" s="42">
        <f>+Leontief1!BH205</f>
        <v>8.9321578704714311E-4</v>
      </c>
      <c r="BI10" s="42">
        <f>+Leontief1!BI205</f>
        <v>7.7399584708902078E-3</v>
      </c>
      <c r="BJ10" s="42">
        <f>+Leontief1!BJ205</f>
        <v>2.0063652178722518E-4</v>
      </c>
      <c r="BK10" s="42">
        <f>+Leontief1!BK205</f>
        <v>9.1734859987736757E-5</v>
      </c>
    </row>
    <row r="11" spans="1:63" ht="15.6" x14ac:dyDescent="0.3">
      <c r="A11" s="14"/>
      <c r="B11" s="44">
        <v>5</v>
      </c>
      <c r="C11" s="46" t="s">
        <v>32</v>
      </c>
      <c r="D11" s="42">
        <f>+Leontief1!D206</f>
        <v>2.9621149054397216E-6</v>
      </c>
      <c r="E11" s="42">
        <f>+Leontief1!E206</f>
        <v>3.0930013512553925E-6</v>
      </c>
      <c r="F11" s="42">
        <f>+Leontief1!F206</f>
        <v>1.6640470880116583E-6</v>
      </c>
      <c r="G11" s="42">
        <f>+Leontief1!G206</f>
        <v>2.2526537719789953E-6</v>
      </c>
      <c r="H11" s="42">
        <f>+Leontief1!H206</f>
        <v>1.0040108372833423</v>
      </c>
      <c r="I11" s="42">
        <f>+Leontief1!I206</f>
        <v>1.5790784778053841E-5</v>
      </c>
      <c r="J11" s="42">
        <f>+Leontief1!J206</f>
        <v>6.1291168698920007E-6</v>
      </c>
      <c r="K11" s="42">
        <f>+Leontief1!K206</f>
        <v>6.2473478228943206E-6</v>
      </c>
      <c r="L11" s="42">
        <f>+Leontief1!L206</f>
        <v>6.8057637585059363E-6</v>
      </c>
      <c r="M11" s="42">
        <f>+Leontief1!M206</f>
        <v>4.7451201408358897E-6</v>
      </c>
      <c r="N11" s="42">
        <f>+Leontief1!N206</f>
        <v>5.8937474923487276E-6</v>
      </c>
      <c r="O11" s="42">
        <f>+Leontief1!O206</f>
        <v>6.2711602312495999E-6</v>
      </c>
      <c r="P11" s="42">
        <f>+Leontief1!P206</f>
        <v>8.5049845060775817E-6</v>
      </c>
      <c r="Q11" s="42">
        <f>+Leontief1!Q206</f>
        <v>1.9227446320753367E-6</v>
      </c>
      <c r="R11" s="42">
        <f>+Leontief1!R206</f>
        <v>2.360369970630406E-6</v>
      </c>
      <c r="S11" s="42">
        <f>+Leontief1!S206</f>
        <v>8.9439811289828847E-6</v>
      </c>
      <c r="T11" s="42">
        <f>+Leontief1!T206</f>
        <v>9.8757415860809815E-6</v>
      </c>
      <c r="U11" s="42">
        <f>+Leontief1!U206</f>
        <v>0</v>
      </c>
      <c r="V11" s="42">
        <f>+Leontief1!V206</f>
        <v>2.3798136837880902E-5</v>
      </c>
      <c r="W11" s="42">
        <f>+Leontief1!W206</f>
        <v>1.8746547882107446E-5</v>
      </c>
      <c r="X11" s="42">
        <f>+Leontief1!X206</f>
        <v>8.8443032243323486E-6</v>
      </c>
      <c r="Y11" s="42">
        <f>+Leontief1!Y206</f>
        <v>6.8090769191337991E-5</v>
      </c>
      <c r="Z11" s="42">
        <f>+Leontief1!Z206</f>
        <v>0</v>
      </c>
      <c r="AA11" s="42">
        <f>+Leontief1!AA206</f>
        <v>1.33324557671746E-5</v>
      </c>
      <c r="AB11" s="42">
        <f>+Leontief1!AB206</f>
        <v>0</v>
      </c>
      <c r="AC11" s="42">
        <f>+Leontief1!AC206</f>
        <v>1.4884676806681181E-5</v>
      </c>
      <c r="AD11" s="42">
        <f>+Leontief1!AD206</f>
        <v>5.0240171975369011E-5</v>
      </c>
      <c r="AE11" s="42">
        <f>+Leontief1!AE206</f>
        <v>2.5585016436535601E-3</v>
      </c>
      <c r="AF11" s="42">
        <f>+Leontief1!AF206</f>
        <v>1.131199961429923E-5</v>
      </c>
      <c r="AG11" s="42">
        <f>+Leontief1!AG206</f>
        <v>1.0977008265008954E-5</v>
      </c>
      <c r="AH11" s="42">
        <f>+Leontief1!AH206</f>
        <v>1.287584710162078E-5</v>
      </c>
      <c r="AI11" s="42">
        <f>+Leontief1!AI206</f>
        <v>1.7656044652634036E-5</v>
      </c>
      <c r="AJ11" s="42">
        <f>+Leontief1!AJ206</f>
        <v>0</v>
      </c>
      <c r="AK11" s="42">
        <f>+Leontief1!AK206</f>
        <v>1.3276828143004926E-5</v>
      </c>
      <c r="AL11" s="42">
        <f>+Leontief1!AL206</f>
        <v>4.4112860938305809E-5</v>
      </c>
      <c r="AM11" s="42">
        <f>+Leontief1!AM206</f>
        <v>7.8503160484085687E-5</v>
      </c>
      <c r="AN11" s="42">
        <f>+Leontief1!AN206</f>
        <v>2.1446582588410237E-5</v>
      </c>
      <c r="AO11" s="42">
        <f>+Leontief1!AO206</f>
        <v>7.5066453674197685E-5</v>
      </c>
      <c r="AP11" s="42">
        <f>+Leontief1!AP206</f>
        <v>3.1260314837584282E-5</v>
      </c>
      <c r="AQ11" s="42">
        <f>+Leontief1!AQ206</f>
        <v>3.3058689734013367E-5</v>
      </c>
      <c r="AR11" s="42">
        <f>+Leontief1!AR206</f>
        <v>4.4519370837823291E-5</v>
      </c>
      <c r="AS11" s="42">
        <f>+Leontief1!AS206</f>
        <v>2.665745961860057E-5</v>
      </c>
      <c r="AT11" s="42">
        <f>+Leontief1!AT206</f>
        <v>3.2874556579019348E-5</v>
      </c>
      <c r="AU11" s="42">
        <f>+Leontief1!AU206</f>
        <v>2.7869495820646429E-5</v>
      </c>
      <c r="AV11" s="42">
        <f>+Leontief1!AV206</f>
        <v>1.165247212064503E-4</v>
      </c>
      <c r="AW11" s="42">
        <f>+Leontief1!AW206</f>
        <v>4.8200052576637433E-5</v>
      </c>
      <c r="AX11" s="42">
        <f>+Leontief1!AX206</f>
        <v>4.0666821495070303E-3</v>
      </c>
      <c r="AY11" s="42">
        <f>+Leontief1!AY206</f>
        <v>2.3778322902899178E-3</v>
      </c>
      <c r="AZ11" s="42">
        <f>+Leontief1!AZ206</f>
        <v>2.7342671768098871E-5</v>
      </c>
      <c r="BA11" s="42">
        <f>+Leontief1!BA206</f>
        <v>1.4788704263379879E-5</v>
      </c>
      <c r="BB11" s="42">
        <f>+Leontief1!BB206</f>
        <v>4.2631038190275343E-5</v>
      </c>
      <c r="BC11" s="42">
        <f>+Leontief1!BC206</f>
        <v>3.9166955423849056E-5</v>
      </c>
      <c r="BD11" s="42">
        <f>+Leontief1!BD206</f>
        <v>1.6894107981496972E-5</v>
      </c>
      <c r="BE11" s="42">
        <f>+Leontief1!BE206</f>
        <v>7.527427357850837E-5</v>
      </c>
      <c r="BF11" s="42">
        <f>+Leontief1!BF206</f>
        <v>8.2774935062047218E-5</v>
      </c>
      <c r="BG11" s="42">
        <f>+Leontief1!BG206</f>
        <v>2.3410902482807479E-4</v>
      </c>
      <c r="BH11" s="42">
        <f>+Leontief1!BH206</f>
        <v>1.1708373022103948E-4</v>
      </c>
      <c r="BI11" s="42">
        <f>+Leontief1!BI206</f>
        <v>1.0824591449255159E-4</v>
      </c>
      <c r="BJ11" s="42">
        <f>+Leontief1!BJ206</f>
        <v>5.4663311602664612E-5</v>
      </c>
      <c r="BK11" s="42">
        <f>+Leontief1!BK206</f>
        <v>2.9575136793957615E-5</v>
      </c>
    </row>
    <row r="12" spans="1:63" ht="15.6" x14ac:dyDescent="0.3">
      <c r="A12" s="14"/>
      <c r="B12" s="44">
        <v>6</v>
      </c>
      <c r="C12" s="46" t="s">
        <v>34</v>
      </c>
      <c r="D12" s="42">
        <f>+Leontief1!D207</f>
        <v>7.4700891029132933E-6</v>
      </c>
      <c r="E12" s="42">
        <f>+Leontief1!E207</f>
        <v>7.7734001499786191E-6</v>
      </c>
      <c r="F12" s="42">
        <f>+Leontief1!F207</f>
        <v>4.5942055122773233E-6</v>
      </c>
      <c r="G12" s="42">
        <f>+Leontief1!G207</f>
        <v>6.5646057690659973E-6</v>
      </c>
      <c r="H12" s="42">
        <f>+Leontief1!H207</f>
        <v>4.0645010395905707E-6</v>
      </c>
      <c r="I12" s="42">
        <f>+Leontief1!I207</f>
        <v>1.0435322030791008</v>
      </c>
      <c r="J12" s="42">
        <f>+Leontief1!J207</f>
        <v>1.1294871028881774E-5</v>
      </c>
      <c r="K12" s="42">
        <f>+Leontief1!K207</f>
        <v>1.1789052265347634E-5</v>
      </c>
      <c r="L12" s="42">
        <f>+Leontief1!L207</f>
        <v>1.1889636302290335E-5</v>
      </c>
      <c r="M12" s="42">
        <f>+Leontief1!M207</f>
        <v>1.3530275368335074E-4</v>
      </c>
      <c r="N12" s="42">
        <f>+Leontief1!N207</f>
        <v>2.9369092095352789E-4</v>
      </c>
      <c r="O12" s="42">
        <f>+Leontief1!O207</f>
        <v>3.2026411191420466E-5</v>
      </c>
      <c r="P12" s="42">
        <f>+Leontief1!P207</f>
        <v>2.3053443549676965E-5</v>
      </c>
      <c r="Q12" s="42">
        <f>+Leontief1!Q207</f>
        <v>2.356221569230814E-5</v>
      </c>
      <c r="R12" s="42">
        <f>+Leontief1!R207</f>
        <v>4.6360278817065085E-6</v>
      </c>
      <c r="S12" s="42">
        <f>+Leontief1!S207</f>
        <v>2.0882932865682363E-5</v>
      </c>
      <c r="T12" s="42">
        <f>+Leontief1!T207</f>
        <v>3.1990337364486516E-5</v>
      </c>
      <c r="U12" s="42">
        <f>+Leontief1!U207</f>
        <v>0</v>
      </c>
      <c r="V12" s="42">
        <f>+Leontief1!V207</f>
        <v>0.39061264852972161</v>
      </c>
      <c r="W12" s="42">
        <f>+Leontief1!W207</f>
        <v>1.8161869528593926E-2</v>
      </c>
      <c r="X12" s="42">
        <f>+Leontief1!X207</f>
        <v>3.3999712891149636E-3</v>
      </c>
      <c r="Y12" s="42">
        <f>+Leontief1!Y207</f>
        <v>1.3669248236927023E-4</v>
      </c>
      <c r="Z12" s="42">
        <f>+Leontief1!Z207</f>
        <v>0</v>
      </c>
      <c r="AA12" s="42">
        <f>+Leontief1!AA207</f>
        <v>3.0642119881344403E-5</v>
      </c>
      <c r="AB12" s="42">
        <f>+Leontief1!AB207</f>
        <v>0</v>
      </c>
      <c r="AC12" s="42">
        <f>+Leontief1!AC207</f>
        <v>3.3205605014938537E-5</v>
      </c>
      <c r="AD12" s="42">
        <f>+Leontief1!AD207</f>
        <v>9.6729759369912073E-5</v>
      </c>
      <c r="AE12" s="42">
        <f>+Leontief1!AE207</f>
        <v>9.5802839054094234E-4</v>
      </c>
      <c r="AF12" s="42">
        <f>+Leontief1!AF207</f>
        <v>2.0334822502585834E-5</v>
      </c>
      <c r="AG12" s="42">
        <f>+Leontief1!AG207</f>
        <v>2.9291672348409069E-5</v>
      </c>
      <c r="AH12" s="42">
        <f>+Leontief1!AH207</f>
        <v>3.7790408716294474E-5</v>
      </c>
      <c r="AI12" s="42">
        <f>+Leontief1!AI207</f>
        <v>3.8255252465116486E-5</v>
      </c>
      <c r="AJ12" s="42">
        <f>+Leontief1!AJ207</f>
        <v>0</v>
      </c>
      <c r="AK12" s="42">
        <f>+Leontief1!AK207</f>
        <v>3.1490915974056761E-5</v>
      </c>
      <c r="AL12" s="42">
        <f>+Leontief1!AL207</f>
        <v>9.9866658990537644E-5</v>
      </c>
      <c r="AM12" s="42">
        <f>+Leontief1!AM207</f>
        <v>1.6250463388324895E-4</v>
      </c>
      <c r="AN12" s="42">
        <f>+Leontief1!AN207</f>
        <v>4.962838113493994E-5</v>
      </c>
      <c r="AO12" s="42">
        <f>+Leontief1!AO207</f>
        <v>8.1108798899364655E-5</v>
      </c>
      <c r="AP12" s="42">
        <f>+Leontief1!AP207</f>
        <v>6.784832333006741E-5</v>
      </c>
      <c r="AQ12" s="42">
        <f>+Leontief1!AQ207</f>
        <v>9.4611249876533493E-5</v>
      </c>
      <c r="AR12" s="42">
        <f>+Leontief1!AR207</f>
        <v>1.179050564602351E-4</v>
      </c>
      <c r="AS12" s="42">
        <f>+Leontief1!AS207</f>
        <v>5.7941194450005603E-5</v>
      </c>
      <c r="AT12" s="42">
        <f>+Leontief1!AT207</f>
        <v>6.5925016639648297E-4</v>
      </c>
      <c r="AU12" s="42">
        <f>+Leontief1!AU207</f>
        <v>6.7069007021604738E-5</v>
      </c>
      <c r="AV12" s="42">
        <f>+Leontief1!AV207</f>
        <v>2.5281962090476688E-4</v>
      </c>
      <c r="AW12" s="42">
        <f>+Leontief1!AW207</f>
        <v>1.1165482964539463E-4</v>
      </c>
      <c r="AX12" s="42">
        <f>+Leontief1!AX207</f>
        <v>1.6196767713462317E-3</v>
      </c>
      <c r="AY12" s="42">
        <f>+Leontief1!AY207</f>
        <v>4.9179824585878886E-3</v>
      </c>
      <c r="AZ12" s="42">
        <f>+Leontief1!AZ207</f>
        <v>5.6802088709163905E-5</v>
      </c>
      <c r="BA12" s="42">
        <f>+Leontief1!BA207</f>
        <v>2.9998370699821652E-5</v>
      </c>
      <c r="BB12" s="42">
        <f>+Leontief1!BB207</f>
        <v>7.6489036492203023E-5</v>
      </c>
      <c r="BC12" s="42">
        <f>+Leontief1!BC207</f>
        <v>6.5338093015878193E-5</v>
      </c>
      <c r="BD12" s="42">
        <f>+Leontief1!BD207</f>
        <v>3.1500953916391807E-5</v>
      </c>
      <c r="BE12" s="42">
        <f>+Leontief1!BE207</f>
        <v>1.1240108422714496E-4</v>
      </c>
      <c r="BF12" s="42">
        <f>+Leontief1!BF207</f>
        <v>1.4213700919656164E-4</v>
      </c>
      <c r="BG12" s="42">
        <f>+Leontief1!BG207</f>
        <v>4.7128487315963773E-4</v>
      </c>
      <c r="BH12" s="42">
        <f>+Leontief1!BH207</f>
        <v>2.9179013651242574E-5</v>
      </c>
      <c r="BI12" s="42">
        <f>+Leontief1!BI207</f>
        <v>5.1974210954270337E-4</v>
      </c>
      <c r="BJ12" s="42">
        <f>+Leontief1!BJ207</f>
        <v>3.5304600094879717E-4</v>
      </c>
      <c r="BK12" s="42">
        <f>+Leontief1!BK207</f>
        <v>1.8357887191918835E-4</v>
      </c>
    </row>
    <row r="13" spans="1:63" ht="15.6" x14ac:dyDescent="0.3">
      <c r="A13" s="14"/>
      <c r="B13" s="44">
        <v>7</v>
      </c>
      <c r="C13" s="46" t="s">
        <v>36</v>
      </c>
      <c r="D13" s="42">
        <f>+Leontief1!D208</f>
        <v>8.8428166885416254E-5</v>
      </c>
      <c r="E13" s="42">
        <f>+Leontief1!E208</f>
        <v>9.810201706367784E-5</v>
      </c>
      <c r="F13" s="42">
        <f>+Leontief1!F208</f>
        <v>8.4898887984794974E-5</v>
      </c>
      <c r="G13" s="42">
        <f>+Leontief1!G208</f>
        <v>1.7016239001979583E-4</v>
      </c>
      <c r="H13" s="42">
        <f>+Leontief1!H208</f>
        <v>4.208623023990594E-5</v>
      </c>
      <c r="I13" s="42">
        <f>+Leontief1!I208</f>
        <v>1.8263266784578972E-4</v>
      </c>
      <c r="J13" s="42">
        <f>+Leontief1!J208</f>
        <v>1.1089741148059267</v>
      </c>
      <c r="K13" s="42">
        <f>+Leontief1!K208</f>
        <v>8.8584268289935154E-5</v>
      </c>
      <c r="L13" s="42">
        <f>+Leontief1!L208</f>
        <v>1.6316277884050775E-4</v>
      </c>
      <c r="M13" s="42">
        <f>+Leontief1!M208</f>
        <v>8.552857551037395E-3</v>
      </c>
      <c r="N13" s="42">
        <f>+Leontief1!N208</f>
        <v>1.9534230390253135E-2</v>
      </c>
      <c r="O13" s="42">
        <f>+Leontief1!O208</f>
        <v>1.1589446636956645E-3</v>
      </c>
      <c r="P13" s="42">
        <f>+Leontief1!P208</f>
        <v>9.7607065171769947E-5</v>
      </c>
      <c r="Q13" s="42">
        <f>+Leontief1!Q208</f>
        <v>1.3299606605630628E-3</v>
      </c>
      <c r="R13" s="42">
        <f>+Leontief1!R208</f>
        <v>1.3235697824361432E-5</v>
      </c>
      <c r="S13" s="42">
        <f>+Leontief1!S208</f>
        <v>7.7265550734589917E-5</v>
      </c>
      <c r="T13" s="42">
        <f>+Leontief1!T208</f>
        <v>1.3305933526715238E-4</v>
      </c>
      <c r="U13" s="42">
        <f>+Leontief1!U208</f>
        <v>0</v>
      </c>
      <c r="V13" s="42">
        <f>+Leontief1!V208</f>
        <v>4.2923766286543492E-4</v>
      </c>
      <c r="W13" s="42">
        <f>+Leontief1!W208</f>
        <v>1.1563162878728736E-2</v>
      </c>
      <c r="X13" s="42">
        <f>+Leontief1!X208</f>
        <v>0.23691514593176224</v>
      </c>
      <c r="Y13" s="42">
        <f>+Leontief1!Y208</f>
        <v>2.8433400901697E-3</v>
      </c>
      <c r="Z13" s="42">
        <f>+Leontief1!Z208</f>
        <v>0</v>
      </c>
      <c r="AA13" s="42">
        <f>+Leontief1!AA208</f>
        <v>1.6365993266712189E-4</v>
      </c>
      <c r="AB13" s="42">
        <f>+Leontief1!AB208</f>
        <v>0</v>
      </c>
      <c r="AC13" s="42">
        <f>+Leontief1!AC208</f>
        <v>1.3602294349538698E-4</v>
      </c>
      <c r="AD13" s="42">
        <f>+Leontief1!AD208</f>
        <v>2.9484148519191096E-4</v>
      </c>
      <c r="AE13" s="42">
        <f>+Leontief1!AE208</f>
        <v>1.0400910905542559E-3</v>
      </c>
      <c r="AF13" s="42">
        <f>+Leontief1!AF208</f>
        <v>1.2477802075343977E-4</v>
      </c>
      <c r="AG13" s="42">
        <f>+Leontief1!AG208</f>
        <v>1.5456787509624085E-4</v>
      </c>
      <c r="AH13" s="42">
        <f>+Leontief1!AH208</f>
        <v>2.1298353638152928E-4</v>
      </c>
      <c r="AI13" s="42">
        <f>+Leontief1!AI208</f>
        <v>1.8177039797029755E-4</v>
      </c>
      <c r="AJ13" s="42">
        <f>+Leontief1!AJ208</f>
        <v>0</v>
      </c>
      <c r="AK13" s="42">
        <f>+Leontief1!AK208</f>
        <v>1.4926221601878968E-4</v>
      </c>
      <c r="AL13" s="42">
        <f>+Leontief1!AL208</f>
        <v>3.0221346079906976E-4</v>
      </c>
      <c r="AM13" s="42">
        <f>+Leontief1!AM208</f>
        <v>3.475406465082274E-4</v>
      </c>
      <c r="AN13" s="42">
        <f>+Leontief1!AN208</f>
        <v>3.0048607994398766E-4</v>
      </c>
      <c r="AO13" s="42">
        <f>+Leontief1!AO208</f>
        <v>3.5781278045169941E-4</v>
      </c>
      <c r="AP13" s="42">
        <f>+Leontief1!AP208</f>
        <v>1.8075194906196798E-4</v>
      </c>
      <c r="AQ13" s="42">
        <f>+Leontief1!AQ208</f>
        <v>9.4710603129717738E-4</v>
      </c>
      <c r="AR13" s="42">
        <f>+Leontief1!AR208</f>
        <v>8.6402730996083788E-4</v>
      </c>
      <c r="AS13" s="42">
        <f>+Leontief1!AS208</f>
        <v>2.3430128727779917E-4</v>
      </c>
      <c r="AT13" s="42">
        <f>+Leontief1!AT208</f>
        <v>3.8832316329485647E-3</v>
      </c>
      <c r="AU13" s="42">
        <f>+Leontief1!AU208</f>
        <v>2.1297965269169127E-4</v>
      </c>
      <c r="AV13" s="42">
        <f>+Leontief1!AV208</f>
        <v>2.0780444536636763E-3</v>
      </c>
      <c r="AW13" s="42">
        <f>+Leontief1!AW208</f>
        <v>4.9956810833837097E-4</v>
      </c>
      <c r="AX13" s="42">
        <f>+Leontief1!AX208</f>
        <v>1.1886337644900552E-2</v>
      </c>
      <c r="AY13" s="42">
        <f>+Leontief1!AY208</f>
        <v>6.9257852081745638E-3</v>
      </c>
      <c r="AZ13" s="42">
        <f>+Leontief1!AZ208</f>
        <v>8.530745925303013E-4</v>
      </c>
      <c r="BA13" s="42">
        <f>+Leontief1!BA208</f>
        <v>1.5287613900893501E-4</v>
      </c>
      <c r="BB13" s="42">
        <f>+Leontief1!BB208</f>
        <v>2.1637406226678751E-4</v>
      </c>
      <c r="BC13" s="42">
        <f>+Leontief1!BC208</f>
        <v>5.2980918283139814E-4</v>
      </c>
      <c r="BD13" s="42">
        <f>+Leontief1!BD208</f>
        <v>1.0908145156443871E-4</v>
      </c>
      <c r="BE13" s="42">
        <f>+Leontief1!BE208</f>
        <v>3.2645584434275833E-4</v>
      </c>
      <c r="BF13" s="42">
        <f>+Leontief1!BF208</f>
        <v>5.211003131913158E-4</v>
      </c>
      <c r="BG13" s="42">
        <f>+Leontief1!BG208</f>
        <v>1.134727717013015E-3</v>
      </c>
      <c r="BH13" s="42">
        <f>+Leontief1!BH208</f>
        <v>2.0612128948216244E-4</v>
      </c>
      <c r="BI13" s="42">
        <f>+Leontief1!BI208</f>
        <v>4.9064974486898831E-3</v>
      </c>
      <c r="BJ13" s="42">
        <f>+Leontief1!BJ208</f>
        <v>2.1417116546289736E-3</v>
      </c>
      <c r="BK13" s="42">
        <f>+Leontief1!BK208</f>
        <v>5.5378550123232203E-4</v>
      </c>
    </row>
    <row r="14" spans="1:63" ht="15.6" x14ac:dyDescent="0.3">
      <c r="A14" s="14"/>
      <c r="B14" s="44">
        <v>8</v>
      </c>
      <c r="C14" s="46" t="s">
        <v>38</v>
      </c>
      <c r="D14" s="42">
        <f>+Leontief1!D209</f>
        <v>1.2150840977637114E-3</v>
      </c>
      <c r="E14" s="42">
        <f>+Leontief1!E209</f>
        <v>1.1212388174411459E-3</v>
      </c>
      <c r="F14" s="42">
        <f>+Leontief1!F209</f>
        <v>1.4631460198513398E-4</v>
      </c>
      <c r="G14" s="42">
        <f>+Leontief1!G209</f>
        <v>2.7452754620483098E-4</v>
      </c>
      <c r="H14" s="42">
        <f>+Leontief1!H209</f>
        <v>1.6712975063770295E-4</v>
      </c>
      <c r="I14" s="42">
        <f>+Leontief1!I209</f>
        <v>3.3070462486187651E-4</v>
      </c>
      <c r="J14" s="42">
        <f>+Leontief1!J209</f>
        <v>2.5933919360388355E-4</v>
      </c>
      <c r="K14" s="42">
        <f>+Leontief1!K209</f>
        <v>1.1502451651082124</v>
      </c>
      <c r="L14" s="42">
        <f>+Leontief1!L209</f>
        <v>5.7097793614732401E-4</v>
      </c>
      <c r="M14" s="42">
        <f>+Leontief1!M209</f>
        <v>3.136525018084516E-4</v>
      </c>
      <c r="N14" s="42">
        <f>+Leontief1!N209</f>
        <v>5.3662329481806229E-4</v>
      </c>
      <c r="O14" s="42">
        <f>+Leontief1!O209</f>
        <v>1.0062412073552492E-3</v>
      </c>
      <c r="P14" s="42">
        <f>+Leontief1!P209</f>
        <v>7.0737691435998249E-4</v>
      </c>
      <c r="Q14" s="42">
        <f>+Leontief1!Q209</f>
        <v>1.1488087041802353E-4</v>
      </c>
      <c r="R14" s="42">
        <f>+Leontief1!R209</f>
        <v>3.4302989130725403E-5</v>
      </c>
      <c r="S14" s="42">
        <f>+Leontief1!S209</f>
        <v>2.2066223844059455E-4</v>
      </c>
      <c r="T14" s="42">
        <f>+Leontief1!T209</f>
        <v>1.9957220684473423E-4</v>
      </c>
      <c r="U14" s="42">
        <f>+Leontief1!U209</f>
        <v>0</v>
      </c>
      <c r="V14" s="42">
        <f>+Leontief1!V209</f>
        <v>5.976075508409011E-4</v>
      </c>
      <c r="W14" s="42">
        <f>+Leontief1!W209</f>
        <v>1.9528823850043409E-3</v>
      </c>
      <c r="X14" s="42">
        <f>+Leontief1!X209</f>
        <v>7.1374868574634572E-4</v>
      </c>
      <c r="Y14" s="42">
        <f>+Leontief1!Y209</f>
        <v>7.7365623793930237E-3</v>
      </c>
      <c r="Z14" s="42">
        <f>+Leontief1!Z209</f>
        <v>0</v>
      </c>
      <c r="AA14" s="42">
        <f>+Leontief1!AA209</f>
        <v>6.2148828798486806E-4</v>
      </c>
      <c r="AB14" s="42">
        <f>+Leontief1!AB209</f>
        <v>0</v>
      </c>
      <c r="AC14" s="42">
        <f>+Leontief1!AC209</f>
        <v>5.4501338991769482E-4</v>
      </c>
      <c r="AD14" s="42">
        <f>+Leontief1!AD209</f>
        <v>7.1410953333144412E-3</v>
      </c>
      <c r="AE14" s="42">
        <f>+Leontief1!AE209</f>
        <v>9.1656412568905956E-4</v>
      </c>
      <c r="AF14" s="42">
        <f>+Leontief1!AF209</f>
        <v>0.21099607503210535</v>
      </c>
      <c r="AG14" s="42">
        <f>+Leontief1!AG209</f>
        <v>4.4780748215357568E-4</v>
      </c>
      <c r="AH14" s="42">
        <f>+Leontief1!AH209</f>
        <v>3.8004424547394923E-4</v>
      </c>
      <c r="AI14" s="42">
        <f>+Leontief1!AI209</f>
        <v>5.1341141341104029E-4</v>
      </c>
      <c r="AJ14" s="42">
        <f>+Leontief1!AJ209</f>
        <v>0</v>
      </c>
      <c r="AK14" s="42">
        <f>+Leontief1!AK209</f>
        <v>1.018850302746037E-3</v>
      </c>
      <c r="AL14" s="42">
        <f>+Leontief1!AL209</f>
        <v>3.6327068620056338E-3</v>
      </c>
      <c r="AM14" s="42">
        <f>+Leontief1!AM209</f>
        <v>1.067312087874434E-3</v>
      </c>
      <c r="AN14" s="42">
        <f>+Leontief1!AN209</f>
        <v>1.6822775173139285E-3</v>
      </c>
      <c r="AO14" s="42">
        <f>+Leontief1!AO209</f>
        <v>3.3688282430153829E-3</v>
      </c>
      <c r="AP14" s="42">
        <f>+Leontief1!AP209</f>
        <v>3.8653509310956089E-4</v>
      </c>
      <c r="AQ14" s="42">
        <f>+Leontief1!AQ209</f>
        <v>6.0875003228165704E-3</v>
      </c>
      <c r="AR14" s="42">
        <f>+Leontief1!AR209</f>
        <v>3.2720057095025831E-3</v>
      </c>
      <c r="AS14" s="42">
        <f>+Leontief1!AS209</f>
        <v>6.6130189886444033E-3</v>
      </c>
      <c r="AT14" s="42">
        <f>+Leontief1!AT209</f>
        <v>6.9060807751238052E-4</v>
      </c>
      <c r="AU14" s="42">
        <f>+Leontief1!AU209</f>
        <v>8.9361379366993741E-4</v>
      </c>
      <c r="AV14" s="42">
        <f>+Leontief1!AV209</f>
        <v>6.5165202639001461E-3</v>
      </c>
      <c r="AW14" s="42">
        <f>+Leontief1!AW209</f>
        <v>6.9175537994303976E-4</v>
      </c>
      <c r="AX14" s="42">
        <f>+Leontief1!AX209</f>
        <v>6.335360508842176E-4</v>
      </c>
      <c r="AY14" s="42">
        <f>+Leontief1!AY209</f>
        <v>5.7231759154311953E-4</v>
      </c>
      <c r="AZ14" s="42">
        <f>+Leontief1!AZ209</f>
        <v>1.6341232303500856E-4</v>
      </c>
      <c r="BA14" s="42">
        <f>+Leontief1!BA209</f>
        <v>1.0393891479786927E-4</v>
      </c>
      <c r="BB14" s="42">
        <f>+Leontief1!BB209</f>
        <v>2.8740922445830771E-4</v>
      </c>
      <c r="BC14" s="42">
        <f>+Leontief1!BC209</f>
        <v>2.7596091548905393E-4</v>
      </c>
      <c r="BD14" s="42">
        <f>+Leontief1!BD209</f>
        <v>9.3315089332581056E-5</v>
      </c>
      <c r="BE14" s="42">
        <f>+Leontief1!BE209</f>
        <v>4.995542931879954E-4</v>
      </c>
      <c r="BF14" s="42">
        <f>+Leontief1!BF209</f>
        <v>4.5455064001183147E-4</v>
      </c>
      <c r="BG14" s="42">
        <f>+Leontief1!BG209</f>
        <v>4.5399361239992756E-4</v>
      </c>
      <c r="BH14" s="42">
        <f>+Leontief1!BH209</f>
        <v>3.3149754739361404E-4</v>
      </c>
      <c r="BI14" s="42">
        <f>+Leontief1!BI209</f>
        <v>4.3004374431042104E-4</v>
      </c>
      <c r="BJ14" s="42">
        <f>+Leontief1!BJ209</f>
        <v>2.5203709806133259E-3</v>
      </c>
      <c r="BK14" s="42">
        <f>+Leontief1!BK209</f>
        <v>6.376106626546056E-4</v>
      </c>
    </row>
    <row r="15" spans="1:63" ht="15.6" x14ac:dyDescent="0.3">
      <c r="A15" s="14"/>
      <c r="B15" s="44">
        <v>9</v>
      </c>
      <c r="C15" s="46" t="s">
        <v>40</v>
      </c>
      <c r="D15" s="42">
        <f>+Leontief1!D210</f>
        <v>2.7657425423164396E-6</v>
      </c>
      <c r="E15" s="42">
        <f>+Leontief1!E210</f>
        <v>2.2381598058190379E-6</v>
      </c>
      <c r="F15" s="42">
        <f>+Leontief1!F210</f>
        <v>9.7103117601786235E-7</v>
      </c>
      <c r="G15" s="42">
        <f>+Leontief1!G210</f>
        <v>3.0869408044948733E-6</v>
      </c>
      <c r="H15" s="42">
        <f>+Leontief1!H210</f>
        <v>9.5932577615189776E-7</v>
      </c>
      <c r="I15" s="42">
        <f>+Leontief1!I210</f>
        <v>7.3264585242829784E-6</v>
      </c>
      <c r="J15" s="42">
        <f>+Leontief1!J210</f>
        <v>3.7141287412812904E-6</v>
      </c>
      <c r="K15" s="42">
        <f>+Leontief1!K210</f>
        <v>2.7626242070478496E-6</v>
      </c>
      <c r="L15" s="42">
        <f>+Leontief1!L210</f>
        <v>1.0047307346667411</v>
      </c>
      <c r="M15" s="42">
        <f>+Leontief1!M210</f>
        <v>2.4743826539334044E-4</v>
      </c>
      <c r="N15" s="42">
        <f>+Leontief1!N210</f>
        <v>2.6794712816803347E-5</v>
      </c>
      <c r="O15" s="42">
        <f>+Leontief1!O210</f>
        <v>9.0268072013768996E-5</v>
      </c>
      <c r="P15" s="42">
        <f>+Leontief1!P210</f>
        <v>2.673991766309179E-6</v>
      </c>
      <c r="Q15" s="42">
        <f>+Leontief1!Q210</f>
        <v>2.0431468131248351E-6</v>
      </c>
      <c r="R15" s="42">
        <f>+Leontief1!R210</f>
        <v>1.5322983670585176E-7</v>
      </c>
      <c r="S15" s="42">
        <f>+Leontief1!S210</f>
        <v>9.5005259953171182E-7</v>
      </c>
      <c r="T15" s="42">
        <f>+Leontief1!T210</f>
        <v>1.1829504371833532E-6</v>
      </c>
      <c r="U15" s="42">
        <f>+Leontief1!U210</f>
        <v>0</v>
      </c>
      <c r="V15" s="42">
        <f>+Leontief1!V210</f>
        <v>9.3816502690617523E-5</v>
      </c>
      <c r="W15" s="42">
        <f>+Leontief1!W210</f>
        <v>7.134877599501485E-5</v>
      </c>
      <c r="X15" s="42">
        <f>+Leontief1!X210</f>
        <v>3.1455291358129753E-4</v>
      </c>
      <c r="Y15" s="42">
        <f>+Leontief1!Y210</f>
        <v>4.8625515800309743E-3</v>
      </c>
      <c r="Z15" s="42">
        <f>+Leontief1!Z210</f>
        <v>0</v>
      </c>
      <c r="AA15" s="42">
        <f>+Leontief1!AA210</f>
        <v>1.81713662860453E-6</v>
      </c>
      <c r="AB15" s="42">
        <f>+Leontief1!AB210</f>
        <v>0</v>
      </c>
      <c r="AC15" s="42">
        <f>+Leontief1!AC210</f>
        <v>6.5555702377504766E-4</v>
      </c>
      <c r="AD15" s="42">
        <f>+Leontief1!AD210</f>
        <v>3.5857400553957668E-6</v>
      </c>
      <c r="AE15" s="42">
        <f>+Leontief1!AE210</f>
        <v>1.7494691681840501E-4</v>
      </c>
      <c r="AF15" s="42">
        <f>+Leontief1!AF210</f>
        <v>2.5862921105795197E-6</v>
      </c>
      <c r="AG15" s="42">
        <f>+Leontief1!AG210</f>
        <v>1.4490760756950203E-6</v>
      </c>
      <c r="AH15" s="42">
        <f>+Leontief1!AH210</f>
        <v>1.5132650339729081E-6</v>
      </c>
      <c r="AI15" s="42">
        <f>+Leontief1!AI210</f>
        <v>1.9454336291654124E-6</v>
      </c>
      <c r="AJ15" s="42">
        <f>+Leontief1!AJ210</f>
        <v>0</v>
      </c>
      <c r="AK15" s="42">
        <f>+Leontief1!AK210</f>
        <v>1.2844268912506996E-4</v>
      </c>
      <c r="AL15" s="42">
        <f>+Leontief1!AL210</f>
        <v>6.0712703413873417E-5</v>
      </c>
      <c r="AM15" s="42">
        <f>+Leontief1!AM210</f>
        <v>1.6555404944735306E-5</v>
      </c>
      <c r="AN15" s="42">
        <f>+Leontief1!AN210</f>
        <v>2.2635850861617495E-6</v>
      </c>
      <c r="AO15" s="42">
        <f>+Leontief1!AO210</f>
        <v>5.7679254409729311E-6</v>
      </c>
      <c r="AP15" s="42">
        <f>+Leontief1!AP210</f>
        <v>2.8204402597067225E-5</v>
      </c>
      <c r="AQ15" s="42">
        <f>+Leontief1!AQ210</f>
        <v>4.5339321231124577E-6</v>
      </c>
      <c r="AR15" s="42">
        <f>+Leontief1!AR210</f>
        <v>4.5691468284924523E-6</v>
      </c>
      <c r="AS15" s="42">
        <f>+Leontief1!AS210</f>
        <v>1.9849606743582224E-6</v>
      </c>
      <c r="AT15" s="42">
        <f>+Leontief1!AT210</f>
        <v>1.7224759019557306E-5</v>
      </c>
      <c r="AU15" s="42">
        <f>+Leontief1!AU210</f>
        <v>4.7103881951003017E-6</v>
      </c>
      <c r="AV15" s="42">
        <f>+Leontief1!AV210</f>
        <v>1.026447678803811E-5</v>
      </c>
      <c r="AW15" s="42">
        <f>+Leontief1!AW210</f>
        <v>7.7808872498322659E-6</v>
      </c>
      <c r="AX15" s="42">
        <f>+Leontief1!AX210</f>
        <v>2.9360388676177179E-4</v>
      </c>
      <c r="AY15" s="42">
        <f>+Leontief1!AY210</f>
        <v>8.0608895377716846E-5</v>
      </c>
      <c r="AZ15" s="42">
        <f>+Leontief1!AZ210</f>
        <v>3.6172221406197826E-6</v>
      </c>
      <c r="BA15" s="42">
        <f>+Leontief1!BA210</f>
        <v>2.1625492654263078E-6</v>
      </c>
      <c r="BB15" s="42">
        <f>+Leontief1!BB210</f>
        <v>3.9087998517142844E-6</v>
      </c>
      <c r="BC15" s="42">
        <f>+Leontief1!BC210</f>
        <v>4.9125268915222477E-6</v>
      </c>
      <c r="BD15" s="42">
        <f>+Leontief1!BD210</f>
        <v>3.862704129703889E-6</v>
      </c>
      <c r="BE15" s="42">
        <f>+Leontief1!BE210</f>
        <v>4.9718686093603081E-6</v>
      </c>
      <c r="BF15" s="42">
        <f>+Leontief1!BF210</f>
        <v>7.2667154052043578E-6</v>
      </c>
      <c r="BG15" s="42">
        <f>+Leontief1!BG210</f>
        <v>1.1597740661520916E-5</v>
      </c>
      <c r="BH15" s="42">
        <f>+Leontief1!BH210</f>
        <v>3.9626604576181132E-6</v>
      </c>
      <c r="BI15" s="42">
        <f>+Leontief1!BI210</f>
        <v>2.5407622524261723E-5</v>
      </c>
      <c r="BJ15" s="42">
        <f>+Leontief1!BJ210</f>
        <v>1.1799629049656562E-5</v>
      </c>
      <c r="BK15" s="42">
        <f>+Leontief1!BK210</f>
        <v>2.6366554772230986E-6</v>
      </c>
    </row>
    <row r="16" spans="1:63" ht="15.6" x14ac:dyDescent="0.3">
      <c r="A16" s="14"/>
      <c r="B16" s="44">
        <v>10</v>
      </c>
      <c r="C16" s="46" t="s">
        <v>42</v>
      </c>
      <c r="D16" s="42">
        <f>+Leontief1!D211</f>
        <v>4.5021414172397292E-3</v>
      </c>
      <c r="E16" s="42">
        <f>+Leontief1!E211</f>
        <v>5.1548581121642501E-3</v>
      </c>
      <c r="F16" s="42">
        <f>+Leontief1!F211</f>
        <v>1.814303646507932E-3</v>
      </c>
      <c r="G16" s="42">
        <f>+Leontief1!G211</f>
        <v>9.6229485555332436E-3</v>
      </c>
      <c r="H16" s="42">
        <f>+Leontief1!H211</f>
        <v>1.2474598995302337E-3</v>
      </c>
      <c r="I16" s="42">
        <f>+Leontief1!I211</f>
        <v>4.3836126134551463E-3</v>
      </c>
      <c r="J16" s="42">
        <f>+Leontief1!J211</f>
        <v>1.85902728166415E-3</v>
      </c>
      <c r="K16" s="42">
        <f>+Leontief1!K211</f>
        <v>2.4243387703094883E-3</v>
      </c>
      <c r="L16" s="42">
        <f>+Leontief1!L211</f>
        <v>5.8157296685960565E-3</v>
      </c>
      <c r="M16" s="42">
        <f>+Leontief1!M211</f>
        <v>1.0093006305509027</v>
      </c>
      <c r="N16" s="42">
        <f>+Leontief1!N211</f>
        <v>1.1573665148819274E-3</v>
      </c>
      <c r="O16" s="42">
        <f>+Leontief1!O211</f>
        <v>2.6718691836933785E-2</v>
      </c>
      <c r="P16" s="42">
        <f>+Leontief1!P211</f>
        <v>4.4170301015001467E-4</v>
      </c>
      <c r="Q16" s="42">
        <f>+Leontief1!Q211</f>
        <v>1.1920402445105145E-4</v>
      </c>
      <c r="R16" s="42">
        <f>+Leontief1!R211</f>
        <v>8.8326584576947708E-6</v>
      </c>
      <c r="S16" s="42">
        <f>+Leontief1!S211</f>
        <v>3.5019842275744171E-5</v>
      </c>
      <c r="T16" s="42">
        <f>+Leontief1!T211</f>
        <v>4.3614758761895694E-5</v>
      </c>
      <c r="U16" s="42">
        <f>+Leontief1!U211</f>
        <v>0</v>
      </c>
      <c r="V16" s="42">
        <f>+Leontief1!V211</f>
        <v>1.7251559946542194E-3</v>
      </c>
      <c r="W16" s="42">
        <f>+Leontief1!W211</f>
        <v>4.4009554992526078E-3</v>
      </c>
      <c r="X16" s="42">
        <f>+Leontief1!X211</f>
        <v>1.3339943589319022E-2</v>
      </c>
      <c r="Y16" s="42">
        <f>+Leontief1!Y211</f>
        <v>1.2360775343703407E-2</v>
      </c>
      <c r="Z16" s="42">
        <f>+Leontief1!Z211</f>
        <v>0</v>
      </c>
      <c r="AA16" s="42">
        <f>+Leontief1!AA211</f>
        <v>9.7944515719580781E-4</v>
      </c>
      <c r="AB16" s="42">
        <f>+Leontief1!AB211</f>
        <v>0</v>
      </c>
      <c r="AC16" s="42">
        <f>+Leontief1!AC211</f>
        <v>1.525514502503402E-4</v>
      </c>
      <c r="AD16" s="42">
        <f>+Leontief1!AD211</f>
        <v>1.9299222809352035E-4</v>
      </c>
      <c r="AE16" s="42">
        <f>+Leontief1!AE211</f>
        <v>5.7618486520934914E-4</v>
      </c>
      <c r="AF16" s="42">
        <f>+Leontief1!AF211</f>
        <v>4.7389187628833301E-4</v>
      </c>
      <c r="AG16" s="42">
        <f>+Leontief1!AG211</f>
        <v>4.5236757896411183E-5</v>
      </c>
      <c r="AH16" s="42">
        <f>+Leontief1!AH211</f>
        <v>5.3784202378640266E-5</v>
      </c>
      <c r="AI16" s="42">
        <f>+Leontief1!AI211</f>
        <v>6.896814060999131E-5</v>
      </c>
      <c r="AJ16" s="42">
        <f>+Leontief1!AJ211</f>
        <v>0</v>
      </c>
      <c r="AK16" s="42">
        <f>+Leontief1!AK211</f>
        <v>7.6278254530093431E-5</v>
      </c>
      <c r="AL16" s="42">
        <f>+Leontief1!AL211</f>
        <v>1.9294784452196002E-4</v>
      </c>
      <c r="AM16" s="42">
        <f>+Leontief1!AM211</f>
        <v>3.0477145950294835E-4</v>
      </c>
      <c r="AN16" s="42">
        <f>+Leontief1!AN211</f>
        <v>9.1104420646040773E-5</v>
      </c>
      <c r="AO16" s="42">
        <f>+Leontief1!AO211</f>
        <v>1.5017076664230572E-4</v>
      </c>
      <c r="AP16" s="42">
        <f>+Leontief1!AP211</f>
        <v>1.2948919138671886E-4</v>
      </c>
      <c r="AQ16" s="42">
        <f>+Leontief1!AQ211</f>
        <v>1.7919124591404188E-4</v>
      </c>
      <c r="AR16" s="42">
        <f>+Leontief1!AR211</f>
        <v>2.1395042308911018E-4</v>
      </c>
      <c r="AS16" s="42">
        <f>+Leontief1!AS211</f>
        <v>1.1942847978088774E-4</v>
      </c>
      <c r="AT16" s="42">
        <f>+Leontief1!AT211</f>
        <v>4.3178524201511342E-4</v>
      </c>
      <c r="AU16" s="42">
        <f>+Leontief1!AU211</f>
        <v>1.1955379104393345E-4</v>
      </c>
      <c r="AV16" s="42">
        <f>+Leontief1!AV211</f>
        <v>5.5016746138499548E-4</v>
      </c>
      <c r="AW16" s="42">
        <f>+Leontief1!AW211</f>
        <v>2.0028936316631552E-4</v>
      </c>
      <c r="AX16" s="42">
        <f>+Leontief1!AX211</f>
        <v>3.9701525367069144E-3</v>
      </c>
      <c r="AY16" s="42">
        <f>+Leontief1!AY211</f>
        <v>9.3844600386469908E-3</v>
      </c>
      <c r="AZ16" s="42">
        <f>+Leontief1!AZ211</f>
        <v>1.2683490297446512E-4</v>
      </c>
      <c r="BA16" s="42">
        <f>+Leontief1!BA211</f>
        <v>5.7473016239912793E-5</v>
      </c>
      <c r="BB16" s="42">
        <f>+Leontief1!BB211</f>
        <v>1.4873262358350428E-4</v>
      </c>
      <c r="BC16" s="42">
        <f>+Leontief1!BC211</f>
        <v>1.3876450176355786E-4</v>
      </c>
      <c r="BD16" s="42">
        <f>+Leontief1!BD211</f>
        <v>6.021432623473358E-5</v>
      </c>
      <c r="BE16" s="42">
        <f>+Leontief1!BE211</f>
        <v>2.1595196056402693E-4</v>
      </c>
      <c r="BF16" s="42">
        <f>+Leontief1!BF211</f>
        <v>2.7388703145229265E-4</v>
      </c>
      <c r="BG16" s="42">
        <f>+Leontief1!BG211</f>
        <v>8.8179699179637334E-4</v>
      </c>
      <c r="BH16" s="42">
        <f>+Leontief1!BH211</f>
        <v>6.3013317216564893E-5</v>
      </c>
      <c r="BI16" s="42">
        <f>+Leontief1!BI211</f>
        <v>4.3857129018553962E-4</v>
      </c>
      <c r="BJ16" s="42">
        <f>+Leontief1!BJ211</f>
        <v>3.0752217361848592E-4</v>
      </c>
      <c r="BK16" s="42">
        <f>+Leontief1!BK211</f>
        <v>1.1715169763580369E-4</v>
      </c>
    </row>
    <row r="17" spans="1:63" ht="15.6" x14ac:dyDescent="0.3">
      <c r="A17" s="14"/>
      <c r="B17" s="44">
        <v>11</v>
      </c>
      <c r="C17" s="46" t="s">
        <v>44</v>
      </c>
      <c r="D17" s="42">
        <f>+Leontief1!D212</f>
        <v>5.2984117029472254E-5</v>
      </c>
      <c r="E17" s="42">
        <f>+Leontief1!E212</f>
        <v>4.9691777068424216E-4</v>
      </c>
      <c r="F17" s="42">
        <f>+Leontief1!F212</f>
        <v>2.2461506170137146E-3</v>
      </c>
      <c r="G17" s="42">
        <f>+Leontief1!G212</f>
        <v>3.1528574602206834E-3</v>
      </c>
      <c r="H17" s="42">
        <f>+Leontief1!H212</f>
        <v>3.0391441998629836E-4</v>
      </c>
      <c r="I17" s="42">
        <f>+Leontief1!I212</f>
        <v>1.4431990217228304E-4</v>
      </c>
      <c r="J17" s="42">
        <f>+Leontief1!J212</f>
        <v>3.0196844392591535E-4</v>
      </c>
      <c r="K17" s="42">
        <f>+Leontief1!K212</f>
        <v>5.8490980735233819E-5</v>
      </c>
      <c r="L17" s="42">
        <f>+Leontief1!L212</f>
        <v>3.5080673613903106E-3</v>
      </c>
      <c r="M17" s="42">
        <f>+Leontief1!M212</f>
        <v>7.5283594370525184E-3</v>
      </c>
      <c r="N17" s="42">
        <f>+Leontief1!N212</f>
        <v>1.0079548924972381</v>
      </c>
      <c r="O17" s="42">
        <f>+Leontief1!O212</f>
        <v>2.9444025619419458E-4</v>
      </c>
      <c r="P17" s="42">
        <f>+Leontief1!P212</f>
        <v>8.1694880009928108E-5</v>
      </c>
      <c r="Q17" s="42">
        <f>+Leontief1!Q212</f>
        <v>1.3737365024729163E-3</v>
      </c>
      <c r="R17" s="42">
        <f>+Leontief1!R212</f>
        <v>2.0471632736392816E-5</v>
      </c>
      <c r="S17" s="42">
        <f>+Leontief1!S212</f>
        <v>7.4275503951220343E-5</v>
      </c>
      <c r="T17" s="42">
        <f>+Leontief1!T212</f>
        <v>8.8413511027993422E-5</v>
      </c>
      <c r="U17" s="42">
        <f>+Leontief1!U212</f>
        <v>0</v>
      </c>
      <c r="V17" s="42">
        <f>+Leontief1!V212</f>
        <v>2.2247398451587201E-4</v>
      </c>
      <c r="W17" s="42">
        <f>+Leontief1!W212</f>
        <v>1.1225885886033864E-3</v>
      </c>
      <c r="X17" s="42">
        <f>+Leontief1!X212</f>
        <v>1.047156446078124E-2</v>
      </c>
      <c r="Y17" s="42">
        <f>+Leontief1!Y212</f>
        <v>6.5713513901683395E-4</v>
      </c>
      <c r="Z17" s="42">
        <f>+Leontief1!Z212</f>
        <v>0</v>
      </c>
      <c r="AA17" s="42">
        <f>+Leontief1!AA212</f>
        <v>1.950906993453693E-4</v>
      </c>
      <c r="AB17" s="42">
        <f>+Leontief1!AB212</f>
        <v>0</v>
      </c>
      <c r="AC17" s="42">
        <f>+Leontief1!AC212</f>
        <v>1.2580825929650767E-4</v>
      </c>
      <c r="AD17" s="42">
        <f>+Leontief1!AD212</f>
        <v>4.1153803889825504E-4</v>
      </c>
      <c r="AE17" s="42">
        <f>+Leontief1!AE212</f>
        <v>1.7375296915979493E-3</v>
      </c>
      <c r="AF17" s="42">
        <f>+Leontief1!AF212</f>
        <v>6.9878736404084315E-5</v>
      </c>
      <c r="AG17" s="42">
        <f>+Leontief1!AG212</f>
        <v>9.1464483342522246E-5</v>
      </c>
      <c r="AH17" s="42">
        <f>+Leontief1!AH212</f>
        <v>1.0368703483344711E-4</v>
      </c>
      <c r="AI17" s="42">
        <f>+Leontief1!AI212</f>
        <v>1.4928240943749718E-4</v>
      </c>
      <c r="AJ17" s="42">
        <f>+Leontief1!AJ212</f>
        <v>0</v>
      </c>
      <c r="AK17" s="42">
        <f>+Leontief1!AK212</f>
        <v>1.1477375896114195E-4</v>
      </c>
      <c r="AL17" s="42">
        <f>+Leontief1!AL212</f>
        <v>3.8898372187288783E-4</v>
      </c>
      <c r="AM17" s="42">
        <f>+Leontief1!AM212</f>
        <v>7.1114236372677526E-4</v>
      </c>
      <c r="AN17" s="42">
        <f>+Leontief1!AN212</f>
        <v>1.8584575296085889E-4</v>
      </c>
      <c r="AO17" s="42">
        <f>+Leontief1!AO212</f>
        <v>3.3752309883022086E-4</v>
      </c>
      <c r="AP17" s="42">
        <f>+Leontief1!AP212</f>
        <v>2.8826847004925635E-4</v>
      </c>
      <c r="AQ17" s="42">
        <f>+Leontief1!AQ212</f>
        <v>3.0857352215416547E-4</v>
      </c>
      <c r="AR17" s="42">
        <f>+Leontief1!AR212</f>
        <v>4.2306736070619989E-4</v>
      </c>
      <c r="AS17" s="42">
        <f>+Leontief1!AS212</f>
        <v>2.3782870826372142E-4</v>
      </c>
      <c r="AT17" s="42">
        <f>+Leontief1!AT212</f>
        <v>4.3986256634142657E-4</v>
      </c>
      <c r="AU17" s="42">
        <f>+Leontief1!AU212</f>
        <v>2.647208401793525E-4</v>
      </c>
      <c r="AV17" s="42">
        <f>+Leontief1!AV212</f>
        <v>1.1189375011609408E-3</v>
      </c>
      <c r="AW17" s="42">
        <f>+Leontief1!AW212</f>
        <v>4.2714029638509144E-4</v>
      </c>
      <c r="AX17" s="42">
        <f>+Leontief1!AX212</f>
        <v>1.1155481302791873E-2</v>
      </c>
      <c r="AY17" s="42">
        <f>+Leontief1!AY212</f>
        <v>2.2673972290050644E-2</v>
      </c>
      <c r="AZ17" s="42">
        <f>+Leontief1!AZ212</f>
        <v>2.2909375560376197E-4</v>
      </c>
      <c r="BA17" s="42">
        <f>+Leontief1!BA212</f>
        <v>1.213692134558627E-4</v>
      </c>
      <c r="BB17" s="42">
        <f>+Leontief1!BB212</f>
        <v>3.378165307903456E-4</v>
      </c>
      <c r="BC17" s="42">
        <f>+Leontief1!BC212</f>
        <v>2.8560495018162794E-4</v>
      </c>
      <c r="BD17" s="42">
        <f>+Leontief1!BD212</f>
        <v>1.3560768002565554E-4</v>
      </c>
      <c r="BE17" s="42">
        <f>+Leontief1!BE212</f>
        <v>5.1537938564325426E-4</v>
      </c>
      <c r="BF17" s="42">
        <f>+Leontief1!BF212</f>
        <v>6.2331993233198321E-4</v>
      </c>
      <c r="BG17" s="42">
        <f>+Leontief1!BG212</f>
        <v>2.0361456145387641E-3</v>
      </c>
      <c r="BH17" s="42">
        <f>+Leontief1!BH212</f>
        <v>1.1123127491054656E-4</v>
      </c>
      <c r="BI17" s="42">
        <f>+Leontief1!BI212</f>
        <v>3.9679557242182053E-4</v>
      </c>
      <c r="BJ17" s="42">
        <f>+Leontief1!BJ212</f>
        <v>5.0923395083787024E-4</v>
      </c>
      <c r="BK17" s="42">
        <f>+Leontief1!BK212</f>
        <v>2.3450964051670287E-4</v>
      </c>
    </row>
    <row r="18" spans="1:63" ht="15.6" x14ac:dyDescent="0.3">
      <c r="A18" s="14"/>
      <c r="B18" s="44">
        <v>12</v>
      </c>
      <c r="C18" s="46" t="s">
        <v>46</v>
      </c>
      <c r="D18" s="42">
        <f>+Leontief1!D213</f>
        <v>1.4282083167440935E-2</v>
      </c>
      <c r="E18" s="42">
        <f>+Leontief1!E213</f>
        <v>7.0854707463480528E-3</v>
      </c>
      <c r="F18" s="42">
        <f>+Leontief1!F213</f>
        <v>3.5832041299531337E-3</v>
      </c>
      <c r="G18" s="42">
        <f>+Leontief1!G213</f>
        <v>5.1623291674558064E-3</v>
      </c>
      <c r="H18" s="42">
        <f>+Leontief1!H213</f>
        <v>4.9464379510786695E-3</v>
      </c>
      <c r="I18" s="42">
        <f>+Leontief1!I213</f>
        <v>4.5095626212249107E-2</v>
      </c>
      <c r="J18" s="42">
        <f>+Leontief1!J213</f>
        <v>3.4384408197688119E-3</v>
      </c>
      <c r="K18" s="42">
        <f>+Leontief1!K213</f>
        <v>1.0943684718832527E-2</v>
      </c>
      <c r="L18" s="42">
        <f>+Leontief1!L213</f>
        <v>3.5751151501013951E-3</v>
      </c>
      <c r="M18" s="42">
        <f>+Leontief1!M213</f>
        <v>4.912453599801388E-3</v>
      </c>
      <c r="N18" s="42">
        <f>+Leontief1!N213</f>
        <v>4.1486425888655095E-4</v>
      </c>
      <c r="O18" s="42">
        <f>+Leontief1!O213</f>
        <v>1.0006059833482572</v>
      </c>
      <c r="P18" s="42">
        <f>+Leontief1!P213</f>
        <v>1.5179193335116263E-2</v>
      </c>
      <c r="Q18" s="42">
        <f>+Leontief1!Q213</f>
        <v>1.1920485483515257E-3</v>
      </c>
      <c r="R18" s="42">
        <f>+Leontief1!R213</f>
        <v>1.4545946457839179E-6</v>
      </c>
      <c r="S18" s="42">
        <f>+Leontief1!S213</f>
        <v>4.9910308167812322E-5</v>
      </c>
      <c r="T18" s="42">
        <f>+Leontief1!T213</f>
        <v>2.1761907953671764E-5</v>
      </c>
      <c r="U18" s="42">
        <f>+Leontief1!U213</f>
        <v>0</v>
      </c>
      <c r="V18" s="42">
        <f>+Leontief1!V213</f>
        <v>1.6894241395648529E-2</v>
      </c>
      <c r="W18" s="42">
        <f>+Leontief1!W213</f>
        <v>1.4907071376107351E-3</v>
      </c>
      <c r="X18" s="42">
        <f>+Leontief1!X213</f>
        <v>2.5567338859824686E-3</v>
      </c>
      <c r="Y18" s="42">
        <f>+Leontief1!Y213</f>
        <v>3.7286948349829669E-4</v>
      </c>
      <c r="Z18" s="42">
        <f>+Leontief1!Z213</f>
        <v>0</v>
      </c>
      <c r="AA18" s="42">
        <f>+Leontief1!AA213</f>
        <v>3.0438926674363596E-5</v>
      </c>
      <c r="AB18" s="42">
        <f>+Leontief1!AB213</f>
        <v>0</v>
      </c>
      <c r="AC18" s="42">
        <f>+Leontief1!AC213</f>
        <v>3.4772495178284485E-3</v>
      </c>
      <c r="AD18" s="42">
        <f>+Leontief1!AD213</f>
        <v>9.7591194654403078E-5</v>
      </c>
      <c r="AE18" s="42">
        <f>+Leontief1!AE213</f>
        <v>2.2748606895000247E-4</v>
      </c>
      <c r="AF18" s="42">
        <f>+Leontief1!AF213</f>
        <v>2.0191615280585147E-3</v>
      </c>
      <c r="AG18" s="42">
        <f>+Leontief1!AG213</f>
        <v>1.9659314160609402E-5</v>
      </c>
      <c r="AH18" s="42">
        <f>+Leontief1!AH213</f>
        <v>2.8305543429206691E-5</v>
      </c>
      <c r="AI18" s="42">
        <f>+Leontief1!AI213</f>
        <v>1.8095847151569352E-5</v>
      </c>
      <c r="AJ18" s="42">
        <f>+Leontief1!AJ213</f>
        <v>0</v>
      </c>
      <c r="AK18" s="42">
        <f>+Leontief1!AK213</f>
        <v>7.9427195033974617E-4</v>
      </c>
      <c r="AL18" s="42">
        <f>+Leontief1!AL213</f>
        <v>4.5065149373966118E-4</v>
      </c>
      <c r="AM18" s="42">
        <f>+Leontief1!AM213</f>
        <v>1.2879548521347388E-4</v>
      </c>
      <c r="AN18" s="42">
        <f>+Leontief1!AN213</f>
        <v>3.1119330412367895E-5</v>
      </c>
      <c r="AO18" s="42">
        <f>+Leontief1!AO213</f>
        <v>5.4002407033133621E-5</v>
      </c>
      <c r="AP18" s="42">
        <f>+Leontief1!AP213</f>
        <v>2.0143078308610724E-4</v>
      </c>
      <c r="AQ18" s="42">
        <f>+Leontief1!AQ213</f>
        <v>8.3580655722031899E-5</v>
      </c>
      <c r="AR18" s="42">
        <f>+Leontief1!AR213</f>
        <v>6.3016127300435893E-5</v>
      </c>
      <c r="AS18" s="42">
        <f>+Leontief1!AS213</f>
        <v>7.6637246797053475E-5</v>
      </c>
      <c r="AT18" s="42">
        <f>+Leontief1!AT213</f>
        <v>9.9873311662541543E-5</v>
      </c>
      <c r="AU18" s="42">
        <f>+Leontief1!AU213</f>
        <v>3.6815484018493395E-5</v>
      </c>
      <c r="AV18" s="42">
        <f>+Leontief1!AV213</f>
        <v>1.2138113908041874E-4</v>
      </c>
      <c r="AW18" s="42">
        <f>+Leontief1!AW213</f>
        <v>4.8704962414066369E-5</v>
      </c>
      <c r="AX18" s="42">
        <f>+Leontief1!AX213</f>
        <v>5.4592220989379788E-4</v>
      </c>
      <c r="AY18" s="42">
        <f>+Leontief1!AY213</f>
        <v>8.1976916143149234E-4</v>
      </c>
      <c r="AZ18" s="42">
        <f>+Leontief1!AZ213</f>
        <v>2.2269091153714073E-5</v>
      </c>
      <c r="BA18" s="42">
        <f>+Leontief1!BA213</f>
        <v>1.2170044606881581E-5</v>
      </c>
      <c r="BB18" s="42">
        <f>+Leontief1!BB213</f>
        <v>2.037381582487677E-5</v>
      </c>
      <c r="BC18" s="42">
        <f>+Leontief1!BC213</f>
        <v>2.0734506204278342E-5</v>
      </c>
      <c r="BD18" s="42">
        <f>+Leontief1!BD213</f>
        <v>2.6369083900800506E-5</v>
      </c>
      <c r="BE18" s="42">
        <f>+Leontief1!BE213</f>
        <v>3.2381276144177539E-5</v>
      </c>
      <c r="BF18" s="42">
        <f>+Leontief1!BF213</f>
        <v>3.5456097752307002E-5</v>
      </c>
      <c r="BG18" s="42">
        <f>+Leontief1!BG213</f>
        <v>9.12233441757135E-5</v>
      </c>
      <c r="BH18" s="42">
        <f>+Leontief1!BH213</f>
        <v>2.6681598639611367E-5</v>
      </c>
      <c r="BI18" s="42">
        <f>+Leontief1!BI213</f>
        <v>1.9133840043585539E-4</v>
      </c>
      <c r="BJ18" s="42">
        <f>+Leontief1!BJ213</f>
        <v>7.9329728418043777E-5</v>
      </c>
      <c r="BK18" s="42">
        <f>+Leontief1!BK213</f>
        <v>2.7607953670475044E-5</v>
      </c>
    </row>
    <row r="19" spans="1:63" ht="15.6" x14ac:dyDescent="0.3">
      <c r="A19" s="14"/>
      <c r="B19" s="44">
        <v>13</v>
      </c>
      <c r="C19" s="46" t="s">
        <v>48</v>
      </c>
      <c r="D19" s="42">
        <f>+Leontief1!D214</f>
        <v>3.5296143781083549E-4</v>
      </c>
      <c r="E19" s="42">
        <f>+Leontief1!E214</f>
        <v>2.5965781034992556E-4</v>
      </c>
      <c r="F19" s="42">
        <f>+Leontief1!F214</f>
        <v>2.9555134149684793E-5</v>
      </c>
      <c r="G19" s="42">
        <f>+Leontief1!G214</f>
        <v>5.2740721673010854E-5</v>
      </c>
      <c r="H19" s="42">
        <f>+Leontief1!H214</f>
        <v>5.2246376487170603E-5</v>
      </c>
      <c r="I19" s="42">
        <f>+Leontief1!I214</f>
        <v>8.0530068864859573E-4</v>
      </c>
      <c r="J19" s="42">
        <f>+Leontief1!J214</f>
        <v>3.9430807838734599E-3</v>
      </c>
      <c r="K19" s="42">
        <f>+Leontief1!K214</f>
        <v>4.4801466603510337E-4</v>
      </c>
      <c r="L19" s="42">
        <f>+Leontief1!L214</f>
        <v>7.6496047707202823E-4</v>
      </c>
      <c r="M19" s="42">
        <f>+Leontief1!M214</f>
        <v>1.4190186284435947E-3</v>
      </c>
      <c r="N19" s="42">
        <f>+Leontief1!N214</f>
        <v>8.4571245421623459E-4</v>
      </c>
      <c r="O19" s="42">
        <f>+Leontief1!O214</f>
        <v>1.177489618649633E-4</v>
      </c>
      <c r="P19" s="42">
        <f>+Leontief1!P214</f>
        <v>1.0019335570881451</v>
      </c>
      <c r="Q19" s="42">
        <f>+Leontief1!Q214</f>
        <v>9.5354735176672166E-4</v>
      </c>
      <c r="R19" s="42">
        <f>+Leontief1!R214</f>
        <v>2.439317142803803E-5</v>
      </c>
      <c r="S19" s="42">
        <f>+Leontief1!S214</f>
        <v>2.9414462608397121E-3</v>
      </c>
      <c r="T19" s="42">
        <f>+Leontief1!T214</f>
        <v>1.0055204532220634E-3</v>
      </c>
      <c r="U19" s="42">
        <f>+Leontief1!U214</f>
        <v>0</v>
      </c>
      <c r="V19" s="42">
        <f>+Leontief1!V214</f>
        <v>4.3703992300321933E-4</v>
      </c>
      <c r="W19" s="42">
        <f>+Leontief1!W214</f>
        <v>1.3464480492358924E-2</v>
      </c>
      <c r="X19" s="42">
        <f>+Leontief1!X214</f>
        <v>7.2695637315602765E-3</v>
      </c>
      <c r="Y19" s="42">
        <f>+Leontief1!Y214</f>
        <v>5.5002072084640559E-4</v>
      </c>
      <c r="Z19" s="42">
        <f>+Leontief1!Z214</f>
        <v>0</v>
      </c>
      <c r="AA19" s="42">
        <f>+Leontief1!AA214</f>
        <v>9.9643873452502337E-4</v>
      </c>
      <c r="AB19" s="42">
        <f>+Leontief1!AB214</f>
        <v>0</v>
      </c>
      <c r="AC19" s="42">
        <f>+Leontief1!AC214</f>
        <v>0.22883179032197926</v>
      </c>
      <c r="AD19" s="42">
        <f>+Leontief1!AD214</f>
        <v>9.2852302402156198E-4</v>
      </c>
      <c r="AE19" s="42">
        <f>+Leontief1!AE214</f>
        <v>9.1226134989924341E-3</v>
      </c>
      <c r="AF19" s="42">
        <f>+Leontief1!AF214</f>
        <v>6.5092196642352394E-4</v>
      </c>
      <c r="AG19" s="42">
        <f>+Leontief1!AG214</f>
        <v>7.0390941133274408E-4</v>
      </c>
      <c r="AH19" s="42">
        <f>+Leontief1!AH214</f>
        <v>1.1947733867014784E-3</v>
      </c>
      <c r="AI19" s="42">
        <f>+Leontief1!AI214</f>
        <v>4.396854510567469E-4</v>
      </c>
      <c r="AJ19" s="42">
        <f>+Leontief1!AJ214</f>
        <v>0</v>
      </c>
      <c r="AK19" s="42">
        <f>+Leontief1!AK214</f>
        <v>5.1441862923637907E-2</v>
      </c>
      <c r="AL19" s="42">
        <f>+Leontief1!AL214</f>
        <v>2.6451452235294427E-2</v>
      </c>
      <c r="AM19" s="42">
        <f>+Leontief1!AM214</f>
        <v>5.8687249373220026E-3</v>
      </c>
      <c r="AN19" s="42">
        <f>+Leontief1!AN214</f>
        <v>4.0681826243088646E-4</v>
      </c>
      <c r="AO19" s="42">
        <f>+Leontief1!AO214</f>
        <v>5.5590317223837716E-4</v>
      </c>
      <c r="AP19" s="42">
        <f>+Leontief1!AP214</f>
        <v>1.2341821535238686E-2</v>
      </c>
      <c r="AQ19" s="42">
        <f>+Leontief1!AQ214</f>
        <v>4.1432828289964527E-4</v>
      </c>
      <c r="AR19" s="42">
        <f>+Leontief1!AR214</f>
        <v>6.2480882098627964E-4</v>
      </c>
      <c r="AS19" s="42">
        <f>+Leontief1!AS214</f>
        <v>2.6654238873530787E-4</v>
      </c>
      <c r="AT19" s="42">
        <f>+Leontief1!AT214</f>
        <v>8.2550265790558796E-4</v>
      </c>
      <c r="AU19" s="42">
        <f>+Leontief1!AU214</f>
        <v>1.1661247165934338E-3</v>
      </c>
      <c r="AV19" s="42">
        <f>+Leontief1!AV214</f>
        <v>4.2407347494766948E-4</v>
      </c>
      <c r="AW19" s="42">
        <f>+Leontief1!AW214</f>
        <v>1.5342040059675851E-3</v>
      </c>
      <c r="AX19" s="42">
        <f>+Leontief1!AX214</f>
        <v>1.2913954067215452E-2</v>
      </c>
      <c r="AY19" s="42">
        <f>+Leontief1!AY214</f>
        <v>4.0426015308038764E-3</v>
      </c>
      <c r="AZ19" s="42">
        <f>+Leontief1!AZ214</f>
        <v>3.7649274648624145E-4</v>
      </c>
      <c r="BA19" s="42">
        <f>+Leontief1!BA214</f>
        <v>3.6055685209067953E-4</v>
      </c>
      <c r="BB19" s="42">
        <f>+Leontief1!BB214</f>
        <v>3.3492707643072557E-4</v>
      </c>
      <c r="BC19" s="42">
        <f>+Leontief1!BC214</f>
        <v>2.8880381973842766E-4</v>
      </c>
      <c r="BD19" s="42">
        <f>+Leontief1!BD214</f>
        <v>1.3319274777612432E-3</v>
      </c>
      <c r="BE19" s="42">
        <f>+Leontief1!BE214</f>
        <v>5.9450814395054202E-4</v>
      </c>
      <c r="BF19" s="42">
        <f>+Leontief1!BF214</f>
        <v>4.7386350394724628E-4</v>
      </c>
      <c r="BG19" s="42">
        <f>+Leontief1!BG214</f>
        <v>8.1117502086047266E-4</v>
      </c>
      <c r="BH19" s="42">
        <f>+Leontief1!BH214</f>
        <v>5.7751593081135759E-4</v>
      </c>
      <c r="BI19" s="42">
        <f>+Leontief1!BI214</f>
        <v>1.7709218077761868E-3</v>
      </c>
      <c r="BJ19" s="42">
        <f>+Leontief1!BJ214</f>
        <v>6.5939299601665594E-4</v>
      </c>
      <c r="BK19" s="42">
        <f>+Leontief1!BK214</f>
        <v>2.4513478847674146E-4</v>
      </c>
    </row>
    <row r="20" spans="1:63" ht="15.6" x14ac:dyDescent="0.3">
      <c r="A20" s="14"/>
      <c r="B20" s="44">
        <v>14</v>
      </c>
      <c r="C20" s="46" t="s">
        <v>50</v>
      </c>
      <c r="D20" s="42">
        <f>+Leontief1!D215</f>
        <v>3.0212209727124888E-4</v>
      </c>
      <c r="E20" s="42">
        <f>+Leontief1!E215</f>
        <v>3.4442765582740807E-4</v>
      </c>
      <c r="F20" s="42">
        <f>+Leontief1!F215</f>
        <v>2.3669980129855346E-4</v>
      </c>
      <c r="G20" s="42">
        <f>+Leontief1!G215</f>
        <v>3.5724906780613199E-4</v>
      </c>
      <c r="H20" s="42">
        <f>+Leontief1!H215</f>
        <v>1.6725217486825776E-4</v>
      </c>
      <c r="I20" s="42">
        <f>+Leontief1!I215</f>
        <v>1.2769357807326869E-3</v>
      </c>
      <c r="J20" s="42">
        <f>+Leontief1!J215</f>
        <v>4.097288605846754E-4</v>
      </c>
      <c r="K20" s="42">
        <f>+Leontief1!K215</f>
        <v>4.8735274056342865E-4</v>
      </c>
      <c r="L20" s="42">
        <f>+Leontief1!L215</f>
        <v>5.1791681946641562E-4</v>
      </c>
      <c r="M20" s="42">
        <f>+Leontief1!M215</f>
        <v>1.1141439714615222E-2</v>
      </c>
      <c r="N20" s="42">
        <f>+Leontief1!N215</f>
        <v>2.5083237053148785E-2</v>
      </c>
      <c r="O20" s="42">
        <f>+Leontief1!O215</f>
        <v>1.9892809753328071E-3</v>
      </c>
      <c r="P20" s="42">
        <f>+Leontief1!P215</f>
        <v>9.1320016851267134E-4</v>
      </c>
      <c r="Q20" s="42">
        <f>+Leontief1!Q215</f>
        <v>1.0316503135329154</v>
      </c>
      <c r="R20" s="42">
        <f>+Leontief1!R215</f>
        <v>2.1210973865586904E-4</v>
      </c>
      <c r="S20" s="42">
        <f>+Leontief1!S215</f>
        <v>8.2137787302486679E-4</v>
      </c>
      <c r="T20" s="42">
        <f>+Leontief1!T215</f>
        <v>1.0974468742743317E-3</v>
      </c>
      <c r="U20" s="42">
        <f>+Leontief1!U215</f>
        <v>0</v>
      </c>
      <c r="V20" s="42">
        <f>+Leontief1!V215</f>
        <v>2.5632554140229548E-3</v>
      </c>
      <c r="W20" s="42">
        <f>+Leontief1!W215</f>
        <v>0.26547479288001519</v>
      </c>
      <c r="X20" s="42">
        <f>+Leontief1!X215</f>
        <v>0.29770881734449506</v>
      </c>
      <c r="Y20" s="42">
        <f>+Leontief1!Y215</f>
        <v>7.0959633793281482E-3</v>
      </c>
      <c r="Z20" s="42">
        <f>+Leontief1!Z215</f>
        <v>0</v>
      </c>
      <c r="AA20" s="42">
        <f>+Leontief1!AA215</f>
        <v>1.165080929332255E-3</v>
      </c>
      <c r="AB20" s="42">
        <f>+Leontief1!AB215</f>
        <v>0</v>
      </c>
      <c r="AC20" s="42">
        <f>+Leontief1!AC215</f>
        <v>1.3706118709021714E-3</v>
      </c>
      <c r="AD20" s="42">
        <f>+Leontief1!AD215</f>
        <v>4.2498131455772194E-3</v>
      </c>
      <c r="AE20" s="42">
        <f>+Leontief1!AE215</f>
        <v>5.2916177989253115E-3</v>
      </c>
      <c r="AF20" s="42">
        <f>+Leontief1!AF215</f>
        <v>7.8800309476370015E-4</v>
      </c>
      <c r="AG20" s="42">
        <f>+Leontief1!AG215</f>
        <v>1.1106485771453737E-3</v>
      </c>
      <c r="AH20" s="42">
        <f>+Leontief1!AH215</f>
        <v>1.3282638612292909E-3</v>
      </c>
      <c r="AI20" s="42">
        <f>+Leontief1!AI215</f>
        <v>1.667210841740259E-3</v>
      </c>
      <c r="AJ20" s="42">
        <f>+Leontief1!AJ215</f>
        <v>0</v>
      </c>
      <c r="AK20" s="42">
        <f>+Leontief1!AK215</f>
        <v>1.3170823876002288E-3</v>
      </c>
      <c r="AL20" s="42">
        <f>+Leontief1!AL215</f>
        <v>4.1859809629784112E-3</v>
      </c>
      <c r="AM20" s="42">
        <f>+Leontief1!AM215</f>
        <v>1.1319049895470685E-2</v>
      </c>
      <c r="AN20" s="42">
        <f>+Leontief1!AN215</f>
        <v>2.1717456774874694E-3</v>
      </c>
      <c r="AO20" s="42">
        <f>+Leontief1!AO215</f>
        <v>3.0259781242846862E-3</v>
      </c>
      <c r="AP20" s="42">
        <f>+Leontief1!AP215</f>
        <v>3.039823449308636E-3</v>
      </c>
      <c r="AQ20" s="42">
        <f>+Leontief1!AQ215</f>
        <v>3.988289685990222E-3</v>
      </c>
      <c r="AR20" s="42">
        <f>+Leontief1!AR215</f>
        <v>5.422706546602013E-3</v>
      </c>
      <c r="AS20" s="42">
        <f>+Leontief1!AS215</f>
        <v>2.5687860432657256E-3</v>
      </c>
      <c r="AT20" s="42">
        <f>+Leontief1!AT215</f>
        <v>1.3275245457335249E-2</v>
      </c>
      <c r="AU20" s="42">
        <f>+Leontief1!AU215</f>
        <v>2.9139091058814309E-3</v>
      </c>
      <c r="AV20" s="42">
        <f>+Leontief1!AV215</f>
        <v>1.2630076807045263E-2</v>
      </c>
      <c r="AW20" s="42">
        <f>+Leontief1!AW215</f>
        <v>4.7521316094009374E-3</v>
      </c>
      <c r="AX20" s="42">
        <f>+Leontief1!AX215</f>
        <v>4.5438827753511893E-2</v>
      </c>
      <c r="AY20" s="42">
        <f>+Leontief1!AY215</f>
        <v>0.22905835860630955</v>
      </c>
      <c r="AZ20" s="42">
        <f>+Leontief1!AZ215</f>
        <v>2.8831771006645459E-3</v>
      </c>
      <c r="BA20" s="42">
        <f>+Leontief1!BA215</f>
        <v>1.3389614572466915E-3</v>
      </c>
      <c r="BB20" s="42">
        <f>+Leontief1!BB215</f>
        <v>3.4016218450353109E-3</v>
      </c>
      <c r="BC20" s="42">
        <f>+Leontief1!BC215</f>
        <v>3.0330726619305142E-3</v>
      </c>
      <c r="BD20" s="42">
        <f>+Leontief1!BD215</f>
        <v>1.3859814540051793E-3</v>
      </c>
      <c r="BE20" s="42">
        <f>+Leontief1!BE215</f>
        <v>4.8847990111536435E-3</v>
      </c>
      <c r="BF20" s="42">
        <f>+Leontief1!BF215</f>
        <v>6.2058505732042789E-3</v>
      </c>
      <c r="BG20" s="42">
        <f>+Leontief1!BG215</f>
        <v>2.0829018454540302E-2</v>
      </c>
      <c r="BH20" s="42">
        <f>+Leontief1!BH215</f>
        <v>2.0426365032206358E-3</v>
      </c>
      <c r="BI20" s="42">
        <f>+Leontief1!BI215</f>
        <v>1.1896265558961941E-2</v>
      </c>
      <c r="BJ20" s="42">
        <f>+Leontief1!BJ215</f>
        <v>6.6793917571652947E-3</v>
      </c>
      <c r="BK20" s="42">
        <f>+Leontief1!BK215</f>
        <v>2.657437074444938E-3</v>
      </c>
    </row>
    <row r="21" spans="1:63" ht="15.6" x14ac:dyDescent="0.3">
      <c r="A21" s="14"/>
      <c r="B21" s="44">
        <v>15</v>
      </c>
      <c r="C21" s="46" t="s">
        <v>52</v>
      </c>
      <c r="D21" s="42">
        <f>+Leontief1!D216</f>
        <v>2.9879916564069796E-5</v>
      </c>
      <c r="E21" s="42">
        <f>+Leontief1!E216</f>
        <v>2.606049572574309E-5</v>
      </c>
      <c r="F21" s="42">
        <f>+Leontief1!F216</f>
        <v>1.7519719350661787E-5</v>
      </c>
      <c r="G21" s="42">
        <f>+Leontief1!G216</f>
        <v>2.0696507400469253E-5</v>
      </c>
      <c r="H21" s="42">
        <f>+Leontief1!H216</f>
        <v>1.9106236340103412E-5</v>
      </c>
      <c r="I21" s="42">
        <f>+Leontief1!I216</f>
        <v>1.0985415218931316E-4</v>
      </c>
      <c r="J21" s="42">
        <f>+Leontief1!J216</f>
        <v>3.2027109136558064E-5</v>
      </c>
      <c r="K21" s="42">
        <f>+Leontief1!K216</f>
        <v>3.2517985286272526E-5</v>
      </c>
      <c r="L21" s="42">
        <f>+Leontief1!L216</f>
        <v>4.9498732922129244E-5</v>
      </c>
      <c r="M21" s="42">
        <f>+Leontief1!M216</f>
        <v>2.7768362996640085E-4</v>
      </c>
      <c r="N21" s="42">
        <f>+Leontief1!N216</f>
        <v>8.8524683549882869E-5</v>
      </c>
      <c r="O21" s="42">
        <f>+Leontief1!O216</f>
        <v>5.4925474346328784E-5</v>
      </c>
      <c r="P21" s="42">
        <f>+Leontief1!P216</f>
        <v>1.8471020868969528E-4</v>
      </c>
      <c r="Q21" s="42">
        <f>+Leontief1!Q216</f>
        <v>2.8707129915795805E-5</v>
      </c>
      <c r="R21" s="42">
        <f>+Leontief1!R216</f>
        <v>1.1241852971680995</v>
      </c>
      <c r="S21" s="42">
        <f>+Leontief1!S216</f>
        <v>7.9258162524724696E-5</v>
      </c>
      <c r="T21" s="42">
        <f>+Leontief1!T216</f>
        <v>1.1945753894828378E-4</v>
      </c>
      <c r="U21" s="42">
        <f>+Leontief1!U216</f>
        <v>0</v>
      </c>
      <c r="V21" s="42">
        <f>+Leontief1!V216</f>
        <v>1.6661523541221913E-4</v>
      </c>
      <c r="W21" s="42">
        <f>+Leontief1!W216</f>
        <v>3.496007653353939E-4</v>
      </c>
      <c r="X21" s="42">
        <f>+Leontief1!X216</f>
        <v>1.4884575413238988E-4</v>
      </c>
      <c r="Y21" s="42">
        <f>+Leontief1!Y216</f>
        <v>3.9681409697437916E-3</v>
      </c>
      <c r="Z21" s="42">
        <f>+Leontief1!Z216</f>
        <v>0</v>
      </c>
      <c r="AA21" s="42">
        <f>+Leontief1!AA216</f>
        <v>3.4074335715668477E-3</v>
      </c>
      <c r="AB21" s="42">
        <f>+Leontief1!AB216</f>
        <v>0</v>
      </c>
      <c r="AC21" s="42">
        <f>+Leontief1!AC216</f>
        <v>5.127778114838073E-4</v>
      </c>
      <c r="AD21" s="42">
        <f>+Leontief1!AD216</f>
        <v>1.9986943232840502E-3</v>
      </c>
      <c r="AE21" s="42">
        <f>+Leontief1!AE216</f>
        <v>8.4065368798862269E-4</v>
      </c>
      <c r="AF21" s="42">
        <f>+Leontief1!AF216</f>
        <v>8.4838137755400092E-4</v>
      </c>
      <c r="AG21" s="42">
        <f>+Leontief1!AG216</f>
        <v>1.3961987395671139E-3</v>
      </c>
      <c r="AH21" s="42">
        <f>+Leontief1!AH216</f>
        <v>1.0346305116585037E-2</v>
      </c>
      <c r="AI21" s="42">
        <f>+Leontief1!AI216</f>
        <v>7.7612927385842972E-4</v>
      </c>
      <c r="AJ21" s="42">
        <f>+Leontief1!AJ216</f>
        <v>0</v>
      </c>
      <c r="AK21" s="42">
        <f>+Leontief1!AK216</f>
        <v>1.2502861994042583E-3</v>
      </c>
      <c r="AL21" s="42">
        <f>+Leontief1!AL216</f>
        <v>2.1735273872955014E-3</v>
      </c>
      <c r="AM21" s="42">
        <f>+Leontief1!AM216</f>
        <v>4.511538743346602E-3</v>
      </c>
      <c r="AN21" s="42">
        <f>+Leontief1!AN216</f>
        <v>0.10373914216324912</v>
      </c>
      <c r="AO21" s="42">
        <f>+Leontief1!AO216</f>
        <v>1.8300200522399753E-3</v>
      </c>
      <c r="AP21" s="42">
        <f>+Leontief1!AP216</f>
        <v>3.0314778624664773E-4</v>
      </c>
      <c r="AQ21" s="42">
        <f>+Leontief1!AQ216</f>
        <v>2.2504749643913871E-4</v>
      </c>
      <c r="AR21" s="42">
        <f>+Leontief1!AR216</f>
        <v>1.8354020742190969E-4</v>
      </c>
      <c r="AS21" s="42">
        <f>+Leontief1!AS216</f>
        <v>2.3764302597773781E-4</v>
      </c>
      <c r="AT21" s="42">
        <f>+Leontief1!AT216</f>
        <v>2.3170488147912299E-4</v>
      </c>
      <c r="AU21" s="42">
        <f>+Leontief1!AU216</f>
        <v>9.1840991022682972E-5</v>
      </c>
      <c r="AV21" s="42">
        <f>+Leontief1!AV216</f>
        <v>2.9392146900657419E-4</v>
      </c>
      <c r="AW21" s="42">
        <f>+Leontief1!AW216</f>
        <v>1.198849273235486E-3</v>
      </c>
      <c r="AX21" s="42">
        <f>+Leontief1!AX216</f>
        <v>9.5366570964920423E-3</v>
      </c>
      <c r="AY21" s="42">
        <f>+Leontief1!AY216</f>
        <v>2.3981912025461671E-4</v>
      </c>
      <c r="AZ21" s="42">
        <f>+Leontief1!AZ216</f>
        <v>6.8570685388086999E-4</v>
      </c>
      <c r="BA21" s="42">
        <f>+Leontief1!BA216</f>
        <v>6.4180685306987524E-4</v>
      </c>
      <c r="BB21" s="42">
        <f>+Leontief1!BB216</f>
        <v>1.5853296843698044E-3</v>
      </c>
      <c r="BC21" s="42">
        <f>+Leontief1!BC216</f>
        <v>1.1916884023871548E-3</v>
      </c>
      <c r="BD21" s="42">
        <f>+Leontief1!BD216</f>
        <v>1.8173497440328006E-4</v>
      </c>
      <c r="BE21" s="42">
        <f>+Leontief1!BE216</f>
        <v>4.2515383280352097E-4</v>
      </c>
      <c r="BF21" s="42">
        <f>+Leontief1!BF216</f>
        <v>1.0494493461469599E-3</v>
      </c>
      <c r="BG21" s="42">
        <f>+Leontief1!BG216</f>
        <v>1.8103199597741229E-3</v>
      </c>
      <c r="BH21" s="42">
        <f>+Leontief1!BH216</f>
        <v>5.5550627192534725E-4</v>
      </c>
      <c r="BI21" s="42">
        <f>+Leontief1!BI216</f>
        <v>9.0070438869068196E-4</v>
      </c>
      <c r="BJ21" s="42">
        <f>+Leontief1!BJ216</f>
        <v>4.293810344550013E-3</v>
      </c>
      <c r="BK21" s="42">
        <f>+Leontief1!BK216</f>
        <v>4.353493199744724E-4</v>
      </c>
    </row>
    <row r="22" spans="1:63" ht="15.6" x14ac:dyDescent="0.3">
      <c r="A22" s="14"/>
      <c r="B22" s="44">
        <v>16</v>
      </c>
      <c r="C22" s="46" t="s">
        <v>54</v>
      </c>
      <c r="D22" s="42">
        <f>+Leontief1!D217</f>
        <v>2.9335055088221741E-5</v>
      </c>
      <c r="E22" s="42">
        <f>+Leontief1!E217</f>
        <v>2.1872292961529645E-5</v>
      </c>
      <c r="F22" s="42">
        <f>+Leontief1!F217</f>
        <v>2.3160712902625417E-6</v>
      </c>
      <c r="G22" s="42">
        <f>+Leontief1!G217</f>
        <v>4.4051491538598294E-6</v>
      </c>
      <c r="H22" s="42">
        <f>+Leontief1!H217</f>
        <v>1.923199443552386E-6</v>
      </c>
      <c r="I22" s="42">
        <f>+Leontief1!I217</f>
        <v>1.7450409549618002E-5</v>
      </c>
      <c r="J22" s="42">
        <f>+Leontief1!J217</f>
        <v>1.1285949821644213E-5</v>
      </c>
      <c r="K22" s="42">
        <f>+Leontief1!K217</f>
        <v>9.2927419227150468E-6</v>
      </c>
      <c r="L22" s="42">
        <f>+Leontief1!L217</f>
        <v>9.3472498939620927E-6</v>
      </c>
      <c r="M22" s="42">
        <f>+Leontief1!M217</f>
        <v>5.4281812214390819E-6</v>
      </c>
      <c r="N22" s="42">
        <f>+Leontief1!N217</f>
        <v>6.8978192737246437E-6</v>
      </c>
      <c r="O22" s="42">
        <f>+Leontief1!O217</f>
        <v>6.6692286183041728E-6</v>
      </c>
      <c r="P22" s="42">
        <f>+Leontief1!P217</f>
        <v>2.3438141101224426E-5</v>
      </c>
      <c r="Q22" s="42">
        <f>+Leontief1!Q217</f>
        <v>1.4183038922190427E-6</v>
      </c>
      <c r="R22" s="42">
        <f>+Leontief1!R217</f>
        <v>2.6059438263802956E-6</v>
      </c>
      <c r="S22" s="42">
        <f>+Leontief1!S217</f>
        <v>1.0426148859373785</v>
      </c>
      <c r="T22" s="42">
        <f>+Leontief1!T217</f>
        <v>8.0094694399712579E-6</v>
      </c>
      <c r="U22" s="42">
        <f>+Leontief1!U217</f>
        <v>0</v>
      </c>
      <c r="V22" s="42">
        <f>+Leontief1!V217</f>
        <v>1.0972947327197748E-5</v>
      </c>
      <c r="W22" s="42">
        <f>+Leontief1!W217</f>
        <v>1.3692594101752611E-5</v>
      </c>
      <c r="X22" s="42">
        <f>+Leontief1!X217</f>
        <v>9.253414205166015E-6</v>
      </c>
      <c r="Y22" s="42">
        <f>+Leontief1!Y217</f>
        <v>1.9223142485753284E-5</v>
      </c>
      <c r="Z22" s="42">
        <f>+Leontief1!Z217</f>
        <v>0</v>
      </c>
      <c r="AA22" s="42">
        <f>+Leontief1!AA217</f>
        <v>1.6553211882194707E-5</v>
      </c>
      <c r="AB22" s="42">
        <f>+Leontief1!AB217</f>
        <v>0</v>
      </c>
      <c r="AC22" s="42">
        <f>+Leontief1!AC217</f>
        <v>1.5975134495274254E-5</v>
      </c>
      <c r="AD22" s="42">
        <f>+Leontief1!AD217</f>
        <v>1.5706276476883425E-5</v>
      </c>
      <c r="AE22" s="42">
        <f>+Leontief1!AE217</f>
        <v>5.9419369564873605E-5</v>
      </c>
      <c r="AF22" s="42">
        <f>+Leontief1!AF217</f>
        <v>1.0406996389516821E-5</v>
      </c>
      <c r="AG22" s="42">
        <f>+Leontief1!AG217</f>
        <v>1.3560356936026768E-5</v>
      </c>
      <c r="AH22" s="42">
        <f>+Leontief1!AH217</f>
        <v>0.39082611407183188</v>
      </c>
      <c r="AI22" s="42">
        <f>+Leontief1!AI217</f>
        <v>1.2211052437466724E-2</v>
      </c>
      <c r="AJ22" s="42">
        <f>+Leontief1!AJ217</f>
        <v>0</v>
      </c>
      <c r="AK22" s="42">
        <f>+Leontief1!AK217</f>
        <v>3.522420299296938E-3</v>
      </c>
      <c r="AL22" s="42">
        <f>+Leontief1!AL217</f>
        <v>1.9291069425505283E-4</v>
      </c>
      <c r="AM22" s="42">
        <f>+Leontief1!AM217</f>
        <v>2.2872892314417559E-4</v>
      </c>
      <c r="AN22" s="42">
        <f>+Leontief1!AN217</f>
        <v>2.1802502132278024E-4</v>
      </c>
      <c r="AO22" s="42">
        <f>+Leontief1!AO217</f>
        <v>2.7728891694294825E-5</v>
      </c>
      <c r="AP22" s="42">
        <f>+Leontief1!AP217</f>
        <v>1.8797841124307905E-4</v>
      </c>
      <c r="AQ22" s="42">
        <f>+Leontief1!AQ217</f>
        <v>1.3759570098035784E-4</v>
      </c>
      <c r="AR22" s="42">
        <f>+Leontief1!AR217</f>
        <v>3.8266599224707766E-5</v>
      </c>
      <c r="AS22" s="42">
        <f>+Leontief1!AS217</f>
        <v>2.3048597794119633E-5</v>
      </c>
      <c r="AT22" s="42">
        <f>+Leontief1!AT217</f>
        <v>1.2954187031903155E-5</v>
      </c>
      <c r="AU22" s="42">
        <f>+Leontief1!AU217</f>
        <v>2.3202322968103679E-5</v>
      </c>
      <c r="AV22" s="42">
        <f>+Leontief1!AV217</f>
        <v>1.1658497833057055E-5</v>
      </c>
      <c r="AW22" s="42">
        <f>+Leontief1!AW217</f>
        <v>2.4806010987894364E-5</v>
      </c>
      <c r="AX22" s="42">
        <f>+Leontief1!AX217</f>
        <v>4.0485635809088134E-5</v>
      </c>
      <c r="AY22" s="42">
        <f>+Leontief1!AY217</f>
        <v>7.0435260333528048E-6</v>
      </c>
      <c r="AZ22" s="42">
        <f>+Leontief1!AZ217</f>
        <v>2.48795587833633E-5</v>
      </c>
      <c r="BA22" s="42">
        <f>+Leontief1!BA217</f>
        <v>1.3331293057648916E-5</v>
      </c>
      <c r="BB22" s="42">
        <f>+Leontief1!BB217</f>
        <v>2.5105685599395602E-5</v>
      </c>
      <c r="BC22" s="42">
        <f>+Leontief1!BC217</f>
        <v>1.3921962411107325E-5</v>
      </c>
      <c r="BD22" s="42">
        <f>+Leontief1!BD217</f>
        <v>2.6807442584544788E-5</v>
      </c>
      <c r="BE22" s="42">
        <f>+Leontief1!BE217</f>
        <v>4.0746956775392541E-5</v>
      </c>
      <c r="BF22" s="42">
        <f>+Leontief1!BF217</f>
        <v>2.2190023602718879E-5</v>
      </c>
      <c r="BG22" s="42">
        <f>+Leontief1!BG217</f>
        <v>3.2667711453206045E-5</v>
      </c>
      <c r="BH22" s="42">
        <f>+Leontief1!BH217</f>
        <v>1.1420054365924581E-5</v>
      </c>
      <c r="BI22" s="42">
        <f>+Leontief1!BI217</f>
        <v>6.2336293000723775E-5</v>
      </c>
      <c r="BJ22" s="42">
        <f>+Leontief1!BJ217</f>
        <v>1.0267319846808028E-4</v>
      </c>
      <c r="BK22" s="42">
        <f>+Leontief1!BK217</f>
        <v>6.5320052081644801E-5</v>
      </c>
    </row>
    <row r="23" spans="1:63" ht="15.6" x14ac:dyDescent="0.3">
      <c r="A23" s="14"/>
      <c r="B23" s="44">
        <v>17</v>
      </c>
      <c r="C23" s="46" t="s">
        <v>56</v>
      </c>
      <c r="D23" s="42">
        <f>+Leontief1!D218</f>
        <v>9.2878712351402695E-4</v>
      </c>
      <c r="E23" s="42">
        <f>+Leontief1!E218</f>
        <v>5.3047428139284594E-4</v>
      </c>
      <c r="F23" s="42">
        <f>+Leontief1!F218</f>
        <v>1.4155501978308052E-4</v>
      </c>
      <c r="G23" s="42">
        <f>+Leontief1!G218</f>
        <v>1.538246826288213E-4</v>
      </c>
      <c r="H23" s="42">
        <f>+Leontief1!H218</f>
        <v>8.8741642542951093E-5</v>
      </c>
      <c r="I23" s="42">
        <f>+Leontief1!I218</f>
        <v>6.8560742340202123E-3</v>
      </c>
      <c r="J23" s="42">
        <f>+Leontief1!J218</f>
        <v>5.9145077620742764E-4</v>
      </c>
      <c r="K23" s="42">
        <f>+Leontief1!K218</f>
        <v>3.1840302994603281E-3</v>
      </c>
      <c r="L23" s="42">
        <f>+Leontief1!L218</f>
        <v>4.6108029021720105E-3</v>
      </c>
      <c r="M23" s="42">
        <f>+Leontief1!M218</f>
        <v>1.4006150743216925E-3</v>
      </c>
      <c r="N23" s="42">
        <f>+Leontief1!N218</f>
        <v>2.2051420004252304E-3</v>
      </c>
      <c r="O23" s="42">
        <f>+Leontief1!O218</f>
        <v>2.9047358522758733E-4</v>
      </c>
      <c r="P23" s="42">
        <f>+Leontief1!P218</f>
        <v>3.5373517182831151E-3</v>
      </c>
      <c r="Q23" s="42">
        <f>+Leontief1!Q218</f>
        <v>1.7337354929130241E-4</v>
      </c>
      <c r="R23" s="42">
        <f>+Leontief1!R218</f>
        <v>1.3858450414672843E-4</v>
      </c>
      <c r="S23" s="42">
        <f>+Leontief1!S218</f>
        <v>1.0349149542079801E-3</v>
      </c>
      <c r="T23" s="42">
        <f>+Leontief1!T218</f>
        <v>1.0451930898076163</v>
      </c>
      <c r="U23" s="42">
        <f>+Leontief1!U218</f>
        <v>0</v>
      </c>
      <c r="V23" s="42">
        <f>+Leontief1!V218</f>
        <v>3.0462616476083656E-3</v>
      </c>
      <c r="W23" s="42">
        <f>+Leontief1!W218</f>
        <v>1.1198721033775147E-3</v>
      </c>
      <c r="X23" s="42">
        <f>+Leontief1!X218</f>
        <v>7.2793969082834216E-4</v>
      </c>
      <c r="Y23" s="42">
        <f>+Leontief1!Y218</f>
        <v>1.3490514333226427E-3</v>
      </c>
      <c r="Z23" s="42">
        <f>+Leontief1!Z218</f>
        <v>0</v>
      </c>
      <c r="AA23" s="42">
        <f>+Leontief1!AA218</f>
        <v>1.5397761397065194E-3</v>
      </c>
      <c r="AB23" s="42">
        <f>+Leontief1!AB218</f>
        <v>0</v>
      </c>
      <c r="AC23" s="42">
        <f>+Leontief1!AC218</f>
        <v>1.3791418182561124E-3</v>
      </c>
      <c r="AD23" s="42">
        <f>+Leontief1!AD218</f>
        <v>1.5516407350840832E-3</v>
      </c>
      <c r="AE23" s="42">
        <f>+Leontief1!AE218</f>
        <v>1.8986991000483665E-3</v>
      </c>
      <c r="AF23" s="42">
        <f>+Leontief1!AF218</f>
        <v>7.6222533624226551E-3</v>
      </c>
      <c r="AG23" s="42">
        <f>+Leontief1!AG218</f>
        <v>0.35364457517270531</v>
      </c>
      <c r="AH23" s="42">
        <f>+Leontief1!AH218</f>
        <v>1.5063769699212349E-3</v>
      </c>
      <c r="AI23" s="42">
        <f>+Leontief1!AI218</f>
        <v>3.2639451654257381E-3</v>
      </c>
      <c r="AJ23" s="42">
        <f>+Leontief1!AJ218</f>
        <v>0</v>
      </c>
      <c r="AK23" s="42">
        <f>+Leontief1!AK218</f>
        <v>3.260526584782117E-3</v>
      </c>
      <c r="AL23" s="42">
        <f>+Leontief1!AL218</f>
        <v>1.7125035671822404E-3</v>
      </c>
      <c r="AM23" s="42">
        <f>+Leontief1!AM218</f>
        <v>5.1730061611299479E-3</v>
      </c>
      <c r="AN23" s="42">
        <f>+Leontief1!AN218</f>
        <v>3.0896916873468607E-3</v>
      </c>
      <c r="AO23" s="42">
        <f>+Leontief1!AO218</f>
        <v>5.008737990595479E-3</v>
      </c>
      <c r="AP23" s="42">
        <f>+Leontief1!AP218</f>
        <v>0.11892244569221312</v>
      </c>
      <c r="AQ23" s="42">
        <f>+Leontief1!AQ218</f>
        <v>2.5820900729435345E-3</v>
      </c>
      <c r="AR23" s="42">
        <f>+Leontief1!AR218</f>
        <v>4.2414230012478432E-3</v>
      </c>
      <c r="AS23" s="42">
        <f>+Leontief1!AS218</f>
        <v>1.3959209051208883E-3</v>
      </c>
      <c r="AT23" s="42">
        <f>+Leontief1!AT218</f>
        <v>1.4178245292028025E-3</v>
      </c>
      <c r="AU23" s="42">
        <f>+Leontief1!AU218</f>
        <v>6.2938583360406554E-4</v>
      </c>
      <c r="AV23" s="42">
        <f>+Leontief1!AV218</f>
        <v>1.351006959884658E-3</v>
      </c>
      <c r="AW23" s="42">
        <f>+Leontief1!AW218</f>
        <v>1.00272266178894E-2</v>
      </c>
      <c r="AX23" s="42">
        <f>+Leontief1!AX218</f>
        <v>1.9776602127708205E-3</v>
      </c>
      <c r="AY23" s="42">
        <f>+Leontief1!AY218</f>
        <v>1.6072574224024699E-3</v>
      </c>
      <c r="AZ23" s="42">
        <f>+Leontief1!AZ218</f>
        <v>2.5648023018342565E-3</v>
      </c>
      <c r="BA23" s="42">
        <f>+Leontief1!BA218</f>
        <v>2.9456243998299833E-3</v>
      </c>
      <c r="BB23" s="42">
        <f>+Leontief1!BB218</f>
        <v>1.9656107745024431E-3</v>
      </c>
      <c r="BC23" s="42">
        <f>+Leontief1!BC218</f>
        <v>1.6037284850069005E-3</v>
      </c>
      <c r="BD23" s="42">
        <f>+Leontief1!BD218</f>
        <v>1.3209377458140976E-2</v>
      </c>
      <c r="BE23" s="42">
        <f>+Leontief1!BE218</f>
        <v>3.5952791034185292E-3</v>
      </c>
      <c r="BF23" s="42">
        <f>+Leontief1!BF218</f>
        <v>2.5983045813043229E-3</v>
      </c>
      <c r="BG23" s="42">
        <f>+Leontief1!BG218</f>
        <v>2.9185667352572683E-3</v>
      </c>
      <c r="BH23" s="42">
        <f>+Leontief1!BH218</f>
        <v>2.3723500773619398E-3</v>
      </c>
      <c r="BI23" s="42">
        <f>+Leontief1!BI218</f>
        <v>1.5601009006866139E-3</v>
      </c>
      <c r="BJ23" s="42">
        <f>+Leontief1!BJ218</f>
        <v>2.1026729429842934E-3</v>
      </c>
      <c r="BK23" s="42">
        <f>+Leontief1!BK218</f>
        <v>1.5348825331031274E-3</v>
      </c>
    </row>
    <row r="24" spans="1:63" ht="15.6" x14ac:dyDescent="0.3">
      <c r="A24" s="14"/>
      <c r="B24" s="44">
        <v>18</v>
      </c>
      <c r="C24" s="46" t="s">
        <v>58</v>
      </c>
      <c r="D24" s="42">
        <f>+Leontief1!D219</f>
        <v>0</v>
      </c>
      <c r="E24" s="42">
        <f>+Leontief1!E219</f>
        <v>0</v>
      </c>
      <c r="F24" s="42">
        <f>+Leontief1!F219</f>
        <v>0</v>
      </c>
      <c r="G24" s="42">
        <f>+Leontief1!G219</f>
        <v>0</v>
      </c>
      <c r="H24" s="42">
        <f>+Leontief1!H219</f>
        <v>0</v>
      </c>
      <c r="I24" s="42">
        <f>+Leontief1!I219</f>
        <v>0</v>
      </c>
      <c r="J24" s="42">
        <f>+Leontief1!J219</f>
        <v>0</v>
      </c>
      <c r="K24" s="42">
        <f>+Leontief1!K219</f>
        <v>0</v>
      </c>
      <c r="L24" s="42">
        <f>+Leontief1!L219</f>
        <v>0</v>
      </c>
      <c r="M24" s="42">
        <f>+Leontief1!M219</f>
        <v>0</v>
      </c>
      <c r="N24" s="42">
        <f>+Leontief1!N219</f>
        <v>0</v>
      </c>
      <c r="O24" s="42">
        <f>+Leontief1!O219</f>
        <v>0</v>
      </c>
      <c r="P24" s="42">
        <f>+Leontief1!P219</f>
        <v>0</v>
      </c>
      <c r="Q24" s="42">
        <f>+Leontief1!Q219</f>
        <v>0</v>
      </c>
      <c r="R24" s="42">
        <f>+Leontief1!R219</f>
        <v>0</v>
      </c>
      <c r="S24" s="42">
        <f>+Leontief1!S219</f>
        <v>0</v>
      </c>
      <c r="T24" s="42">
        <f>+Leontief1!T219</f>
        <v>0</v>
      </c>
      <c r="U24" s="42">
        <f>+Leontief1!U219</f>
        <v>1</v>
      </c>
      <c r="V24" s="42">
        <f>+Leontief1!V219</f>
        <v>0</v>
      </c>
      <c r="W24" s="42">
        <f>+Leontief1!W219</f>
        <v>0</v>
      </c>
      <c r="X24" s="42">
        <f>+Leontief1!X219</f>
        <v>0</v>
      </c>
      <c r="Y24" s="42">
        <f>+Leontief1!Y219</f>
        <v>0</v>
      </c>
      <c r="Z24" s="42">
        <f>+Leontief1!Z219</f>
        <v>0</v>
      </c>
      <c r="AA24" s="42">
        <f>+Leontief1!AA219</f>
        <v>0</v>
      </c>
      <c r="AB24" s="42">
        <f>+Leontief1!AB219</f>
        <v>0</v>
      </c>
      <c r="AC24" s="42">
        <f>+Leontief1!AC219</f>
        <v>0</v>
      </c>
      <c r="AD24" s="42">
        <f>+Leontief1!AD219</f>
        <v>0</v>
      </c>
      <c r="AE24" s="42">
        <f>+Leontief1!AE219</f>
        <v>0</v>
      </c>
      <c r="AF24" s="42">
        <f>+Leontief1!AF219</f>
        <v>0</v>
      </c>
      <c r="AG24" s="42">
        <f>+Leontief1!AG219</f>
        <v>0</v>
      </c>
      <c r="AH24" s="42">
        <f>+Leontief1!AH219</f>
        <v>0</v>
      </c>
      <c r="AI24" s="42">
        <f>+Leontief1!AI219</f>
        <v>0</v>
      </c>
      <c r="AJ24" s="42">
        <f>+Leontief1!AJ219</f>
        <v>0</v>
      </c>
      <c r="AK24" s="42">
        <f>+Leontief1!AK219</f>
        <v>0</v>
      </c>
      <c r="AL24" s="42">
        <f>+Leontief1!AL219</f>
        <v>0</v>
      </c>
      <c r="AM24" s="42">
        <f>+Leontief1!AM219</f>
        <v>0</v>
      </c>
      <c r="AN24" s="42">
        <f>+Leontief1!AN219</f>
        <v>0</v>
      </c>
      <c r="AO24" s="42">
        <f>+Leontief1!AO219</f>
        <v>0</v>
      </c>
      <c r="AP24" s="42">
        <f>+Leontief1!AP219</f>
        <v>0</v>
      </c>
      <c r="AQ24" s="42">
        <f>+Leontief1!AQ219</f>
        <v>0</v>
      </c>
      <c r="AR24" s="42">
        <f>+Leontief1!AR219</f>
        <v>0</v>
      </c>
      <c r="AS24" s="42">
        <f>+Leontief1!AS219</f>
        <v>0</v>
      </c>
      <c r="AT24" s="42">
        <f>+Leontief1!AT219</f>
        <v>0</v>
      </c>
      <c r="AU24" s="42">
        <f>+Leontief1!AU219</f>
        <v>0</v>
      </c>
      <c r="AV24" s="42">
        <f>+Leontief1!AV219</f>
        <v>0</v>
      </c>
      <c r="AW24" s="42">
        <f>+Leontief1!AW219</f>
        <v>0</v>
      </c>
      <c r="AX24" s="42">
        <f>+Leontief1!AX219</f>
        <v>0</v>
      </c>
      <c r="AY24" s="42">
        <f>+Leontief1!AY219</f>
        <v>0</v>
      </c>
      <c r="AZ24" s="42">
        <f>+Leontief1!AZ219</f>
        <v>0</v>
      </c>
      <c r="BA24" s="42">
        <f>+Leontief1!BA219</f>
        <v>0</v>
      </c>
      <c r="BB24" s="42">
        <f>+Leontief1!BB219</f>
        <v>0</v>
      </c>
      <c r="BC24" s="42">
        <f>+Leontief1!BC219</f>
        <v>0</v>
      </c>
      <c r="BD24" s="42">
        <f>+Leontief1!BD219</f>
        <v>0</v>
      </c>
      <c r="BE24" s="42">
        <f>+Leontief1!BE219</f>
        <v>0</v>
      </c>
      <c r="BF24" s="42">
        <f>+Leontief1!BF219</f>
        <v>0</v>
      </c>
      <c r="BG24" s="42">
        <f>+Leontief1!BG219</f>
        <v>0</v>
      </c>
      <c r="BH24" s="42">
        <f>+Leontief1!BH219</f>
        <v>0</v>
      </c>
      <c r="BI24" s="42">
        <f>+Leontief1!BI219</f>
        <v>0</v>
      </c>
      <c r="BJ24" s="42">
        <f>+Leontief1!BJ219</f>
        <v>0</v>
      </c>
      <c r="BK24" s="42">
        <f>+Leontief1!BK219</f>
        <v>0</v>
      </c>
    </row>
    <row r="25" spans="1:63" ht="15.6" x14ac:dyDescent="0.3">
      <c r="A25" s="14"/>
      <c r="B25" s="44">
        <v>19</v>
      </c>
      <c r="C25" s="46" t="s">
        <v>60</v>
      </c>
      <c r="D25" s="42">
        <f>+Leontief1!D220</f>
        <v>2.0058502309543163E-5</v>
      </c>
      <c r="E25" s="42">
        <f>+Leontief1!E220</f>
        <v>2.0872945785953243E-5</v>
      </c>
      <c r="F25" s="42">
        <f>+Leontief1!F220</f>
        <v>1.2336249355123689E-5</v>
      </c>
      <c r="G25" s="42">
        <f>+Leontief1!G220</f>
        <v>1.7627120395216934E-5</v>
      </c>
      <c r="H25" s="42">
        <f>+Leontief1!H220</f>
        <v>1.0913899736212335E-5</v>
      </c>
      <c r="I25" s="42">
        <f>+Leontief1!I220</f>
        <v>8.0567641034611504E-5</v>
      </c>
      <c r="J25" s="42">
        <f>+Leontief1!J220</f>
        <v>3.0328714088625899E-5</v>
      </c>
      <c r="K25" s="42">
        <f>+Leontief1!K220</f>
        <v>3.165567757412402E-5</v>
      </c>
      <c r="L25" s="42">
        <f>+Leontief1!L220</f>
        <v>3.1925763393653471E-5</v>
      </c>
      <c r="M25" s="42">
        <f>+Leontief1!M220</f>
        <v>3.633116767223843E-4</v>
      </c>
      <c r="N25" s="42">
        <f>+Leontief1!N220</f>
        <v>7.8861174680510044E-4</v>
      </c>
      <c r="O25" s="42">
        <f>+Leontief1!O220</f>
        <v>8.5996543548450194E-5</v>
      </c>
      <c r="P25" s="42">
        <f>+Leontief1!P220</f>
        <v>6.1902548190995206E-5</v>
      </c>
      <c r="Q25" s="42">
        <f>+Leontief1!Q220</f>
        <v>6.3268690824289732E-5</v>
      </c>
      <c r="R25" s="42">
        <f>+Leontief1!R220</f>
        <v>1.2448549768442549E-5</v>
      </c>
      <c r="S25" s="42">
        <f>+Leontief1!S220</f>
        <v>5.6074345479087184E-5</v>
      </c>
      <c r="T25" s="42">
        <f>+Leontief1!T220</f>
        <v>8.5899678982191352E-5</v>
      </c>
      <c r="U25" s="42">
        <f>+Leontief1!U220</f>
        <v>0</v>
      </c>
      <c r="V25" s="42">
        <f>+Leontief1!V220</f>
        <v>1.0488636219365235</v>
      </c>
      <c r="W25" s="42">
        <f>+Leontief1!W220</f>
        <v>4.8767812119248737E-2</v>
      </c>
      <c r="X25" s="42">
        <f>+Leontief1!X220</f>
        <v>9.1295205472844993E-3</v>
      </c>
      <c r="Y25" s="42">
        <f>+Leontief1!Y220</f>
        <v>3.6704334252611392E-4</v>
      </c>
      <c r="Z25" s="42">
        <f>+Leontief1!Z220</f>
        <v>0</v>
      </c>
      <c r="AA25" s="42">
        <f>+Leontief1!AA220</f>
        <v>8.2279478054624657E-5</v>
      </c>
      <c r="AB25" s="42">
        <f>+Leontief1!AB220</f>
        <v>0</v>
      </c>
      <c r="AC25" s="42">
        <f>+Leontief1!AC220</f>
        <v>8.9162886239491445E-5</v>
      </c>
      <c r="AD25" s="42">
        <f>+Leontief1!AD220</f>
        <v>2.5973640675400341E-4</v>
      </c>
      <c r="AE25" s="42">
        <f>+Leontief1!AE220</f>
        <v>2.5724746277496257E-3</v>
      </c>
      <c r="AF25" s="42">
        <f>+Leontief1!AF220</f>
        <v>5.4602572809097406E-5</v>
      </c>
      <c r="AG25" s="42">
        <f>+Leontief1!AG220</f>
        <v>7.86532890513722E-5</v>
      </c>
      <c r="AH25" s="42">
        <f>+Leontief1!AH220</f>
        <v>1.0147389007967115E-4</v>
      </c>
      <c r="AI25" s="42">
        <f>+Leontief1!AI220</f>
        <v>1.0272207725399637E-4</v>
      </c>
      <c r="AJ25" s="42">
        <f>+Leontief1!AJ220</f>
        <v>0</v>
      </c>
      <c r="AK25" s="42">
        <f>+Leontief1!AK220</f>
        <v>8.4558644762202775E-5</v>
      </c>
      <c r="AL25" s="42">
        <f>+Leontief1!AL220</f>
        <v>2.6815953362950269E-4</v>
      </c>
      <c r="AM25" s="42">
        <f>+Leontief1!AM220</f>
        <v>4.3635350651806675E-4</v>
      </c>
      <c r="AN25" s="42">
        <f>+Leontief1!AN220</f>
        <v>1.3326092686442693E-4</v>
      </c>
      <c r="AO25" s="42">
        <f>+Leontief1!AO220</f>
        <v>2.1779138208842617E-4</v>
      </c>
      <c r="AP25" s="42">
        <f>+Leontief1!AP220</f>
        <v>1.8218467430114468E-4</v>
      </c>
      <c r="AQ25" s="42">
        <f>+Leontief1!AQ220</f>
        <v>2.5404783637950133E-4</v>
      </c>
      <c r="AR25" s="42">
        <f>+Leontief1!AR220</f>
        <v>3.1659580156709327E-4</v>
      </c>
      <c r="AS25" s="42">
        <f>+Leontief1!AS220</f>
        <v>1.5558229181494902E-4</v>
      </c>
      <c r="AT25" s="42">
        <f>+Leontief1!AT220</f>
        <v>1.7702025776470923E-3</v>
      </c>
      <c r="AU25" s="42">
        <f>+Leontief1!AU220</f>
        <v>1.8009207302720982E-4</v>
      </c>
      <c r="AV25" s="42">
        <f>+Leontief1!AV220</f>
        <v>6.7886512194859365E-4</v>
      </c>
      <c r="AW25" s="42">
        <f>+Leontief1!AW220</f>
        <v>2.9981284392449262E-4</v>
      </c>
      <c r="AX25" s="42">
        <f>+Leontief1!AX220</f>
        <v>4.3491168326347737E-3</v>
      </c>
      <c r="AY25" s="42">
        <f>+Leontief1!AY220</f>
        <v>1.3205647368437143E-2</v>
      </c>
      <c r="AZ25" s="42">
        <f>+Leontief1!AZ220</f>
        <v>1.5252359267244801E-4</v>
      </c>
      <c r="BA25" s="42">
        <f>+Leontief1!BA220</f>
        <v>8.0550898346076774E-5</v>
      </c>
      <c r="BB25" s="42">
        <f>+Leontief1!BB220</f>
        <v>2.0538650797822936E-4</v>
      </c>
      <c r="BC25" s="42">
        <f>+Leontief1!BC220</f>
        <v>1.7544426466734083E-4</v>
      </c>
      <c r="BD25" s="42">
        <f>+Leontief1!BD220</f>
        <v>8.4585598401809567E-5</v>
      </c>
      <c r="BE25" s="42">
        <f>+Leontief1!BE220</f>
        <v>3.0181666865072094E-4</v>
      </c>
      <c r="BF25" s="42">
        <f>+Leontief1!BF220</f>
        <v>3.8166285407879451E-4</v>
      </c>
      <c r="BG25" s="42">
        <f>+Leontief1!BG220</f>
        <v>1.2654827253718603E-3</v>
      </c>
      <c r="BH25" s="42">
        <f>+Leontief1!BH220</f>
        <v>7.835078064669695E-5</v>
      </c>
      <c r="BI25" s="42">
        <f>+Leontief1!BI220</f>
        <v>1.3955989227174496E-3</v>
      </c>
      <c r="BJ25" s="42">
        <f>+Leontief1!BJ220</f>
        <v>9.4799056983733314E-4</v>
      </c>
      <c r="BK25" s="42">
        <f>+Leontief1!BK220</f>
        <v>4.9294154000630117E-4</v>
      </c>
    </row>
    <row r="26" spans="1:63" ht="15.6" x14ac:dyDescent="0.3">
      <c r="A26" s="14"/>
      <c r="B26" s="44">
        <v>20</v>
      </c>
      <c r="C26" s="46" t="s">
        <v>62</v>
      </c>
      <c r="D26" s="42">
        <f>+Leontief1!D221</f>
        <v>1.1022335295441269E-4</v>
      </c>
      <c r="E26" s="42">
        <f>+Leontief1!E221</f>
        <v>8.974157145206215E-5</v>
      </c>
      <c r="F26" s="42">
        <f>+Leontief1!F221</f>
        <v>3.6148871146317253E-5</v>
      </c>
      <c r="G26" s="42">
        <f>+Leontief1!G221</f>
        <v>5.2520051978524287E-5</v>
      </c>
      <c r="H26" s="42">
        <f>+Leontief1!H221</f>
        <v>3.8870505367344468E-5</v>
      </c>
      <c r="I26" s="42">
        <f>+Leontief1!I221</f>
        <v>2.289387395213174E-4</v>
      </c>
      <c r="J26" s="42">
        <f>+Leontief1!J221</f>
        <v>1.6288391256583023E-4</v>
      </c>
      <c r="K26" s="42">
        <f>+Leontief1!K221</f>
        <v>1.2280673967818704E-4</v>
      </c>
      <c r="L26" s="42">
        <f>+Leontief1!L221</f>
        <v>1.0904078232518563E-4</v>
      </c>
      <c r="M26" s="42">
        <f>+Leontief1!M221</f>
        <v>2.554564415151525E-4</v>
      </c>
      <c r="N26" s="42">
        <f>+Leontief1!N221</f>
        <v>2.3465537348041896E-4</v>
      </c>
      <c r="O26" s="42">
        <f>+Leontief1!O221</f>
        <v>1.6981355817412801E-4</v>
      </c>
      <c r="P26" s="42">
        <f>+Leontief1!P221</f>
        <v>2.8142148478277996E-4</v>
      </c>
      <c r="Q26" s="42">
        <f>+Leontief1!Q221</f>
        <v>5.5548500565352058E-5</v>
      </c>
      <c r="R26" s="42">
        <f>+Leontief1!R221</f>
        <v>1.8568200957470993E-5</v>
      </c>
      <c r="S26" s="42">
        <f>+Leontief1!S221</f>
        <v>2.399262396740283E-4</v>
      </c>
      <c r="T26" s="42">
        <f>+Leontief1!T221</f>
        <v>6.1689903950668435E-4</v>
      </c>
      <c r="U26" s="42">
        <f>+Leontief1!U221</f>
        <v>0</v>
      </c>
      <c r="V26" s="42">
        <f>+Leontief1!V221</f>
        <v>4.850468822670823E-4</v>
      </c>
      <c r="W26" s="42">
        <f>+Leontief1!W221</f>
        <v>1.0564421484881852</v>
      </c>
      <c r="X26" s="42">
        <f>+Leontief1!X221</f>
        <v>1.9460076243732664E-4</v>
      </c>
      <c r="Y26" s="42">
        <f>+Leontief1!Y221</f>
        <v>8.966088004245692E-4</v>
      </c>
      <c r="Z26" s="42">
        <f>+Leontief1!Z221</f>
        <v>0</v>
      </c>
      <c r="AA26" s="42">
        <f>+Leontief1!AA221</f>
        <v>4.2498977900634431E-4</v>
      </c>
      <c r="AB26" s="42">
        <f>+Leontief1!AB221</f>
        <v>0</v>
      </c>
      <c r="AC26" s="42">
        <f>+Leontief1!AC221</f>
        <v>3.4083747216709533E-4</v>
      </c>
      <c r="AD26" s="42">
        <f>+Leontief1!AD221</f>
        <v>5.4570592571752678E-4</v>
      </c>
      <c r="AE26" s="42">
        <f>+Leontief1!AE221</f>
        <v>2.535769973709091E-4</v>
      </c>
      <c r="AF26" s="42">
        <f>+Leontief1!AF221</f>
        <v>2.3442771558241792E-4</v>
      </c>
      <c r="AG26" s="42">
        <f>+Leontief1!AG221</f>
        <v>4.5572315028204289E-4</v>
      </c>
      <c r="AH26" s="42">
        <f>+Leontief1!AH221</f>
        <v>5.8078643005542857E-4</v>
      </c>
      <c r="AI26" s="42">
        <f>+Leontief1!AI221</f>
        <v>3.0457788927564048E-4</v>
      </c>
      <c r="AJ26" s="42">
        <f>+Leontief1!AJ221</f>
        <v>0</v>
      </c>
      <c r="AK26" s="42">
        <f>+Leontief1!AK221</f>
        <v>3.136855078319466E-4</v>
      </c>
      <c r="AL26" s="42">
        <f>+Leontief1!AL221</f>
        <v>8.9447680551871451E-4</v>
      </c>
      <c r="AM26" s="42">
        <f>+Leontief1!AM221</f>
        <v>7.4457471467837704E-4</v>
      </c>
      <c r="AN26" s="42">
        <f>+Leontief1!AN221</f>
        <v>4.5097905307986446E-4</v>
      </c>
      <c r="AO26" s="42">
        <f>+Leontief1!AO221</f>
        <v>6.5916038284006401E-4</v>
      </c>
      <c r="AP26" s="42">
        <f>+Leontief1!AP221</f>
        <v>3.562260200190447E-4</v>
      </c>
      <c r="AQ26" s="42">
        <f>+Leontief1!AQ221</f>
        <v>1.2430917194560902E-3</v>
      </c>
      <c r="AR26" s="42">
        <f>+Leontief1!AR221</f>
        <v>1.0838222476257584E-3</v>
      </c>
      <c r="AS26" s="42">
        <f>+Leontief1!AS221</f>
        <v>3.828990858095484E-4</v>
      </c>
      <c r="AT26" s="42">
        <f>+Leontief1!AT221</f>
        <v>2.5309225512110917E-2</v>
      </c>
      <c r="AU26" s="42">
        <f>+Leontief1!AU221</f>
        <v>6.1356396089854316E-4</v>
      </c>
      <c r="AV26" s="42">
        <f>+Leontief1!AV221</f>
        <v>7.2165145236866013E-4</v>
      </c>
      <c r="AW26" s="42">
        <f>+Leontief1!AW221</f>
        <v>1.0053549786557241E-3</v>
      </c>
      <c r="AX26" s="42">
        <f>+Leontief1!AX221</f>
        <v>9.3267767523964856E-3</v>
      </c>
      <c r="AY26" s="42">
        <f>+Leontief1!AY221</f>
        <v>1.2823526667808898E-2</v>
      </c>
      <c r="AZ26" s="42">
        <f>+Leontief1!AZ221</f>
        <v>2.85823869535774E-4</v>
      </c>
      <c r="BA26" s="42">
        <f>+Leontief1!BA221</f>
        <v>1.2351497021476947E-4</v>
      </c>
      <c r="BB26" s="42">
        <f>+Leontief1!BB221</f>
        <v>2.8984072218290606E-4</v>
      </c>
      <c r="BC26" s="42">
        <f>+Leontief1!BC221</f>
        <v>2.5584495485148539E-4</v>
      </c>
      <c r="BD26" s="42">
        <f>+Leontief1!BD221</f>
        <v>1.2083097843249685E-4</v>
      </c>
      <c r="BE26" s="42">
        <f>+Leontief1!BE221</f>
        <v>4.7489139679001894E-4</v>
      </c>
      <c r="BF26" s="42">
        <f>+Leontief1!BF221</f>
        <v>7.1769813356789341E-4</v>
      </c>
      <c r="BG26" s="42">
        <f>+Leontief1!BG221</f>
        <v>1.374297341681686E-3</v>
      </c>
      <c r="BH26" s="42">
        <f>+Leontief1!BH221</f>
        <v>2.1139241463890763E-4</v>
      </c>
      <c r="BI26" s="42">
        <f>+Leontief1!BI221</f>
        <v>1.9214302386391308E-3</v>
      </c>
      <c r="BJ26" s="42">
        <f>+Leontief1!BJ221</f>
        <v>4.6323786059306271E-4</v>
      </c>
      <c r="BK26" s="42">
        <f>+Leontief1!BK221</f>
        <v>2.2127377322560493E-4</v>
      </c>
    </row>
    <row r="27" spans="1:63" ht="15.6" x14ac:dyDescent="0.3">
      <c r="A27" s="14"/>
      <c r="B27" s="44">
        <v>21</v>
      </c>
      <c r="C27" s="46" t="s">
        <v>64</v>
      </c>
      <c r="D27" s="42">
        <f>+Leontief1!D222</f>
        <v>3.7555394645627879E-4</v>
      </c>
      <c r="E27" s="42">
        <f>+Leontief1!E222</f>
        <v>4.1650761308730801E-4</v>
      </c>
      <c r="F27" s="42">
        <f>+Leontief1!F222</f>
        <v>3.6087637767094144E-4</v>
      </c>
      <c r="G27" s="42">
        <f>+Leontief1!G222</f>
        <v>7.2414561427266121E-4</v>
      </c>
      <c r="H27" s="42">
        <f>+Leontief1!H222</f>
        <v>1.7854096483000816E-4</v>
      </c>
      <c r="I27" s="42">
        <f>+Leontief1!I222</f>
        <v>7.7027749134495505E-4</v>
      </c>
      <c r="J27" s="42">
        <f>+Leontief1!J222</f>
        <v>3.6734062593037135E-4</v>
      </c>
      <c r="K27" s="42">
        <f>+Leontief1!K222</f>
        <v>3.7481894335427861E-4</v>
      </c>
      <c r="L27" s="42">
        <f>+Leontief1!L222</f>
        <v>6.930817328116136E-4</v>
      </c>
      <c r="M27" s="42">
        <f>+Leontief1!M222</f>
        <v>3.6447243791120729E-2</v>
      </c>
      <c r="N27" s="42">
        <f>+Leontief1!N222</f>
        <v>8.324620881260926E-2</v>
      </c>
      <c r="O27" s="42">
        <f>+Leontief1!O222</f>
        <v>4.9350894446753271E-3</v>
      </c>
      <c r="P27" s="42">
        <f>+Leontief1!P222</f>
        <v>4.0999176121874322E-4</v>
      </c>
      <c r="Q27" s="42">
        <f>+Leontief1!Q222</f>
        <v>5.6666615408932199E-3</v>
      </c>
      <c r="R27" s="42">
        <f>+Leontief1!R222</f>
        <v>5.4834156984258259E-5</v>
      </c>
      <c r="S27" s="42">
        <f>+Leontief1!S222</f>
        <v>3.2387007118286101E-4</v>
      </c>
      <c r="T27" s="42">
        <f>+Leontief1!T222</f>
        <v>5.6062269927006274E-4</v>
      </c>
      <c r="U27" s="42">
        <f>+Leontief1!U222</f>
        <v>0</v>
      </c>
      <c r="V27" s="42">
        <f>+Leontief1!V222</f>
        <v>1.8142055977179148E-3</v>
      </c>
      <c r="W27" s="42">
        <f>+Leontief1!W222</f>
        <v>4.9268303778143931E-2</v>
      </c>
      <c r="X27" s="42">
        <f>+Leontief1!X222</f>
        <v>1.0096655365669864</v>
      </c>
      <c r="Y27" s="42">
        <f>+Leontief1!Y222</f>
        <v>1.2091790360295285E-2</v>
      </c>
      <c r="Z27" s="42">
        <f>+Leontief1!Z222</f>
        <v>0</v>
      </c>
      <c r="AA27" s="42">
        <f>+Leontief1!AA222</f>
        <v>6.9066676011169976E-4</v>
      </c>
      <c r="AB27" s="42">
        <f>+Leontief1!AB222</f>
        <v>0</v>
      </c>
      <c r="AC27" s="42">
        <f>+Leontief1!AC222</f>
        <v>5.7064652468111362E-4</v>
      </c>
      <c r="AD27" s="42">
        <f>+Leontief1!AD222</f>
        <v>1.2256950793478611E-3</v>
      </c>
      <c r="AE27" s="42">
        <f>+Leontief1!AE222</f>
        <v>4.4257081718466545E-3</v>
      </c>
      <c r="AF27" s="42">
        <f>+Leontief1!AF222</f>
        <v>5.2730059998450009E-4</v>
      </c>
      <c r="AG27" s="42">
        <f>+Leontief1!AG222</f>
        <v>6.523454698178845E-4</v>
      </c>
      <c r="AH27" s="42">
        <f>+Leontief1!AH222</f>
        <v>9.0055644805445514E-4</v>
      </c>
      <c r="AI27" s="42">
        <f>+Leontief1!AI222</f>
        <v>7.6364297198778695E-4</v>
      </c>
      <c r="AJ27" s="42">
        <f>+Leontief1!AJ222</f>
        <v>0</v>
      </c>
      <c r="AK27" s="42">
        <f>+Leontief1!AK222</f>
        <v>6.2770966931152662E-4</v>
      </c>
      <c r="AL27" s="42">
        <f>+Leontief1!AL222</f>
        <v>1.2582140059157105E-3</v>
      </c>
      <c r="AM27" s="42">
        <f>+Leontief1!AM222</f>
        <v>1.4252086273575202E-3</v>
      </c>
      <c r="AN27" s="42">
        <f>+Leontief1!AN222</f>
        <v>1.2672275171464148E-3</v>
      </c>
      <c r="AO27" s="42">
        <f>+Leontief1!AO222</f>
        <v>1.5070628249378001E-3</v>
      </c>
      <c r="AP27" s="42">
        <f>+Leontief1!AP222</f>
        <v>7.4769702447204274E-4</v>
      </c>
      <c r="AQ27" s="42">
        <f>+Leontief1!AQ222</f>
        <v>4.0157150545188933E-3</v>
      </c>
      <c r="AR27" s="42">
        <f>+Leontief1!AR222</f>
        <v>3.6517311799039E-3</v>
      </c>
      <c r="AS27" s="42">
        <f>+Leontief1!AS222</f>
        <v>9.8054757332870029E-4</v>
      </c>
      <c r="AT27" s="42">
        <f>+Leontief1!AT222</f>
        <v>1.6529666224021935E-2</v>
      </c>
      <c r="AU27" s="42">
        <f>+Leontief1!AU222</f>
        <v>8.8691889027652448E-4</v>
      </c>
      <c r="AV27" s="42">
        <f>+Leontief1!AV222</f>
        <v>8.7738546452440364E-3</v>
      </c>
      <c r="AW27" s="42">
        <f>+Leontief1!AW222</f>
        <v>2.0967809534652116E-3</v>
      </c>
      <c r="AX27" s="42">
        <f>+Leontief1!AX222</f>
        <v>5.0630132233701081E-2</v>
      </c>
      <c r="AY27" s="42">
        <f>+Leontief1!AY222</f>
        <v>2.7683269629869032E-2</v>
      </c>
      <c r="AZ27" s="42">
        <f>+Leontief1!AZ222</f>
        <v>3.6215358527552236E-3</v>
      </c>
      <c r="BA27" s="42">
        <f>+Leontief1!BA222</f>
        <v>6.4246035879586593E-4</v>
      </c>
      <c r="BB27" s="42">
        <f>+Leontief1!BB222</f>
        <v>8.9696095166941518E-4</v>
      </c>
      <c r="BC27" s="42">
        <f>+Leontief1!BC222</f>
        <v>2.2394314836037318E-3</v>
      </c>
      <c r="BD27" s="42">
        <f>+Leontief1!BD222</f>
        <v>4.548737027310486E-4</v>
      </c>
      <c r="BE27" s="42">
        <f>+Leontief1!BE222</f>
        <v>1.3562724627401643E-3</v>
      </c>
      <c r="BF27" s="42">
        <f>+Leontief1!BF222</f>
        <v>2.1769281281891423E-3</v>
      </c>
      <c r="BG27" s="42">
        <f>+Leontief1!BG222</f>
        <v>4.6768456383339038E-3</v>
      </c>
      <c r="BH27" s="42">
        <f>+Leontief1!BH222</f>
        <v>8.7228790168578964E-4</v>
      </c>
      <c r="BI27" s="42">
        <f>+Leontief1!BI222</f>
        <v>2.0900998022095822E-2</v>
      </c>
      <c r="BJ27" s="42">
        <f>+Leontief1!BJ222</f>
        <v>9.0957540396977444E-3</v>
      </c>
      <c r="BK27" s="42">
        <f>+Leontief1!BK222</f>
        <v>2.3446035729800881E-3</v>
      </c>
    </row>
    <row r="28" spans="1:63" ht="15.6" x14ac:dyDescent="0.3">
      <c r="A28" s="14"/>
      <c r="B28" s="44">
        <v>22</v>
      </c>
      <c r="C28" s="46" t="s">
        <v>66</v>
      </c>
      <c r="D28" s="42">
        <f>+Leontief1!D223</f>
        <v>1.478920355180223E-5</v>
      </c>
      <c r="E28" s="42">
        <f>+Leontief1!E223</f>
        <v>1.366007761709027E-5</v>
      </c>
      <c r="F28" s="42">
        <f>+Leontief1!F223</f>
        <v>6.2505668597361996E-6</v>
      </c>
      <c r="G28" s="42">
        <f>+Leontief1!G223</f>
        <v>8.2121164978708292E-6</v>
      </c>
      <c r="H28" s="42">
        <f>+Leontief1!H223</f>
        <v>6.5049623319221133E-6</v>
      </c>
      <c r="I28" s="42">
        <f>+Leontief1!I223</f>
        <v>3.7536999620184853E-5</v>
      </c>
      <c r="J28" s="42">
        <f>+Leontief1!J223</f>
        <v>2.0148855747207563E-5</v>
      </c>
      <c r="K28" s="42">
        <f>+Leontief1!K223</f>
        <v>1.8215217066454845E-5</v>
      </c>
      <c r="L28" s="42">
        <f>+Leontief1!L223</f>
        <v>1.4332607576487432E-5</v>
      </c>
      <c r="M28" s="42">
        <f>+Leontief1!M223</f>
        <v>3.1066333858134427E-5</v>
      </c>
      <c r="N28" s="42">
        <f>+Leontief1!N223</f>
        <v>3.75603829723105E-5</v>
      </c>
      <c r="O28" s="42">
        <f>+Leontief1!O223</f>
        <v>2.0851585885823581E-5</v>
      </c>
      <c r="P28" s="42">
        <f>+Leontief1!P223</f>
        <v>2.8923657308837528E-5</v>
      </c>
      <c r="Q28" s="42">
        <f>+Leontief1!Q223</f>
        <v>8.3436576807847083E-6</v>
      </c>
      <c r="R28" s="42">
        <f>+Leontief1!R223</f>
        <v>3.4518926791695783E-6</v>
      </c>
      <c r="S28" s="42">
        <f>+Leontief1!S223</f>
        <v>2.5732490750148896E-5</v>
      </c>
      <c r="T28" s="42">
        <f>+Leontief1!T223</f>
        <v>5.2483686441042895E-5</v>
      </c>
      <c r="U28" s="42">
        <f>+Leontief1!U223</f>
        <v>0</v>
      </c>
      <c r="V28" s="42">
        <f>+Leontief1!V223</f>
        <v>6.5111002171556548E-5</v>
      </c>
      <c r="W28" s="42">
        <f>+Leontief1!W223</f>
        <v>8.1920174176632336E-4</v>
      </c>
      <c r="X28" s="42">
        <f>+Leontief1!X223</f>
        <v>1.2999811407871133E-4</v>
      </c>
      <c r="Y28" s="42">
        <f>+Leontief1!Y223</f>
        <v>1.0092325261526023</v>
      </c>
      <c r="Z28" s="42">
        <f>+Leontief1!Z223</f>
        <v>0</v>
      </c>
      <c r="AA28" s="42">
        <f>+Leontief1!AA223</f>
        <v>4.923078164054494E-5</v>
      </c>
      <c r="AB28" s="42">
        <f>+Leontief1!AB223</f>
        <v>0</v>
      </c>
      <c r="AC28" s="42">
        <f>+Leontief1!AC223</f>
        <v>4.1526311210615324E-5</v>
      </c>
      <c r="AD28" s="42">
        <f>+Leontief1!AD223</f>
        <v>8.2844835093132024E-5</v>
      </c>
      <c r="AE28" s="42">
        <f>+Leontief1!AE223</f>
        <v>7.0142177739830071E-4</v>
      </c>
      <c r="AF28" s="42">
        <f>+Leontief1!AF223</f>
        <v>3.2336321930664035E-5</v>
      </c>
      <c r="AG28" s="42">
        <f>+Leontief1!AG223</f>
        <v>5.0111090053805025E-5</v>
      </c>
      <c r="AH28" s="42">
        <f>+Leontief1!AH223</f>
        <v>7.6732601668233908E-5</v>
      </c>
      <c r="AI28" s="42">
        <f>+Leontief1!AI223</f>
        <v>5.4878543768907322E-5</v>
      </c>
      <c r="AJ28" s="42">
        <f>+Leontief1!AJ223</f>
        <v>0</v>
      </c>
      <c r="AK28" s="42">
        <f>+Leontief1!AK223</f>
        <v>4.3539164100686921E-5</v>
      </c>
      <c r="AL28" s="42">
        <f>+Leontief1!AL223</f>
        <v>9.8372950482857391E-5</v>
      </c>
      <c r="AM28" s="42">
        <f>+Leontief1!AM223</f>
        <v>1.0355773469757076E-4</v>
      </c>
      <c r="AN28" s="42">
        <f>+Leontief1!AN223</f>
        <v>7.0365948980419767E-5</v>
      </c>
      <c r="AO28" s="42">
        <f>+Leontief1!AO223</f>
        <v>1.1085410985627924E-4</v>
      </c>
      <c r="AP28" s="42">
        <f>+Leontief1!AP223</f>
        <v>5.0110319551099936E-5</v>
      </c>
      <c r="AQ28" s="42">
        <f>+Leontief1!AQ223</f>
        <v>3.0324185965735674E-4</v>
      </c>
      <c r="AR28" s="42">
        <f>+Leontief1!AR223</f>
        <v>1.7772768463734299E-4</v>
      </c>
      <c r="AS28" s="42">
        <f>+Leontief1!AS223</f>
        <v>7.1307879665267142E-5</v>
      </c>
      <c r="AT28" s="42">
        <f>+Leontief1!AT223</f>
        <v>1.8345182539146103E-3</v>
      </c>
      <c r="AU28" s="42">
        <f>+Leontief1!AU223</f>
        <v>1.0606371651034855E-4</v>
      </c>
      <c r="AV28" s="42">
        <f>+Leontief1!AV223</f>
        <v>7.6492159534678761E-4</v>
      </c>
      <c r="AW28" s="42">
        <f>+Leontief1!AW223</f>
        <v>4.7069626930523306E-4</v>
      </c>
      <c r="AX28" s="42">
        <f>+Leontief1!AX223</f>
        <v>3.6331398966002802E-3</v>
      </c>
      <c r="AY28" s="42">
        <f>+Leontief1!AY223</f>
        <v>1.7180854969688821E-3</v>
      </c>
      <c r="AZ28" s="42">
        <f>+Leontief1!AZ223</f>
        <v>1.6783651571925982E-4</v>
      </c>
      <c r="BA28" s="42">
        <f>+Leontief1!BA223</f>
        <v>1.5663094126216906E-4</v>
      </c>
      <c r="BB28" s="42">
        <f>+Leontief1!BB223</f>
        <v>3.4227404421512494E-4</v>
      </c>
      <c r="BC28" s="42">
        <f>+Leontief1!BC223</f>
        <v>4.5548385447894367E-4</v>
      </c>
      <c r="BD28" s="42">
        <f>+Leontief1!BD223</f>
        <v>6.2885310620041981E-5</v>
      </c>
      <c r="BE28" s="42">
        <f>+Leontief1!BE223</f>
        <v>9.8269614225428078E-5</v>
      </c>
      <c r="BF28" s="42">
        <f>+Leontief1!BF223</f>
        <v>5.7423746613687423E-4</v>
      </c>
      <c r="BG28" s="42">
        <f>+Leontief1!BG223</f>
        <v>5.0605835422321574E-4</v>
      </c>
      <c r="BH28" s="42">
        <f>+Leontief1!BH223</f>
        <v>1.2959813294548438E-4</v>
      </c>
      <c r="BI28" s="42">
        <f>+Leontief1!BI223</f>
        <v>2.6101135011308269E-4</v>
      </c>
      <c r="BJ28" s="42">
        <f>+Leontief1!BJ223</f>
        <v>1.2051532233853174E-3</v>
      </c>
      <c r="BK28" s="42">
        <f>+Leontief1!BK223</f>
        <v>8.1053367118652926E-5</v>
      </c>
    </row>
    <row r="29" spans="1:63" ht="15.6" x14ac:dyDescent="0.3">
      <c r="A29" s="14"/>
      <c r="B29" s="44">
        <v>23</v>
      </c>
      <c r="C29" s="46" t="s">
        <v>68</v>
      </c>
      <c r="D29" s="42">
        <f>+Leontief1!D224</f>
        <v>0</v>
      </c>
      <c r="E29" s="42">
        <f>+Leontief1!E224</f>
        <v>0</v>
      </c>
      <c r="F29" s="42">
        <f>+Leontief1!F224</f>
        <v>0</v>
      </c>
      <c r="G29" s="42">
        <f>+Leontief1!G224</f>
        <v>0</v>
      </c>
      <c r="H29" s="42">
        <f>+Leontief1!H224</f>
        <v>0</v>
      </c>
      <c r="I29" s="42">
        <f>+Leontief1!I224</f>
        <v>0</v>
      </c>
      <c r="J29" s="42">
        <f>+Leontief1!J224</f>
        <v>0</v>
      </c>
      <c r="K29" s="42">
        <f>+Leontief1!K224</f>
        <v>0</v>
      </c>
      <c r="L29" s="42">
        <f>+Leontief1!L224</f>
        <v>0</v>
      </c>
      <c r="M29" s="42">
        <f>+Leontief1!M224</f>
        <v>0</v>
      </c>
      <c r="N29" s="42">
        <f>+Leontief1!N224</f>
        <v>0</v>
      </c>
      <c r="O29" s="42">
        <f>+Leontief1!O224</f>
        <v>0</v>
      </c>
      <c r="P29" s="42">
        <f>+Leontief1!P224</f>
        <v>0</v>
      </c>
      <c r="Q29" s="42">
        <f>+Leontief1!Q224</f>
        <v>0</v>
      </c>
      <c r="R29" s="42">
        <f>+Leontief1!R224</f>
        <v>0</v>
      </c>
      <c r="S29" s="42">
        <f>+Leontief1!S224</f>
        <v>0</v>
      </c>
      <c r="T29" s="42">
        <f>+Leontief1!T224</f>
        <v>0</v>
      </c>
      <c r="U29" s="42">
        <f>+Leontief1!U224</f>
        <v>0</v>
      </c>
      <c r="V29" s="42">
        <f>+Leontief1!V224</f>
        <v>0</v>
      </c>
      <c r="W29" s="42">
        <f>+Leontief1!W224</f>
        <v>0</v>
      </c>
      <c r="X29" s="42">
        <f>+Leontief1!X224</f>
        <v>0</v>
      </c>
      <c r="Y29" s="42">
        <f>+Leontief1!Y224</f>
        <v>0</v>
      </c>
      <c r="Z29" s="42">
        <f>+Leontief1!Z224</f>
        <v>1</v>
      </c>
      <c r="AA29" s="42">
        <f>+Leontief1!AA224</f>
        <v>0</v>
      </c>
      <c r="AB29" s="42">
        <f>+Leontief1!AB224</f>
        <v>0</v>
      </c>
      <c r="AC29" s="42">
        <f>+Leontief1!AC224</f>
        <v>0</v>
      </c>
      <c r="AD29" s="42">
        <f>+Leontief1!AD224</f>
        <v>0</v>
      </c>
      <c r="AE29" s="42">
        <f>+Leontief1!AE224</f>
        <v>0</v>
      </c>
      <c r="AF29" s="42">
        <f>+Leontief1!AF224</f>
        <v>0</v>
      </c>
      <c r="AG29" s="42">
        <f>+Leontief1!AG224</f>
        <v>0</v>
      </c>
      <c r="AH29" s="42">
        <f>+Leontief1!AH224</f>
        <v>0</v>
      </c>
      <c r="AI29" s="42">
        <f>+Leontief1!AI224</f>
        <v>0</v>
      </c>
      <c r="AJ29" s="42">
        <f>+Leontief1!AJ224</f>
        <v>0</v>
      </c>
      <c r="AK29" s="42">
        <f>+Leontief1!AK224</f>
        <v>0</v>
      </c>
      <c r="AL29" s="42">
        <f>+Leontief1!AL224</f>
        <v>0</v>
      </c>
      <c r="AM29" s="42">
        <f>+Leontief1!AM224</f>
        <v>0</v>
      </c>
      <c r="AN29" s="42">
        <f>+Leontief1!AN224</f>
        <v>0</v>
      </c>
      <c r="AO29" s="42">
        <f>+Leontief1!AO224</f>
        <v>0</v>
      </c>
      <c r="AP29" s="42">
        <f>+Leontief1!AP224</f>
        <v>0</v>
      </c>
      <c r="AQ29" s="42">
        <f>+Leontief1!AQ224</f>
        <v>0</v>
      </c>
      <c r="AR29" s="42">
        <f>+Leontief1!AR224</f>
        <v>0</v>
      </c>
      <c r="AS29" s="42">
        <f>+Leontief1!AS224</f>
        <v>0</v>
      </c>
      <c r="AT29" s="42">
        <f>+Leontief1!AT224</f>
        <v>0</v>
      </c>
      <c r="AU29" s="42">
        <f>+Leontief1!AU224</f>
        <v>0</v>
      </c>
      <c r="AV29" s="42">
        <f>+Leontief1!AV224</f>
        <v>0</v>
      </c>
      <c r="AW29" s="42">
        <f>+Leontief1!AW224</f>
        <v>0</v>
      </c>
      <c r="AX29" s="42">
        <f>+Leontief1!AX224</f>
        <v>0</v>
      </c>
      <c r="AY29" s="42">
        <f>+Leontief1!AY224</f>
        <v>0</v>
      </c>
      <c r="AZ29" s="42">
        <f>+Leontief1!AZ224</f>
        <v>0</v>
      </c>
      <c r="BA29" s="42">
        <f>+Leontief1!BA224</f>
        <v>0</v>
      </c>
      <c r="BB29" s="42">
        <f>+Leontief1!BB224</f>
        <v>0</v>
      </c>
      <c r="BC29" s="42">
        <f>+Leontief1!BC224</f>
        <v>0</v>
      </c>
      <c r="BD29" s="42">
        <f>+Leontief1!BD224</f>
        <v>0</v>
      </c>
      <c r="BE29" s="42">
        <f>+Leontief1!BE224</f>
        <v>0</v>
      </c>
      <c r="BF29" s="42">
        <f>+Leontief1!BF224</f>
        <v>0</v>
      </c>
      <c r="BG29" s="42">
        <f>+Leontief1!BG224</f>
        <v>0</v>
      </c>
      <c r="BH29" s="42">
        <f>+Leontief1!BH224</f>
        <v>0</v>
      </c>
      <c r="BI29" s="42">
        <f>+Leontief1!BI224</f>
        <v>0</v>
      </c>
      <c r="BJ29" s="42">
        <f>+Leontief1!BJ224</f>
        <v>0</v>
      </c>
      <c r="BK29" s="42">
        <f>+Leontief1!BK224</f>
        <v>0</v>
      </c>
    </row>
    <row r="30" spans="1:63" ht="15.6" x14ac:dyDescent="0.3">
      <c r="A30" s="14"/>
      <c r="B30" s="44">
        <v>24</v>
      </c>
      <c r="C30" s="46" t="s">
        <v>70</v>
      </c>
      <c r="D30" s="42">
        <f>+Leontief1!D225</f>
        <v>2.2549537265534738E-5</v>
      </c>
      <c r="E30" s="42">
        <f>+Leontief1!E225</f>
        <v>2.355300391610302E-5</v>
      </c>
      <c r="F30" s="42">
        <f>+Leontief1!F225</f>
        <v>8.7229599911090966E-6</v>
      </c>
      <c r="G30" s="42">
        <f>+Leontief1!G225</f>
        <v>1.1623517951523963E-5</v>
      </c>
      <c r="H30" s="42">
        <f>+Leontief1!H225</f>
        <v>3.9185016518454295E-6</v>
      </c>
      <c r="I30" s="42">
        <f>+Leontief1!I225</f>
        <v>4.8207809174892606E-5</v>
      </c>
      <c r="J30" s="42">
        <f>+Leontief1!J225</f>
        <v>1.5392245926441854E-5</v>
      </c>
      <c r="K30" s="42">
        <f>+Leontief1!K225</f>
        <v>3.2897101065945882E-5</v>
      </c>
      <c r="L30" s="42">
        <f>+Leontief1!L225</f>
        <v>8.7494977394244501E-6</v>
      </c>
      <c r="M30" s="42">
        <f>+Leontief1!M225</f>
        <v>1.1429921275655803E-5</v>
      </c>
      <c r="N30" s="42">
        <f>+Leontief1!N225</f>
        <v>1.3560798374420067E-5</v>
      </c>
      <c r="O30" s="42">
        <f>+Leontief1!O225</f>
        <v>1.6277678200676909E-5</v>
      </c>
      <c r="P30" s="42">
        <f>+Leontief1!P225</f>
        <v>6.3310037000300761E-5</v>
      </c>
      <c r="Q30" s="42">
        <f>+Leontief1!Q225</f>
        <v>7.9442344764432077E-6</v>
      </c>
      <c r="R30" s="42">
        <f>+Leontief1!R225</f>
        <v>2.9338475176259556E-5</v>
      </c>
      <c r="S30" s="42">
        <f>+Leontief1!S225</f>
        <v>3.2639532847426207E-5</v>
      </c>
      <c r="T30" s="42">
        <f>+Leontief1!T225</f>
        <v>2.3013197096675797E-5</v>
      </c>
      <c r="U30" s="42">
        <f>+Leontief1!U225</f>
        <v>0</v>
      </c>
      <c r="V30" s="42">
        <f>+Leontief1!V225</f>
        <v>5.5831433422608677E-5</v>
      </c>
      <c r="W30" s="42">
        <f>+Leontief1!W225</f>
        <v>7.2846318271304806E-5</v>
      </c>
      <c r="X30" s="42">
        <f>+Leontief1!X225</f>
        <v>3.1638516423989832E-5</v>
      </c>
      <c r="Y30" s="42">
        <f>+Leontief1!Y225</f>
        <v>6.5871099371182156E-4</v>
      </c>
      <c r="Z30" s="42">
        <f>+Leontief1!Z225</f>
        <v>0</v>
      </c>
      <c r="AA30" s="42">
        <f>+Leontief1!AA225</f>
        <v>1.0291226111277734</v>
      </c>
      <c r="AB30" s="42">
        <f>+Leontief1!AB225</f>
        <v>0</v>
      </c>
      <c r="AC30" s="42">
        <f>+Leontief1!AC225</f>
        <v>1.2508501202156762E-4</v>
      </c>
      <c r="AD30" s="42">
        <f>+Leontief1!AD225</f>
        <v>1.4610390044343406E-3</v>
      </c>
      <c r="AE30" s="42">
        <f>+Leontief1!AE225</f>
        <v>3.2129539125475373E-4</v>
      </c>
      <c r="AF30" s="42">
        <f>+Leontief1!AF225</f>
        <v>7.5900579432262784E-4</v>
      </c>
      <c r="AG30" s="42">
        <f>+Leontief1!AG225</f>
        <v>4.4063706029855132E-5</v>
      </c>
      <c r="AH30" s="42">
        <f>+Leontief1!AH225</f>
        <v>4.1921180945681535E-5</v>
      </c>
      <c r="AI30" s="42">
        <f>+Leontief1!AI225</f>
        <v>6.329466475578836E-5</v>
      </c>
      <c r="AJ30" s="42">
        <f>+Leontief1!AJ225</f>
        <v>0</v>
      </c>
      <c r="AK30" s="42">
        <f>+Leontief1!AK225</f>
        <v>1.586383400451795E-4</v>
      </c>
      <c r="AL30" s="42">
        <f>+Leontief1!AL225</f>
        <v>5.2208061294519107E-3</v>
      </c>
      <c r="AM30" s="42">
        <f>+Leontief1!AM225</f>
        <v>1.975735382112368E-3</v>
      </c>
      <c r="AN30" s="42">
        <f>+Leontief1!AN225</f>
        <v>1.4857191530452538E-4</v>
      </c>
      <c r="AO30" s="42">
        <f>+Leontief1!AO225</f>
        <v>1.1903285076574847E-3</v>
      </c>
      <c r="AP30" s="42">
        <f>+Leontief1!AP225</f>
        <v>6.3936012563428887E-5</v>
      </c>
      <c r="AQ30" s="42">
        <f>+Leontief1!AQ225</f>
        <v>1.3410227062764005E-4</v>
      </c>
      <c r="AR30" s="42">
        <f>+Leontief1!AR225</f>
        <v>9.3024108674700921E-5</v>
      </c>
      <c r="AS30" s="42">
        <f>+Leontief1!AS225</f>
        <v>1.2479919550610892E-4</v>
      </c>
      <c r="AT30" s="42">
        <f>+Leontief1!AT225</f>
        <v>1.9168992647081769E-4</v>
      </c>
      <c r="AU30" s="42">
        <f>+Leontief1!AU225</f>
        <v>1.0560763912831896E-4</v>
      </c>
      <c r="AV30" s="42">
        <f>+Leontief1!AV225</f>
        <v>2.0310047634093995E-4</v>
      </c>
      <c r="AW30" s="42">
        <f>+Leontief1!AW225</f>
        <v>2.2074400545504734E-4</v>
      </c>
      <c r="AX30" s="42">
        <f>+Leontief1!AX225</f>
        <v>2.062029549208456E-3</v>
      </c>
      <c r="AY30" s="42">
        <f>+Leontief1!AY225</f>
        <v>3.0135196988992438E-5</v>
      </c>
      <c r="AZ30" s="42">
        <f>+Leontief1!AZ225</f>
        <v>5.942147454996591E-4</v>
      </c>
      <c r="BA30" s="42">
        <f>+Leontief1!BA225</f>
        <v>1.8499646017039169E-4</v>
      </c>
      <c r="BB30" s="42">
        <f>+Leontief1!BB225</f>
        <v>5.6036750156844713E-4</v>
      </c>
      <c r="BC30" s="42">
        <f>+Leontief1!BC225</f>
        <v>5.6588932345155913E-4</v>
      </c>
      <c r="BD30" s="42">
        <f>+Leontief1!BD225</f>
        <v>1.0577250581510905E-4</v>
      </c>
      <c r="BE30" s="42">
        <f>+Leontief1!BE225</f>
        <v>2.6511083856952864E-4</v>
      </c>
      <c r="BF30" s="42">
        <f>+Leontief1!BF225</f>
        <v>5.9126485942213273E-4</v>
      </c>
      <c r="BG30" s="42">
        <f>+Leontief1!BG225</f>
        <v>1.147235319654731E-3</v>
      </c>
      <c r="BH30" s="42">
        <f>+Leontief1!BH225</f>
        <v>9.793521714242645E-4</v>
      </c>
      <c r="BI30" s="42">
        <f>+Leontief1!BI225</f>
        <v>9.7056244294036148E-4</v>
      </c>
      <c r="BJ30" s="42">
        <f>+Leontief1!BJ225</f>
        <v>1.6609665937695763E-3</v>
      </c>
      <c r="BK30" s="42">
        <f>+Leontief1!BK225</f>
        <v>4.4721706627834118E-4</v>
      </c>
    </row>
    <row r="31" spans="1:63" ht="15.6" x14ac:dyDescent="0.3">
      <c r="A31" s="14"/>
      <c r="B31" s="44">
        <v>25</v>
      </c>
      <c r="C31" s="46" t="s">
        <v>72</v>
      </c>
      <c r="D31" s="42">
        <f>+Leontief1!D226</f>
        <v>0</v>
      </c>
      <c r="E31" s="42">
        <f>+Leontief1!E226</f>
        <v>0</v>
      </c>
      <c r="F31" s="42">
        <f>+Leontief1!F226</f>
        <v>0</v>
      </c>
      <c r="G31" s="42">
        <f>+Leontief1!G226</f>
        <v>0</v>
      </c>
      <c r="H31" s="42">
        <f>+Leontief1!H226</f>
        <v>0</v>
      </c>
      <c r="I31" s="42">
        <f>+Leontief1!I226</f>
        <v>0</v>
      </c>
      <c r="J31" s="42">
        <f>+Leontief1!J226</f>
        <v>0</v>
      </c>
      <c r="K31" s="42">
        <f>+Leontief1!K226</f>
        <v>0</v>
      </c>
      <c r="L31" s="42">
        <f>+Leontief1!L226</f>
        <v>0</v>
      </c>
      <c r="M31" s="42">
        <f>+Leontief1!M226</f>
        <v>0</v>
      </c>
      <c r="N31" s="42">
        <f>+Leontief1!N226</f>
        <v>0</v>
      </c>
      <c r="O31" s="42">
        <f>+Leontief1!O226</f>
        <v>0</v>
      </c>
      <c r="P31" s="42">
        <f>+Leontief1!P226</f>
        <v>0</v>
      </c>
      <c r="Q31" s="42">
        <f>+Leontief1!Q226</f>
        <v>0</v>
      </c>
      <c r="R31" s="42">
        <f>+Leontief1!R226</f>
        <v>0</v>
      </c>
      <c r="S31" s="42">
        <f>+Leontief1!S226</f>
        <v>0</v>
      </c>
      <c r="T31" s="42">
        <f>+Leontief1!T226</f>
        <v>0</v>
      </c>
      <c r="U31" s="42">
        <f>+Leontief1!U226</f>
        <v>0</v>
      </c>
      <c r="V31" s="42">
        <f>+Leontief1!V226</f>
        <v>0</v>
      </c>
      <c r="W31" s="42">
        <f>+Leontief1!W226</f>
        <v>0</v>
      </c>
      <c r="X31" s="42">
        <f>+Leontief1!X226</f>
        <v>0</v>
      </c>
      <c r="Y31" s="42">
        <f>+Leontief1!Y226</f>
        <v>0</v>
      </c>
      <c r="Z31" s="42">
        <f>+Leontief1!Z226</f>
        <v>0</v>
      </c>
      <c r="AA31" s="42">
        <f>+Leontief1!AA226</f>
        <v>0</v>
      </c>
      <c r="AB31" s="42">
        <f>+Leontief1!AB226</f>
        <v>1</v>
      </c>
      <c r="AC31" s="42">
        <f>+Leontief1!AC226</f>
        <v>0</v>
      </c>
      <c r="AD31" s="42">
        <f>+Leontief1!AD226</f>
        <v>0</v>
      </c>
      <c r="AE31" s="42">
        <f>+Leontief1!AE226</f>
        <v>0</v>
      </c>
      <c r="AF31" s="42">
        <f>+Leontief1!AF226</f>
        <v>0</v>
      </c>
      <c r="AG31" s="42">
        <f>+Leontief1!AG226</f>
        <v>0</v>
      </c>
      <c r="AH31" s="42">
        <f>+Leontief1!AH226</f>
        <v>0</v>
      </c>
      <c r="AI31" s="42">
        <f>+Leontief1!AI226</f>
        <v>0</v>
      </c>
      <c r="AJ31" s="42">
        <f>+Leontief1!AJ226</f>
        <v>0</v>
      </c>
      <c r="AK31" s="42">
        <f>+Leontief1!AK226</f>
        <v>0</v>
      </c>
      <c r="AL31" s="42">
        <f>+Leontief1!AL226</f>
        <v>0</v>
      </c>
      <c r="AM31" s="42">
        <f>+Leontief1!AM226</f>
        <v>0</v>
      </c>
      <c r="AN31" s="42">
        <f>+Leontief1!AN226</f>
        <v>0</v>
      </c>
      <c r="AO31" s="42">
        <f>+Leontief1!AO226</f>
        <v>0</v>
      </c>
      <c r="AP31" s="42">
        <f>+Leontief1!AP226</f>
        <v>0</v>
      </c>
      <c r="AQ31" s="42">
        <f>+Leontief1!AQ226</f>
        <v>0</v>
      </c>
      <c r="AR31" s="42">
        <f>+Leontief1!AR226</f>
        <v>0</v>
      </c>
      <c r="AS31" s="42">
        <f>+Leontief1!AS226</f>
        <v>0</v>
      </c>
      <c r="AT31" s="42">
        <f>+Leontief1!AT226</f>
        <v>0</v>
      </c>
      <c r="AU31" s="42">
        <f>+Leontief1!AU226</f>
        <v>0</v>
      </c>
      <c r="AV31" s="42">
        <f>+Leontief1!AV226</f>
        <v>0</v>
      </c>
      <c r="AW31" s="42">
        <f>+Leontief1!AW226</f>
        <v>0</v>
      </c>
      <c r="AX31" s="42">
        <f>+Leontief1!AX226</f>
        <v>0</v>
      </c>
      <c r="AY31" s="42">
        <f>+Leontief1!AY226</f>
        <v>0</v>
      </c>
      <c r="AZ31" s="42">
        <f>+Leontief1!AZ226</f>
        <v>0</v>
      </c>
      <c r="BA31" s="42">
        <f>+Leontief1!BA226</f>
        <v>0</v>
      </c>
      <c r="BB31" s="42">
        <f>+Leontief1!BB226</f>
        <v>0</v>
      </c>
      <c r="BC31" s="42">
        <f>+Leontief1!BC226</f>
        <v>0</v>
      </c>
      <c r="BD31" s="42">
        <f>+Leontief1!BD226</f>
        <v>0</v>
      </c>
      <c r="BE31" s="42">
        <f>+Leontief1!BE226</f>
        <v>0</v>
      </c>
      <c r="BF31" s="42">
        <f>+Leontief1!BF226</f>
        <v>0</v>
      </c>
      <c r="BG31" s="42">
        <f>+Leontief1!BG226</f>
        <v>0</v>
      </c>
      <c r="BH31" s="42">
        <f>+Leontief1!BH226</f>
        <v>0</v>
      </c>
      <c r="BI31" s="42">
        <f>+Leontief1!BI226</f>
        <v>0</v>
      </c>
      <c r="BJ31" s="42">
        <f>+Leontief1!BJ226</f>
        <v>0</v>
      </c>
      <c r="BK31" s="42">
        <f>+Leontief1!BK226</f>
        <v>0</v>
      </c>
    </row>
    <row r="32" spans="1:63" ht="15.6" x14ac:dyDescent="0.3">
      <c r="A32" s="14"/>
      <c r="B32" s="44">
        <v>26</v>
      </c>
      <c r="C32" s="46" t="s">
        <v>74</v>
      </c>
      <c r="D32" s="42">
        <f>+Leontief1!D227</f>
        <v>3.5564847553325591E-4</v>
      </c>
      <c r="E32" s="42">
        <f>+Leontief1!E227</f>
        <v>2.1490840533304229E-4</v>
      </c>
      <c r="F32" s="42">
        <f>+Leontief1!F227</f>
        <v>8.0878547990564229E-5</v>
      </c>
      <c r="G32" s="42">
        <f>+Leontief1!G227</f>
        <v>9.9050710326914471E-5</v>
      </c>
      <c r="H32" s="42">
        <f>+Leontief1!H227</f>
        <v>8.4763109775607998E-5</v>
      </c>
      <c r="I32" s="42">
        <f>+Leontief1!I227</f>
        <v>2.4638269956185426E-3</v>
      </c>
      <c r="J32" s="42">
        <f>+Leontief1!J227</f>
        <v>3.9043599412615726E-3</v>
      </c>
      <c r="K32" s="42">
        <f>+Leontief1!K227</f>
        <v>1.2950697707926806E-3</v>
      </c>
      <c r="L32" s="42">
        <f>+Leontief1!L227</f>
        <v>1.7202282134705918E-3</v>
      </c>
      <c r="M32" s="42">
        <f>+Leontief1!M227</f>
        <v>5.6779115499043932E-4</v>
      </c>
      <c r="N32" s="42">
        <f>+Leontief1!N227</f>
        <v>9.0542218341514052E-4</v>
      </c>
      <c r="O32" s="42">
        <f>+Leontief1!O227</f>
        <v>1.296106909491407E-4</v>
      </c>
      <c r="P32" s="42">
        <f>+Leontief1!P227</f>
        <v>1.2454746759701396E-3</v>
      </c>
      <c r="Q32" s="42">
        <f>+Leontief1!Q227</f>
        <v>1.2312579781177167E-4</v>
      </c>
      <c r="R32" s="42">
        <f>+Leontief1!R227</f>
        <v>6.9907386254283949E-5</v>
      </c>
      <c r="S32" s="42">
        <f>+Leontief1!S227</f>
        <v>6.1961860821530413E-4</v>
      </c>
      <c r="T32" s="42">
        <f>+Leontief1!T227</f>
        <v>6.3598578998392641E-4</v>
      </c>
      <c r="U32" s="42">
        <f>+Leontief1!U227</f>
        <v>0</v>
      </c>
      <c r="V32" s="42">
        <f>+Leontief1!V227</f>
        <v>1.1430242426973317E-3</v>
      </c>
      <c r="W32" s="42">
        <f>+Leontief1!W227</f>
        <v>5.1453907738942923E-4</v>
      </c>
      <c r="X32" s="42">
        <f>+Leontief1!X227</f>
        <v>1.153676351605311E-3</v>
      </c>
      <c r="Y32" s="42">
        <f>+Leontief1!Y227</f>
        <v>1.1092239311016638E-3</v>
      </c>
      <c r="Z32" s="42">
        <f>+Leontief1!Z227</f>
        <v>0</v>
      </c>
      <c r="AA32" s="42">
        <f>+Leontief1!AA227</f>
        <v>9.3296997334836259E-4</v>
      </c>
      <c r="AB32" s="42">
        <f>+Leontief1!AB227</f>
        <v>0</v>
      </c>
      <c r="AC32" s="42">
        <f>+Leontief1!AC227</f>
        <v>1.0294595671819418</v>
      </c>
      <c r="AD32" s="42">
        <f>+Leontief1!AD227</f>
        <v>1.6422555666643392E-3</v>
      </c>
      <c r="AE32" s="42">
        <f>+Leontief1!AE227</f>
        <v>8.6554296245710931E-4</v>
      </c>
      <c r="AF32" s="42">
        <f>+Leontief1!AF227</f>
        <v>2.3129846830410158E-3</v>
      </c>
      <c r="AG32" s="42">
        <f>+Leontief1!AG227</f>
        <v>9.2397798163043902E-4</v>
      </c>
      <c r="AH32" s="42">
        <f>+Leontief1!AH227</f>
        <v>4.3009629393377644E-4</v>
      </c>
      <c r="AI32" s="42">
        <f>+Leontief1!AI227</f>
        <v>1.3074942777905334E-3</v>
      </c>
      <c r="AJ32" s="42">
        <f>+Leontief1!AJ227</f>
        <v>0</v>
      </c>
      <c r="AK32" s="42">
        <f>+Leontief1!AK227</f>
        <v>0.20059025853754606</v>
      </c>
      <c r="AL32" s="42">
        <f>+Leontief1!AL227</f>
        <v>9.1862238822617334E-2</v>
      </c>
      <c r="AM32" s="42">
        <f>+Leontief1!AM227</f>
        <v>2.0866369391866733E-2</v>
      </c>
      <c r="AN32" s="42">
        <f>+Leontief1!AN227</f>
        <v>1.2323484780077034E-3</v>
      </c>
      <c r="AO32" s="42">
        <f>+Leontief1!AO227</f>
        <v>1.1666724854173557E-3</v>
      </c>
      <c r="AP32" s="42">
        <f>+Leontief1!AP227</f>
        <v>4.2146633395020144E-2</v>
      </c>
      <c r="AQ32" s="42">
        <f>+Leontief1!AQ227</f>
        <v>9.9596467710276362E-4</v>
      </c>
      <c r="AR32" s="42">
        <f>+Leontief1!AR227</f>
        <v>1.8268012766963404E-3</v>
      </c>
      <c r="AS32" s="42">
        <f>+Leontief1!AS227</f>
        <v>7.5481416758260201E-4</v>
      </c>
      <c r="AT32" s="42">
        <f>+Leontief1!AT227</f>
        <v>1.369535044735107E-3</v>
      </c>
      <c r="AU32" s="42">
        <f>+Leontief1!AU227</f>
        <v>4.9026348119333204E-3</v>
      </c>
      <c r="AV32" s="42">
        <f>+Leontief1!AV227</f>
        <v>6.1090121881453708E-4</v>
      </c>
      <c r="AW32" s="42">
        <f>+Leontief1!AW227</f>
        <v>5.3179422274215286E-3</v>
      </c>
      <c r="AX32" s="42">
        <f>+Leontief1!AX227</f>
        <v>9.1353115376333505E-4</v>
      </c>
      <c r="AY32" s="42">
        <f>+Leontief1!AY227</f>
        <v>7.1735407357368557E-4</v>
      </c>
      <c r="AZ32" s="42">
        <f>+Leontief1!AZ227</f>
        <v>1.0214100196345884E-3</v>
      </c>
      <c r="BA32" s="42">
        <f>+Leontief1!BA227</f>
        <v>1.1247074908978701E-3</v>
      </c>
      <c r="BB32" s="42">
        <f>+Leontief1!BB227</f>
        <v>8.6647423450623995E-4</v>
      </c>
      <c r="BC32" s="42">
        <f>+Leontief1!BC227</f>
        <v>6.4410851931142796E-4</v>
      </c>
      <c r="BD32" s="42">
        <f>+Leontief1!BD227</f>
        <v>4.4481024024343513E-3</v>
      </c>
      <c r="BE32" s="42">
        <f>+Leontief1!BE227</f>
        <v>1.4787120348270172E-3</v>
      </c>
      <c r="BF32" s="42">
        <f>+Leontief1!BF227</f>
        <v>9.92824254666228E-4</v>
      </c>
      <c r="BG32" s="42">
        <f>+Leontief1!BG227</f>
        <v>1.4263565624363225E-3</v>
      </c>
      <c r="BH32" s="42">
        <f>+Leontief1!BH227</f>
        <v>1.8321098871014695E-3</v>
      </c>
      <c r="BI32" s="42">
        <f>+Leontief1!BI227</f>
        <v>7.8796237681082247E-4</v>
      </c>
      <c r="BJ32" s="42">
        <f>+Leontief1!BJ227</f>
        <v>1.96491955702989E-3</v>
      </c>
      <c r="BK32" s="42">
        <f>+Leontief1!BK227</f>
        <v>5.8475253787924235E-4</v>
      </c>
    </row>
    <row r="33" spans="1:63" ht="15.6" x14ac:dyDescent="0.3">
      <c r="A33" s="14"/>
      <c r="B33" s="44">
        <v>27</v>
      </c>
      <c r="C33" s="46" t="s">
        <v>76</v>
      </c>
      <c r="D33" s="42">
        <f>+Leontief1!D228</f>
        <v>1.1625771785690271E-4</v>
      </c>
      <c r="E33" s="42">
        <f>+Leontief1!E228</f>
        <v>1.2094924010872354E-4</v>
      </c>
      <c r="F33" s="42">
        <f>+Leontief1!F228</f>
        <v>8.6091332164535717E-5</v>
      </c>
      <c r="G33" s="42">
        <f>+Leontief1!G228</f>
        <v>8.6961595835415359E-5</v>
      </c>
      <c r="H33" s="42">
        <f>+Leontief1!H228</f>
        <v>6.2959188649888372E-5</v>
      </c>
      <c r="I33" s="42">
        <f>+Leontief1!I228</f>
        <v>4.1215727260797929E-4</v>
      </c>
      <c r="J33" s="42">
        <f>+Leontief1!J228</f>
        <v>1.9117058717906698E-4</v>
      </c>
      <c r="K33" s="42">
        <f>+Leontief1!K228</f>
        <v>1.6394502715773657E-4</v>
      </c>
      <c r="L33" s="42">
        <f>+Leontief1!L228</f>
        <v>1.5906982912270364E-4</v>
      </c>
      <c r="M33" s="42">
        <f>+Leontief1!M228</f>
        <v>4.5436590722496554E-4</v>
      </c>
      <c r="N33" s="42">
        <f>+Leontief1!N228</f>
        <v>3.1361718125069005E-4</v>
      </c>
      <c r="O33" s="42">
        <f>+Leontief1!O228</f>
        <v>3.6143129194028505E-4</v>
      </c>
      <c r="P33" s="42">
        <f>+Leontief1!P228</f>
        <v>1.93924149314848E-4</v>
      </c>
      <c r="Q33" s="42">
        <f>+Leontief1!Q228</f>
        <v>8.3762146698353526E-5</v>
      </c>
      <c r="R33" s="42">
        <f>+Leontief1!R228</f>
        <v>3.8663979268374344E-4</v>
      </c>
      <c r="S33" s="42">
        <f>+Leontief1!S228</f>
        <v>1.4099808545193004E-4</v>
      </c>
      <c r="T33" s="42">
        <f>+Leontief1!T228</f>
        <v>2.7867926981405363E-4</v>
      </c>
      <c r="U33" s="42">
        <f>+Leontief1!U228</f>
        <v>0</v>
      </c>
      <c r="V33" s="42">
        <f>+Leontief1!V228</f>
        <v>5.6371183792827239E-4</v>
      </c>
      <c r="W33" s="42">
        <f>+Leontief1!W228</f>
        <v>2.9222515061875579E-3</v>
      </c>
      <c r="X33" s="42">
        <f>+Leontief1!X228</f>
        <v>4.1537871940769048E-4</v>
      </c>
      <c r="Y33" s="42">
        <f>+Leontief1!Y228</f>
        <v>5.1253906032926906E-3</v>
      </c>
      <c r="Z33" s="42">
        <f>+Leontief1!Z228</f>
        <v>0</v>
      </c>
      <c r="AA33" s="42">
        <f>+Leontief1!AA228</f>
        <v>3.8388974686861406E-3</v>
      </c>
      <c r="AB33" s="42">
        <f>+Leontief1!AB228</f>
        <v>0</v>
      </c>
      <c r="AC33" s="42">
        <f>+Leontief1!AC228</f>
        <v>3.7740002229096141E-4</v>
      </c>
      <c r="AD33" s="42">
        <f>+Leontief1!AD228</f>
        <v>1.0716350829228656</v>
      </c>
      <c r="AE33" s="42">
        <f>+Leontief1!AE228</f>
        <v>4.945187956266711E-4</v>
      </c>
      <c r="AF33" s="42">
        <f>+Leontief1!AF228</f>
        <v>3.2235110044644409E-4</v>
      </c>
      <c r="AG33" s="42">
        <f>+Leontief1!AG228</f>
        <v>4.2644697141731207E-4</v>
      </c>
      <c r="AH33" s="42">
        <f>+Leontief1!AH228</f>
        <v>3.4083871420636006E-4</v>
      </c>
      <c r="AI33" s="42">
        <f>+Leontief1!AI228</f>
        <v>4.7115811213402792E-4</v>
      </c>
      <c r="AJ33" s="42">
        <f>+Leontief1!AJ228</f>
        <v>0</v>
      </c>
      <c r="AK33" s="42">
        <f>+Leontief1!AK228</f>
        <v>5.2943023572983117E-4</v>
      </c>
      <c r="AL33" s="42">
        <f>+Leontief1!AL228</f>
        <v>1.144692790428329E-3</v>
      </c>
      <c r="AM33" s="42">
        <f>+Leontief1!AM228</f>
        <v>9.5281387724064715E-4</v>
      </c>
      <c r="AN33" s="42">
        <f>+Leontief1!AN228</f>
        <v>1.0959285484624952E-3</v>
      </c>
      <c r="AO33" s="42">
        <f>+Leontief1!AO228</f>
        <v>2.6168103642629525E-3</v>
      </c>
      <c r="AP33" s="42">
        <f>+Leontief1!AP228</f>
        <v>4.2736322655835231E-4</v>
      </c>
      <c r="AQ33" s="42">
        <f>+Leontief1!AQ228</f>
        <v>1.7332751353438982E-3</v>
      </c>
      <c r="AR33" s="42">
        <f>+Leontief1!AR228</f>
        <v>3.9219374886415286E-3</v>
      </c>
      <c r="AS33" s="42">
        <f>+Leontief1!AS228</f>
        <v>5.7235124587198415E-4</v>
      </c>
      <c r="AT33" s="42">
        <f>+Leontief1!AT228</f>
        <v>5.7109057596707949E-4</v>
      </c>
      <c r="AU33" s="42">
        <f>+Leontief1!AU228</f>
        <v>4.8486451167168641E-4</v>
      </c>
      <c r="AV33" s="42">
        <f>+Leontief1!AV228</f>
        <v>8.8223238754339651E-4</v>
      </c>
      <c r="AW33" s="42">
        <f>+Leontief1!AW228</f>
        <v>1.2590026827582555E-3</v>
      </c>
      <c r="AX33" s="42">
        <f>+Leontief1!AX228</f>
        <v>1.9208328653793928E-3</v>
      </c>
      <c r="AY33" s="42">
        <f>+Leontief1!AY228</f>
        <v>7.15464194502102E-4</v>
      </c>
      <c r="AZ33" s="42">
        <f>+Leontief1!AZ228</f>
        <v>4.1371975209791812E-3</v>
      </c>
      <c r="BA33" s="42">
        <f>+Leontief1!BA228</f>
        <v>1.3142023424748451E-3</v>
      </c>
      <c r="BB33" s="42">
        <f>+Leontief1!BB228</f>
        <v>4.0487715907881524E-3</v>
      </c>
      <c r="BC33" s="42">
        <f>+Leontief1!BC228</f>
        <v>5.9152865935594053E-3</v>
      </c>
      <c r="BD33" s="42">
        <f>+Leontief1!BD228</f>
        <v>5.1130620525973575E-4</v>
      </c>
      <c r="BE33" s="42">
        <f>+Leontief1!BE228</f>
        <v>4.7665272684180877E-3</v>
      </c>
      <c r="BF33" s="42">
        <f>+Leontief1!BF228</f>
        <v>4.5145136934817013E-3</v>
      </c>
      <c r="BG33" s="42">
        <f>+Leontief1!BG228</f>
        <v>5.1007345830770103E-3</v>
      </c>
      <c r="BH33" s="42">
        <f>+Leontief1!BH228</f>
        <v>4.9829853916372015E-3</v>
      </c>
      <c r="BI33" s="42">
        <f>+Leontief1!BI228</f>
        <v>2.0213718869054528E-3</v>
      </c>
      <c r="BJ33" s="42">
        <f>+Leontief1!BJ228</f>
        <v>1.8761240746893591E-3</v>
      </c>
      <c r="BK33" s="42">
        <f>+Leontief1!BK228</f>
        <v>4.4189406928433453E-4</v>
      </c>
    </row>
    <row r="34" spans="1:63" ht="15.6" x14ac:dyDescent="0.3">
      <c r="A34" s="14"/>
      <c r="B34" s="44">
        <v>28</v>
      </c>
      <c r="C34" s="46" t="s">
        <v>78</v>
      </c>
      <c r="D34" s="42">
        <f>+Leontief1!D229</f>
        <v>3.6545777859345487E-4</v>
      </c>
      <c r="E34" s="42">
        <f>+Leontief1!E229</f>
        <v>3.1021284840802041E-4</v>
      </c>
      <c r="F34" s="42">
        <f>+Leontief1!F229</f>
        <v>1.215622286417801E-4</v>
      </c>
      <c r="G34" s="42">
        <f>+Leontief1!G229</f>
        <v>2.9216645548737081E-4</v>
      </c>
      <c r="H34" s="42">
        <f>+Leontief1!H229</f>
        <v>5.0219895347024452E-4</v>
      </c>
      <c r="I34" s="42">
        <f>+Leontief1!I229</f>
        <v>1.2429632805346083E-3</v>
      </c>
      <c r="J34" s="42">
        <f>+Leontief1!J229</f>
        <v>1.2622909967633456E-3</v>
      </c>
      <c r="K34" s="42">
        <f>+Leontief1!K229</f>
        <v>4.9708847794176334E-4</v>
      </c>
      <c r="L34" s="42">
        <f>+Leontief1!L229</f>
        <v>1.422521672106621E-3</v>
      </c>
      <c r="M34" s="42">
        <f>+Leontief1!M229</f>
        <v>2.6247250663582284E-4</v>
      </c>
      <c r="N34" s="42">
        <f>+Leontief1!N229</f>
        <v>2.6435550126947452E-4</v>
      </c>
      <c r="O34" s="42">
        <f>+Leontief1!O229</f>
        <v>1.9739235708200967E-4</v>
      </c>
      <c r="P34" s="42">
        <f>+Leontief1!P229</f>
        <v>7.5717495698366747E-5</v>
      </c>
      <c r="Q34" s="42">
        <f>+Leontief1!Q229</f>
        <v>3.8979278386517669E-5</v>
      </c>
      <c r="R34" s="42">
        <f>+Leontief1!R229</f>
        <v>1.5929410560357676E-5</v>
      </c>
      <c r="S34" s="42">
        <f>+Leontief1!S229</f>
        <v>9.9199926803555908E-6</v>
      </c>
      <c r="T34" s="42">
        <f>+Leontief1!T229</f>
        <v>2.5202934716196476E-5</v>
      </c>
      <c r="U34" s="42">
        <f>+Leontief1!U229</f>
        <v>0</v>
      </c>
      <c r="V34" s="42">
        <f>+Leontief1!V229</f>
        <v>5.0772496632100366E-4</v>
      </c>
      <c r="W34" s="42">
        <f>+Leontief1!W229</f>
        <v>1.2910845625759029E-4</v>
      </c>
      <c r="X34" s="42">
        <f>+Leontief1!X229</f>
        <v>3.3842414884202501E-4</v>
      </c>
      <c r="Y34" s="42">
        <f>+Leontief1!Y229</f>
        <v>2.4054993697302665E-4</v>
      </c>
      <c r="Z34" s="42">
        <f>+Leontief1!Z229</f>
        <v>0</v>
      </c>
      <c r="AA34" s="42">
        <f>+Leontief1!AA229</f>
        <v>1.2795691495017547E-3</v>
      </c>
      <c r="AB34" s="42">
        <f>+Leontief1!AB229</f>
        <v>0</v>
      </c>
      <c r="AC34" s="42">
        <f>+Leontief1!AC229</f>
        <v>3.3049222990218485E-4</v>
      </c>
      <c r="AD34" s="42">
        <f>+Leontief1!AD229</f>
        <v>7.967563798153141E-4</v>
      </c>
      <c r="AE34" s="42">
        <f>+Leontief1!AE229</f>
        <v>1.0042265500164036</v>
      </c>
      <c r="AF34" s="42">
        <f>+Leontief1!AF229</f>
        <v>1.5253428136986378E-3</v>
      </c>
      <c r="AG34" s="42">
        <f>+Leontief1!AG229</f>
        <v>3.8684555471298323E-5</v>
      </c>
      <c r="AH34" s="42">
        <f>+Leontief1!AH229</f>
        <v>1.1331455399585983E-4</v>
      </c>
      <c r="AI34" s="42">
        <f>+Leontief1!AI229</f>
        <v>3.3626882101299091E-4</v>
      </c>
      <c r="AJ34" s="42">
        <f>+Leontief1!AJ229</f>
        <v>0</v>
      </c>
      <c r="AK34" s="42">
        <f>+Leontief1!AK229</f>
        <v>1.7693536567742728E-4</v>
      </c>
      <c r="AL34" s="42">
        <f>+Leontief1!AL229</f>
        <v>5.0384861320480452E-4</v>
      </c>
      <c r="AM34" s="42">
        <f>+Leontief1!AM229</f>
        <v>1.4455830268750201E-3</v>
      </c>
      <c r="AN34" s="42">
        <f>+Leontief1!AN229</f>
        <v>1.5365701917363772E-4</v>
      </c>
      <c r="AO34" s="42">
        <f>+Leontief1!AO229</f>
        <v>5.8234900096876731E-3</v>
      </c>
      <c r="AP34" s="42">
        <f>+Leontief1!AP229</f>
        <v>1.2226520285415663E-4</v>
      </c>
      <c r="AQ34" s="42">
        <f>+Leontief1!AQ229</f>
        <v>1.7701743149661311E-4</v>
      </c>
      <c r="AR34" s="42">
        <f>+Leontief1!AR229</f>
        <v>8.9502895995949172E-5</v>
      </c>
      <c r="AS34" s="42">
        <f>+Leontief1!AS229</f>
        <v>7.8755046344822877E-5</v>
      </c>
      <c r="AT34" s="42">
        <f>+Leontief1!AT229</f>
        <v>6.3507539177189631E-5</v>
      </c>
      <c r="AU34" s="42">
        <f>+Leontief1!AU229</f>
        <v>4.9772317593852906E-5</v>
      </c>
      <c r="AV34" s="42">
        <f>+Leontief1!AV229</f>
        <v>6.8985116745855229E-5</v>
      </c>
      <c r="AW34" s="42">
        <f>+Leontief1!AW229</f>
        <v>4.1426198079668776E-5</v>
      </c>
      <c r="AX34" s="42">
        <f>+Leontief1!AX229</f>
        <v>1.2774690493136298E-4</v>
      </c>
      <c r="AY34" s="42">
        <f>+Leontief1!AY229</f>
        <v>5.4535125872316617E-5</v>
      </c>
      <c r="AZ34" s="42">
        <f>+Leontief1!AZ229</f>
        <v>2.2301831330117358E-5</v>
      </c>
      <c r="BA34" s="42">
        <f>+Leontief1!BA229</f>
        <v>1.9749347144383945E-5</v>
      </c>
      <c r="BB34" s="42">
        <f>+Leontief1!BB229</f>
        <v>2.0948658528720405E-5</v>
      </c>
      <c r="BC34" s="42">
        <f>+Leontief1!BC229</f>
        <v>2.68603417513316E-5</v>
      </c>
      <c r="BD34" s="42">
        <f>+Leontief1!BD229</f>
        <v>2.0418055802173666E-5</v>
      </c>
      <c r="BE34" s="42">
        <f>+Leontief1!BE229</f>
        <v>4.4488981110858515E-5</v>
      </c>
      <c r="BF34" s="42">
        <f>+Leontief1!BF229</f>
        <v>3.831838414842424E-5</v>
      </c>
      <c r="BG34" s="42">
        <f>+Leontief1!BG229</f>
        <v>9.8215170912967082E-5</v>
      </c>
      <c r="BH34" s="42">
        <f>+Leontief1!BH229</f>
        <v>7.305390317884792E-5</v>
      </c>
      <c r="BI34" s="42">
        <f>+Leontief1!BI229</f>
        <v>1.9789280233795661E-3</v>
      </c>
      <c r="BJ34" s="42">
        <f>+Leontief1!BJ229</f>
        <v>6.9039554019094504E-5</v>
      </c>
      <c r="BK34" s="42">
        <f>+Leontief1!BK229</f>
        <v>1.9565175804876357E-4</v>
      </c>
    </row>
    <row r="35" spans="1:63" ht="15.6" x14ac:dyDescent="0.3">
      <c r="A35" s="14"/>
      <c r="B35" s="44">
        <v>29</v>
      </c>
      <c r="C35" s="46" t="s">
        <v>80</v>
      </c>
      <c r="D35" s="42">
        <f>+Leontief1!D230</f>
        <v>5.999504280601654E-3</v>
      </c>
      <c r="E35" s="42">
        <f>+Leontief1!E230</f>
        <v>5.5361411586204628E-3</v>
      </c>
      <c r="F35" s="42">
        <f>+Leontief1!F230</f>
        <v>7.2243154407164412E-4</v>
      </c>
      <c r="G35" s="42">
        <f>+Leontief1!G230</f>
        <v>1.3554857574304606E-3</v>
      </c>
      <c r="H35" s="42">
        <f>+Leontief1!H230</f>
        <v>8.2520679532567867E-4</v>
      </c>
      <c r="I35" s="42">
        <f>+Leontief1!I230</f>
        <v>1.6328613106904634E-3</v>
      </c>
      <c r="J35" s="42">
        <f>+Leontief1!J230</f>
        <v>1.2804929346189554E-3</v>
      </c>
      <c r="K35" s="42">
        <f>+Leontief1!K230</f>
        <v>3.3296728217293466E-3</v>
      </c>
      <c r="L35" s="42">
        <f>+Leontief1!L230</f>
        <v>2.8192160347991959E-3</v>
      </c>
      <c r="M35" s="42">
        <f>+Leontief1!M230</f>
        <v>1.5486660805490648E-3</v>
      </c>
      <c r="N35" s="42">
        <f>+Leontief1!N230</f>
        <v>2.6495892426349542E-3</v>
      </c>
      <c r="O35" s="42">
        <f>+Leontief1!O230</f>
        <v>4.9683379462839104E-3</v>
      </c>
      <c r="P35" s="42">
        <f>+Leontief1!P230</f>
        <v>3.4926889698516884E-3</v>
      </c>
      <c r="Q35" s="42">
        <f>+Leontief1!Q230</f>
        <v>5.6722680767583007E-4</v>
      </c>
      <c r="R35" s="42">
        <f>+Leontief1!R230</f>
        <v>1.6937175830544012E-4</v>
      </c>
      <c r="S35" s="42">
        <f>+Leontief1!S230</f>
        <v>1.0895246234626735E-3</v>
      </c>
      <c r="T35" s="42">
        <f>+Leontief1!T230</f>
        <v>9.853921316703288E-4</v>
      </c>
      <c r="U35" s="42">
        <f>+Leontief1!U230</f>
        <v>0</v>
      </c>
      <c r="V35" s="42">
        <f>+Leontief1!V230</f>
        <v>2.9507003391686837E-3</v>
      </c>
      <c r="W35" s="42">
        <f>+Leontief1!W230</f>
        <v>9.6423994437161188E-3</v>
      </c>
      <c r="X35" s="42">
        <f>+Leontief1!X230</f>
        <v>3.5241497302861769E-3</v>
      </c>
      <c r="Y35" s="42">
        <f>+Leontief1!Y230</f>
        <v>3.8199445781353862E-2</v>
      </c>
      <c r="Z35" s="42">
        <f>+Leontief1!Z230</f>
        <v>0</v>
      </c>
      <c r="AA35" s="42">
        <f>+Leontief1!AA230</f>
        <v>3.0686120005778304E-3</v>
      </c>
      <c r="AB35" s="42">
        <f>+Leontief1!AB230</f>
        <v>0</v>
      </c>
      <c r="AC35" s="42">
        <f>+Leontief1!AC230</f>
        <v>2.691015520501269E-3</v>
      </c>
      <c r="AD35" s="42">
        <f>+Leontief1!AD230</f>
        <v>3.5259314231216171E-2</v>
      </c>
      <c r="AE35" s="42">
        <f>+Leontief1!AE230</f>
        <v>4.5255553962379015E-3</v>
      </c>
      <c r="AF35" s="42">
        <f>+Leontief1!AF230</f>
        <v>1.0417977304410653</v>
      </c>
      <c r="AG35" s="42">
        <f>+Leontief1!AG230</f>
        <v>2.2110592271023816E-3</v>
      </c>
      <c r="AH35" s="42">
        <f>+Leontief1!AH230</f>
        <v>1.8764767654644878E-3</v>
      </c>
      <c r="AI35" s="42">
        <f>+Leontief1!AI230</f>
        <v>2.5349800710405385E-3</v>
      </c>
      <c r="AJ35" s="42">
        <f>+Leontief1!AJ230</f>
        <v>0</v>
      </c>
      <c r="AK35" s="42">
        <f>+Leontief1!AK230</f>
        <v>5.0305956302670778E-3</v>
      </c>
      <c r="AL35" s="42">
        <f>+Leontief1!AL230</f>
        <v>1.7936569500732625E-2</v>
      </c>
      <c r="AM35" s="42">
        <f>+Leontief1!AM230</f>
        <v>5.2698767531609726E-3</v>
      </c>
      <c r="AN35" s="42">
        <f>+Leontief1!AN230</f>
        <v>8.3062819971556553E-3</v>
      </c>
      <c r="AO35" s="42">
        <f>+Leontief1!AO230</f>
        <v>1.6633663054088366E-2</v>
      </c>
      <c r="AP35" s="42">
        <f>+Leontief1!AP230</f>
        <v>1.908525467481291E-3</v>
      </c>
      <c r="AQ35" s="42">
        <f>+Leontief1!AQ230</f>
        <v>3.0057165847300997E-2</v>
      </c>
      <c r="AR35" s="42">
        <f>+Leontief1!AR230</f>
        <v>1.6155599679431559E-2</v>
      </c>
      <c r="AS35" s="42">
        <f>+Leontief1!AS230</f>
        <v>3.2651925741676031E-2</v>
      </c>
      <c r="AT35" s="42">
        <f>+Leontief1!AT230</f>
        <v>3.4098924715409494E-3</v>
      </c>
      <c r="AU35" s="42">
        <f>+Leontief1!AU230</f>
        <v>4.4122376304607308E-3</v>
      </c>
      <c r="AV35" s="42">
        <f>+Leontief1!AV230</f>
        <v>3.2175461179888676E-2</v>
      </c>
      <c r="AW35" s="42">
        <f>+Leontief1!AW230</f>
        <v>3.4155573023592878E-3</v>
      </c>
      <c r="AX35" s="42">
        <f>+Leontief1!AX230</f>
        <v>3.1280980931201892E-3</v>
      </c>
      <c r="AY35" s="42">
        <f>+Leontief1!AY230</f>
        <v>2.8258306125855384E-3</v>
      </c>
      <c r="AZ35" s="42">
        <f>+Leontief1!AZ230</f>
        <v>8.0685191531676534E-4</v>
      </c>
      <c r="BA35" s="42">
        <f>+Leontief1!BA230</f>
        <v>5.1320066273484466E-4</v>
      </c>
      <c r="BB35" s="42">
        <f>+Leontief1!BB230</f>
        <v>1.4190893252537104E-3</v>
      </c>
      <c r="BC35" s="42">
        <f>+Leontief1!BC230</f>
        <v>1.3625630495884317E-3</v>
      </c>
      <c r="BD35" s="42">
        <f>+Leontief1!BD230</f>
        <v>4.6074529238421052E-4</v>
      </c>
      <c r="BE35" s="42">
        <f>+Leontief1!BE230</f>
        <v>2.4665602371804992E-3</v>
      </c>
      <c r="BF35" s="42">
        <f>+Leontief1!BF230</f>
        <v>2.2443537163561169E-3</v>
      </c>
      <c r="BG35" s="42">
        <f>+Leontief1!BG230</f>
        <v>2.2416033803520645E-3</v>
      </c>
      <c r="BH35" s="42">
        <f>+Leontief1!BH230</f>
        <v>1.636776383015169E-3</v>
      </c>
      <c r="BI35" s="42">
        <f>+Leontief1!BI230</f>
        <v>2.1233503833889022E-3</v>
      </c>
      <c r="BJ35" s="42">
        <f>+Leontief1!BJ230</f>
        <v>1.2444386783370039E-2</v>
      </c>
      <c r="BK35" s="42">
        <f>+Leontief1!BK230</f>
        <v>3.1482165777610661E-3</v>
      </c>
    </row>
    <row r="36" spans="1:63" ht="15.6" x14ac:dyDescent="0.3">
      <c r="A36" s="14"/>
      <c r="B36" s="44">
        <v>30</v>
      </c>
      <c r="C36" s="46" t="s">
        <v>82</v>
      </c>
      <c r="D36" s="42">
        <f>+Leontief1!D231</f>
        <v>1.2108707631560752E-3</v>
      </c>
      <c r="E36" s="42">
        <f>+Leontief1!E231</f>
        <v>7.1497629757070081E-4</v>
      </c>
      <c r="F36" s="42">
        <f>+Leontief1!F231</f>
        <v>1.853003120305754E-4</v>
      </c>
      <c r="G36" s="42">
        <f>+Leontief1!G231</f>
        <v>2.0617124842922557E-4</v>
      </c>
      <c r="H36" s="42">
        <f>+Leontief1!H231</f>
        <v>1.205206769149273E-4</v>
      </c>
      <c r="I36" s="42">
        <f>+Leontief1!I231</f>
        <v>8.525557221398276E-3</v>
      </c>
      <c r="J36" s="42">
        <f>+Leontief1!J231</f>
        <v>9.1563455099751044E-4</v>
      </c>
      <c r="K36" s="42">
        <f>+Leontief1!K231</f>
        <v>4.0142366234179024E-3</v>
      </c>
      <c r="L36" s="42">
        <f>+Leontief1!L231</f>
        <v>5.7874333551822463E-3</v>
      </c>
      <c r="M36" s="42">
        <f>+Leontief1!M231</f>
        <v>1.7691761855170179E-3</v>
      </c>
      <c r="N36" s="42">
        <f>+Leontief1!N231</f>
        <v>2.7788112870053847E-3</v>
      </c>
      <c r="O36" s="42">
        <f>+Leontief1!O231</f>
        <v>4.1320744052968496E-4</v>
      </c>
      <c r="P36" s="42">
        <f>+Leontief1!P231</f>
        <v>4.6510058609201214E-3</v>
      </c>
      <c r="Q36" s="42">
        <f>+Leontief1!Q231</f>
        <v>2.2454849429957095E-4</v>
      </c>
      <c r="R36" s="42">
        <f>+Leontief1!R231</f>
        <v>1.7538413448025292E-4</v>
      </c>
      <c r="S36" s="42">
        <f>+Leontief1!S231</f>
        <v>1.3026286138503468E-3</v>
      </c>
      <c r="T36" s="42">
        <f>+Leontief1!T231</f>
        <v>1.7837403088284353E-3</v>
      </c>
      <c r="U36" s="42">
        <f>+Leontief1!U231</f>
        <v>0</v>
      </c>
      <c r="V36" s="42">
        <f>+Leontief1!V231</f>
        <v>3.8308794161954268E-3</v>
      </c>
      <c r="W36" s="42">
        <f>+Leontief1!W231</f>
        <v>1.505472417399816E-3</v>
      </c>
      <c r="X36" s="42">
        <f>+Leontief1!X231</f>
        <v>9.8651816224938605E-4</v>
      </c>
      <c r="Y36" s="42">
        <f>+Leontief1!Y231</f>
        <v>2.0645230144308445E-3</v>
      </c>
      <c r="Z36" s="42">
        <f>+Leontief1!Z231</f>
        <v>0</v>
      </c>
      <c r="AA36" s="42">
        <f>+Leontief1!AA231</f>
        <v>1.9575160318987227E-3</v>
      </c>
      <c r="AB36" s="42">
        <f>+Leontief1!AB231</f>
        <v>0</v>
      </c>
      <c r="AC36" s="42">
        <f>+Leontief1!AC231</f>
        <v>1.803324409443519E-3</v>
      </c>
      <c r="AD36" s="42">
        <f>+Leontief1!AD231</f>
        <v>2.2977847664911416E-3</v>
      </c>
      <c r="AE36" s="42">
        <f>+Leontief1!AE231</f>
        <v>2.892341572301841E-3</v>
      </c>
      <c r="AF36" s="42">
        <f>+Leontief1!AF231</f>
        <v>1.9031931210237118E-2</v>
      </c>
      <c r="AG36" s="42">
        <f>+Leontief1!AG231</f>
        <v>1.0673531403516068</v>
      </c>
      <c r="AH36" s="42">
        <f>+Leontief1!AH231</f>
        <v>1.0973868049492413E-3</v>
      </c>
      <c r="AI36" s="42">
        <f>+Leontief1!AI231</f>
        <v>4.4818522088125191E-3</v>
      </c>
      <c r="AJ36" s="42">
        <f>+Leontief1!AJ231</f>
        <v>0</v>
      </c>
      <c r="AK36" s="42">
        <f>+Leontief1!AK231</f>
        <v>7.2515467410193737E-3</v>
      </c>
      <c r="AL36" s="42">
        <f>+Leontief1!AL231</f>
        <v>3.6751523213565556E-3</v>
      </c>
      <c r="AM36" s="42">
        <f>+Leontief1!AM231</f>
        <v>1.4073620240611488E-2</v>
      </c>
      <c r="AN36" s="42">
        <f>+Leontief1!AN231</f>
        <v>3.9589371784686887E-3</v>
      </c>
      <c r="AO36" s="42">
        <f>+Leontief1!AO231</f>
        <v>1.0024861432487429E-2</v>
      </c>
      <c r="AP36" s="42">
        <f>+Leontief1!AP231</f>
        <v>0.14718473753265329</v>
      </c>
      <c r="AQ36" s="42">
        <f>+Leontief1!AQ231</f>
        <v>3.6199616011231219E-3</v>
      </c>
      <c r="AR36" s="42">
        <f>+Leontief1!AR231</f>
        <v>5.5234888276983361E-3</v>
      </c>
      <c r="AS36" s="42">
        <f>+Leontief1!AS231</f>
        <v>2.0673274555051708E-3</v>
      </c>
      <c r="AT36" s="42">
        <f>+Leontief1!AT231</f>
        <v>1.9444341372450678E-3</v>
      </c>
      <c r="AU36" s="42">
        <f>+Leontief1!AU231</f>
        <v>8.4538586225140822E-4</v>
      </c>
      <c r="AV36" s="42">
        <f>+Leontief1!AV231</f>
        <v>2.0074680578523606E-3</v>
      </c>
      <c r="AW36" s="42">
        <f>+Leontief1!AW231</f>
        <v>1.2494501936664718E-2</v>
      </c>
      <c r="AX36" s="42">
        <f>+Leontief1!AX231</f>
        <v>2.6982084079704622E-3</v>
      </c>
      <c r="AY36" s="42">
        <f>+Leontief1!AY231</f>
        <v>2.335724074505319E-3</v>
      </c>
      <c r="AZ36" s="42">
        <f>+Leontief1!AZ231</f>
        <v>3.2262653571023064E-3</v>
      </c>
      <c r="BA36" s="42">
        <f>+Leontief1!BA231</f>
        <v>3.6854076090749124E-3</v>
      </c>
      <c r="BB36" s="42">
        <f>+Leontief1!BB231</f>
        <v>2.6219165261289743E-3</v>
      </c>
      <c r="BC36" s="42">
        <f>+Leontief1!BC231</f>
        <v>2.0370132758168089E-3</v>
      </c>
      <c r="BD36" s="42">
        <f>+Leontief1!BD231</f>
        <v>1.7670055152536918E-2</v>
      </c>
      <c r="BE36" s="42">
        <f>+Leontief1!BE231</f>
        <v>4.5454071702058663E-3</v>
      </c>
      <c r="BF36" s="42">
        <f>+Leontief1!BF231</f>
        <v>3.288255429298551E-3</v>
      </c>
      <c r="BG36" s="42">
        <f>+Leontief1!BG231</f>
        <v>3.9057199077019854E-3</v>
      </c>
      <c r="BH36" s="42">
        <f>+Leontief1!BH231</f>
        <v>4.5821173849319398E-3</v>
      </c>
      <c r="BI36" s="42">
        <f>+Leontief1!BI231</f>
        <v>2.8861268186573647E-3</v>
      </c>
      <c r="BJ36" s="42">
        <f>+Leontief1!BJ231</f>
        <v>2.8265276331571115E-3</v>
      </c>
      <c r="BK36" s="42">
        <f>+Leontief1!BK231</f>
        <v>1.9981862814496677E-3</v>
      </c>
    </row>
    <row r="37" spans="1:63" ht="15.6" x14ac:dyDescent="0.3">
      <c r="A37" s="14"/>
      <c r="B37" s="44">
        <v>31</v>
      </c>
      <c r="C37" s="46" t="s">
        <v>84</v>
      </c>
      <c r="D37" s="42">
        <f>+Leontief1!D232</f>
        <v>8.0891989615061876E-5</v>
      </c>
      <c r="E37" s="42">
        <f>+Leontief1!E232</f>
        <v>6.0313276718952965E-5</v>
      </c>
      <c r="F37" s="42">
        <f>+Leontief1!F232</f>
        <v>6.3866119970193498E-6</v>
      </c>
      <c r="G37" s="42">
        <f>+Leontief1!G232</f>
        <v>1.2147285169063884E-5</v>
      </c>
      <c r="H37" s="42">
        <f>+Leontief1!H232</f>
        <v>5.3032601761840764E-6</v>
      </c>
      <c r="I37" s="42">
        <f>+Leontief1!I232</f>
        <v>4.8119846505181582E-5</v>
      </c>
      <c r="J37" s="42">
        <f>+Leontief1!J232</f>
        <v>3.1121227930985103E-5</v>
      </c>
      <c r="K37" s="42">
        <f>+Leontief1!K232</f>
        <v>2.5624918066355797E-5</v>
      </c>
      <c r="L37" s="42">
        <f>+Leontief1!L232</f>
        <v>2.5775224865875814E-5</v>
      </c>
      <c r="M37" s="42">
        <f>+Leontief1!M232</f>
        <v>1.4968316155289063E-5</v>
      </c>
      <c r="N37" s="42">
        <f>+Leontief1!N232</f>
        <v>1.9020871901506683E-5</v>
      </c>
      <c r="O37" s="42">
        <f>+Leontief1!O232</f>
        <v>1.8390528686920484E-5</v>
      </c>
      <c r="P37" s="42">
        <f>+Leontief1!P232</f>
        <v>6.4631133667713601E-5</v>
      </c>
      <c r="Q37" s="42">
        <f>+Leontief1!Q232</f>
        <v>3.911000793260805E-6</v>
      </c>
      <c r="R37" s="42">
        <f>+Leontief1!R232</f>
        <v>7.1859411992591541E-6</v>
      </c>
      <c r="S37" s="42">
        <f>+Leontief1!S232</f>
        <v>8.7189458443661473E-6</v>
      </c>
      <c r="T37" s="42">
        <f>+Leontief1!T232</f>
        <v>2.2086269032453543E-5</v>
      </c>
      <c r="U37" s="42">
        <f>+Leontief1!U232</f>
        <v>0</v>
      </c>
      <c r="V37" s="42">
        <f>+Leontief1!V232</f>
        <v>3.025811741511572E-5</v>
      </c>
      <c r="W37" s="42">
        <f>+Leontief1!W232</f>
        <v>3.7757596723482839E-5</v>
      </c>
      <c r="X37" s="42">
        <f>+Leontief1!X232</f>
        <v>2.5516471114066359E-5</v>
      </c>
      <c r="Y37" s="42">
        <f>+Leontief1!Y232</f>
        <v>5.3008192336777084E-5</v>
      </c>
      <c r="Z37" s="42">
        <f>+Leontief1!Z232</f>
        <v>0</v>
      </c>
      <c r="AA37" s="42">
        <f>+Leontief1!AA232</f>
        <v>4.5645806344779678E-5</v>
      </c>
      <c r="AB37" s="42">
        <f>+Leontief1!AB232</f>
        <v>0</v>
      </c>
      <c r="AC37" s="42">
        <f>+Leontief1!AC232</f>
        <v>4.405174661525673E-5</v>
      </c>
      <c r="AD37" s="42">
        <f>+Leontief1!AD232</f>
        <v>4.3310365357706983E-5</v>
      </c>
      <c r="AE37" s="42">
        <f>+Leontief1!AE232</f>
        <v>1.6385007668539024E-4</v>
      </c>
      <c r="AF37" s="42">
        <f>+Leontief1!AF232</f>
        <v>2.86974966071493E-5</v>
      </c>
      <c r="AG37" s="42">
        <f>+Leontief1!AG232</f>
        <v>3.7392950146053534E-5</v>
      </c>
      <c r="AH37" s="42">
        <f>+Leontief1!AH232</f>
        <v>1.0777106729718455</v>
      </c>
      <c r="AI37" s="42">
        <f>+Leontief1!AI232</f>
        <v>3.3672216533765245E-2</v>
      </c>
      <c r="AJ37" s="42">
        <f>+Leontief1!AJ232</f>
        <v>0</v>
      </c>
      <c r="AK37" s="42">
        <f>+Leontief1!AK232</f>
        <v>9.7131430438327348E-3</v>
      </c>
      <c r="AL37" s="42">
        <f>+Leontief1!AL232</f>
        <v>5.3195502205072103E-4</v>
      </c>
      <c r="AM37" s="42">
        <f>+Leontief1!AM232</f>
        <v>6.3072449054550356E-4</v>
      </c>
      <c r="AN37" s="42">
        <f>+Leontief1!AN232</f>
        <v>6.0120827138815131E-4</v>
      </c>
      <c r="AO37" s="42">
        <f>+Leontief1!AO232</f>
        <v>7.6462962562244281E-5</v>
      </c>
      <c r="AP37" s="42">
        <f>+Leontief1!AP232</f>
        <v>5.1835415493173189E-4</v>
      </c>
      <c r="AQ37" s="42">
        <f>+Leontief1!AQ232</f>
        <v>3.7942284346516216E-4</v>
      </c>
      <c r="AR37" s="42">
        <f>+Leontief1!AR232</f>
        <v>1.0552089770343225E-4</v>
      </c>
      <c r="AS37" s="42">
        <f>+Leontief1!AS232</f>
        <v>6.3556960360106976E-5</v>
      </c>
      <c r="AT37" s="42">
        <f>+Leontief1!AT232</f>
        <v>3.572142474949759E-5</v>
      </c>
      <c r="AU37" s="42">
        <f>+Leontief1!AU232</f>
        <v>6.3980860541650654E-5</v>
      </c>
      <c r="AV37" s="42">
        <f>+Leontief1!AV232</f>
        <v>3.2148536377473054E-5</v>
      </c>
      <c r="AW37" s="42">
        <f>+Leontief1!AW232</f>
        <v>6.8403061701749818E-5</v>
      </c>
      <c r="AX37" s="42">
        <f>+Leontief1!AX232</f>
        <v>1.1163993459630008E-4</v>
      </c>
      <c r="AY37" s="42">
        <f>+Leontief1!AY232</f>
        <v>1.9422661148236884E-5</v>
      </c>
      <c r="AZ37" s="42">
        <f>+Leontief1!AZ232</f>
        <v>6.8605871189899475E-5</v>
      </c>
      <c r="BA37" s="42">
        <f>+Leontief1!BA232</f>
        <v>3.6761302009883284E-5</v>
      </c>
      <c r="BB37" s="42">
        <f>+Leontief1!BB232</f>
        <v>6.9229420319061197E-5</v>
      </c>
      <c r="BC37" s="42">
        <f>+Leontief1!BC232</f>
        <v>3.8390084334041151E-5</v>
      </c>
      <c r="BD37" s="42">
        <f>+Leontief1!BD232</f>
        <v>7.3922048574097884E-5</v>
      </c>
      <c r="BE37" s="42">
        <f>+Leontief1!BE232</f>
        <v>1.1236053228493306E-4</v>
      </c>
      <c r="BF37" s="42">
        <f>+Leontief1!BF232</f>
        <v>6.1189425192176254E-5</v>
      </c>
      <c r="BG37" s="42">
        <f>+Leontief1!BG232</f>
        <v>9.0081854889087601E-5</v>
      </c>
      <c r="BH37" s="42">
        <f>+Leontief1!BH232</f>
        <v>3.1491023841394551E-5</v>
      </c>
      <c r="BI37" s="42">
        <f>+Leontief1!BI232</f>
        <v>1.718935502555306E-4</v>
      </c>
      <c r="BJ37" s="42">
        <f>+Leontief1!BJ232</f>
        <v>2.8312335801816295E-4</v>
      </c>
      <c r="BK37" s="42">
        <f>+Leontief1!BK232</f>
        <v>1.801213244274843E-4</v>
      </c>
    </row>
    <row r="38" spans="1:63" ht="15.6" x14ac:dyDescent="0.3">
      <c r="A38" s="14"/>
      <c r="B38" s="44">
        <v>32</v>
      </c>
      <c r="C38" s="46" t="s">
        <v>86</v>
      </c>
      <c r="D38" s="42">
        <f>+Leontief1!D233</f>
        <v>2.664202774113696E-3</v>
      </c>
      <c r="E38" s="42">
        <f>+Leontief1!E233</f>
        <v>1.9862964565388564E-3</v>
      </c>
      <c r="F38" s="42">
        <f>+Leontief1!F233</f>
        <v>2.0899090701282839E-4</v>
      </c>
      <c r="G38" s="42">
        <f>+Leontief1!G233</f>
        <v>3.9482451916439149E-4</v>
      </c>
      <c r="H38" s="42">
        <f>+Leontief1!H233</f>
        <v>1.7018663249368469E-4</v>
      </c>
      <c r="I38" s="42">
        <f>+Leontief1!I233</f>
        <v>1.5796414935427569E-3</v>
      </c>
      <c r="J38" s="42">
        <f>+Leontief1!J233</f>
        <v>1.0224000055430744E-3</v>
      </c>
      <c r="K38" s="42">
        <f>+Leontief1!K233</f>
        <v>8.3910377811424297E-4</v>
      </c>
      <c r="L38" s="42">
        <f>+Leontief1!L233</f>
        <v>8.4680421408901707E-4</v>
      </c>
      <c r="M38" s="42">
        <f>+Leontief1!M233</f>
        <v>4.8719169883881434E-4</v>
      </c>
      <c r="N38" s="42">
        <f>+Leontief1!N233</f>
        <v>6.23154793392734E-4</v>
      </c>
      <c r="O38" s="42">
        <f>+Leontief1!O233</f>
        <v>6.0103538583723432E-4</v>
      </c>
      <c r="P38" s="42">
        <f>+Leontief1!P233</f>
        <v>2.1257296432560901E-3</v>
      </c>
      <c r="Q38" s="42">
        <f>+Leontief1!Q233</f>
        <v>1.2587488914622851E-4</v>
      </c>
      <c r="R38" s="42">
        <f>+Leontief1!R233</f>
        <v>2.1079813513569912E-4</v>
      </c>
      <c r="S38" s="42">
        <f>+Leontief1!S233</f>
        <v>2.8290355606875244E-4</v>
      </c>
      <c r="T38" s="42">
        <f>+Leontief1!T233</f>
        <v>7.1845893503922709E-4</v>
      </c>
      <c r="U38" s="42">
        <f>+Leontief1!U233</f>
        <v>0</v>
      </c>
      <c r="V38" s="42">
        <f>+Leontief1!V233</f>
        <v>9.9115152542867129E-4</v>
      </c>
      <c r="W38" s="42">
        <f>+Leontief1!W233</f>
        <v>1.23804608325575E-3</v>
      </c>
      <c r="X38" s="42">
        <f>+Leontief1!X233</f>
        <v>8.3555010234697866E-4</v>
      </c>
      <c r="Y38" s="42">
        <f>+Leontief1!Y233</f>
        <v>1.7112127532931563E-3</v>
      </c>
      <c r="Z38" s="42">
        <f>+Leontief1!Z233</f>
        <v>0</v>
      </c>
      <c r="AA38" s="42">
        <f>+Leontief1!AA233</f>
        <v>1.4924798784908468E-3</v>
      </c>
      <c r="AB38" s="42">
        <f>+Leontief1!AB233</f>
        <v>0</v>
      </c>
      <c r="AC38" s="42">
        <f>+Leontief1!AC233</f>
        <v>1.4453134122247684E-3</v>
      </c>
      <c r="AD38" s="42">
        <f>+Leontief1!AD233</f>
        <v>1.4142834649541046E-3</v>
      </c>
      <c r="AE38" s="42">
        <f>+Leontief1!AE233</f>
        <v>5.3983547160680436E-3</v>
      </c>
      <c r="AF38" s="42">
        <f>+Leontief1!AF233</f>
        <v>9.356338786801311E-4</v>
      </c>
      <c r="AG38" s="42">
        <f>+Leontief1!AG233</f>
        <v>1.2227258906480924E-3</v>
      </c>
      <c r="AH38" s="42">
        <f>+Leontief1!AH233</f>
        <v>5.5048672718175989E-4</v>
      </c>
      <c r="AI38" s="42">
        <f>+Leontief1!AI233</f>
        <v>1.1105527489758145</v>
      </c>
      <c r="AJ38" s="42">
        <f>+Leontief1!AJ233</f>
        <v>0</v>
      </c>
      <c r="AK38" s="42">
        <f>+Leontief1!AK233</f>
        <v>1.0254686366968123E-2</v>
      </c>
      <c r="AL38" s="42">
        <f>+Leontief1!AL233</f>
        <v>1.7531393997842978E-2</v>
      </c>
      <c r="AM38" s="42">
        <f>+Leontief1!AM233</f>
        <v>2.0789191175129413E-2</v>
      </c>
      <c r="AN38" s="42">
        <f>+Leontief1!AN233</f>
        <v>1.9802152547036975E-2</v>
      </c>
      <c r="AO38" s="42">
        <f>+Leontief1!AO233</f>
        <v>2.5101099989291139E-3</v>
      </c>
      <c r="AP38" s="42">
        <f>+Leontief1!AP233</f>
        <v>1.7077329569388473E-2</v>
      </c>
      <c r="AQ38" s="42">
        <f>+Leontief1!AQ233</f>
        <v>1.2501350411421719E-2</v>
      </c>
      <c r="AR38" s="42">
        <f>+Leontief1!AR233</f>
        <v>3.4596586203393719E-3</v>
      </c>
      <c r="AS38" s="42">
        <f>+Leontief1!AS233</f>
        <v>1.7559946641817626E-3</v>
      </c>
      <c r="AT38" s="42">
        <f>+Leontief1!AT233</f>
        <v>1.1181659758196813E-3</v>
      </c>
      <c r="AU38" s="42">
        <f>+Leontief1!AU233</f>
        <v>1.9721496547708585E-3</v>
      </c>
      <c r="AV38" s="42">
        <f>+Leontief1!AV233</f>
        <v>1.0546757296224611E-3</v>
      </c>
      <c r="AW38" s="42">
        <f>+Leontief1!AW233</f>
        <v>2.2448050598429148E-3</v>
      </c>
      <c r="AX38" s="42">
        <f>+Leontief1!AX233</f>
        <v>3.6739099819397894E-3</v>
      </c>
      <c r="AY38" s="42">
        <f>+Leontief1!AY233</f>
        <v>6.3474335220488028E-4</v>
      </c>
      <c r="AZ38" s="42">
        <f>+Leontief1!AZ233</f>
        <v>2.2607324690801837E-3</v>
      </c>
      <c r="BA38" s="42">
        <f>+Leontief1!BA233</f>
        <v>1.211044371849999E-3</v>
      </c>
      <c r="BB38" s="42">
        <f>+Leontief1!BB233</f>
        <v>2.280003754804423E-3</v>
      </c>
      <c r="BC38" s="42">
        <f>+Leontief1!BC233</f>
        <v>1.2641214020043406E-3</v>
      </c>
      <c r="BD38" s="42">
        <f>+Leontief1!BD233</f>
        <v>2.4356389928839326E-3</v>
      </c>
      <c r="BE38" s="42">
        <f>+Leontief1!BE233</f>
        <v>3.7020244870895752E-3</v>
      </c>
      <c r="BF38" s="42">
        <f>+Leontief1!BF233</f>
        <v>2.006623842725797E-3</v>
      </c>
      <c r="BG38" s="42">
        <f>+Leontief1!BG233</f>
        <v>2.9677376458958431E-3</v>
      </c>
      <c r="BH38" s="42">
        <f>+Leontief1!BH233</f>
        <v>1.0331951057587019E-3</v>
      </c>
      <c r="BI38" s="42">
        <f>+Leontief1!BI233</f>
        <v>5.6658464412949429E-3</v>
      </c>
      <c r="BJ38" s="42">
        <f>+Leontief1!BJ233</f>
        <v>9.3314946113971405E-3</v>
      </c>
      <c r="BK38" s="42">
        <f>+Leontief1!BK233</f>
        <v>5.9371468072372934E-3</v>
      </c>
    </row>
    <row r="39" spans="1:63" ht="15.6" x14ac:dyDescent="0.3">
      <c r="A39" s="14"/>
      <c r="B39" s="44">
        <v>33</v>
      </c>
      <c r="C39" s="46" t="s">
        <v>88</v>
      </c>
      <c r="D39" s="42">
        <f>+Leontief1!D234</f>
        <v>0</v>
      </c>
      <c r="E39" s="42">
        <f>+Leontief1!E234</f>
        <v>0</v>
      </c>
      <c r="F39" s="42">
        <f>+Leontief1!F234</f>
        <v>0</v>
      </c>
      <c r="G39" s="42">
        <f>+Leontief1!G234</f>
        <v>0</v>
      </c>
      <c r="H39" s="42">
        <f>+Leontief1!H234</f>
        <v>0</v>
      </c>
      <c r="I39" s="42">
        <f>+Leontief1!I234</f>
        <v>0</v>
      </c>
      <c r="J39" s="42">
        <f>+Leontief1!J234</f>
        <v>0</v>
      </c>
      <c r="K39" s="42">
        <f>+Leontief1!K234</f>
        <v>0</v>
      </c>
      <c r="L39" s="42">
        <f>+Leontief1!L234</f>
        <v>0</v>
      </c>
      <c r="M39" s="42">
        <f>+Leontief1!M234</f>
        <v>0</v>
      </c>
      <c r="N39" s="42">
        <f>+Leontief1!N234</f>
        <v>0</v>
      </c>
      <c r="O39" s="42">
        <f>+Leontief1!O234</f>
        <v>0</v>
      </c>
      <c r="P39" s="42">
        <f>+Leontief1!P234</f>
        <v>0</v>
      </c>
      <c r="Q39" s="42">
        <f>+Leontief1!Q234</f>
        <v>0</v>
      </c>
      <c r="R39" s="42">
        <f>+Leontief1!R234</f>
        <v>0</v>
      </c>
      <c r="S39" s="42">
        <f>+Leontief1!S234</f>
        <v>0</v>
      </c>
      <c r="T39" s="42">
        <f>+Leontief1!T234</f>
        <v>0</v>
      </c>
      <c r="U39" s="42">
        <f>+Leontief1!U234</f>
        <v>0</v>
      </c>
      <c r="V39" s="42">
        <f>+Leontief1!V234</f>
        <v>0</v>
      </c>
      <c r="W39" s="42">
        <f>+Leontief1!W234</f>
        <v>0</v>
      </c>
      <c r="X39" s="42">
        <f>+Leontief1!X234</f>
        <v>0</v>
      </c>
      <c r="Y39" s="42">
        <f>+Leontief1!Y234</f>
        <v>0</v>
      </c>
      <c r="Z39" s="42">
        <f>+Leontief1!Z234</f>
        <v>0</v>
      </c>
      <c r="AA39" s="42">
        <f>+Leontief1!AA234</f>
        <v>0</v>
      </c>
      <c r="AB39" s="42">
        <f>+Leontief1!AB234</f>
        <v>0</v>
      </c>
      <c r="AC39" s="42">
        <f>+Leontief1!AC234</f>
        <v>0</v>
      </c>
      <c r="AD39" s="42">
        <f>+Leontief1!AD234</f>
        <v>0</v>
      </c>
      <c r="AE39" s="42">
        <f>+Leontief1!AE234</f>
        <v>0</v>
      </c>
      <c r="AF39" s="42">
        <f>+Leontief1!AF234</f>
        <v>0</v>
      </c>
      <c r="AG39" s="42">
        <f>+Leontief1!AG234</f>
        <v>0</v>
      </c>
      <c r="AH39" s="42">
        <f>+Leontief1!AH234</f>
        <v>0</v>
      </c>
      <c r="AI39" s="42">
        <f>+Leontief1!AI234</f>
        <v>0</v>
      </c>
      <c r="AJ39" s="42">
        <f>+Leontief1!AJ234</f>
        <v>1</v>
      </c>
      <c r="AK39" s="42">
        <f>+Leontief1!AK234</f>
        <v>0</v>
      </c>
      <c r="AL39" s="42">
        <f>+Leontief1!AL234</f>
        <v>0</v>
      </c>
      <c r="AM39" s="42">
        <f>+Leontief1!AM234</f>
        <v>0</v>
      </c>
      <c r="AN39" s="42">
        <f>+Leontief1!AN234</f>
        <v>0</v>
      </c>
      <c r="AO39" s="42">
        <f>+Leontief1!AO234</f>
        <v>0</v>
      </c>
      <c r="AP39" s="42">
        <f>+Leontief1!AP234</f>
        <v>0</v>
      </c>
      <c r="AQ39" s="42">
        <f>+Leontief1!AQ234</f>
        <v>0</v>
      </c>
      <c r="AR39" s="42">
        <f>+Leontief1!AR234</f>
        <v>0</v>
      </c>
      <c r="AS39" s="42">
        <f>+Leontief1!AS234</f>
        <v>0</v>
      </c>
      <c r="AT39" s="42">
        <f>+Leontief1!AT234</f>
        <v>0</v>
      </c>
      <c r="AU39" s="42">
        <f>+Leontief1!AU234</f>
        <v>0</v>
      </c>
      <c r="AV39" s="42">
        <f>+Leontief1!AV234</f>
        <v>0</v>
      </c>
      <c r="AW39" s="42">
        <f>+Leontief1!AW234</f>
        <v>0</v>
      </c>
      <c r="AX39" s="42">
        <f>+Leontief1!AX234</f>
        <v>0</v>
      </c>
      <c r="AY39" s="42">
        <f>+Leontief1!AY234</f>
        <v>0</v>
      </c>
      <c r="AZ39" s="42">
        <f>+Leontief1!AZ234</f>
        <v>0</v>
      </c>
      <c r="BA39" s="42">
        <f>+Leontief1!BA234</f>
        <v>0</v>
      </c>
      <c r="BB39" s="42">
        <f>+Leontief1!BB234</f>
        <v>0</v>
      </c>
      <c r="BC39" s="42">
        <f>+Leontief1!BC234</f>
        <v>0</v>
      </c>
      <c r="BD39" s="42">
        <f>+Leontief1!BD234</f>
        <v>0</v>
      </c>
      <c r="BE39" s="42">
        <f>+Leontief1!BE234</f>
        <v>0</v>
      </c>
      <c r="BF39" s="42">
        <f>+Leontief1!BF234</f>
        <v>0</v>
      </c>
      <c r="BG39" s="42">
        <f>+Leontief1!BG234</f>
        <v>0</v>
      </c>
      <c r="BH39" s="42">
        <f>+Leontief1!BH234</f>
        <v>0</v>
      </c>
      <c r="BI39" s="42">
        <f>+Leontief1!BI234</f>
        <v>0</v>
      </c>
      <c r="BJ39" s="42">
        <f>+Leontief1!BJ234</f>
        <v>0</v>
      </c>
      <c r="BK39" s="42">
        <f>+Leontief1!BK234</f>
        <v>0</v>
      </c>
    </row>
    <row r="40" spans="1:63" ht="15.6" x14ac:dyDescent="0.3">
      <c r="A40" s="14"/>
      <c r="B40" s="44">
        <v>34</v>
      </c>
      <c r="C40" s="46" t="s">
        <v>90</v>
      </c>
      <c r="D40" s="42">
        <f>+Leontief1!D235</f>
        <v>1.2487846647282116E-5</v>
      </c>
      <c r="E40" s="42">
        <f>+Leontief1!E235</f>
        <v>9.7625137210695213E-6</v>
      </c>
      <c r="F40" s="42">
        <f>+Leontief1!F235</f>
        <v>5.3527163919537551E-6</v>
      </c>
      <c r="G40" s="42">
        <f>+Leontief1!G235</f>
        <v>1.8805502773001099E-5</v>
      </c>
      <c r="H40" s="42">
        <f>+Leontief1!H235</f>
        <v>1.5258788826821785E-5</v>
      </c>
      <c r="I40" s="42">
        <f>+Leontief1!I235</f>
        <v>2.4199185232307313E-5</v>
      </c>
      <c r="J40" s="42">
        <f>+Leontief1!J235</f>
        <v>1.3147777361109173E-5</v>
      </c>
      <c r="K40" s="42">
        <f>+Leontief1!K235</f>
        <v>1.9630938910692965E-5</v>
      </c>
      <c r="L40" s="42">
        <f>+Leontief1!L235</f>
        <v>1.0785953421331008E-5</v>
      </c>
      <c r="M40" s="42">
        <f>+Leontief1!M235</f>
        <v>2.0996403433671775E-5</v>
      </c>
      <c r="N40" s="42">
        <f>+Leontief1!N235</f>
        <v>1.3589436851623938E-5</v>
      </c>
      <c r="O40" s="42">
        <f>+Leontief1!O235</f>
        <v>1.7874111617755313E-5</v>
      </c>
      <c r="P40" s="42">
        <f>+Leontief1!P235</f>
        <v>1.9383498940823228E-5</v>
      </c>
      <c r="Q40" s="42">
        <f>+Leontief1!Q235</f>
        <v>1.0068860767905215E-5</v>
      </c>
      <c r="R40" s="42">
        <f>+Leontief1!R235</f>
        <v>8.454365229149181E-5</v>
      </c>
      <c r="S40" s="42">
        <f>+Leontief1!S235</f>
        <v>1.5075818475632935E-5</v>
      </c>
      <c r="T40" s="42">
        <f>+Leontief1!T235</f>
        <v>3.2300794608784146E-5</v>
      </c>
      <c r="U40" s="42">
        <f>+Leontief1!U235</f>
        <v>0</v>
      </c>
      <c r="V40" s="42">
        <f>+Leontief1!V235</f>
        <v>2.2113720091077603E-5</v>
      </c>
      <c r="W40" s="42">
        <f>+Leontief1!W235</f>
        <v>2.3604002001684059E-5</v>
      </c>
      <c r="X40" s="42">
        <f>+Leontief1!X235</f>
        <v>1.9555963777236957E-5</v>
      </c>
      <c r="Y40" s="42">
        <f>+Leontief1!Y235</f>
        <v>1.1985169262643918E-4</v>
      </c>
      <c r="Z40" s="42">
        <f>+Leontief1!Z235</f>
        <v>0</v>
      </c>
      <c r="AA40" s="42">
        <f>+Leontief1!AA235</f>
        <v>4.212849060332082E-5</v>
      </c>
      <c r="AB40" s="42">
        <f>+Leontief1!AB235</f>
        <v>0</v>
      </c>
      <c r="AC40" s="42">
        <f>+Leontief1!AC235</f>
        <v>2.4680317425206905E-5</v>
      </c>
      <c r="AD40" s="42">
        <f>+Leontief1!AD235</f>
        <v>4.5888996604234981E-5</v>
      </c>
      <c r="AE40" s="42">
        <f>+Leontief1!AE235</f>
        <v>1.9162433216965245E-5</v>
      </c>
      <c r="AF40" s="42">
        <f>+Leontief1!AF235</f>
        <v>3.5152713326131241E-5</v>
      </c>
      <c r="AG40" s="42">
        <f>+Leontief1!AG235</f>
        <v>3.4223082017607564E-5</v>
      </c>
      <c r="AH40" s="42">
        <f>+Leontief1!AH235</f>
        <v>2.0275824845469947E-5</v>
      </c>
      <c r="AI40" s="42">
        <f>+Leontief1!AI235</f>
        <v>2.0676890923943192E-4</v>
      </c>
      <c r="AJ40" s="42">
        <f>+Leontief1!AJ235</f>
        <v>0</v>
      </c>
      <c r="AK40" s="42">
        <f>+Leontief1!AK235</f>
        <v>1.0000471699106541</v>
      </c>
      <c r="AL40" s="42">
        <f>+Leontief1!AL235</f>
        <v>4.5713024209421246E-5</v>
      </c>
      <c r="AM40" s="42">
        <f>+Leontief1!AM235</f>
        <v>4.5500972448559938E-5</v>
      </c>
      <c r="AN40" s="42">
        <f>+Leontief1!AN235</f>
        <v>8.9034459702810908E-5</v>
      </c>
      <c r="AO40" s="42">
        <f>+Leontief1!AO235</f>
        <v>3.8316094378508789E-5</v>
      </c>
      <c r="AP40" s="42">
        <f>+Leontief1!AP235</f>
        <v>6.3334841075654355E-5</v>
      </c>
      <c r="AQ40" s="42">
        <f>+Leontief1!AQ235</f>
        <v>4.2639444930423264E-5</v>
      </c>
      <c r="AR40" s="42">
        <f>+Leontief1!AR235</f>
        <v>6.6934380687511401E-5</v>
      </c>
      <c r="AS40" s="42">
        <f>+Leontief1!AS235</f>
        <v>1.0974363361138323E-3</v>
      </c>
      <c r="AT40" s="42">
        <f>+Leontief1!AT235</f>
        <v>1.9361527432785303E-4</v>
      </c>
      <c r="AU40" s="42">
        <f>+Leontief1!AU235</f>
        <v>4.4547656785975747E-4</v>
      </c>
      <c r="AV40" s="42">
        <f>+Leontief1!AV235</f>
        <v>1.8333757908750803E-5</v>
      </c>
      <c r="AW40" s="42">
        <f>+Leontief1!AW235</f>
        <v>3.6586841477318196E-5</v>
      </c>
      <c r="AX40" s="42">
        <f>+Leontief1!AX235</f>
        <v>2.6863410871968664E-5</v>
      </c>
      <c r="AY40" s="42">
        <f>+Leontief1!AY235</f>
        <v>1.8954556579673905E-5</v>
      </c>
      <c r="AZ40" s="42">
        <f>+Leontief1!AZ235</f>
        <v>6.796208302864653E-6</v>
      </c>
      <c r="BA40" s="42">
        <f>+Leontief1!BA235</f>
        <v>4.7093256708073275E-6</v>
      </c>
      <c r="BB40" s="42">
        <f>+Leontief1!BB235</f>
        <v>1.0973392046045962E-5</v>
      </c>
      <c r="BC40" s="42">
        <f>+Leontief1!BC235</f>
        <v>6.7905657328913519E-6</v>
      </c>
      <c r="BD40" s="42">
        <f>+Leontief1!BD235</f>
        <v>8.2084120335740808E-6</v>
      </c>
      <c r="BE40" s="42">
        <f>+Leontief1!BE235</f>
        <v>1.2845722559927433E-5</v>
      </c>
      <c r="BF40" s="42">
        <f>+Leontief1!BF235</f>
        <v>3.7401177740442559E-5</v>
      </c>
      <c r="BG40" s="42">
        <f>+Leontief1!BG235</f>
        <v>1.1120979650131772E-5</v>
      </c>
      <c r="BH40" s="42">
        <f>+Leontief1!BH235</f>
        <v>1.7668709516087387E-5</v>
      </c>
      <c r="BI40" s="42">
        <f>+Leontief1!BI235</f>
        <v>1.209258532700076E-5</v>
      </c>
      <c r="BJ40" s="42">
        <f>+Leontief1!BJ235</f>
        <v>2.1976123659834442E-5</v>
      </c>
      <c r="BK40" s="42">
        <f>+Leontief1!BK235</f>
        <v>1.2343511240769242E-5</v>
      </c>
    </row>
    <row r="41" spans="1:63" ht="15.6" x14ac:dyDescent="0.3">
      <c r="A41" s="14"/>
      <c r="B41" s="44">
        <v>35</v>
      </c>
      <c r="C41" s="46" t="s">
        <v>92</v>
      </c>
      <c r="D41" s="42">
        <f>+Leontief1!D236</f>
        <v>8.3892127437694585E-6</v>
      </c>
      <c r="E41" s="42">
        <f>+Leontief1!E236</f>
        <v>6.0573099897871911E-6</v>
      </c>
      <c r="F41" s="42">
        <f>+Leontief1!F236</f>
        <v>1.5471012383374658E-6</v>
      </c>
      <c r="G41" s="42">
        <f>+Leontief1!G236</f>
        <v>1.6642735607188581E-6</v>
      </c>
      <c r="H41" s="42">
        <f>+Leontief1!H236</f>
        <v>1.2921837478092325E-6</v>
      </c>
      <c r="I41" s="42">
        <f>+Leontief1!I236</f>
        <v>2.6961142337344702E-5</v>
      </c>
      <c r="J41" s="42">
        <f>+Leontief1!J236</f>
        <v>3.8946436140262207E-6</v>
      </c>
      <c r="K41" s="42">
        <f>+Leontief1!K236</f>
        <v>6.3240235109541486E-6</v>
      </c>
      <c r="L41" s="42">
        <f>+Leontief1!L236</f>
        <v>3.1051971955579804E-6</v>
      </c>
      <c r="M41" s="42">
        <f>+Leontief1!M236</f>
        <v>4.8495239490818897E-6</v>
      </c>
      <c r="N41" s="42">
        <f>+Leontief1!N236</f>
        <v>5.8648280496942271E-6</v>
      </c>
      <c r="O41" s="42">
        <f>+Leontief1!O236</f>
        <v>4.9798283627158372E-6</v>
      </c>
      <c r="P41" s="42">
        <f>+Leontief1!P236</f>
        <v>7.5835759588988671E-6</v>
      </c>
      <c r="Q41" s="42">
        <f>+Leontief1!Q236</f>
        <v>2.1015863820969076E-6</v>
      </c>
      <c r="R41" s="42">
        <f>+Leontief1!R236</f>
        <v>9.7046886017320508E-7</v>
      </c>
      <c r="S41" s="42">
        <f>+Leontief1!S236</f>
        <v>1.2149443520968204E-5</v>
      </c>
      <c r="T41" s="42">
        <f>+Leontief1!T236</f>
        <v>1.454276334254147E-5</v>
      </c>
      <c r="U41" s="42">
        <f>+Leontief1!U236</f>
        <v>0</v>
      </c>
      <c r="V41" s="42">
        <f>+Leontief1!V236</f>
        <v>2.5352282999767684E-5</v>
      </c>
      <c r="W41" s="42">
        <f>+Leontief1!W236</f>
        <v>1.7752384215598727E-5</v>
      </c>
      <c r="X41" s="42">
        <f>+Leontief1!X236</f>
        <v>8.8302487614399141E-6</v>
      </c>
      <c r="Y41" s="42">
        <f>+Leontief1!Y236</f>
        <v>3.7705438106137569E-5</v>
      </c>
      <c r="Z41" s="42">
        <f>+Leontief1!Z236</f>
        <v>0</v>
      </c>
      <c r="AA41" s="42">
        <f>+Leontief1!AA236</f>
        <v>1.3060424406172065E-5</v>
      </c>
      <c r="AB41" s="42">
        <f>+Leontief1!AB236</f>
        <v>0</v>
      </c>
      <c r="AC41" s="42">
        <f>+Leontief1!AC236</f>
        <v>3.4318127914805463E-5</v>
      </c>
      <c r="AD41" s="42">
        <f>+Leontief1!AD236</f>
        <v>2.7281936475490245E-5</v>
      </c>
      <c r="AE41" s="42">
        <f>+Leontief1!AE236</f>
        <v>1.0616401512331263E-5</v>
      </c>
      <c r="AF41" s="42">
        <f>+Leontief1!AF236</f>
        <v>9.0430842694407954E-6</v>
      </c>
      <c r="AG41" s="42">
        <f>+Leontief1!AG236</f>
        <v>1.2940511206466738E-5</v>
      </c>
      <c r="AH41" s="42">
        <f>+Leontief1!AH236</f>
        <v>2.4241659075302713E-5</v>
      </c>
      <c r="AI41" s="42">
        <f>+Leontief1!AI236</f>
        <v>1.453601081938884E-5</v>
      </c>
      <c r="AJ41" s="42">
        <f>+Leontief1!AJ236</f>
        <v>0</v>
      </c>
      <c r="AK41" s="42">
        <f>+Leontief1!AK236</f>
        <v>1.8774173223294029E-5</v>
      </c>
      <c r="AL41" s="42">
        <f>+Leontief1!AL236</f>
        <v>1.0145173479277936</v>
      </c>
      <c r="AM41" s="42">
        <f>+Leontief1!AM236</f>
        <v>3.8859352522381114E-5</v>
      </c>
      <c r="AN41" s="42">
        <f>+Leontief1!AN236</f>
        <v>1.1167002195406347E-4</v>
      </c>
      <c r="AO41" s="42">
        <f>+Leontief1!AO236</f>
        <v>2.4592783301717413E-4</v>
      </c>
      <c r="AP41" s="42">
        <f>+Leontief1!AP236</f>
        <v>2.2474333603712328E-5</v>
      </c>
      <c r="AQ41" s="42">
        <f>+Leontief1!AQ236</f>
        <v>4.6817744059224223E-5</v>
      </c>
      <c r="AR41" s="42">
        <f>+Leontief1!AR236</f>
        <v>5.6765390361684264E-5</v>
      </c>
      <c r="AS41" s="42">
        <f>+Leontief1!AS236</f>
        <v>1.6369177959098062E-5</v>
      </c>
      <c r="AT41" s="42">
        <f>+Leontief1!AT236</f>
        <v>6.7614063993887927E-5</v>
      </c>
      <c r="AU41" s="42">
        <f>+Leontief1!AU236</f>
        <v>2.2309563658217258E-5</v>
      </c>
      <c r="AV41" s="42">
        <f>+Leontief1!AV236</f>
        <v>1.154235511921233E-4</v>
      </c>
      <c r="AW41" s="42">
        <f>+Leontief1!AW236</f>
        <v>2.8324690981115704E-5</v>
      </c>
      <c r="AX41" s="42">
        <f>+Leontief1!AX236</f>
        <v>9.1697581685973913E-4</v>
      </c>
      <c r="AY41" s="42">
        <f>+Leontief1!AY236</f>
        <v>2.1369333276526046E-4</v>
      </c>
      <c r="AZ41" s="42">
        <f>+Leontief1!AZ236</f>
        <v>2.4997111126730124E-4</v>
      </c>
      <c r="BA41" s="42">
        <f>+Leontief1!BA236</f>
        <v>5.0355752937212466E-4</v>
      </c>
      <c r="BB41" s="42">
        <f>+Leontief1!BB236</f>
        <v>1.5626357234734228E-3</v>
      </c>
      <c r="BC41" s="42">
        <f>+Leontief1!BC236</f>
        <v>3.1629593419435753E-4</v>
      </c>
      <c r="BD41" s="42">
        <f>+Leontief1!BD236</f>
        <v>6.2987790406809853E-5</v>
      </c>
      <c r="BE41" s="42">
        <f>+Leontief1!BE236</f>
        <v>2.0799280651072593E-4</v>
      </c>
      <c r="BF41" s="42">
        <f>+Leontief1!BF236</f>
        <v>5.8125791318935688E-5</v>
      </c>
      <c r="BG41" s="42">
        <f>+Leontief1!BG236</f>
        <v>4.7977835472383243E-4</v>
      </c>
      <c r="BH41" s="42">
        <f>+Leontief1!BH236</f>
        <v>2.1714766546213993E-4</v>
      </c>
      <c r="BI41" s="42">
        <f>+Leontief1!BI236</f>
        <v>2.469371856943738E-4</v>
      </c>
      <c r="BJ41" s="42">
        <f>+Leontief1!BJ236</f>
        <v>5.0918301953392936E-5</v>
      </c>
      <c r="BK41" s="42">
        <f>+Leontief1!BK236</f>
        <v>1.5431025557218439E-5</v>
      </c>
    </row>
    <row r="42" spans="1:63" ht="15.6" x14ac:dyDescent="0.3">
      <c r="A42" s="14"/>
      <c r="B42" s="44">
        <v>36</v>
      </c>
      <c r="C42" s="46" t="s">
        <v>94</v>
      </c>
      <c r="D42" s="42">
        <f>+Leontief1!D237</f>
        <v>7.0655431393674953E-5</v>
      </c>
      <c r="E42" s="42">
        <f>+Leontief1!E237</f>
        <v>1.8149466552444302E-4</v>
      </c>
      <c r="F42" s="42">
        <f>+Leontief1!F237</f>
        <v>2.441823860307847E-5</v>
      </c>
      <c r="G42" s="42">
        <f>+Leontief1!G237</f>
        <v>3.253936578979517E-5</v>
      </c>
      <c r="H42" s="42">
        <f>+Leontief1!H237</f>
        <v>2.4608122267336205E-5</v>
      </c>
      <c r="I42" s="42">
        <f>+Leontief1!I237</f>
        <v>3.4496904553293277E-4</v>
      </c>
      <c r="J42" s="42">
        <f>+Leontief1!J237</f>
        <v>5.7223588862415458E-5</v>
      </c>
      <c r="K42" s="42">
        <f>+Leontief1!K237</f>
        <v>2.0432515619314476E-4</v>
      </c>
      <c r="L42" s="42">
        <f>+Leontief1!L237</f>
        <v>4.7961602699285794E-5</v>
      </c>
      <c r="M42" s="42">
        <f>+Leontief1!M237</f>
        <v>1.0391453575200856E-4</v>
      </c>
      <c r="N42" s="42">
        <f>+Leontief1!N237</f>
        <v>1.130671030369945E-4</v>
      </c>
      <c r="O42" s="42">
        <f>+Leontief1!O237</f>
        <v>1.1536751654257332E-4</v>
      </c>
      <c r="P42" s="42">
        <f>+Leontief1!P237</f>
        <v>4.5073069531272394E-4</v>
      </c>
      <c r="Q42" s="42">
        <f>+Leontief1!Q237</f>
        <v>2.0379006262994078E-4</v>
      </c>
      <c r="R42" s="42">
        <f>+Leontief1!R237</f>
        <v>6.7078760898189844E-5</v>
      </c>
      <c r="S42" s="42">
        <f>+Leontief1!S237</f>
        <v>6.2107519578376595E-4</v>
      </c>
      <c r="T42" s="42">
        <f>+Leontief1!T237</f>
        <v>3.7752119337625134E-4</v>
      </c>
      <c r="U42" s="42">
        <f>+Leontief1!U237</f>
        <v>0</v>
      </c>
      <c r="V42" s="42">
        <f>+Leontief1!V237</f>
        <v>2.6302131088237616E-4</v>
      </c>
      <c r="W42" s="42">
        <f>+Leontief1!W237</f>
        <v>7.737246514503669E-4</v>
      </c>
      <c r="X42" s="42">
        <f>+Leontief1!X237</f>
        <v>2.9718929206077558E-4</v>
      </c>
      <c r="Y42" s="42">
        <f>+Leontief1!Y237</f>
        <v>6.6077490322654601E-4</v>
      </c>
      <c r="Z42" s="42">
        <f>+Leontief1!Z237</f>
        <v>0</v>
      </c>
      <c r="AA42" s="42">
        <f>+Leontief1!AA237</f>
        <v>1.0136199019919847E-3</v>
      </c>
      <c r="AB42" s="42">
        <f>+Leontief1!AB237</f>
        <v>0</v>
      </c>
      <c r="AC42" s="42">
        <f>+Leontief1!AC237</f>
        <v>9.7226064948629295E-4</v>
      </c>
      <c r="AD42" s="42">
        <f>+Leontief1!AD237</f>
        <v>1.161826991150614E-3</v>
      </c>
      <c r="AE42" s="42">
        <f>+Leontief1!AE237</f>
        <v>3.0463889958246996E-4</v>
      </c>
      <c r="AF42" s="42">
        <f>+Leontief1!AF237</f>
        <v>2.626061998600999E-4</v>
      </c>
      <c r="AG42" s="42">
        <f>+Leontief1!AG237</f>
        <v>4.4067725584283124E-4</v>
      </c>
      <c r="AH42" s="42">
        <f>+Leontief1!AH237</f>
        <v>3.6106626863977454E-4</v>
      </c>
      <c r="AI42" s="42">
        <f>+Leontief1!AI237</f>
        <v>3.1705387306713294E-4</v>
      </c>
      <c r="AJ42" s="42">
        <f>+Leontief1!AJ237</f>
        <v>0</v>
      </c>
      <c r="AK42" s="42">
        <f>+Leontief1!AK237</f>
        <v>1.2423126158889418E-3</v>
      </c>
      <c r="AL42" s="42">
        <f>+Leontief1!AL237</f>
        <v>3.5505217145565026E-4</v>
      </c>
      <c r="AM42" s="42">
        <f>+Leontief1!AM237</f>
        <v>1.0086657024084147</v>
      </c>
      <c r="AN42" s="42">
        <f>+Leontief1!AN237</f>
        <v>2.690976326916499E-3</v>
      </c>
      <c r="AO42" s="42">
        <f>+Leontief1!AO237</f>
        <v>1.4342296283750223E-3</v>
      </c>
      <c r="AP42" s="42">
        <f>+Leontief1!AP237</f>
        <v>4.6224577681998672E-4</v>
      </c>
      <c r="AQ42" s="42">
        <f>+Leontief1!AQ237</f>
        <v>1.1184211653141336E-3</v>
      </c>
      <c r="AR42" s="42">
        <f>+Leontief1!AR237</f>
        <v>9.1022983072691068E-4</v>
      </c>
      <c r="AS42" s="42">
        <f>+Leontief1!AS237</f>
        <v>5.9153232493227485E-4</v>
      </c>
      <c r="AT42" s="42">
        <f>+Leontief1!AT237</f>
        <v>8.4769143093837139E-4</v>
      </c>
      <c r="AU42" s="42">
        <f>+Leontief1!AU237</f>
        <v>1.1141455647776341E-3</v>
      </c>
      <c r="AV42" s="42">
        <f>+Leontief1!AV237</f>
        <v>3.5994212251110584E-4</v>
      </c>
      <c r="AW42" s="42">
        <f>+Leontief1!AW237</f>
        <v>3.2865647114918589E-4</v>
      </c>
      <c r="AX42" s="42">
        <f>+Leontief1!AX237</f>
        <v>1.1947068207366644E-3</v>
      </c>
      <c r="AY42" s="42">
        <f>+Leontief1!AY237</f>
        <v>5.3600771011342804E-4</v>
      </c>
      <c r="AZ42" s="42">
        <f>+Leontief1!AZ237</f>
        <v>1.2893267921451838E-3</v>
      </c>
      <c r="BA42" s="42">
        <f>+Leontief1!BA237</f>
        <v>6.866593653436613E-4</v>
      </c>
      <c r="BB42" s="42">
        <f>+Leontief1!BB237</f>
        <v>2.6998209818978767E-4</v>
      </c>
      <c r="BC42" s="42">
        <f>+Leontief1!BC237</f>
        <v>6.9440991142223683E-4</v>
      </c>
      <c r="BD42" s="42">
        <f>+Leontief1!BD237</f>
        <v>2.1668903375536095E-4</v>
      </c>
      <c r="BE42" s="42">
        <f>+Leontief1!BE237</f>
        <v>6.4961209095924018E-4</v>
      </c>
      <c r="BF42" s="42">
        <f>+Leontief1!BF237</f>
        <v>4.0762495482609204E-4</v>
      </c>
      <c r="BG42" s="42">
        <f>+Leontief1!BG237</f>
        <v>8.0053865699503276E-4</v>
      </c>
      <c r="BH42" s="42">
        <f>+Leontief1!BH237</f>
        <v>8.1660439778931978E-4</v>
      </c>
      <c r="BI42" s="42">
        <f>+Leontief1!BI237</f>
        <v>2.3595538475440683E-3</v>
      </c>
      <c r="BJ42" s="42">
        <f>+Leontief1!BJ237</f>
        <v>3.4690547365167912E-3</v>
      </c>
      <c r="BK42" s="42">
        <f>+Leontief1!BK237</f>
        <v>1.1755355367244773E-3</v>
      </c>
    </row>
    <row r="43" spans="1:63" ht="15.6" x14ac:dyDescent="0.3">
      <c r="A43" s="14"/>
      <c r="B43" s="44">
        <v>37</v>
      </c>
      <c r="C43" s="46" t="s">
        <v>96</v>
      </c>
      <c r="D43" s="42">
        <f>+Leontief1!D238</f>
        <v>3.3368010971288064E-4</v>
      </c>
      <c r="E43" s="42">
        <f>+Leontief1!E238</f>
        <v>2.9213152628556862E-4</v>
      </c>
      <c r="F43" s="42">
        <f>+Leontief1!F238</f>
        <v>2.0007600878048276E-4</v>
      </c>
      <c r="G43" s="42">
        <f>+Leontief1!G238</f>
        <v>2.3585865346936434E-4</v>
      </c>
      <c r="H43" s="42">
        <f>+Leontief1!H238</f>
        <v>2.1837333175479028E-4</v>
      </c>
      <c r="I43" s="42">
        <f>+Leontief1!I238</f>
        <v>1.2536687096710221E-3</v>
      </c>
      <c r="J43" s="42">
        <f>+Leontief1!J238</f>
        <v>3.6365368075676386E-4</v>
      </c>
      <c r="K43" s="42">
        <f>+Leontief1!K238</f>
        <v>3.6987162313401506E-4</v>
      </c>
      <c r="L43" s="42">
        <f>+Leontief1!L238</f>
        <v>5.6444398581450769E-4</v>
      </c>
      <c r="M43" s="42">
        <f>+Leontief1!M238</f>
        <v>3.1804634598720555E-3</v>
      </c>
      <c r="N43" s="42">
        <f>+Leontief1!N238</f>
        <v>1.0123850756427772E-3</v>
      </c>
      <c r="O43" s="42">
        <f>+Leontief1!O238</f>
        <v>6.274274818804372E-4</v>
      </c>
      <c r="P43" s="42">
        <f>+Leontief1!P238</f>
        <v>2.1096906831185903E-3</v>
      </c>
      <c r="Q43" s="42">
        <f>+Leontief1!Q238</f>
        <v>3.2854363389636708E-4</v>
      </c>
      <c r="R43" s="42">
        <f>+Leontief1!R238</f>
        <v>5.6618635087813676E-4</v>
      </c>
      <c r="S43" s="42">
        <f>+Leontief1!S238</f>
        <v>9.0730776638030762E-4</v>
      </c>
      <c r="T43" s="42">
        <f>+Leontief1!T238</f>
        <v>1.3665253128124055E-3</v>
      </c>
      <c r="U43" s="42">
        <f>+Leontief1!U238</f>
        <v>0</v>
      </c>
      <c r="V43" s="42">
        <f>+Leontief1!V238</f>
        <v>1.9060411505757338E-3</v>
      </c>
      <c r="W43" s="42">
        <f>+Leontief1!W238</f>
        <v>4.0021301417367573E-3</v>
      </c>
      <c r="X43" s="42">
        <f>+Leontief1!X238</f>
        <v>1.7029256083105891E-3</v>
      </c>
      <c r="Y43" s="42">
        <f>+Leontief1!Y238</f>
        <v>4.5466655918498279E-2</v>
      </c>
      <c r="Z43" s="42">
        <f>+Leontief1!Z238</f>
        <v>0</v>
      </c>
      <c r="AA43" s="42">
        <f>+Leontief1!AA238</f>
        <v>3.9042099625668923E-2</v>
      </c>
      <c r="AB43" s="42">
        <f>+Leontief1!AB238</f>
        <v>0</v>
      </c>
      <c r="AC43" s="42">
        <f>+Leontief1!AC238</f>
        <v>5.8713565027207161E-3</v>
      </c>
      <c r="AD43" s="42">
        <f>+Leontief1!AD238</f>
        <v>2.2899095183602804E-2</v>
      </c>
      <c r="AE43" s="42">
        <f>+Leontief1!AE238</f>
        <v>9.6156845867192958E-3</v>
      </c>
      <c r="AF43" s="42">
        <f>+Leontief1!AF238</f>
        <v>9.7188161053882883E-3</v>
      </c>
      <c r="AG43" s="42">
        <f>+Leontief1!AG238</f>
        <v>1.5995516996959818E-2</v>
      </c>
      <c r="AH43" s="42">
        <f>+Leontief1!AH238</f>
        <v>2.3237873681380356E-3</v>
      </c>
      <c r="AI43" s="42">
        <f>+Leontief1!AI238</f>
        <v>5.2621747326321482E-3</v>
      </c>
      <c r="AJ43" s="42">
        <f>+Leontief1!AJ238</f>
        <v>0</v>
      </c>
      <c r="AK43" s="42">
        <f>+Leontief1!AK238</f>
        <v>1.3279857774761988E-2</v>
      </c>
      <c r="AL43" s="42">
        <f>+Leontief1!AL238</f>
        <v>2.484986737710361E-2</v>
      </c>
      <c r="AM43" s="42">
        <f>+Leontief1!AM238</f>
        <v>5.1631338438284151E-2</v>
      </c>
      <c r="AN43" s="42">
        <f>+Leontief1!AN238</f>
        <v>1.1887197841648449</v>
      </c>
      <c r="AO43" s="42">
        <f>+Leontief1!AO238</f>
        <v>2.0962619524478691E-2</v>
      </c>
      <c r="AP43" s="42">
        <f>+Leontief1!AP238</f>
        <v>3.4179729806296335E-3</v>
      </c>
      <c r="AQ43" s="42">
        <f>+Leontief1!AQ238</f>
        <v>2.5379779727551163E-3</v>
      </c>
      <c r="AR43" s="42">
        <f>+Leontief1!AR238</f>
        <v>2.0918729781865151E-3</v>
      </c>
      <c r="AS43" s="42">
        <f>+Leontief1!AS238</f>
        <v>2.7163829798129086E-3</v>
      </c>
      <c r="AT43" s="42">
        <f>+Leontief1!AT238</f>
        <v>2.6513378667721043E-3</v>
      </c>
      <c r="AU43" s="42">
        <f>+Leontief1!AU238</f>
        <v>1.0455386162991774E-3</v>
      </c>
      <c r="AV43" s="42">
        <f>+Leontief1!AV238</f>
        <v>3.3646857723841832E-3</v>
      </c>
      <c r="AW43" s="42">
        <f>+Leontief1!AW238</f>
        <v>1.3730672908312085E-2</v>
      </c>
      <c r="AX43" s="42">
        <f>+Leontief1!AX238</f>
        <v>0.1092719873371488</v>
      </c>
      <c r="AY43" s="42">
        <f>+Leontief1!AY238</f>
        <v>2.7460798159016065E-3</v>
      </c>
      <c r="AZ43" s="42">
        <f>+Leontief1!AZ238</f>
        <v>7.8503650817550782E-3</v>
      </c>
      <c r="BA43" s="42">
        <f>+Leontief1!BA238</f>
        <v>7.3507336264725023E-3</v>
      </c>
      <c r="BB43" s="42">
        <f>+Leontief1!BB238</f>
        <v>1.8159403629390735E-2</v>
      </c>
      <c r="BC43" s="42">
        <f>+Leontief1!BC238</f>
        <v>1.3651850980150614E-2</v>
      </c>
      <c r="BD43" s="42">
        <f>+Leontief1!BD238</f>
        <v>2.0745943021578542E-3</v>
      </c>
      <c r="BE43" s="42">
        <f>+Leontief1!BE238</f>
        <v>4.8598738456264428E-3</v>
      </c>
      <c r="BF43" s="42">
        <f>+Leontief1!BF238</f>
        <v>1.2019422747244818E-2</v>
      </c>
      <c r="BG43" s="42">
        <f>+Leontief1!BG238</f>
        <v>2.0735400098496653E-2</v>
      </c>
      <c r="BH43" s="42">
        <f>+Leontief1!BH238</f>
        <v>6.3623522573107508E-3</v>
      </c>
      <c r="BI43" s="42">
        <f>+Leontief1!BI238</f>
        <v>1.0302959903829196E-2</v>
      </c>
      <c r="BJ43" s="42">
        <f>+Leontief1!BJ238</f>
        <v>4.9173800488183275E-2</v>
      </c>
      <c r="BK43" s="42">
        <f>+Leontief1!BK238</f>
        <v>4.9693991940296485E-3</v>
      </c>
    </row>
    <row r="44" spans="1:63" ht="15.6" x14ac:dyDescent="0.3">
      <c r="A44" s="14"/>
      <c r="B44" s="44">
        <v>38</v>
      </c>
      <c r="C44" s="46" t="s">
        <v>98</v>
      </c>
      <c r="D44" s="42">
        <f>+Leontief1!D239</f>
        <v>2.9124355748461137E-4</v>
      </c>
      <c r="E44" s="42">
        <f>+Leontief1!E239</f>
        <v>3.5376037222370488E-4</v>
      </c>
      <c r="F44" s="42">
        <f>+Leontief1!F239</f>
        <v>1.2970924647102047E-4</v>
      </c>
      <c r="G44" s="42">
        <f>+Leontief1!G239</f>
        <v>6.4088928953640335E-6</v>
      </c>
      <c r="H44" s="42">
        <f>+Leontief1!H239</f>
        <v>2.4953573915603006E-5</v>
      </c>
      <c r="I44" s="42">
        <f>+Leontief1!I239</f>
        <v>1.1011653745886704E-4</v>
      </c>
      <c r="J44" s="42">
        <f>+Leontief1!J239</f>
        <v>4.6579504581809931E-5</v>
      </c>
      <c r="K44" s="42">
        <f>+Leontief1!K239</f>
        <v>2.1019780379724159E-5</v>
      </c>
      <c r="L44" s="42">
        <f>+Leontief1!L239</f>
        <v>1.2942980188593753E-4</v>
      </c>
      <c r="M44" s="42">
        <f>+Leontief1!M239</f>
        <v>1.7583317354764655E-4</v>
      </c>
      <c r="N44" s="42">
        <f>+Leontief1!N239</f>
        <v>5.7922592729126372E-5</v>
      </c>
      <c r="O44" s="42">
        <f>+Leontief1!O239</f>
        <v>4.0709892302281738E-5</v>
      </c>
      <c r="P44" s="42">
        <f>+Leontief1!P239</f>
        <v>2.2099856578234856E-5</v>
      </c>
      <c r="Q44" s="42">
        <f>+Leontief1!Q239</f>
        <v>5.4194745515404918E-6</v>
      </c>
      <c r="R44" s="42">
        <f>+Leontief1!R239</f>
        <v>7.2554121791978299E-6</v>
      </c>
      <c r="S44" s="42">
        <f>+Leontief1!S239</f>
        <v>3.9700337034694196E-5</v>
      </c>
      <c r="T44" s="42">
        <f>+Leontief1!T239</f>
        <v>3.6248900721209697E-5</v>
      </c>
      <c r="U44" s="42">
        <f>+Leontief1!U239</f>
        <v>0</v>
      </c>
      <c r="V44" s="42">
        <f>+Leontief1!V239</f>
        <v>1.0420186526936117E-4</v>
      </c>
      <c r="W44" s="42">
        <f>+Leontief1!W239</f>
        <v>4.9744754290252563E-5</v>
      </c>
      <c r="X44" s="42">
        <f>+Leontief1!X239</f>
        <v>7.4052967550875643E-5</v>
      </c>
      <c r="Y44" s="42">
        <f>+Leontief1!Y239</f>
        <v>2.4556554686769767E-3</v>
      </c>
      <c r="Z44" s="42">
        <f>+Leontief1!Z239</f>
        <v>0</v>
      </c>
      <c r="AA44" s="42">
        <f>+Leontief1!AA239</f>
        <v>1.1082627216306785E-4</v>
      </c>
      <c r="AB44" s="42">
        <f>+Leontief1!AB239</f>
        <v>0</v>
      </c>
      <c r="AC44" s="42">
        <f>+Leontief1!AC239</f>
        <v>4.0314285904782224E-5</v>
      </c>
      <c r="AD44" s="42">
        <f>+Leontief1!AD239</f>
        <v>1.2957738617094011E-4</v>
      </c>
      <c r="AE44" s="42">
        <f>+Leontief1!AE239</f>
        <v>4.8613225732612711E-4</v>
      </c>
      <c r="AF44" s="42">
        <f>+Leontief1!AF239</f>
        <v>3.8314652956976451E-5</v>
      </c>
      <c r="AG44" s="42">
        <f>+Leontief1!AG239</f>
        <v>1.0102775224892696E-4</v>
      </c>
      <c r="AH44" s="42">
        <f>+Leontief1!AH239</f>
        <v>4.6150069484555469E-5</v>
      </c>
      <c r="AI44" s="42">
        <f>+Leontief1!AI239</f>
        <v>4.5819546158760175E-5</v>
      </c>
      <c r="AJ44" s="42">
        <f>+Leontief1!AJ239</f>
        <v>0</v>
      </c>
      <c r="AK44" s="42">
        <f>+Leontief1!AK239</f>
        <v>1.5327556111497653E-4</v>
      </c>
      <c r="AL44" s="42">
        <f>+Leontief1!AL239</f>
        <v>1.8702780380702578E-4</v>
      </c>
      <c r="AM44" s="42">
        <f>+Leontief1!AM239</f>
        <v>1.2542442793407984E-4</v>
      </c>
      <c r="AN44" s="42">
        <f>+Leontief1!AN239</f>
        <v>5.4388177845226639E-5</v>
      </c>
      <c r="AO44" s="42">
        <f>+Leontief1!AO239</f>
        <v>1.0186947343025679</v>
      </c>
      <c r="AP44" s="42">
        <f>+Leontief1!AP239</f>
        <v>4.6065717861500021E-5</v>
      </c>
      <c r="AQ44" s="42">
        <f>+Leontief1!AQ239</f>
        <v>5.3458393730169448E-5</v>
      </c>
      <c r="AR44" s="42">
        <f>+Leontief1!AR239</f>
        <v>5.9195405588049425E-5</v>
      </c>
      <c r="AS44" s="42">
        <f>+Leontief1!AS239</f>
        <v>8.1903173363757776E-5</v>
      </c>
      <c r="AT44" s="42">
        <f>+Leontief1!AT239</f>
        <v>3.0283586058326388E-4</v>
      </c>
      <c r="AU44" s="42">
        <f>+Leontief1!AU239</f>
        <v>1.9794133412858242E-4</v>
      </c>
      <c r="AV44" s="42">
        <f>+Leontief1!AV239</f>
        <v>7.4722291526447792E-5</v>
      </c>
      <c r="AW44" s="42">
        <f>+Leontief1!AW239</f>
        <v>5.8343756943356228E-4</v>
      </c>
      <c r="AX44" s="42">
        <f>+Leontief1!AX239</f>
        <v>3.9410277447090363E-3</v>
      </c>
      <c r="AY44" s="42">
        <f>+Leontief1!AY239</f>
        <v>8.5265112470332477E-5</v>
      </c>
      <c r="AZ44" s="42">
        <f>+Leontief1!AZ239</f>
        <v>1.7848145318359322E-4</v>
      </c>
      <c r="BA44" s="42">
        <f>+Leontief1!BA239</f>
        <v>1.0789603790895783E-4</v>
      </c>
      <c r="BB44" s="42">
        <f>+Leontief1!BB239</f>
        <v>1.2360874899330213E-4</v>
      </c>
      <c r="BC44" s="42">
        <f>+Leontief1!BC239</f>
        <v>2.7300095582939493E-4</v>
      </c>
      <c r="BD44" s="42">
        <f>+Leontief1!BD239</f>
        <v>1.3582236561415992E-4</v>
      </c>
      <c r="BE44" s="42">
        <f>+Leontief1!BE239</f>
        <v>1.7103537220775365E-4</v>
      </c>
      <c r="BF44" s="42">
        <f>+Leontief1!BF239</f>
        <v>2.4891491984514996E-4</v>
      </c>
      <c r="BG44" s="42">
        <f>+Leontief1!BG239</f>
        <v>2.4938219139363014E-4</v>
      </c>
      <c r="BH44" s="42">
        <f>+Leontief1!BH239</f>
        <v>1.6206166788763202E-4</v>
      </c>
      <c r="BI44" s="42">
        <f>+Leontief1!BI239</f>
        <v>3.8729515097226172E-4</v>
      </c>
      <c r="BJ44" s="42">
        <f>+Leontief1!BJ239</f>
        <v>2.9102793808700409E-4</v>
      </c>
      <c r="BK44" s="42">
        <f>+Leontief1!BK239</f>
        <v>2.8162525390806528E-4</v>
      </c>
    </row>
    <row r="45" spans="1:63" ht="15.6" x14ac:dyDescent="0.3">
      <c r="A45" s="14"/>
      <c r="B45" s="44">
        <v>39</v>
      </c>
      <c r="C45" s="46" t="s">
        <v>100</v>
      </c>
      <c r="D45" s="42">
        <f>+Leontief1!D240</f>
        <v>7.5861073657000119E-3</v>
      </c>
      <c r="E45" s="42">
        <f>+Leontief1!E240</f>
        <v>4.2218044991149039E-3</v>
      </c>
      <c r="F45" s="42">
        <f>+Leontief1!F240</f>
        <v>1.1526739035755094E-3</v>
      </c>
      <c r="G45" s="42">
        <f>+Leontief1!G240</f>
        <v>1.2297434180012208E-3</v>
      </c>
      <c r="H45" s="42">
        <f>+Leontief1!H240</f>
        <v>7.0196826790699485E-4</v>
      </c>
      <c r="I45" s="42">
        <f>+Leontief1!I240</f>
        <v>5.7960153002500021E-2</v>
      </c>
      <c r="J45" s="42">
        <f>+Leontief1!J240</f>
        <v>4.1460052296915361E-3</v>
      </c>
      <c r="K45" s="42">
        <f>+Leontief1!K240</f>
        <v>2.6657175023038958E-2</v>
      </c>
      <c r="L45" s="42">
        <f>+Leontief1!L240</f>
        <v>3.8723720240652383E-2</v>
      </c>
      <c r="M45" s="42">
        <f>+Leontief1!M240</f>
        <v>1.1710181905241685E-2</v>
      </c>
      <c r="N45" s="42">
        <f>+Leontief1!N240</f>
        <v>1.8467929719497095E-2</v>
      </c>
      <c r="O45" s="42">
        <f>+Leontief1!O240</f>
        <v>2.2090289793198228E-3</v>
      </c>
      <c r="P45" s="42">
        <f>+Leontief1!P240</f>
        <v>2.8708238102890866E-2</v>
      </c>
      <c r="Q45" s="42">
        <f>+Leontief1!Q240</f>
        <v>1.4231968791191133E-3</v>
      </c>
      <c r="R45" s="42">
        <f>+Leontief1!R240</f>
        <v>1.1570404842299307E-3</v>
      </c>
      <c r="S45" s="42">
        <f>+Leontief1!S240</f>
        <v>8.6745556696689735E-3</v>
      </c>
      <c r="T45" s="42">
        <f>+Leontief1!T240</f>
        <v>1.1951880697134088E-2</v>
      </c>
      <c r="U45" s="42">
        <f>+Leontief1!U240</f>
        <v>0</v>
      </c>
      <c r="V45" s="42">
        <f>+Leontief1!V240</f>
        <v>2.5549509216617222E-2</v>
      </c>
      <c r="W45" s="42">
        <f>+Leontief1!W240</f>
        <v>8.9318840948531472E-3</v>
      </c>
      <c r="X45" s="42">
        <f>+Leontief1!X240</f>
        <v>5.7683163170085764E-3</v>
      </c>
      <c r="Y45" s="42">
        <f>+Leontief1!Y240</f>
        <v>9.5704439341972036E-3</v>
      </c>
      <c r="Z45" s="42">
        <f>+Leontief1!Z240</f>
        <v>0</v>
      </c>
      <c r="AA45" s="42">
        <f>+Leontief1!AA240</f>
        <v>1.2813873650068882E-2</v>
      </c>
      <c r="AB45" s="42">
        <f>+Leontief1!AB240</f>
        <v>0</v>
      </c>
      <c r="AC45" s="42">
        <f>+Leontief1!AC240</f>
        <v>1.1240009383504682E-2</v>
      </c>
      <c r="AD45" s="42">
        <f>+Leontief1!AD240</f>
        <v>1.1371629855126207E-2</v>
      </c>
      <c r="AE45" s="42">
        <f>+Leontief1!AE240</f>
        <v>1.3532095569638247E-2</v>
      </c>
      <c r="AF45" s="42">
        <f>+Leontief1!AF240</f>
        <v>1.9164301906574376E-2</v>
      </c>
      <c r="AG45" s="42">
        <f>+Leontief1!AG240</f>
        <v>1.5598680702092832E-2</v>
      </c>
      <c r="AH45" s="42">
        <f>+Leontief1!AH240</f>
        <v>6.0771352697931427E-3</v>
      </c>
      <c r="AI45" s="42">
        <f>+Leontief1!AI240</f>
        <v>2.5265093931521224E-2</v>
      </c>
      <c r="AJ45" s="42">
        <f>+Leontief1!AJ240</f>
        <v>0</v>
      </c>
      <c r="AK45" s="42">
        <f>+Leontief1!AK240</f>
        <v>1.2320610948139866E-2</v>
      </c>
      <c r="AL45" s="42">
        <f>+Leontief1!AL240</f>
        <v>7.1476499495427273E-3</v>
      </c>
      <c r="AM45" s="42">
        <f>+Leontief1!AM240</f>
        <v>7.5166458694381115E-3</v>
      </c>
      <c r="AN45" s="42">
        <f>+Leontief1!AN240</f>
        <v>2.5560264803320371E-2</v>
      </c>
      <c r="AO45" s="42">
        <f>+Leontief1!AO240</f>
        <v>2.4351733003699718E-2</v>
      </c>
      <c r="AP45" s="42">
        <f>+Leontief1!AP240</f>
        <v>1.0086517475652186</v>
      </c>
      <c r="AQ45" s="42">
        <f>+Leontief1!AQ240</f>
        <v>1.9886343199439514E-2</v>
      </c>
      <c r="AR45" s="42">
        <f>+Leontief1!AR240</f>
        <v>3.4674370461326653E-2</v>
      </c>
      <c r="AS45" s="42">
        <f>+Leontief1!AS240</f>
        <v>1.0229474827849227E-2</v>
      </c>
      <c r="AT45" s="42">
        <f>+Leontief1!AT240</f>
        <v>1.1126359794756971E-2</v>
      </c>
      <c r="AU45" s="42">
        <f>+Leontief1!AU240</f>
        <v>5.0228310179076183E-3</v>
      </c>
      <c r="AV45" s="42">
        <f>+Leontief1!AV240</f>
        <v>9.8690744069857075E-3</v>
      </c>
      <c r="AW45" s="42">
        <f>+Leontief1!AW240</f>
        <v>8.464725550077476E-2</v>
      </c>
      <c r="AX45" s="42">
        <f>+Leontief1!AX240</f>
        <v>1.5585395720384162E-2</v>
      </c>
      <c r="AY45" s="42">
        <f>+Leontief1!AY240</f>
        <v>1.1989985555770584E-2</v>
      </c>
      <c r="AZ45" s="42">
        <f>+Leontief1!AZ240</f>
        <v>2.1506970313738407E-2</v>
      </c>
      <c r="BA45" s="42">
        <f>+Leontief1!BA240</f>
        <v>2.4795004917844157E-2</v>
      </c>
      <c r="BB45" s="42">
        <f>+Leontief1!BB240</f>
        <v>1.5774468905230384E-2</v>
      </c>
      <c r="BC45" s="42">
        <f>+Leontief1!BC240</f>
        <v>1.3354721992615714E-2</v>
      </c>
      <c r="BD45" s="42">
        <f>+Leontief1!BD240</f>
        <v>0.10577434940528486</v>
      </c>
      <c r="BE45" s="42">
        <f>+Leontief1!BE240</f>
        <v>3.0039263579079295E-2</v>
      </c>
      <c r="BF45" s="42">
        <f>+Leontief1!BF240</f>
        <v>2.1693926410444993E-2</v>
      </c>
      <c r="BG45" s="42">
        <f>+Leontief1!BG240</f>
        <v>2.3362277812156107E-2</v>
      </c>
      <c r="BH45" s="42">
        <f>+Leontief1!BH240</f>
        <v>1.2321088458090268E-2</v>
      </c>
      <c r="BI45" s="42">
        <f>+Leontief1!BI240</f>
        <v>8.7037051349988757E-3</v>
      </c>
      <c r="BJ45" s="42">
        <f>+Leontief1!BJ240</f>
        <v>1.6769184452239058E-2</v>
      </c>
      <c r="BK45" s="42">
        <f>+Leontief1!BK240</f>
        <v>1.2549646734940181E-2</v>
      </c>
    </row>
    <row r="46" spans="1:63" ht="15.6" x14ac:dyDescent="0.3">
      <c r="A46" s="14"/>
      <c r="B46" s="44">
        <v>40</v>
      </c>
      <c r="C46" s="46" t="s">
        <v>102</v>
      </c>
      <c r="D46" s="42">
        <f>+Leontief1!D241</f>
        <v>4.356432706862496E-3</v>
      </c>
      <c r="E46" s="42">
        <f>+Leontief1!E241</f>
        <v>5.0148318563494748E-3</v>
      </c>
      <c r="F46" s="42">
        <f>+Leontief1!F241</f>
        <v>8.6240293762511922E-4</v>
      </c>
      <c r="G46" s="42">
        <f>+Leontief1!G241</f>
        <v>4.9543220898920796E-3</v>
      </c>
      <c r="H46" s="42">
        <f>+Leontief1!H241</f>
        <v>5.4371365599952745E-3</v>
      </c>
      <c r="I46" s="42">
        <f>+Leontief1!I241</f>
        <v>3.575602863437919E-3</v>
      </c>
      <c r="J46" s="42">
        <f>+Leontief1!J241</f>
        <v>1.8764220754485417E-3</v>
      </c>
      <c r="K46" s="42">
        <f>+Leontief1!K241</f>
        <v>2.6634145469247908E-3</v>
      </c>
      <c r="L46" s="42">
        <f>+Leontief1!L241</f>
        <v>1.6533242556092337E-3</v>
      </c>
      <c r="M46" s="42">
        <f>+Leontief1!M241</f>
        <v>2.7072013170736189E-3</v>
      </c>
      <c r="N46" s="42">
        <f>+Leontief1!N241</f>
        <v>1.8025658403280917E-3</v>
      </c>
      <c r="O46" s="42">
        <f>+Leontief1!O241</f>
        <v>2.7216000179800994E-3</v>
      </c>
      <c r="P46" s="42">
        <f>+Leontief1!P241</f>
        <v>4.6820430179818464E-3</v>
      </c>
      <c r="Q46" s="42">
        <f>+Leontief1!Q241</f>
        <v>7.632933284315535E-4</v>
      </c>
      <c r="R46" s="42">
        <f>+Leontief1!R241</f>
        <v>1.4544774066609293E-3</v>
      </c>
      <c r="S46" s="42">
        <f>+Leontief1!S241</f>
        <v>2.257305789914974E-3</v>
      </c>
      <c r="T46" s="42">
        <f>+Leontief1!T241</f>
        <v>2.7726932166757079E-3</v>
      </c>
      <c r="U46" s="42">
        <f>+Leontief1!U241</f>
        <v>0</v>
      </c>
      <c r="V46" s="42">
        <f>+Leontief1!V241</f>
        <v>3.2105595847896485E-3</v>
      </c>
      <c r="W46" s="42">
        <f>+Leontief1!W241</f>
        <v>3.5099162084629293E-3</v>
      </c>
      <c r="X46" s="42">
        <f>+Leontief1!X241</f>
        <v>2.8010200443282472E-3</v>
      </c>
      <c r="Y46" s="42">
        <f>+Leontief1!Y241</f>
        <v>1.4496730245182174E-2</v>
      </c>
      <c r="Z46" s="42">
        <f>+Leontief1!Z241</f>
        <v>0</v>
      </c>
      <c r="AA46" s="42">
        <f>+Leontief1!AA241</f>
        <v>4.275746958810887E-3</v>
      </c>
      <c r="AB46" s="42">
        <f>+Leontief1!AB241</f>
        <v>0</v>
      </c>
      <c r="AC46" s="42">
        <f>+Leontief1!AC241</f>
        <v>2.9524713029428474E-3</v>
      </c>
      <c r="AD46" s="42">
        <f>+Leontief1!AD241</f>
        <v>4.3509793908405757E-3</v>
      </c>
      <c r="AE46" s="42">
        <f>+Leontief1!AE241</f>
        <v>2.5404247937129741E-3</v>
      </c>
      <c r="AF46" s="42">
        <f>+Leontief1!AF241</f>
        <v>2.8448618746409414E-3</v>
      </c>
      <c r="AG46" s="42">
        <f>+Leontief1!AG241</f>
        <v>3.6860715672579264E-3</v>
      </c>
      <c r="AH46" s="42">
        <f>+Leontief1!AH241</f>
        <v>7.9244195725818051E-3</v>
      </c>
      <c r="AI46" s="42">
        <f>+Leontief1!AI241</f>
        <v>5.4800528183898767E-3</v>
      </c>
      <c r="AJ46" s="42">
        <f>+Leontief1!AJ241</f>
        <v>0</v>
      </c>
      <c r="AK46" s="42">
        <f>+Leontief1!AK241</f>
        <v>4.3934917024213063E-3</v>
      </c>
      <c r="AL46" s="42">
        <f>+Leontief1!AL241</f>
        <v>5.8878693396556938E-3</v>
      </c>
      <c r="AM46" s="42">
        <f>+Leontief1!AM241</f>
        <v>5.246333929140228E-3</v>
      </c>
      <c r="AN46" s="42">
        <f>+Leontief1!AN241</f>
        <v>6.8085313605845228E-3</v>
      </c>
      <c r="AO46" s="42">
        <f>+Leontief1!AO241</f>
        <v>5.965849432164212E-3</v>
      </c>
      <c r="AP46" s="42">
        <f>+Leontief1!AP241</f>
        <v>2.9512028548717806E-3</v>
      </c>
      <c r="AQ46" s="42">
        <f>+Leontief1!AQ241</f>
        <v>1.011001187836249</v>
      </c>
      <c r="AR46" s="42">
        <f>+Leontief1!AR241</f>
        <v>1.2699915569798525E-2</v>
      </c>
      <c r="AS46" s="42">
        <f>+Leontief1!AS241</f>
        <v>9.9713271733715095E-2</v>
      </c>
      <c r="AT46" s="42">
        <f>+Leontief1!AT241</f>
        <v>6.0970214075181176E-3</v>
      </c>
      <c r="AU46" s="42">
        <f>+Leontief1!AU241</f>
        <v>7.991296553171913E-3</v>
      </c>
      <c r="AV46" s="42">
        <f>+Leontief1!AV241</f>
        <v>4.2937233002184345E-3</v>
      </c>
      <c r="AW46" s="42">
        <f>+Leontief1!AW241</f>
        <v>2.0722347536170423E-2</v>
      </c>
      <c r="AX46" s="42">
        <f>+Leontief1!AX241</f>
        <v>4.8408966268312838E-3</v>
      </c>
      <c r="AY46" s="42">
        <f>+Leontief1!AY241</f>
        <v>2.7393040053999666E-3</v>
      </c>
      <c r="AZ46" s="42">
        <f>+Leontief1!AZ241</f>
        <v>1.8457937661215335E-3</v>
      </c>
      <c r="BA46" s="42">
        <f>+Leontief1!BA241</f>
        <v>1.707365791518075E-3</v>
      </c>
      <c r="BB46" s="42">
        <f>+Leontief1!BB241</f>
        <v>3.8387960604511781E-3</v>
      </c>
      <c r="BC46" s="42">
        <f>+Leontief1!BC241</f>
        <v>2.3541268269404343E-3</v>
      </c>
      <c r="BD46" s="42">
        <f>+Leontief1!BD241</f>
        <v>1.4328820457340065E-3</v>
      </c>
      <c r="BE46" s="42">
        <f>+Leontief1!BE241</f>
        <v>9.7066426116975708E-3</v>
      </c>
      <c r="BF46" s="42">
        <f>+Leontief1!BF241</f>
        <v>5.1896503056565518E-3</v>
      </c>
      <c r="BG46" s="42">
        <f>+Leontief1!BG241</f>
        <v>2.0502272663612674E-2</v>
      </c>
      <c r="BH46" s="42">
        <f>+Leontief1!BH241</f>
        <v>7.3053899004611048E-3</v>
      </c>
      <c r="BI46" s="42">
        <f>+Leontief1!BI241</f>
        <v>2.7932033876785687E-3</v>
      </c>
      <c r="BJ46" s="42">
        <f>+Leontief1!BJ241</f>
        <v>4.8706197907747708E-3</v>
      </c>
      <c r="BK46" s="42">
        <f>+Leontief1!BK241</f>
        <v>2.0707422734175525E-3</v>
      </c>
    </row>
    <row r="47" spans="1:63" ht="15.6" x14ac:dyDescent="0.3">
      <c r="A47" s="14"/>
      <c r="B47" s="44">
        <v>41</v>
      </c>
      <c r="C47" s="46" t="s">
        <v>104</v>
      </c>
      <c r="D47" s="42">
        <f>+Leontief1!D242</f>
        <v>1.5860437284912932E-2</v>
      </c>
      <c r="E47" s="42">
        <f>+Leontief1!E242</f>
        <v>2.2802047070023215E-2</v>
      </c>
      <c r="F47" s="42">
        <f>+Leontief1!F242</f>
        <v>2.0677942940853528E-2</v>
      </c>
      <c r="G47" s="42">
        <f>+Leontief1!G242</f>
        <v>1.3278179804240483E-2</v>
      </c>
      <c r="H47" s="42">
        <f>+Leontief1!H242</f>
        <v>1.3024194533782707E-2</v>
      </c>
      <c r="I47" s="42">
        <f>+Leontief1!I242</f>
        <v>4.4596821337398646E-2</v>
      </c>
      <c r="J47" s="42">
        <f>+Leontief1!J242</f>
        <v>4.0760186509938172E-2</v>
      </c>
      <c r="K47" s="42">
        <f>+Leontief1!K242</f>
        <v>3.5284541267819498E-2</v>
      </c>
      <c r="L47" s="42">
        <f>+Leontief1!L242</f>
        <v>2.6434055344102234E-2</v>
      </c>
      <c r="M47" s="42">
        <f>+Leontief1!M242</f>
        <v>4.9594054129842066E-2</v>
      </c>
      <c r="N47" s="42">
        <f>+Leontief1!N242</f>
        <v>7.3813229565420427E-2</v>
      </c>
      <c r="O47" s="42">
        <f>+Leontief1!O242</f>
        <v>3.2276019186192544E-2</v>
      </c>
      <c r="P47" s="42">
        <f>+Leontief1!P242</f>
        <v>1.3706466567478771E-2</v>
      </c>
      <c r="Q47" s="42">
        <f>+Leontief1!Q242</f>
        <v>1.9739934079691313E-2</v>
      </c>
      <c r="R47" s="42">
        <f>+Leontief1!R242</f>
        <v>5.3821890800008036E-3</v>
      </c>
      <c r="S47" s="42">
        <f>+Leontief1!S242</f>
        <v>1.9918597134479046E-2</v>
      </c>
      <c r="T47" s="42">
        <f>+Leontief1!T242</f>
        <v>2.2122676605107174E-2</v>
      </c>
      <c r="U47" s="42">
        <f>+Leontief1!U242</f>
        <v>0</v>
      </c>
      <c r="V47" s="42">
        <f>+Leontief1!V242</f>
        <v>0.10464715502727284</v>
      </c>
      <c r="W47" s="42">
        <f>+Leontief1!W242</f>
        <v>0.11289780031267134</v>
      </c>
      <c r="X47" s="42">
        <f>+Leontief1!X242</f>
        <v>9.559402834089345E-2</v>
      </c>
      <c r="Y47" s="42">
        <f>+Leontief1!Y242</f>
        <v>7.4469325634123826E-2</v>
      </c>
      <c r="Z47" s="42">
        <f>+Leontief1!Z242</f>
        <v>0</v>
      </c>
      <c r="AA47" s="42">
        <f>+Leontief1!AA242</f>
        <v>8.124250240009169E-2</v>
      </c>
      <c r="AB47" s="42">
        <f>+Leontief1!AB242</f>
        <v>0</v>
      </c>
      <c r="AC47" s="42">
        <f>+Leontief1!AC242</f>
        <v>6.2805644696617383E-2</v>
      </c>
      <c r="AD47" s="42">
        <f>+Leontief1!AD242</f>
        <v>7.1333852194007938E-2</v>
      </c>
      <c r="AE47" s="42">
        <f>+Leontief1!AE242</f>
        <v>7.2523308257126606E-2</v>
      </c>
      <c r="AF47" s="42">
        <f>+Leontief1!AF242</f>
        <v>6.9512263341415137E-2</v>
      </c>
      <c r="AG47" s="42">
        <f>+Leontief1!AG242</f>
        <v>7.821753059694371E-2</v>
      </c>
      <c r="AH47" s="42">
        <f>+Leontief1!AH242</f>
        <v>6.344651570355779E-2</v>
      </c>
      <c r="AI47" s="42">
        <f>+Leontief1!AI242</f>
        <v>9.8343127430829458E-2</v>
      </c>
      <c r="AJ47" s="42">
        <f>+Leontief1!AJ242</f>
        <v>0</v>
      </c>
      <c r="AK47" s="42">
        <f>+Leontief1!AK242</f>
        <v>8.6242903832057585E-2</v>
      </c>
      <c r="AL47" s="42">
        <f>+Leontief1!AL242</f>
        <v>9.2697270450466454E-2</v>
      </c>
      <c r="AM47" s="42">
        <f>+Leontief1!AM242</f>
        <v>7.3820843895031907E-2</v>
      </c>
      <c r="AN47" s="42">
        <f>+Leontief1!AN242</f>
        <v>0.15717181058936222</v>
      </c>
      <c r="AO47" s="42">
        <f>+Leontief1!AO242</f>
        <v>0.10265923473641028</v>
      </c>
      <c r="AP47" s="42">
        <f>+Leontief1!AP242</f>
        <v>7.1846239986516958E-2</v>
      </c>
      <c r="AQ47" s="42">
        <f>+Leontief1!AQ242</f>
        <v>3.7087481367963859E-2</v>
      </c>
      <c r="AR47" s="42">
        <f>+Leontief1!AR242</f>
        <v>1.027475857551023</v>
      </c>
      <c r="AS47" s="42">
        <f>+Leontief1!AS242</f>
        <v>6.6086094980838325E-2</v>
      </c>
      <c r="AT47" s="42">
        <f>+Leontief1!AT242</f>
        <v>0.10115009170375452</v>
      </c>
      <c r="AU47" s="42">
        <f>+Leontief1!AU242</f>
        <v>6.9660888075789129E-2</v>
      </c>
      <c r="AV47" s="42">
        <f>+Leontief1!AV242</f>
        <v>8.9285744828114369E-2</v>
      </c>
      <c r="AW47" s="42">
        <f>+Leontief1!AW242</f>
        <v>2.7099314489490895E-2</v>
      </c>
      <c r="AX47" s="42">
        <f>+Leontief1!AX242</f>
        <v>7.3601354150653692E-2</v>
      </c>
      <c r="AY47" s="42">
        <f>+Leontief1!AY242</f>
        <v>9.9111945623761452E-2</v>
      </c>
      <c r="AZ47" s="42">
        <f>+Leontief1!AZ242</f>
        <v>2.1496748332786867E-2</v>
      </c>
      <c r="BA47" s="42">
        <f>+Leontief1!BA242</f>
        <v>9.2502957906887215E-3</v>
      </c>
      <c r="BB47" s="42">
        <f>+Leontief1!BB242</f>
        <v>1.7303064524220414E-2</v>
      </c>
      <c r="BC47" s="42">
        <f>+Leontief1!BC242</f>
        <v>1.8251742799299517E-2</v>
      </c>
      <c r="BD47" s="42">
        <f>+Leontief1!BD242</f>
        <v>1.0919852139094266E-2</v>
      </c>
      <c r="BE47" s="42">
        <f>+Leontief1!BE242</f>
        <v>2.2727389679281489E-2</v>
      </c>
      <c r="BF47" s="42">
        <f>+Leontief1!BF242</f>
        <v>2.5503291098137416E-2</v>
      </c>
      <c r="BG47" s="42">
        <f>+Leontief1!BG242</f>
        <v>3.3969158510394587E-2</v>
      </c>
      <c r="BH47" s="42">
        <f>+Leontief1!BH242</f>
        <v>2.1254663009080372E-2</v>
      </c>
      <c r="BI47" s="42">
        <f>+Leontief1!BI242</f>
        <v>6.4706368737032935E-2</v>
      </c>
      <c r="BJ47" s="42">
        <f>+Leontief1!BJ242</f>
        <v>4.277889750734308E-2</v>
      </c>
      <c r="BK47" s="42">
        <f>+Leontief1!BK242</f>
        <v>1.6505863285128687E-2</v>
      </c>
    </row>
    <row r="48" spans="1:63" ht="15.6" x14ac:dyDescent="0.3">
      <c r="A48" s="14"/>
      <c r="B48" s="44">
        <v>42</v>
      </c>
      <c r="C48" s="46" t="s">
        <v>106</v>
      </c>
      <c r="D48" s="42">
        <f>+Leontief1!D243</f>
        <v>1.0181597106311512E-2</v>
      </c>
      <c r="E48" s="42">
        <f>+Leontief1!E243</f>
        <v>8.015969503638639E-3</v>
      </c>
      <c r="F48" s="42">
        <f>+Leontief1!F243</f>
        <v>4.7003216709597248E-3</v>
      </c>
      <c r="G48" s="42">
        <f>+Leontief1!G243</f>
        <v>1.7135745313166219E-2</v>
      </c>
      <c r="H48" s="42">
        <f>+Leontief1!H243</f>
        <v>1.3960526966568184E-2</v>
      </c>
      <c r="I48" s="42">
        <f>+Leontief1!I243</f>
        <v>1.8720690594472535E-2</v>
      </c>
      <c r="J48" s="42">
        <f>+Leontief1!J243</f>
        <v>1.0784380116185901E-2</v>
      </c>
      <c r="K48" s="42">
        <f>+Leontief1!K243</f>
        <v>1.6315176811191306E-2</v>
      </c>
      <c r="L48" s="42">
        <f>+Leontief1!L243</f>
        <v>7.5749013611402021E-3</v>
      </c>
      <c r="M48" s="42">
        <f>+Leontief1!M243</f>
        <v>1.7332860945720025E-2</v>
      </c>
      <c r="N48" s="42">
        <f>+Leontief1!N243</f>
        <v>1.0281246858149457E-2</v>
      </c>
      <c r="O48" s="42">
        <f>+Leontief1!O243</f>
        <v>1.5367980081733328E-2</v>
      </c>
      <c r="P48" s="42">
        <f>+Leontief1!P243</f>
        <v>1.3770698693095749E-2</v>
      </c>
      <c r="Q48" s="42">
        <f>+Leontief1!Q243</f>
        <v>5.6238370354691602E-3</v>
      </c>
      <c r="R48" s="42">
        <f>+Leontief1!R243</f>
        <v>7.0042334178554836E-4</v>
      </c>
      <c r="S48" s="42">
        <f>+Leontief1!S243</f>
        <v>8.7559570452481281E-3</v>
      </c>
      <c r="T48" s="42">
        <f>+Leontief1!T243</f>
        <v>1.39213506430447E-2</v>
      </c>
      <c r="U48" s="42">
        <f>+Leontief1!U243</f>
        <v>0</v>
      </c>
      <c r="V48" s="42">
        <f>+Leontief1!V243</f>
        <v>1.6677230256711199E-2</v>
      </c>
      <c r="W48" s="42">
        <f>+Leontief1!W243</f>
        <v>1.8788793922143651E-2</v>
      </c>
      <c r="X48" s="42">
        <f>+Leontief1!X243</f>
        <v>1.5642237378850454E-2</v>
      </c>
      <c r="Y48" s="42">
        <f>+Leontief1!Y243</f>
        <v>4.8407248480778209E-2</v>
      </c>
      <c r="Z48" s="42">
        <f>+Leontief1!Z243</f>
        <v>0</v>
      </c>
      <c r="AA48" s="42">
        <f>+Leontief1!AA243</f>
        <v>3.4643272572622584E-2</v>
      </c>
      <c r="AB48" s="42">
        <f>+Leontief1!AB243</f>
        <v>0</v>
      </c>
      <c r="AC48" s="42">
        <f>+Leontief1!AC243</f>
        <v>1.565286707915578E-2</v>
      </c>
      <c r="AD48" s="42">
        <f>+Leontief1!AD243</f>
        <v>2.8976137918424044E-2</v>
      </c>
      <c r="AE48" s="42">
        <f>+Leontief1!AE243</f>
        <v>1.4612687574728934E-2</v>
      </c>
      <c r="AF48" s="42">
        <f>+Leontief1!AF243</f>
        <v>1.9089084688760583E-2</v>
      </c>
      <c r="AG48" s="42">
        <f>+Leontief1!AG243</f>
        <v>2.3721377470710295E-2</v>
      </c>
      <c r="AH48" s="42">
        <f>+Leontief1!AH243</f>
        <v>1.2867320831491126E-2</v>
      </c>
      <c r="AI48" s="42">
        <f>+Leontief1!AI243</f>
        <v>1.547712524333711E-2</v>
      </c>
      <c r="AJ48" s="42">
        <f>+Leontief1!AJ243</f>
        <v>0</v>
      </c>
      <c r="AK48" s="42">
        <f>+Leontief1!AK243</f>
        <v>2.0300331869776162E-2</v>
      </c>
      <c r="AL48" s="42">
        <f>+Leontief1!AL243</f>
        <v>3.3646167158620621E-2</v>
      </c>
      <c r="AM48" s="42">
        <f>+Leontief1!AM243</f>
        <v>3.4527571220752715E-2</v>
      </c>
      <c r="AN48" s="42">
        <f>+Leontief1!AN243</f>
        <v>3.5637796845044888E-2</v>
      </c>
      <c r="AO48" s="42">
        <f>+Leontief1!AO243</f>
        <v>2.9991232597686334E-2</v>
      </c>
      <c r="AP48" s="42">
        <f>+Leontief1!AP243</f>
        <v>1.3204056099683743E-2</v>
      </c>
      <c r="AQ48" s="42">
        <f>+Leontief1!AQ243</f>
        <v>2.9504897265685986E-2</v>
      </c>
      <c r="AR48" s="42">
        <f>+Leontief1!AR243</f>
        <v>5.4922099647034379E-2</v>
      </c>
      <c r="AS48" s="42">
        <f>+Leontief1!AS243</f>
        <v>1.0238531428734774</v>
      </c>
      <c r="AT48" s="42">
        <f>+Leontief1!AT243</f>
        <v>1.5332984057416016E-2</v>
      </c>
      <c r="AU48" s="42">
        <f>+Leontief1!AU243</f>
        <v>8.4006420216062565E-3</v>
      </c>
      <c r="AV48" s="42">
        <f>+Leontief1!AV243</f>
        <v>1.5061446505036042E-2</v>
      </c>
      <c r="AW48" s="42">
        <f>+Leontief1!AW243</f>
        <v>2.3034483579095495E-2</v>
      </c>
      <c r="AX48" s="42">
        <f>+Leontief1!AX243</f>
        <v>1.8754703009402688E-2</v>
      </c>
      <c r="AY48" s="42">
        <f>+Leontief1!AY243</f>
        <v>1.5284903717729989E-2</v>
      </c>
      <c r="AZ48" s="42">
        <f>+Leontief1!AZ243</f>
        <v>3.5634807487854255E-3</v>
      </c>
      <c r="BA48" s="42">
        <f>+Leontief1!BA243</f>
        <v>2.55515742271223E-3</v>
      </c>
      <c r="BB48" s="42">
        <f>+Leontief1!BB243</f>
        <v>7.8767414047561813E-3</v>
      </c>
      <c r="BC48" s="42">
        <f>+Leontief1!BC243</f>
        <v>4.2128143537451014E-3</v>
      </c>
      <c r="BD48" s="42">
        <f>+Leontief1!BD243</f>
        <v>2.5419689304501812E-3</v>
      </c>
      <c r="BE48" s="42">
        <f>+Leontief1!BE243</f>
        <v>8.8287076596107357E-3</v>
      </c>
      <c r="BF48" s="42">
        <f>+Leontief1!BF243</f>
        <v>3.0678653414368748E-2</v>
      </c>
      <c r="BG48" s="42">
        <f>+Leontief1!BG243</f>
        <v>7.0943050528187524E-3</v>
      </c>
      <c r="BH48" s="42">
        <f>+Leontief1!BH243</f>
        <v>1.435656195712392E-2</v>
      </c>
      <c r="BI48" s="42">
        <f>+Leontief1!BI243</f>
        <v>8.344819592601296E-3</v>
      </c>
      <c r="BJ48" s="42">
        <f>+Leontief1!BJ243</f>
        <v>1.477975051788636E-2</v>
      </c>
      <c r="BK48" s="42">
        <f>+Leontief1!BK243</f>
        <v>9.0379158440631793E-3</v>
      </c>
    </row>
    <row r="49" spans="1:63" ht="15.6" x14ac:dyDescent="0.3">
      <c r="A49" s="14"/>
      <c r="B49" s="44">
        <v>43</v>
      </c>
      <c r="C49" s="46" t="s">
        <v>108</v>
      </c>
      <c r="D49" s="42">
        <f>+Leontief1!D244</f>
        <v>4.021563237979398E-3</v>
      </c>
      <c r="E49" s="42">
        <f>+Leontief1!E244</f>
        <v>3.1108766557967475E-3</v>
      </c>
      <c r="F49" s="42">
        <f>+Leontief1!F244</f>
        <v>1.1417121718615771E-3</v>
      </c>
      <c r="G49" s="42">
        <f>+Leontief1!G244</f>
        <v>1.7872282203536295E-3</v>
      </c>
      <c r="H49" s="42">
        <f>+Leontief1!H244</f>
        <v>1.2992860199687239E-3</v>
      </c>
      <c r="I49" s="42">
        <f>+Leontief1!I244</f>
        <v>6.6578414173226012E-3</v>
      </c>
      <c r="J49" s="42">
        <f>+Leontief1!J244</f>
        <v>5.8991828034252528E-3</v>
      </c>
      <c r="K49" s="42">
        <f>+Leontief1!K244</f>
        <v>3.9941743677590286E-3</v>
      </c>
      <c r="L49" s="42">
        <f>+Leontief1!L244</f>
        <v>3.6845119900427549E-3</v>
      </c>
      <c r="M49" s="42">
        <f>+Leontief1!M244</f>
        <v>9.3875576962371993E-3</v>
      </c>
      <c r="N49" s="42">
        <f>+Leontief1!N244</f>
        <v>8.2623230093976409E-3</v>
      </c>
      <c r="O49" s="42">
        <f>+Leontief1!O244</f>
        <v>5.6124397659872939E-3</v>
      </c>
      <c r="P49" s="42">
        <f>+Leontief1!P244</f>
        <v>9.5230346956668571E-3</v>
      </c>
      <c r="Q49" s="42">
        <f>+Leontief1!Q244</f>
        <v>1.8296755608219835E-3</v>
      </c>
      <c r="R49" s="42">
        <f>+Leontief1!R244</f>
        <v>2.700576429704523E-4</v>
      </c>
      <c r="S49" s="42">
        <f>+Leontief1!S244</f>
        <v>7.9191238651479361E-3</v>
      </c>
      <c r="T49" s="42">
        <f>+Leontief1!T244</f>
        <v>2.2941253682160885E-2</v>
      </c>
      <c r="U49" s="42">
        <f>+Leontief1!U244</f>
        <v>0</v>
      </c>
      <c r="V49" s="42">
        <f>+Leontief1!V244</f>
        <v>1.4603910260952035E-2</v>
      </c>
      <c r="W49" s="42">
        <f>+Leontief1!W244</f>
        <v>7.8152417198395687E-3</v>
      </c>
      <c r="X49" s="42">
        <f>+Leontief1!X244</f>
        <v>6.0659152089339186E-3</v>
      </c>
      <c r="Y49" s="42">
        <f>+Leontief1!Y244</f>
        <v>2.5536283695730647E-2</v>
      </c>
      <c r="Z49" s="42">
        <f>+Leontief1!Z244</f>
        <v>0</v>
      </c>
      <c r="AA49" s="42">
        <f>+Leontief1!AA244</f>
        <v>1.4959553471171795E-2</v>
      </c>
      <c r="AB49" s="42">
        <f>+Leontief1!AB244</f>
        <v>0</v>
      </c>
      <c r="AC49" s="42">
        <f>+Leontief1!AC244</f>
        <v>1.0867076961345911E-2</v>
      </c>
      <c r="AD49" s="42">
        <f>+Leontief1!AD244</f>
        <v>1.2423175670744408E-2</v>
      </c>
      <c r="AE49" s="42">
        <f>+Leontief1!AE244</f>
        <v>7.7622088175940311E-3</v>
      </c>
      <c r="AF49" s="42">
        <f>+Leontief1!AF244</f>
        <v>7.9182372183924116E-3</v>
      </c>
      <c r="AG49" s="42">
        <f>+Leontief1!AG244</f>
        <v>1.621158879677357E-2</v>
      </c>
      <c r="AH49" s="42">
        <f>+Leontief1!AH244</f>
        <v>2.0531306273043167E-2</v>
      </c>
      <c r="AI49" s="42">
        <f>+Leontief1!AI244</f>
        <v>8.7622866394702365E-3</v>
      </c>
      <c r="AJ49" s="42">
        <f>+Leontief1!AJ244</f>
        <v>0</v>
      </c>
      <c r="AK49" s="42">
        <f>+Leontief1!AK244</f>
        <v>9.8751102725590408E-3</v>
      </c>
      <c r="AL49" s="42">
        <f>+Leontief1!AL244</f>
        <v>2.7246380051613887E-2</v>
      </c>
      <c r="AM49" s="42">
        <f>+Leontief1!AM244</f>
        <v>1.4031462610302492E-2</v>
      </c>
      <c r="AN49" s="42">
        <f>+Leontief1!AN244</f>
        <v>1.378097888769567E-2</v>
      </c>
      <c r="AO49" s="42">
        <f>+Leontief1!AO244</f>
        <v>1.794710386157293E-2</v>
      </c>
      <c r="AP49" s="42">
        <f>+Leontief1!AP244</f>
        <v>7.6916950808200409E-3</v>
      </c>
      <c r="AQ49" s="42">
        <f>+Leontief1!AQ244</f>
        <v>4.377449843880038E-2</v>
      </c>
      <c r="AR49" s="42">
        <f>+Leontief1!AR244</f>
        <v>3.2723449374892806E-2</v>
      </c>
      <c r="AS49" s="42">
        <f>+Leontief1!AS244</f>
        <v>9.9851071603758428E-3</v>
      </c>
      <c r="AT49" s="42">
        <f>+Leontief1!AT244</f>
        <v>1.0172732752697609</v>
      </c>
      <c r="AU49" s="42">
        <f>+Leontief1!AU244</f>
        <v>3.9840843085966055E-3</v>
      </c>
      <c r="AV49" s="42">
        <f>+Leontief1!AV244</f>
        <v>5.0314500863872765E-3</v>
      </c>
      <c r="AW49" s="42">
        <f>+Leontief1!AW244</f>
        <v>3.0958669121498833E-2</v>
      </c>
      <c r="AX49" s="42">
        <f>+Leontief1!AX244</f>
        <v>5.4647102037781769E-3</v>
      </c>
      <c r="AY49" s="42">
        <f>+Leontief1!AY244</f>
        <v>4.7150120109228271E-3</v>
      </c>
      <c r="AZ49" s="42">
        <f>+Leontief1!AZ244</f>
        <v>6.6903670994355119E-3</v>
      </c>
      <c r="BA49" s="42">
        <f>+Leontief1!BA244</f>
        <v>1.9354421065840353E-3</v>
      </c>
      <c r="BB49" s="42">
        <f>+Leontief1!BB244</f>
        <v>3.5624143889660962E-3</v>
      </c>
      <c r="BC49" s="42">
        <f>+Leontief1!BC244</f>
        <v>3.5793358898756266E-3</v>
      </c>
      <c r="BD49" s="42">
        <f>+Leontief1!BD244</f>
        <v>1.5287720233373618E-3</v>
      </c>
      <c r="BE49" s="42">
        <f>+Leontief1!BE244</f>
        <v>6.4136132756039115E-3</v>
      </c>
      <c r="BF49" s="42">
        <f>+Leontief1!BF244</f>
        <v>1.4170647946694521E-2</v>
      </c>
      <c r="BG49" s="42">
        <f>+Leontief1!BG244</f>
        <v>5.4132535166659234E-3</v>
      </c>
      <c r="BH49" s="42">
        <f>+Leontief1!BH244</f>
        <v>5.3786384326089606E-3</v>
      </c>
      <c r="BI49" s="42">
        <f>+Leontief1!BI244</f>
        <v>3.5920242279776312E-3</v>
      </c>
      <c r="BJ49" s="42">
        <f>+Leontief1!BJ244</f>
        <v>8.57333674237604E-3</v>
      </c>
      <c r="BK49" s="42">
        <f>+Leontief1!BK244</f>
        <v>3.7518321935182709E-3</v>
      </c>
    </row>
    <row r="50" spans="1:63" ht="15.6" x14ac:dyDescent="0.3">
      <c r="A50" s="14"/>
      <c r="B50" s="44">
        <v>44</v>
      </c>
      <c r="C50" s="46" t="s">
        <v>110</v>
      </c>
      <c r="D50" s="42">
        <f>+Leontief1!D245</f>
        <v>9.5859374732104916E-5</v>
      </c>
      <c r="E50" s="42">
        <f>+Leontief1!E245</f>
        <v>1.351859737360358E-4</v>
      </c>
      <c r="F50" s="42">
        <f>+Leontief1!F245</f>
        <v>6.3834865532198714E-5</v>
      </c>
      <c r="G50" s="42">
        <f>+Leontief1!G245</f>
        <v>7.5873895540195504E-5</v>
      </c>
      <c r="H50" s="42">
        <f>+Leontief1!H245</f>
        <v>7.7010857607453514E-5</v>
      </c>
      <c r="I50" s="42">
        <f>+Leontief1!I245</f>
        <v>3.0449836453698285E-4</v>
      </c>
      <c r="J50" s="42">
        <f>+Leontief1!J245</f>
        <v>4.602608576355633E-4</v>
      </c>
      <c r="K50" s="42">
        <f>+Leontief1!K245</f>
        <v>2.8776174505895625E-4</v>
      </c>
      <c r="L50" s="42">
        <f>+Leontief1!L245</f>
        <v>3.21744078707661E-4</v>
      </c>
      <c r="M50" s="42">
        <f>+Leontief1!M245</f>
        <v>1.5515924512264653E-4</v>
      </c>
      <c r="N50" s="42">
        <f>+Leontief1!N245</f>
        <v>2.0683156378657362E-4</v>
      </c>
      <c r="O50" s="42">
        <f>+Leontief1!O245</f>
        <v>4.3800249547268919E-4</v>
      </c>
      <c r="P50" s="42">
        <f>+Leontief1!P245</f>
        <v>2.964407519415296E-3</v>
      </c>
      <c r="Q50" s="42">
        <f>+Leontief1!Q245</f>
        <v>6.6929568027682002E-5</v>
      </c>
      <c r="R50" s="42">
        <f>+Leontief1!R245</f>
        <v>4.3713101051406283E-5</v>
      </c>
      <c r="S50" s="42">
        <f>+Leontief1!S245</f>
        <v>2.8662123182356266E-4</v>
      </c>
      <c r="T50" s="42">
        <f>+Leontief1!T245</f>
        <v>6.4177095806166901E-4</v>
      </c>
      <c r="U50" s="42">
        <f>+Leontief1!U245</f>
        <v>0</v>
      </c>
      <c r="V50" s="42">
        <f>+Leontief1!V245</f>
        <v>8.0507195100259935E-4</v>
      </c>
      <c r="W50" s="42">
        <f>+Leontief1!W245</f>
        <v>7.0920002001853273E-4</v>
      </c>
      <c r="X50" s="42">
        <f>+Leontief1!X245</f>
        <v>5.4313722197943772E-4</v>
      </c>
      <c r="Y50" s="42">
        <f>+Leontief1!Y245</f>
        <v>1.0048767968405404E-3</v>
      </c>
      <c r="Z50" s="42">
        <f>+Leontief1!Z245</f>
        <v>0</v>
      </c>
      <c r="AA50" s="42">
        <f>+Leontief1!AA245</f>
        <v>4.112536243300108E-4</v>
      </c>
      <c r="AB50" s="42">
        <f>+Leontief1!AB245</f>
        <v>0</v>
      </c>
      <c r="AC50" s="42">
        <f>+Leontief1!AC245</f>
        <v>1.8844929755533354E-3</v>
      </c>
      <c r="AD50" s="42">
        <f>+Leontief1!AD245</f>
        <v>1.2996648464738267E-3</v>
      </c>
      <c r="AE50" s="42">
        <f>+Leontief1!AE245</f>
        <v>5.0940178997166993E-4</v>
      </c>
      <c r="AF50" s="42">
        <f>+Leontief1!AF245</f>
        <v>1.7324533137921726E-4</v>
      </c>
      <c r="AG50" s="42">
        <f>+Leontief1!AG245</f>
        <v>8.0455901583101309E-4</v>
      </c>
      <c r="AH50" s="42">
        <f>+Leontief1!AH245</f>
        <v>7.6516887400655798E-4</v>
      </c>
      <c r="AI50" s="42">
        <f>+Leontief1!AI245</f>
        <v>5.5929095130811415E-4</v>
      </c>
      <c r="AJ50" s="42">
        <f>+Leontief1!AJ245</f>
        <v>0</v>
      </c>
      <c r="AK50" s="42">
        <f>+Leontief1!AK245</f>
        <v>8.650383527917169E-4</v>
      </c>
      <c r="AL50" s="42">
        <f>+Leontief1!AL245</f>
        <v>5.3710745587569764E-4</v>
      </c>
      <c r="AM50" s="42">
        <f>+Leontief1!AM245</f>
        <v>4.2308413561547046E-4</v>
      </c>
      <c r="AN50" s="42">
        <f>+Leontief1!AN245</f>
        <v>3.7845529476510987E-4</v>
      </c>
      <c r="AO50" s="42">
        <f>+Leontief1!AO245</f>
        <v>1.4693719356513196E-3</v>
      </c>
      <c r="AP50" s="42">
        <f>+Leontief1!AP245</f>
        <v>4.349296062189003E-4</v>
      </c>
      <c r="AQ50" s="42">
        <f>+Leontief1!AQ245</f>
        <v>1.4867285382904244E-4</v>
      </c>
      <c r="AR50" s="42">
        <f>+Leontief1!AR245</f>
        <v>2.9192363732114711E-4</v>
      </c>
      <c r="AS50" s="42">
        <f>+Leontief1!AS245</f>
        <v>1.6736022129684703E-4</v>
      </c>
      <c r="AT50" s="42">
        <f>+Leontief1!AT245</f>
        <v>1.1130506256024862E-3</v>
      </c>
      <c r="AU50" s="42">
        <f>+Leontief1!AU245</f>
        <v>1.0213814055021193</v>
      </c>
      <c r="AV50" s="42">
        <f>+Leontief1!AV245</f>
        <v>3.7253182922778323E-4</v>
      </c>
      <c r="AW50" s="42">
        <f>+Leontief1!AW245</f>
        <v>4.412983117965846E-3</v>
      </c>
      <c r="AX50" s="42">
        <f>+Leontief1!AX245</f>
        <v>2.414041419458341E-4</v>
      </c>
      <c r="AY50" s="42">
        <f>+Leontief1!AY245</f>
        <v>2.7371226411666301E-4</v>
      </c>
      <c r="AZ50" s="42">
        <f>+Leontief1!AZ245</f>
        <v>3.2646424068690156E-4</v>
      </c>
      <c r="BA50" s="42">
        <f>+Leontief1!BA245</f>
        <v>8.8616130461602913E-5</v>
      </c>
      <c r="BB50" s="42">
        <f>+Leontief1!BB245</f>
        <v>2.2831958133941069E-4</v>
      </c>
      <c r="BC50" s="42">
        <f>+Leontief1!BC245</f>
        <v>5.8951846495865212E-4</v>
      </c>
      <c r="BD50" s="42">
        <f>+Leontief1!BD245</f>
        <v>6.7787347718806649E-5</v>
      </c>
      <c r="BE50" s="42">
        <f>+Leontief1!BE245</f>
        <v>1.6321145329017083E-4</v>
      </c>
      <c r="BF50" s="42">
        <f>+Leontief1!BF245</f>
        <v>6.8817634291639394E-4</v>
      </c>
      <c r="BG50" s="42">
        <f>+Leontief1!BG245</f>
        <v>2.881534280180871E-4</v>
      </c>
      <c r="BH50" s="42">
        <f>+Leontief1!BH245</f>
        <v>8.0293493743318419E-4</v>
      </c>
      <c r="BI50" s="42">
        <f>+Leontief1!BI245</f>
        <v>1.698590040431014E-3</v>
      </c>
      <c r="BJ50" s="42">
        <f>+Leontief1!BJ245</f>
        <v>7.2246980681235293E-4</v>
      </c>
      <c r="BK50" s="42">
        <f>+Leontief1!BK245</f>
        <v>5.6411562768862429E-4</v>
      </c>
    </row>
    <row r="51" spans="1:63" ht="15.6" x14ac:dyDescent="0.3">
      <c r="A51" s="14"/>
      <c r="B51" s="44">
        <v>45</v>
      </c>
      <c r="C51" s="46" t="s">
        <v>112</v>
      </c>
      <c r="D51" s="42">
        <f>+Leontief1!D246</f>
        <v>2.0587789180289075E-3</v>
      </c>
      <c r="E51" s="42">
        <f>+Leontief1!E246</f>
        <v>2.6057230151398506E-3</v>
      </c>
      <c r="F51" s="42">
        <f>+Leontief1!F246</f>
        <v>1.9061451342980416E-3</v>
      </c>
      <c r="G51" s="42">
        <f>+Leontief1!G246</f>
        <v>2.2403451929428986E-3</v>
      </c>
      <c r="H51" s="42">
        <f>+Leontief1!H246</f>
        <v>1.2299896301826464E-3</v>
      </c>
      <c r="I51" s="42">
        <f>+Leontief1!I246</f>
        <v>5.7223754626150643E-3</v>
      </c>
      <c r="J51" s="42">
        <f>+Leontief1!J246</f>
        <v>4.2315628227140856E-3</v>
      </c>
      <c r="K51" s="42">
        <f>+Leontief1!K246</f>
        <v>3.8315564625393938E-3</v>
      </c>
      <c r="L51" s="42">
        <f>+Leontief1!L246</f>
        <v>2.6410475137320245E-3</v>
      </c>
      <c r="M51" s="42">
        <f>+Leontief1!M246</f>
        <v>4.673064149302927E-3</v>
      </c>
      <c r="N51" s="42">
        <f>+Leontief1!N246</f>
        <v>6.885352417884784E-3</v>
      </c>
      <c r="O51" s="42">
        <f>+Leontief1!O246</f>
        <v>3.2452276684179042E-3</v>
      </c>
      <c r="P51" s="42">
        <f>+Leontief1!P246</f>
        <v>2.9270656947234935E-3</v>
      </c>
      <c r="Q51" s="42">
        <f>+Leontief1!Q246</f>
        <v>1.8219158520160197E-3</v>
      </c>
      <c r="R51" s="42">
        <f>+Leontief1!R246</f>
        <v>7.1729772284962194E-4</v>
      </c>
      <c r="S51" s="42">
        <f>+Leontief1!S246</f>
        <v>2.1277355690274137E-3</v>
      </c>
      <c r="T51" s="42">
        <f>+Leontief1!T246</f>
        <v>2.18217356506E-3</v>
      </c>
      <c r="U51" s="42">
        <f>+Leontief1!U246</f>
        <v>0</v>
      </c>
      <c r="V51" s="42">
        <f>+Leontief1!V246</f>
        <v>1.0399940508027148E-2</v>
      </c>
      <c r="W51" s="42">
        <f>+Leontief1!W246</f>
        <v>1.314929880132266E-2</v>
      </c>
      <c r="X51" s="42">
        <f>+Leontief1!X246</f>
        <v>9.3138583585943881E-3</v>
      </c>
      <c r="Y51" s="42">
        <f>+Leontief1!Y246</f>
        <v>2.8407875152134394E-2</v>
      </c>
      <c r="Z51" s="42">
        <f>+Leontief1!Z246</f>
        <v>0</v>
      </c>
      <c r="AA51" s="42">
        <f>+Leontief1!AA246</f>
        <v>8.5473380936694678E-3</v>
      </c>
      <c r="AB51" s="42">
        <f>+Leontief1!AB246</f>
        <v>0</v>
      </c>
      <c r="AC51" s="42">
        <f>+Leontief1!AC246</f>
        <v>6.6604535361065986E-3</v>
      </c>
      <c r="AD51" s="42">
        <f>+Leontief1!AD246</f>
        <v>1.1964558884374279E-2</v>
      </c>
      <c r="AE51" s="42">
        <f>+Leontief1!AE246</f>
        <v>7.3059004975609618E-3</v>
      </c>
      <c r="AF51" s="42">
        <f>+Leontief1!AF246</f>
        <v>6.9558189519037979E-3</v>
      </c>
      <c r="AG51" s="42">
        <f>+Leontief1!AG246</f>
        <v>7.9850102177565861E-3</v>
      </c>
      <c r="AH51" s="42">
        <f>+Leontief1!AH246</f>
        <v>7.7741948652000781E-3</v>
      </c>
      <c r="AI51" s="42">
        <f>+Leontief1!AI246</f>
        <v>9.0489030063936292E-3</v>
      </c>
      <c r="AJ51" s="42">
        <f>+Leontief1!AJ246</f>
        <v>0</v>
      </c>
      <c r="AK51" s="42">
        <f>+Leontief1!AK246</f>
        <v>8.1631704729281385E-3</v>
      </c>
      <c r="AL51" s="42">
        <f>+Leontief1!AL246</f>
        <v>9.7154569158801399E-3</v>
      </c>
      <c r="AM51" s="42">
        <f>+Leontief1!AM246</f>
        <v>8.2873930975409568E-3</v>
      </c>
      <c r="AN51" s="42">
        <f>+Leontief1!AN246</f>
        <v>1.5558123578755939E-2</v>
      </c>
      <c r="AO51" s="42">
        <f>+Leontief1!AO246</f>
        <v>2.1214024541226516E-2</v>
      </c>
      <c r="AP51" s="42">
        <f>+Leontief1!AP246</f>
        <v>7.0035795501721112E-3</v>
      </c>
      <c r="AQ51" s="42">
        <f>+Leontief1!AQ246</f>
        <v>7.3827802874802586E-3</v>
      </c>
      <c r="AR51" s="42">
        <f>+Leontief1!AR246</f>
        <v>1.0313842588780302E-2</v>
      </c>
      <c r="AS51" s="42">
        <f>+Leontief1!AS246</f>
        <v>7.6715267762870075E-3</v>
      </c>
      <c r="AT51" s="42">
        <f>+Leontief1!AT246</f>
        <v>1.4210372310497769E-2</v>
      </c>
      <c r="AU51" s="42">
        <f>+Leontief1!AU246</f>
        <v>6.3060948226806163E-3</v>
      </c>
      <c r="AV51" s="42">
        <f>+Leontief1!AV246</f>
        <v>1.0685525686705124</v>
      </c>
      <c r="AW51" s="42">
        <f>+Leontief1!AW246</f>
        <v>1.3979726345118838E-2</v>
      </c>
      <c r="AX51" s="42">
        <f>+Leontief1!AX246</f>
        <v>1.4133035566224779E-2</v>
      </c>
      <c r="AY51" s="42">
        <f>+Leontief1!AY246</f>
        <v>1.3085810010503757E-2</v>
      </c>
      <c r="AZ51" s="42">
        <f>+Leontief1!AZ246</f>
        <v>2.6726986319204273E-3</v>
      </c>
      <c r="BA51" s="42">
        <f>+Leontief1!BA246</f>
        <v>2.563827423999342E-3</v>
      </c>
      <c r="BB51" s="42">
        <f>+Leontief1!BB246</f>
        <v>4.780556906777254E-3</v>
      </c>
      <c r="BC51" s="42">
        <f>+Leontief1!BC246</f>
        <v>4.792182043569228E-3</v>
      </c>
      <c r="BD51" s="42">
        <f>+Leontief1!BD246</f>
        <v>2.1407393764133289E-3</v>
      </c>
      <c r="BE51" s="42">
        <f>+Leontief1!BE246</f>
        <v>1.1046122946124476E-2</v>
      </c>
      <c r="BF51" s="42">
        <f>+Leontief1!BF246</f>
        <v>4.0897050648679243E-3</v>
      </c>
      <c r="BG51" s="42">
        <f>+Leontief1!BG246</f>
        <v>2.2288715516131374E-2</v>
      </c>
      <c r="BH51" s="42">
        <f>+Leontief1!BH246</f>
        <v>9.4852296650920851E-3</v>
      </c>
      <c r="BI51" s="42">
        <f>+Leontief1!BI246</f>
        <v>8.5676658842659958E-3</v>
      </c>
      <c r="BJ51" s="42">
        <f>+Leontief1!BJ246</f>
        <v>1.6910197695645411E-2</v>
      </c>
      <c r="BK51" s="42">
        <f>+Leontief1!BK246</f>
        <v>4.4816577728654557E-3</v>
      </c>
    </row>
    <row r="52" spans="1:63" ht="15.6" x14ac:dyDescent="0.3">
      <c r="A52" s="14"/>
      <c r="B52" s="44">
        <v>46</v>
      </c>
      <c r="C52" s="46" t="s">
        <v>114</v>
      </c>
      <c r="D52" s="42">
        <f>+Leontief1!D247</f>
        <v>8.4105430044902746E-4</v>
      </c>
      <c r="E52" s="42">
        <f>+Leontief1!E247</f>
        <v>1.0115159629468886E-3</v>
      </c>
      <c r="F52" s="42">
        <f>+Leontief1!F247</f>
        <v>5.505251931932554E-4</v>
      </c>
      <c r="G52" s="42">
        <f>+Leontief1!G247</f>
        <v>7.4508125486047916E-4</v>
      </c>
      <c r="H52" s="42">
        <f>+Leontief1!H247</f>
        <v>4.540802137605089E-4</v>
      </c>
      <c r="I52" s="42">
        <f>+Leontief1!I247</f>
        <v>1.9596723612150223E-3</v>
      </c>
      <c r="J52" s="42">
        <f>+Leontief1!J247</f>
        <v>1.3166316873532164E-3</v>
      </c>
      <c r="K52" s="42">
        <f>+Leontief1!K247</f>
        <v>1.1355345075263724E-3</v>
      </c>
      <c r="L52" s="42">
        <f>+Leontief1!L247</f>
        <v>1.1205385593483588E-3</v>
      </c>
      <c r="M52" s="42">
        <f>+Leontief1!M247</f>
        <v>1.3948338427207064E-3</v>
      </c>
      <c r="N52" s="42">
        <f>+Leontief1!N247</f>
        <v>1.8970592940803714E-3</v>
      </c>
      <c r="O52" s="42">
        <f>+Leontief1!O247</f>
        <v>1.1442044209582674E-3</v>
      </c>
      <c r="P52" s="42">
        <f>+Leontief1!P247</f>
        <v>1.323548538194774E-3</v>
      </c>
      <c r="Q52" s="42">
        <f>+Leontief1!Q247</f>
        <v>4.8097924618737938E-4</v>
      </c>
      <c r="R52" s="42">
        <f>+Leontief1!R247</f>
        <v>1.9650134207759235E-4</v>
      </c>
      <c r="S52" s="42">
        <f>+Leontief1!S247</f>
        <v>9.1175705804498019E-4</v>
      </c>
      <c r="T52" s="42">
        <f>+Leontief1!T247</f>
        <v>8.7297118030541898E-4</v>
      </c>
      <c r="U52" s="42">
        <f>+Leontief1!U247</f>
        <v>0</v>
      </c>
      <c r="V52" s="42">
        <f>+Leontief1!V247</f>
        <v>2.9568569477474082E-3</v>
      </c>
      <c r="W52" s="42">
        <f>+Leontief1!W247</f>
        <v>4.5099537028015701E-3</v>
      </c>
      <c r="X52" s="42">
        <f>+Leontief1!X247</f>
        <v>2.8290435449514883E-3</v>
      </c>
      <c r="Y52" s="42">
        <f>+Leontief1!Y247</f>
        <v>1.7611305555452487E-2</v>
      </c>
      <c r="Z52" s="42">
        <f>+Leontief1!Z247</f>
        <v>0</v>
      </c>
      <c r="AA52" s="42">
        <f>+Leontief1!AA247</f>
        <v>3.1725215468546659E-3</v>
      </c>
      <c r="AB52" s="42">
        <f>+Leontief1!AB247</f>
        <v>0</v>
      </c>
      <c r="AC52" s="42">
        <f>+Leontief1!AC247</f>
        <v>4.2499543119409768E-3</v>
      </c>
      <c r="AD52" s="42">
        <f>+Leontief1!AD247</f>
        <v>1.3773760126713802E-2</v>
      </c>
      <c r="AE52" s="42">
        <f>+Leontief1!AE247</f>
        <v>7.4377511247778333E-3</v>
      </c>
      <c r="AF52" s="42">
        <f>+Leontief1!AF247</f>
        <v>2.0605319857054365E-3</v>
      </c>
      <c r="AG52" s="42">
        <f>+Leontief1!AG247</f>
        <v>2.5397892265157022E-3</v>
      </c>
      <c r="AH52" s="42">
        <f>+Leontief1!AH247</f>
        <v>2.0871672913200879E-3</v>
      </c>
      <c r="AI52" s="42">
        <f>+Leontief1!AI247</f>
        <v>1.947071094228298E-2</v>
      </c>
      <c r="AJ52" s="42">
        <f>+Leontief1!AJ247</f>
        <v>0</v>
      </c>
      <c r="AK52" s="42">
        <f>+Leontief1!AK247</f>
        <v>6.5761470810846174E-3</v>
      </c>
      <c r="AL52" s="42">
        <f>+Leontief1!AL247</f>
        <v>1.0213876531604122E-2</v>
      </c>
      <c r="AM52" s="42">
        <f>+Leontief1!AM247</f>
        <v>1.3477975513751296E-2</v>
      </c>
      <c r="AN52" s="42">
        <f>+Leontief1!AN247</f>
        <v>4.2665024939859139E-3</v>
      </c>
      <c r="AO52" s="42">
        <f>+Leontief1!AO247</f>
        <v>3.7876230877895616E-3</v>
      </c>
      <c r="AP52" s="42">
        <f>+Leontief1!AP247</f>
        <v>5.6454701840302525E-3</v>
      </c>
      <c r="AQ52" s="42">
        <f>+Leontief1!AQ247</f>
        <v>2.1067240318047228E-3</v>
      </c>
      <c r="AR52" s="42">
        <f>+Leontief1!AR247</f>
        <v>2.1928207599370454E-3</v>
      </c>
      <c r="AS52" s="42">
        <f>+Leontief1!AS247</f>
        <v>8.9751636350935329E-3</v>
      </c>
      <c r="AT52" s="42">
        <f>+Leontief1!AT247</f>
        <v>8.9635349831642206E-3</v>
      </c>
      <c r="AU52" s="42">
        <f>+Leontief1!AU247</f>
        <v>4.4487834870636034E-3</v>
      </c>
      <c r="AV52" s="42">
        <f>+Leontief1!AV247</f>
        <v>4.9889185138037917E-2</v>
      </c>
      <c r="AW52" s="42">
        <f>+Leontief1!AW247</f>
        <v>1.024648128389082</v>
      </c>
      <c r="AX52" s="42">
        <f>+Leontief1!AX247</f>
        <v>3.1960248932369896E-3</v>
      </c>
      <c r="AY52" s="42">
        <f>+Leontief1!AY247</f>
        <v>1.5312867119170057E-2</v>
      </c>
      <c r="AZ52" s="42">
        <f>+Leontief1!AZ247</f>
        <v>9.8065868297812601E-3</v>
      </c>
      <c r="BA52" s="42">
        <f>+Leontief1!BA247</f>
        <v>1.0167867069269026E-3</v>
      </c>
      <c r="BB52" s="42">
        <f>+Leontief1!BB247</f>
        <v>2.3264265188932035E-3</v>
      </c>
      <c r="BC52" s="42">
        <f>+Leontief1!BC247</f>
        <v>3.3571834341465305E-3</v>
      </c>
      <c r="BD52" s="42">
        <f>+Leontief1!BD247</f>
        <v>8.8463034819771325E-4</v>
      </c>
      <c r="BE52" s="42">
        <f>+Leontief1!BE247</f>
        <v>2.1621555254005354E-3</v>
      </c>
      <c r="BF52" s="42">
        <f>+Leontief1!BF247</f>
        <v>5.6940209289371799E-3</v>
      </c>
      <c r="BG52" s="42">
        <f>+Leontief1!BG247</f>
        <v>3.4812531247447958E-3</v>
      </c>
      <c r="BH52" s="42">
        <f>+Leontief1!BH247</f>
        <v>1.4483970823228748E-3</v>
      </c>
      <c r="BI52" s="42">
        <f>+Leontief1!BI247</f>
        <v>2.5347705577136153E-3</v>
      </c>
      <c r="BJ52" s="42">
        <f>+Leontief1!BJ247</f>
        <v>6.9835405737768575E-3</v>
      </c>
      <c r="BK52" s="42">
        <f>+Leontief1!BK247</f>
        <v>1.8870112636618602E-3</v>
      </c>
    </row>
    <row r="53" spans="1:63" ht="15.6" x14ac:dyDescent="0.3">
      <c r="A53" s="14"/>
      <c r="B53" s="44">
        <v>47</v>
      </c>
      <c r="C53" s="46" t="s">
        <v>116</v>
      </c>
      <c r="D53" s="42">
        <f>+Leontief1!D248</f>
        <v>7.749803454119313E-5</v>
      </c>
      <c r="E53" s="42">
        <f>+Leontief1!E248</f>
        <v>5.8528865468358675E-5</v>
      </c>
      <c r="F53" s="42">
        <f>+Leontief1!F248</f>
        <v>3.1625831766818896E-5</v>
      </c>
      <c r="G53" s="42">
        <f>+Leontief1!G248</f>
        <v>3.7238227645815581E-5</v>
      </c>
      <c r="H53" s="42">
        <f>+Leontief1!H248</f>
        <v>3.2387119699563846E-5</v>
      </c>
      <c r="I53" s="42">
        <f>+Leontief1!I248</f>
        <v>4.958455716472125E-4</v>
      </c>
      <c r="J53" s="42">
        <f>+Leontief1!J248</f>
        <v>7.1881340316927957E-5</v>
      </c>
      <c r="K53" s="42">
        <f>+Leontief1!K248</f>
        <v>3.6093757597721485E-4</v>
      </c>
      <c r="L53" s="42">
        <f>+Leontief1!L248</f>
        <v>5.6464391108433617E-5</v>
      </c>
      <c r="M53" s="42">
        <f>+Leontief1!M248</f>
        <v>9.778404908353373E-5</v>
      </c>
      <c r="N53" s="42">
        <f>+Leontief1!N248</f>
        <v>1.2478334662265877E-4</v>
      </c>
      <c r="O53" s="42">
        <f>+Leontief1!O248</f>
        <v>1.2630004485998479E-4</v>
      </c>
      <c r="P53" s="42">
        <f>+Leontief1!P248</f>
        <v>1.1106558589154453E-4</v>
      </c>
      <c r="Q53" s="42">
        <f>+Leontief1!Q248</f>
        <v>3.6569441429247053E-5</v>
      </c>
      <c r="R53" s="42">
        <f>+Leontief1!R248</f>
        <v>6.3413176251403525E-5</v>
      </c>
      <c r="S53" s="42">
        <f>+Leontief1!S248</f>
        <v>4.4761306552034411E-4</v>
      </c>
      <c r="T53" s="42">
        <f>+Leontief1!T248</f>
        <v>3.506985722467626E-4</v>
      </c>
      <c r="U53" s="42">
        <f>+Leontief1!U248</f>
        <v>0</v>
      </c>
      <c r="V53" s="42">
        <f>+Leontief1!V248</f>
        <v>6.0772784188046895E-4</v>
      </c>
      <c r="W53" s="42">
        <f>+Leontief1!W248</f>
        <v>6.0774185599161339E-4</v>
      </c>
      <c r="X53" s="42">
        <f>+Leontief1!X248</f>
        <v>2.739986953973826E-4</v>
      </c>
      <c r="Y53" s="42">
        <f>+Leontief1!Y248</f>
        <v>8.3445340708838932E-3</v>
      </c>
      <c r="Z53" s="42">
        <f>+Leontief1!Z248</f>
        <v>0</v>
      </c>
      <c r="AA53" s="42">
        <f>+Leontief1!AA248</f>
        <v>2.8193795068652929E-4</v>
      </c>
      <c r="AB53" s="42">
        <f>+Leontief1!AB248</f>
        <v>0</v>
      </c>
      <c r="AC53" s="42">
        <f>+Leontief1!AC248</f>
        <v>5.5868568421730343E-4</v>
      </c>
      <c r="AD53" s="42">
        <f>+Leontief1!AD248</f>
        <v>1.9785486676346634E-3</v>
      </c>
      <c r="AE53" s="42">
        <f>+Leontief1!AE248</f>
        <v>9.6890521348505802E-4</v>
      </c>
      <c r="AF53" s="42">
        <f>+Leontief1!AF248</f>
        <v>3.9415770678747752E-4</v>
      </c>
      <c r="AG53" s="42">
        <f>+Leontief1!AG248</f>
        <v>6.2620102459652442E-4</v>
      </c>
      <c r="AH53" s="42">
        <f>+Leontief1!AH248</f>
        <v>6.3218144431380981E-4</v>
      </c>
      <c r="AI53" s="42">
        <f>+Leontief1!AI248</f>
        <v>5.9409050507978249E-4</v>
      </c>
      <c r="AJ53" s="42">
        <f>+Leontief1!AJ248</f>
        <v>0</v>
      </c>
      <c r="AK53" s="42">
        <f>+Leontief1!AK248</f>
        <v>4.3361516531506019E-4</v>
      </c>
      <c r="AL53" s="42">
        <f>+Leontief1!AL248</f>
        <v>1.0396877687168838E-3</v>
      </c>
      <c r="AM53" s="42">
        <f>+Leontief1!AM248</f>
        <v>5.3353380198741798E-4</v>
      </c>
      <c r="AN53" s="42">
        <f>+Leontief1!AN248</f>
        <v>8.6617511115710626E-4</v>
      </c>
      <c r="AO53" s="42">
        <f>+Leontief1!AO248</f>
        <v>9.158003333165134E-3</v>
      </c>
      <c r="AP53" s="42">
        <f>+Leontief1!AP248</f>
        <v>3.6073775323326962E-4</v>
      </c>
      <c r="AQ53" s="42">
        <f>+Leontief1!AQ248</f>
        <v>1.4060362690268115E-3</v>
      </c>
      <c r="AR53" s="42">
        <f>+Leontief1!AR248</f>
        <v>1.0984591593523648E-3</v>
      </c>
      <c r="AS53" s="42">
        <f>+Leontief1!AS248</f>
        <v>7.4021307655948562E-4</v>
      </c>
      <c r="AT53" s="42">
        <f>+Leontief1!AT248</f>
        <v>1.7086005671031943E-3</v>
      </c>
      <c r="AU53" s="42">
        <f>+Leontief1!AU248</f>
        <v>1.6966980826548997E-4</v>
      </c>
      <c r="AV53" s="42">
        <f>+Leontief1!AV248</f>
        <v>2.2893665075757546E-3</v>
      </c>
      <c r="AW53" s="42">
        <f>+Leontief1!AW248</f>
        <v>1.0579552798199235E-3</v>
      </c>
      <c r="AX53" s="42">
        <f>+Leontief1!AX248</f>
        <v>1.0021420055932861</v>
      </c>
      <c r="AY53" s="42">
        <f>+Leontief1!AY248</f>
        <v>2.2911049240783627E-4</v>
      </c>
      <c r="AZ53" s="42">
        <f>+Leontief1!AZ248</f>
        <v>1.9276594800238848E-3</v>
      </c>
      <c r="BA53" s="42">
        <f>+Leontief1!BA248</f>
        <v>3.6234427513139836E-4</v>
      </c>
      <c r="BB53" s="42">
        <f>+Leontief1!BB248</f>
        <v>2.0217659264269209E-3</v>
      </c>
      <c r="BC53" s="42">
        <f>+Leontief1!BC248</f>
        <v>3.5402396373947699E-3</v>
      </c>
      <c r="BD53" s="42">
        <f>+Leontief1!BD248</f>
        <v>8.3160540522474104E-4</v>
      </c>
      <c r="BE53" s="42">
        <f>+Leontief1!BE248</f>
        <v>7.1406850618881837E-3</v>
      </c>
      <c r="BF53" s="42">
        <f>+Leontief1!BF248</f>
        <v>6.2743127657001376E-3</v>
      </c>
      <c r="BG53" s="42">
        <f>+Leontief1!BG248</f>
        <v>4.2399390374766501E-3</v>
      </c>
      <c r="BH53" s="42">
        <f>+Leontief1!BH248</f>
        <v>2.1067280354704777E-3</v>
      </c>
      <c r="BI53" s="42">
        <f>+Leontief1!BI248</f>
        <v>1.6375118972462325E-3</v>
      </c>
      <c r="BJ53" s="42">
        <f>+Leontief1!BJ248</f>
        <v>2.7096235414151388E-3</v>
      </c>
      <c r="BK53" s="42">
        <f>+Leontief1!BK248</f>
        <v>2.0069788866802444E-3</v>
      </c>
    </row>
    <row r="54" spans="1:63" ht="15.6" x14ac:dyDescent="0.3">
      <c r="A54" s="14"/>
      <c r="B54" s="44">
        <v>48</v>
      </c>
      <c r="C54" s="46" t="s">
        <v>118</v>
      </c>
      <c r="D54" s="42">
        <f>+Leontief1!D249</f>
        <v>7.1371231409583661E-4</v>
      </c>
      <c r="E54" s="42">
        <f>+Leontief1!E249</f>
        <v>8.635621289535629E-4</v>
      </c>
      <c r="F54" s="42">
        <f>+Leontief1!F249</f>
        <v>5.1485637641990507E-4</v>
      </c>
      <c r="G54" s="42">
        <f>+Leontief1!G249</f>
        <v>5.7049564587976912E-4</v>
      </c>
      <c r="H54" s="42">
        <f>+Leontief1!H249</f>
        <v>4.4862148283942357E-4</v>
      </c>
      <c r="I54" s="42">
        <f>+Leontief1!I249</f>
        <v>4.4092379202327579E-3</v>
      </c>
      <c r="J54" s="42">
        <f>+Leontief1!J249</f>
        <v>1.1041929032804768E-3</v>
      </c>
      <c r="K54" s="42">
        <f>+Leontief1!K249</f>
        <v>1.4801610549515648E-3</v>
      </c>
      <c r="L54" s="42">
        <f>+Leontief1!L249</f>
        <v>1.2455852183698745E-3</v>
      </c>
      <c r="M54" s="42">
        <f>+Leontief1!M249</f>
        <v>1.5393571254155266E-3</v>
      </c>
      <c r="N54" s="42">
        <f>+Leontief1!N249</f>
        <v>1.9729360856275469E-3</v>
      </c>
      <c r="O54" s="42">
        <f>+Leontief1!O249</f>
        <v>2.2066892155334968E-3</v>
      </c>
      <c r="P54" s="42">
        <f>+Leontief1!P249</f>
        <v>3.2754975890902948E-3</v>
      </c>
      <c r="Q54" s="42">
        <f>+Leontief1!Q249</f>
        <v>7.034429625991732E-4</v>
      </c>
      <c r="R54" s="42">
        <f>+Leontief1!R249</f>
        <v>8.6096707738061507E-4</v>
      </c>
      <c r="S54" s="42">
        <f>+Leontief1!S249</f>
        <v>2.9642921639379837E-3</v>
      </c>
      <c r="T54" s="42">
        <f>+Leontief1!T249</f>
        <v>3.525872558887855E-3</v>
      </c>
      <c r="U54" s="42">
        <f>+Leontief1!U249</f>
        <v>0</v>
      </c>
      <c r="V54" s="42">
        <f>+Leontief1!V249</f>
        <v>8.2617119878958273E-3</v>
      </c>
      <c r="W54" s="42">
        <f>+Leontief1!W249</f>
        <v>5.9614644609312616E-3</v>
      </c>
      <c r="X54" s="42">
        <f>+Leontief1!X249</f>
        <v>2.8707790337039077E-3</v>
      </c>
      <c r="Y54" s="42">
        <f>+Leontief1!Y249</f>
        <v>1.4114291436193719E-2</v>
      </c>
      <c r="Z54" s="42">
        <f>+Leontief1!Z249</f>
        <v>0</v>
      </c>
      <c r="AA54" s="42">
        <f>+Leontief1!AA249</f>
        <v>3.7271543743255977E-3</v>
      </c>
      <c r="AB54" s="42">
        <f>+Leontief1!AB249</f>
        <v>0</v>
      </c>
      <c r="AC54" s="42">
        <f>+Leontief1!AC249</f>
        <v>4.9524560554382053E-3</v>
      </c>
      <c r="AD54" s="42">
        <f>+Leontief1!AD249</f>
        <v>1.6882035873724281E-2</v>
      </c>
      <c r="AE54" s="42">
        <f>+Leontief1!AE249</f>
        <v>3.7711687053158366E-3</v>
      </c>
      <c r="AF54" s="42">
        <f>+Leontief1!AF249</f>
        <v>2.4471859544032359E-3</v>
      </c>
      <c r="AG54" s="42">
        <f>+Leontief1!AG249</f>
        <v>3.4935983305836634E-3</v>
      </c>
      <c r="AH54" s="42">
        <f>+Leontief1!AH249</f>
        <v>3.899404256645902E-3</v>
      </c>
      <c r="AI54" s="42">
        <f>+Leontief1!AI249</f>
        <v>6.0292836195345555E-3</v>
      </c>
      <c r="AJ54" s="42">
        <f>+Leontief1!AJ249</f>
        <v>0</v>
      </c>
      <c r="AK54" s="42">
        <f>+Leontief1!AK249</f>
        <v>4.601705154484886E-3</v>
      </c>
      <c r="AL54" s="42">
        <f>+Leontief1!AL249</f>
        <v>1.6279129454744409E-2</v>
      </c>
      <c r="AM54" s="42">
        <f>+Leontief1!AM249</f>
        <v>3.0607931296400454E-2</v>
      </c>
      <c r="AN54" s="42">
        <f>+Leontief1!AN249</f>
        <v>7.3160367701653904E-3</v>
      </c>
      <c r="AO54" s="42">
        <f>+Leontief1!AO249</f>
        <v>9.7661209195218004E-3</v>
      </c>
      <c r="AP54" s="42">
        <f>+Leontief1!AP249</f>
        <v>1.2381705134678192E-2</v>
      </c>
      <c r="AQ54" s="42">
        <f>+Leontief1!AQ249</f>
        <v>1.1278177049698364E-2</v>
      </c>
      <c r="AR54" s="42">
        <f>+Leontief1!AR249</f>
        <v>1.6710144283813282E-2</v>
      </c>
      <c r="AS54" s="42">
        <f>+Leontief1!AS249</f>
        <v>9.8434991303102872E-3</v>
      </c>
      <c r="AT54" s="42">
        <f>+Leontief1!AT249</f>
        <v>1.0759877636156163E-2</v>
      </c>
      <c r="AU54" s="42">
        <f>+Leontief1!AU249</f>
        <v>1.1354986207661184E-2</v>
      </c>
      <c r="AV54" s="42">
        <f>+Leontief1!AV249</f>
        <v>4.5009757741695758E-2</v>
      </c>
      <c r="AW54" s="42">
        <f>+Leontief1!AW249</f>
        <v>1.7651506969568541E-2</v>
      </c>
      <c r="AX54" s="42">
        <f>+Leontief1!AX249</f>
        <v>1.4422765786893386E-2</v>
      </c>
      <c r="AY54" s="42">
        <f>+Leontief1!AY249</f>
        <v>1.0031050897167644</v>
      </c>
      <c r="AZ54" s="42">
        <f>+Leontief1!AZ249</f>
        <v>7.6884028472504855E-3</v>
      </c>
      <c r="BA54" s="42">
        <f>+Leontief1!BA249</f>
        <v>4.9579872708195166E-3</v>
      </c>
      <c r="BB54" s="42">
        <f>+Leontief1!BB249</f>
        <v>1.3776519350027685E-2</v>
      </c>
      <c r="BC54" s="42">
        <f>+Leontief1!BC249</f>
        <v>1.0113863113374725E-2</v>
      </c>
      <c r="BD54" s="42">
        <f>+Leontief1!BD249</f>
        <v>5.4752852752083742E-3</v>
      </c>
      <c r="BE54" s="42">
        <f>+Leontief1!BE249</f>
        <v>1.9156203064227433E-2</v>
      </c>
      <c r="BF54" s="42">
        <f>+Leontief1!BF249</f>
        <v>2.4010443985804552E-2</v>
      </c>
      <c r="BG54" s="42">
        <f>+Leontief1!BG249</f>
        <v>8.7067862049614267E-2</v>
      </c>
      <c r="BH54" s="42">
        <f>+Leontief1!BH249</f>
        <v>3.364871676573334E-3</v>
      </c>
      <c r="BI54" s="42">
        <f>+Leontief1!BI249</f>
        <v>5.0460930914289657E-3</v>
      </c>
      <c r="BJ54" s="42">
        <f>+Leontief1!BJ249</f>
        <v>1.7331816485559457E-2</v>
      </c>
      <c r="BK54" s="42">
        <f>+Leontief1!BK249</f>
        <v>8.4765744032369566E-3</v>
      </c>
    </row>
    <row r="55" spans="1:63" ht="15.6" x14ac:dyDescent="0.3">
      <c r="A55" s="14"/>
      <c r="B55" s="44">
        <v>49</v>
      </c>
      <c r="C55" s="46" t="s">
        <v>120</v>
      </c>
      <c r="D55" s="42">
        <f>+Leontief1!D250</f>
        <v>3.925691522800222E-4</v>
      </c>
      <c r="E55" s="42">
        <f>+Leontief1!E250</f>
        <v>2.9292541042678851E-4</v>
      </c>
      <c r="F55" s="42">
        <f>+Leontief1!F250</f>
        <v>1.4187509346205721E-4</v>
      </c>
      <c r="G55" s="42">
        <f>+Leontief1!G250</f>
        <v>2.5440820255798527E-4</v>
      </c>
      <c r="H55" s="42">
        <f>+Leontief1!H250</f>
        <v>1.6343742531054378E-4</v>
      </c>
      <c r="I55" s="42">
        <f>+Leontief1!I250</f>
        <v>1.2130975661805254E-3</v>
      </c>
      <c r="J55" s="42">
        <f>+Leontief1!J250</f>
        <v>3.1222253016203642E-4</v>
      </c>
      <c r="K55" s="42">
        <f>+Leontief1!K250</f>
        <v>3.7630908561740235E-4</v>
      </c>
      <c r="L55" s="42">
        <f>+Leontief1!L250</f>
        <v>3.4404504508174749E-4</v>
      </c>
      <c r="M55" s="42">
        <f>+Leontief1!M250</f>
        <v>4.3044946685094512E-4</v>
      </c>
      <c r="N55" s="42">
        <f>+Leontief1!N250</f>
        <v>5.3191909338116689E-4</v>
      </c>
      <c r="O55" s="42">
        <f>+Leontief1!O250</f>
        <v>6.5756704509125794E-4</v>
      </c>
      <c r="P55" s="42">
        <f>+Leontief1!P250</f>
        <v>1.4773108197831918E-3</v>
      </c>
      <c r="Q55" s="42">
        <f>+Leontief1!Q250</f>
        <v>3.1447649746566095E-4</v>
      </c>
      <c r="R55" s="42">
        <f>+Leontief1!R250</f>
        <v>7.3685172140878913E-5</v>
      </c>
      <c r="S55" s="42">
        <f>+Leontief1!S250</f>
        <v>1.4631539909824567E-3</v>
      </c>
      <c r="T55" s="42">
        <f>+Leontief1!T250</f>
        <v>2.2629848654242119E-3</v>
      </c>
      <c r="U55" s="42">
        <f>+Leontief1!U250</f>
        <v>0</v>
      </c>
      <c r="V55" s="42">
        <f>+Leontief1!V250</f>
        <v>2.4454557871674844E-3</v>
      </c>
      <c r="W55" s="42">
        <f>+Leontief1!W250</f>
        <v>2.8878582895349126E-3</v>
      </c>
      <c r="X55" s="42">
        <f>+Leontief1!X250</f>
        <v>8.9753680075469714E-4</v>
      </c>
      <c r="Y55" s="42">
        <f>+Leontief1!Y250</f>
        <v>1.1458111294733364E-2</v>
      </c>
      <c r="Z55" s="42">
        <f>+Leontief1!Z250</f>
        <v>0</v>
      </c>
      <c r="AA55" s="42">
        <f>+Leontief1!AA250</f>
        <v>1.5416403856467436E-3</v>
      </c>
      <c r="AB55" s="42">
        <f>+Leontief1!AB250</f>
        <v>0</v>
      </c>
      <c r="AC55" s="42">
        <f>+Leontief1!AC250</f>
        <v>1.080449182787961E-3</v>
      </c>
      <c r="AD55" s="42">
        <f>+Leontief1!AD250</f>
        <v>1.3780773309769992E-2</v>
      </c>
      <c r="AE55" s="42">
        <f>+Leontief1!AE250</f>
        <v>1.6085214364014451E-3</v>
      </c>
      <c r="AF55" s="42">
        <f>+Leontief1!AF250</f>
        <v>8.5270667183486688E-4</v>
      </c>
      <c r="AG55" s="42">
        <f>+Leontief1!AG250</f>
        <v>1.6650732951557451E-3</v>
      </c>
      <c r="AH55" s="42">
        <f>+Leontief1!AH250</f>
        <v>1.8700252198737865E-3</v>
      </c>
      <c r="AI55" s="42">
        <f>+Leontief1!AI250</f>
        <v>4.9668546379499114E-3</v>
      </c>
      <c r="AJ55" s="42">
        <f>+Leontief1!AJ250</f>
        <v>0</v>
      </c>
      <c r="AK55" s="42">
        <f>+Leontief1!AK250</f>
        <v>1.357100641273379E-3</v>
      </c>
      <c r="AL55" s="42">
        <f>+Leontief1!AL250</f>
        <v>2.3087969569884994E-3</v>
      </c>
      <c r="AM55" s="42">
        <f>+Leontief1!AM250</f>
        <v>5.1679444822709262E-3</v>
      </c>
      <c r="AN55" s="42">
        <f>+Leontief1!AN250</f>
        <v>1.6254752152479499E-2</v>
      </c>
      <c r="AO55" s="42">
        <f>+Leontief1!AO250</f>
        <v>8.1232657886688587E-3</v>
      </c>
      <c r="AP55" s="42">
        <f>+Leontief1!AP250</f>
        <v>2.0600669532213635E-3</v>
      </c>
      <c r="AQ55" s="42">
        <f>+Leontief1!AQ250</f>
        <v>4.3977847748590546E-3</v>
      </c>
      <c r="AR55" s="42">
        <f>+Leontief1!AR250</f>
        <v>4.4541872384985179E-3</v>
      </c>
      <c r="AS55" s="42">
        <f>+Leontief1!AS250</f>
        <v>1.6590892771790162E-3</v>
      </c>
      <c r="AT55" s="42">
        <f>+Leontief1!AT250</f>
        <v>3.4686627393396728E-3</v>
      </c>
      <c r="AU55" s="42">
        <f>+Leontief1!AU250</f>
        <v>7.9837586755585714E-3</v>
      </c>
      <c r="AV55" s="42">
        <f>+Leontief1!AV250</f>
        <v>1.4525169081785265E-2</v>
      </c>
      <c r="AW55" s="42">
        <f>+Leontief1!AW250</f>
        <v>2.2679167286435941E-2</v>
      </c>
      <c r="AX55" s="42">
        <f>+Leontief1!AX250</f>
        <v>8.9357339069665326E-3</v>
      </c>
      <c r="AY55" s="42">
        <f>+Leontief1!AY250</f>
        <v>1.1554470734461296E-3</v>
      </c>
      <c r="AZ55" s="42">
        <f>+Leontief1!AZ250</f>
        <v>1.0737425685063557</v>
      </c>
      <c r="BA55" s="42">
        <f>+Leontief1!BA250</f>
        <v>8.133729287634537E-3</v>
      </c>
      <c r="BB55" s="42">
        <f>+Leontief1!BB250</f>
        <v>5.3000068037887859E-3</v>
      </c>
      <c r="BC55" s="42">
        <f>+Leontief1!BC250</f>
        <v>1.4205116021010487E-2</v>
      </c>
      <c r="BD55" s="42">
        <f>+Leontief1!BD250</f>
        <v>2.0724946508783372E-3</v>
      </c>
      <c r="BE55" s="42">
        <f>+Leontief1!BE250</f>
        <v>3.1071770144609413E-2</v>
      </c>
      <c r="BF55" s="42">
        <f>+Leontief1!BF250</f>
        <v>2.7703005981521721E-2</v>
      </c>
      <c r="BG55" s="42">
        <f>+Leontief1!BG250</f>
        <v>1.3761699972928804E-2</v>
      </c>
      <c r="BH55" s="42">
        <f>+Leontief1!BH250</f>
        <v>7.4329528200841851E-3</v>
      </c>
      <c r="BI55" s="42">
        <f>+Leontief1!BI250</f>
        <v>1.045017138581545E-2</v>
      </c>
      <c r="BJ55" s="42">
        <f>+Leontief1!BJ250</f>
        <v>9.9632915096663967E-3</v>
      </c>
      <c r="BK55" s="42">
        <f>+Leontief1!BK250</f>
        <v>1.0019624480722782E-2</v>
      </c>
    </row>
    <row r="56" spans="1:63" ht="15.6" x14ac:dyDescent="0.3">
      <c r="A56" s="14"/>
      <c r="B56" s="44">
        <v>50</v>
      </c>
      <c r="C56" s="46" t="s">
        <v>122</v>
      </c>
      <c r="D56" s="42">
        <f>+Leontief1!D251</f>
        <v>1.2453983422724774E-2</v>
      </c>
      <c r="E56" s="42">
        <f>+Leontief1!E251</f>
        <v>8.3135467885229811E-3</v>
      </c>
      <c r="F56" s="42">
        <f>+Leontief1!F251</f>
        <v>7.1382360077715766E-4</v>
      </c>
      <c r="G56" s="42">
        <f>+Leontief1!G251</f>
        <v>1.0174537619966999E-3</v>
      </c>
      <c r="H56" s="42">
        <f>+Leontief1!H251</f>
        <v>5.672051076254231E-4</v>
      </c>
      <c r="I56" s="42">
        <f>+Leontief1!I251</f>
        <v>2.575503121003038E-2</v>
      </c>
      <c r="J56" s="42">
        <f>+Leontief1!J251</f>
        <v>2.3092296185040456E-3</v>
      </c>
      <c r="K56" s="42">
        <f>+Leontief1!K251</f>
        <v>6.9165826477431362E-3</v>
      </c>
      <c r="L56" s="42">
        <f>+Leontief1!L251</f>
        <v>1.6822339140665234E-3</v>
      </c>
      <c r="M56" s="42">
        <f>+Leontief1!M251</f>
        <v>1.9206248672972513E-3</v>
      </c>
      <c r="N56" s="42">
        <f>+Leontief1!N251</f>
        <v>2.5530072087078695E-3</v>
      </c>
      <c r="O56" s="42">
        <f>+Leontief1!O251</f>
        <v>2.4450955324795071E-3</v>
      </c>
      <c r="P56" s="42">
        <f>+Leontief1!P251</f>
        <v>5.0871615979215731E-3</v>
      </c>
      <c r="Q56" s="42">
        <f>+Leontief1!Q251</f>
        <v>1.5738499771233727E-3</v>
      </c>
      <c r="R56" s="42">
        <f>+Leontief1!R251</f>
        <v>2.8807919722436141E-4</v>
      </c>
      <c r="S56" s="42">
        <f>+Leontief1!S251</f>
        <v>2.5120235401846088E-3</v>
      </c>
      <c r="T56" s="42">
        <f>+Leontief1!T251</f>
        <v>3.5821156087586866E-3</v>
      </c>
      <c r="U56" s="42">
        <f>+Leontief1!U251</f>
        <v>0</v>
      </c>
      <c r="V56" s="42">
        <f>+Leontief1!V251</f>
        <v>2.3254129340761816E-2</v>
      </c>
      <c r="W56" s="42">
        <f>+Leontief1!W251</f>
        <v>1.5584842371640971E-2</v>
      </c>
      <c r="X56" s="42">
        <f>+Leontief1!X251</f>
        <v>5.7192139283812216E-3</v>
      </c>
      <c r="Y56" s="42">
        <f>+Leontief1!Y251</f>
        <v>1.8404719511884902E-2</v>
      </c>
      <c r="Z56" s="42">
        <f>+Leontief1!Z251</f>
        <v>0</v>
      </c>
      <c r="AA56" s="42">
        <f>+Leontief1!AA251</f>
        <v>7.4467058716360538E-3</v>
      </c>
      <c r="AB56" s="42">
        <f>+Leontief1!AB251</f>
        <v>0</v>
      </c>
      <c r="AC56" s="42">
        <f>+Leontief1!AC251</f>
        <v>4.189164032240119E-3</v>
      </c>
      <c r="AD56" s="42">
        <f>+Leontief1!AD251</f>
        <v>1.9682631796617819E-2</v>
      </c>
      <c r="AE56" s="42">
        <f>+Leontief1!AE251</f>
        <v>6.8021363980554899E-3</v>
      </c>
      <c r="AF56" s="42">
        <f>+Leontief1!AF251</f>
        <v>6.4168415236274803E-3</v>
      </c>
      <c r="AG56" s="42">
        <f>+Leontief1!AG251</f>
        <v>4.8394438611565772E-3</v>
      </c>
      <c r="AH56" s="42">
        <f>+Leontief1!AH251</f>
        <v>1.2307704074608445E-2</v>
      </c>
      <c r="AI56" s="42">
        <f>+Leontief1!AI251</f>
        <v>1.1299010354734181E-2</v>
      </c>
      <c r="AJ56" s="42">
        <f>+Leontief1!AJ251</f>
        <v>0</v>
      </c>
      <c r="AK56" s="42">
        <f>+Leontief1!AK251</f>
        <v>1.0014974143654086E-2</v>
      </c>
      <c r="AL56" s="42">
        <f>+Leontief1!AL251</f>
        <v>5.6529980544609967E-3</v>
      </c>
      <c r="AM56" s="42">
        <f>+Leontief1!AM251</f>
        <v>4.5566641090863766E-2</v>
      </c>
      <c r="AN56" s="42">
        <f>+Leontief1!AN251</f>
        <v>2.8124613586042069E-2</v>
      </c>
      <c r="AO56" s="42">
        <f>+Leontief1!AO251</f>
        <v>7.5002605479859647E-3</v>
      </c>
      <c r="AP56" s="42">
        <f>+Leontief1!AP251</f>
        <v>7.1369975634720476E-3</v>
      </c>
      <c r="AQ56" s="42">
        <f>+Leontief1!AQ251</f>
        <v>6.5775233766818784E-3</v>
      </c>
      <c r="AR56" s="42">
        <f>+Leontief1!AR251</f>
        <v>2.6593026093421325E-2</v>
      </c>
      <c r="AS56" s="42">
        <f>+Leontief1!AS251</f>
        <v>9.1976794171290659E-3</v>
      </c>
      <c r="AT56" s="42">
        <f>+Leontief1!AT251</f>
        <v>1.3306955192453318E-2</v>
      </c>
      <c r="AU56" s="42">
        <f>+Leontief1!AU251</f>
        <v>2.5021094082532013E-2</v>
      </c>
      <c r="AV56" s="42">
        <f>+Leontief1!AV251</f>
        <v>2.3559196136567838E-2</v>
      </c>
      <c r="AW56" s="42">
        <f>+Leontief1!AW251</f>
        <v>5.407788359333099E-3</v>
      </c>
      <c r="AX56" s="42">
        <f>+Leontief1!AX251</f>
        <v>1.5337976333166884E-2</v>
      </c>
      <c r="AY56" s="42">
        <f>+Leontief1!AY251</f>
        <v>3.8663188597052216E-3</v>
      </c>
      <c r="AZ56" s="42">
        <f>+Leontief1!AZ251</f>
        <v>1.3296730400592901E-2</v>
      </c>
      <c r="BA56" s="42">
        <f>+Leontief1!BA251</f>
        <v>1.0727260724604906</v>
      </c>
      <c r="BB56" s="42">
        <f>+Leontief1!BB251</f>
        <v>1.2355306623416461E-2</v>
      </c>
      <c r="BC56" s="42">
        <f>+Leontief1!BC251</f>
        <v>0.16254687345282726</v>
      </c>
      <c r="BD56" s="42">
        <f>+Leontief1!BD251</f>
        <v>1.4242231297173179E-2</v>
      </c>
      <c r="BE56" s="42">
        <f>+Leontief1!BE251</f>
        <v>1.4616475470334655E-2</v>
      </c>
      <c r="BF56" s="42">
        <f>+Leontief1!BF251</f>
        <v>3.0171252396812637E-2</v>
      </c>
      <c r="BG56" s="42">
        <f>+Leontief1!BG251</f>
        <v>3.7121290096973239E-3</v>
      </c>
      <c r="BH56" s="42">
        <f>+Leontief1!BH251</f>
        <v>9.9451338676092797E-3</v>
      </c>
      <c r="BI56" s="42">
        <f>+Leontief1!BI251</f>
        <v>7.1859666479256699E-3</v>
      </c>
      <c r="BJ56" s="42">
        <f>+Leontief1!BJ251</f>
        <v>3.8101031778209886E-2</v>
      </c>
      <c r="BK56" s="42">
        <f>+Leontief1!BK251</f>
        <v>5.9673805006769552E-3</v>
      </c>
    </row>
    <row r="57" spans="1:63" ht="15.6" x14ac:dyDescent="0.3">
      <c r="A57" s="14"/>
      <c r="B57" s="44">
        <v>51</v>
      </c>
      <c r="C57" s="46" t="s">
        <v>124</v>
      </c>
      <c r="D57" s="42">
        <f>+Leontief1!D252</f>
        <v>1.3799170284193695E-4</v>
      </c>
      <c r="E57" s="42">
        <f>+Leontief1!E252</f>
        <v>1.0621229623441767E-4</v>
      </c>
      <c r="F57" s="42">
        <f>+Leontief1!F252</f>
        <v>2.8410177011459914E-5</v>
      </c>
      <c r="G57" s="42">
        <f>+Leontief1!G252</f>
        <v>3.5350493306311129E-5</v>
      </c>
      <c r="H57" s="42">
        <f>+Leontief1!H252</f>
        <v>2.1591758782634652E-5</v>
      </c>
      <c r="I57" s="42">
        <f>+Leontief1!I252</f>
        <v>3.7394595046309905E-4</v>
      </c>
      <c r="J57" s="42">
        <f>+Leontief1!J252</f>
        <v>1.3455305432516322E-4</v>
      </c>
      <c r="K57" s="42">
        <f>+Leontief1!K252</f>
        <v>1.8221540018472493E-4</v>
      </c>
      <c r="L57" s="42">
        <f>+Leontief1!L252</f>
        <v>7.0154768945399589E-5</v>
      </c>
      <c r="M57" s="42">
        <f>+Leontief1!M252</f>
        <v>2.5132749922878779E-4</v>
      </c>
      <c r="N57" s="42">
        <f>+Leontief1!N252</f>
        <v>1.1913041867232837E-4</v>
      </c>
      <c r="O57" s="42">
        <f>+Leontief1!O252</f>
        <v>1.1345244281736722E-4</v>
      </c>
      <c r="P57" s="42">
        <f>+Leontief1!P252</f>
        <v>5.2259926595486339E-4</v>
      </c>
      <c r="Q57" s="42">
        <f>+Leontief1!Q252</f>
        <v>6.2576741181460992E-5</v>
      </c>
      <c r="R57" s="42">
        <f>+Leontief1!R252</f>
        <v>1.0760858126143493E-4</v>
      </c>
      <c r="S57" s="42">
        <f>+Leontief1!S252</f>
        <v>2.6958802505347402E-4</v>
      </c>
      <c r="T57" s="42">
        <f>+Leontief1!T252</f>
        <v>5.4599953726563067E-4</v>
      </c>
      <c r="U57" s="42">
        <f>+Leontief1!U252</f>
        <v>0</v>
      </c>
      <c r="V57" s="42">
        <f>+Leontief1!V252</f>
        <v>6.2254746038894408E-4</v>
      </c>
      <c r="W57" s="42">
        <f>+Leontief1!W252</f>
        <v>5.0277478955138043E-4</v>
      </c>
      <c r="X57" s="42">
        <f>+Leontief1!X252</f>
        <v>1.8738121635558124E-4</v>
      </c>
      <c r="Y57" s="42">
        <f>+Leontief1!Y252</f>
        <v>2.0745379467600774E-3</v>
      </c>
      <c r="Z57" s="42">
        <f>+Leontief1!Z252</f>
        <v>0</v>
      </c>
      <c r="AA57" s="42">
        <f>+Leontief1!AA252</f>
        <v>3.4118510794030961E-4</v>
      </c>
      <c r="AB57" s="42">
        <f>+Leontief1!AB252</f>
        <v>0</v>
      </c>
      <c r="AC57" s="42">
        <f>+Leontief1!AC252</f>
        <v>2.4160252920778002E-4</v>
      </c>
      <c r="AD57" s="42">
        <f>+Leontief1!AD252</f>
        <v>4.790120415763253E-4</v>
      </c>
      <c r="AE57" s="42">
        <f>+Leontief1!AE252</f>
        <v>2.1808884774438361E-4</v>
      </c>
      <c r="AF57" s="42">
        <f>+Leontief1!AF252</f>
        <v>1.8300170398559439E-4</v>
      </c>
      <c r="AG57" s="42">
        <f>+Leontief1!AG252</f>
        <v>3.3198966982871234E-4</v>
      </c>
      <c r="AH57" s="42">
        <f>+Leontief1!AH252</f>
        <v>6.4977271253545573E-4</v>
      </c>
      <c r="AI57" s="42">
        <f>+Leontief1!AI252</f>
        <v>3.1732766096598323E-4</v>
      </c>
      <c r="AJ57" s="42">
        <f>+Leontief1!AJ252</f>
        <v>0</v>
      </c>
      <c r="AK57" s="42">
        <f>+Leontief1!AK252</f>
        <v>3.3507721244108179E-4</v>
      </c>
      <c r="AL57" s="42">
        <f>+Leontief1!AL252</f>
        <v>2.6093304405533331E-4</v>
      </c>
      <c r="AM57" s="42">
        <f>+Leontief1!AM252</f>
        <v>4.7413844381479777E-4</v>
      </c>
      <c r="AN57" s="42">
        <f>+Leontief1!AN252</f>
        <v>4.769070321409951E-4</v>
      </c>
      <c r="AO57" s="42">
        <f>+Leontief1!AO252</f>
        <v>1.0226963864983169E-3</v>
      </c>
      <c r="AP57" s="42">
        <f>+Leontief1!AP252</f>
        <v>7.793257757370553E-4</v>
      </c>
      <c r="AQ57" s="42">
        <f>+Leontief1!AQ252</f>
        <v>4.7423873492128754E-4</v>
      </c>
      <c r="AR57" s="42">
        <f>+Leontief1!AR252</f>
        <v>4.5904594296073602E-4</v>
      </c>
      <c r="AS57" s="42">
        <f>+Leontief1!AS252</f>
        <v>2.5605479217876781E-4</v>
      </c>
      <c r="AT57" s="42">
        <f>+Leontief1!AT252</f>
        <v>2.2342578535773832E-3</v>
      </c>
      <c r="AU57" s="42">
        <f>+Leontief1!AU252</f>
        <v>5.6719429899767301E-4</v>
      </c>
      <c r="AV57" s="42">
        <f>+Leontief1!AV252</f>
        <v>9.2332255936444351E-3</v>
      </c>
      <c r="AW57" s="42">
        <f>+Leontief1!AW252</f>
        <v>7.1606739551879569E-4</v>
      </c>
      <c r="AX57" s="42">
        <f>+Leontief1!AX252</f>
        <v>8.4863163138930279E-4</v>
      </c>
      <c r="AY57" s="42">
        <f>+Leontief1!AY252</f>
        <v>1.9232376578049351E-4</v>
      </c>
      <c r="AZ57" s="42">
        <f>+Leontief1!AZ252</f>
        <v>3.2757253962124259E-3</v>
      </c>
      <c r="BA57" s="42">
        <f>+Leontief1!BA252</f>
        <v>4.622404414268871E-3</v>
      </c>
      <c r="BB57" s="42">
        <f>+Leontief1!BB252</f>
        <v>1.0058765163880217</v>
      </c>
      <c r="BC57" s="42">
        <f>+Leontief1!BC252</f>
        <v>2.0784907329347485E-2</v>
      </c>
      <c r="BD57" s="42">
        <f>+Leontief1!BD252</f>
        <v>6.0381840339629076E-4</v>
      </c>
      <c r="BE57" s="42">
        <f>+Leontief1!BE252</f>
        <v>3.625540282207516E-3</v>
      </c>
      <c r="BF57" s="42">
        <f>+Leontief1!BF252</f>
        <v>2.715579224571823E-3</v>
      </c>
      <c r="BG57" s="42">
        <f>+Leontief1!BG252</f>
        <v>1.2228812141790594E-3</v>
      </c>
      <c r="BH57" s="42">
        <f>+Leontief1!BH252</f>
        <v>1.1746768441055428E-3</v>
      </c>
      <c r="BI57" s="42">
        <f>+Leontief1!BI252</f>
        <v>4.8168376044602917E-3</v>
      </c>
      <c r="BJ57" s="42">
        <f>+Leontief1!BJ252</f>
        <v>4.5507441875974773E-3</v>
      </c>
      <c r="BK57" s="42">
        <f>+Leontief1!BK252</f>
        <v>7.1041509729391603E-4</v>
      </c>
    </row>
    <row r="58" spans="1:63" ht="15.6" x14ac:dyDescent="0.3">
      <c r="A58" s="14"/>
      <c r="B58" s="44">
        <v>52</v>
      </c>
      <c r="C58" s="46" t="s">
        <v>126</v>
      </c>
      <c r="D58" s="42">
        <f>+Leontief1!D253</f>
        <v>2.1473919458001576E-3</v>
      </c>
      <c r="E58" s="42">
        <f>+Leontief1!E253</f>
        <v>1.8048194723939419E-3</v>
      </c>
      <c r="F58" s="42">
        <f>+Leontief1!F253</f>
        <v>9.2674112598004977E-5</v>
      </c>
      <c r="G58" s="42">
        <f>+Leontief1!G253</f>
        <v>5.7251452437568717E-5</v>
      </c>
      <c r="H58" s="42">
        <f>+Leontief1!H253</f>
        <v>4.4145545916209677E-5</v>
      </c>
      <c r="I58" s="42">
        <f>+Leontief1!I253</f>
        <v>4.2413330773702183E-4</v>
      </c>
      <c r="J58" s="42">
        <f>+Leontief1!J253</f>
        <v>8.3239319482056608E-5</v>
      </c>
      <c r="K58" s="42">
        <f>+Leontief1!K253</f>
        <v>1.7904266842830692E-4</v>
      </c>
      <c r="L58" s="42">
        <f>+Leontief1!L253</f>
        <v>7.1258982983571373E-5</v>
      </c>
      <c r="M58" s="42">
        <f>+Leontief1!M253</f>
        <v>2.9027381807395685E-4</v>
      </c>
      <c r="N58" s="42">
        <f>+Leontief1!N253</f>
        <v>2.3584221633376297E-4</v>
      </c>
      <c r="O58" s="42">
        <f>+Leontief1!O253</f>
        <v>2.439145608385446E-4</v>
      </c>
      <c r="P58" s="42">
        <f>+Leontief1!P253</f>
        <v>1.8321433860118187E-3</v>
      </c>
      <c r="Q58" s="42">
        <f>+Leontief1!Q253</f>
        <v>4.0666633928144736E-4</v>
      </c>
      <c r="R58" s="42">
        <f>+Leontief1!R253</f>
        <v>1.5445413351944831E-5</v>
      </c>
      <c r="S58" s="42">
        <f>+Leontief1!S253</f>
        <v>1.5587466609286068E-4</v>
      </c>
      <c r="T58" s="42">
        <f>+Leontief1!T253</f>
        <v>3.5993600612176319E-4</v>
      </c>
      <c r="U58" s="42">
        <f>+Leontief1!U253</f>
        <v>0</v>
      </c>
      <c r="V58" s="42">
        <f>+Leontief1!V253</f>
        <v>4.2495000129676528E-3</v>
      </c>
      <c r="W58" s="42">
        <f>+Leontief1!W253</f>
        <v>6.5642936220230551E-3</v>
      </c>
      <c r="X58" s="42">
        <f>+Leontief1!X253</f>
        <v>6.4972459384127321E-4</v>
      </c>
      <c r="Y58" s="42">
        <f>+Leontief1!Y253</f>
        <v>2.2474572499087096E-3</v>
      </c>
      <c r="Z58" s="42">
        <f>+Leontief1!Z253</f>
        <v>0</v>
      </c>
      <c r="AA58" s="42">
        <f>+Leontief1!AA253</f>
        <v>8.3035158808598757E-4</v>
      </c>
      <c r="AB58" s="42">
        <f>+Leontief1!AB253</f>
        <v>0</v>
      </c>
      <c r="AC58" s="42">
        <f>+Leontief1!AC253</f>
        <v>6.4359729065986118E-4</v>
      </c>
      <c r="AD58" s="42">
        <f>+Leontief1!AD253</f>
        <v>3.9226835715722806E-3</v>
      </c>
      <c r="AE58" s="42">
        <f>+Leontief1!AE253</f>
        <v>1.1803102892635924E-3</v>
      </c>
      <c r="AF58" s="42">
        <f>+Leontief1!AF253</f>
        <v>2.2816949314589238E-4</v>
      </c>
      <c r="AG58" s="42">
        <f>+Leontief1!AG253</f>
        <v>7.3641686223068219E-4</v>
      </c>
      <c r="AH58" s="42">
        <f>+Leontief1!AH253</f>
        <v>1.8701599476808886E-3</v>
      </c>
      <c r="AI58" s="42">
        <f>+Leontief1!AI253</f>
        <v>6.6815824220993285E-4</v>
      </c>
      <c r="AJ58" s="42">
        <f>+Leontief1!AJ253</f>
        <v>0</v>
      </c>
      <c r="AK58" s="42">
        <f>+Leontief1!AK253</f>
        <v>5.7423198644880526E-4</v>
      </c>
      <c r="AL58" s="42">
        <f>+Leontief1!AL253</f>
        <v>3.3625291442523008E-4</v>
      </c>
      <c r="AM58" s="42">
        <f>+Leontief1!AM253</f>
        <v>4.3819512204348347E-3</v>
      </c>
      <c r="AN58" s="42">
        <f>+Leontief1!AN253</f>
        <v>1.0313020544573807E-3</v>
      </c>
      <c r="AO58" s="42">
        <f>+Leontief1!AO253</f>
        <v>8.8323415580078991E-4</v>
      </c>
      <c r="AP58" s="42">
        <f>+Leontief1!AP253</f>
        <v>6.1382050597854081E-4</v>
      </c>
      <c r="AQ58" s="42">
        <f>+Leontief1!AQ253</f>
        <v>2.39175699064505E-3</v>
      </c>
      <c r="AR58" s="42">
        <f>+Leontief1!AR253</f>
        <v>6.0035780491244186E-4</v>
      </c>
      <c r="AS58" s="42">
        <f>+Leontief1!AS253</f>
        <v>1.5964336748752563E-3</v>
      </c>
      <c r="AT58" s="42">
        <f>+Leontief1!AT253</f>
        <v>2.3720768533825832E-3</v>
      </c>
      <c r="AU58" s="42">
        <f>+Leontief1!AU253</f>
        <v>4.2913460359356084E-3</v>
      </c>
      <c r="AV58" s="42">
        <f>+Leontief1!AV253</f>
        <v>2.5600648969508976E-3</v>
      </c>
      <c r="AW58" s="42">
        <f>+Leontief1!AW253</f>
        <v>2.3700962704967582E-3</v>
      </c>
      <c r="AX58" s="42">
        <f>+Leontief1!AX253</f>
        <v>1.8743948613976545E-3</v>
      </c>
      <c r="AY58" s="42">
        <f>+Leontief1!AY253</f>
        <v>3.9600245265056754E-4</v>
      </c>
      <c r="AZ58" s="42">
        <f>+Leontief1!AZ253</f>
        <v>2.0357787384509547E-3</v>
      </c>
      <c r="BA58" s="42">
        <f>+Leontief1!BA253</f>
        <v>9.1102427387574521E-3</v>
      </c>
      <c r="BB58" s="42">
        <f>+Leontief1!BB253</f>
        <v>1.1851330267120612E-2</v>
      </c>
      <c r="BC58" s="42">
        <f>+Leontief1!BC253</f>
        <v>1.0954562465902196</v>
      </c>
      <c r="BD58" s="42">
        <f>+Leontief1!BD253</f>
        <v>4.3605459697670474E-3</v>
      </c>
      <c r="BE58" s="42">
        <f>+Leontief1!BE253</f>
        <v>9.9790349560374639E-3</v>
      </c>
      <c r="BF58" s="42">
        <f>+Leontief1!BF253</f>
        <v>2.2161081545116815E-2</v>
      </c>
      <c r="BG58" s="42">
        <f>+Leontief1!BG253</f>
        <v>3.592941729087371E-4</v>
      </c>
      <c r="BH58" s="42">
        <f>+Leontief1!BH253</f>
        <v>8.3506428905171025E-4</v>
      </c>
      <c r="BI58" s="42">
        <f>+Leontief1!BI253</f>
        <v>3.0284950826006972E-4</v>
      </c>
      <c r="BJ58" s="42">
        <f>+Leontief1!BJ253</f>
        <v>1.7523019794504361E-3</v>
      </c>
      <c r="BK58" s="42">
        <f>+Leontief1!BK253</f>
        <v>2.9851372733379253E-3</v>
      </c>
    </row>
    <row r="59" spans="1:63" ht="15.6" x14ac:dyDescent="0.3">
      <c r="A59" s="14"/>
      <c r="B59" s="44">
        <v>53</v>
      </c>
      <c r="C59" s="46" t="s">
        <v>128</v>
      </c>
      <c r="D59" s="42">
        <f>+Leontief1!D254</f>
        <v>8.8994851043077447E-4</v>
      </c>
      <c r="E59" s="42">
        <f>+Leontief1!E254</f>
        <v>9.8409639591615257E-4</v>
      </c>
      <c r="F59" s="42">
        <f>+Leontief1!F254</f>
        <v>6.6285693793615352E-4</v>
      </c>
      <c r="G59" s="42">
        <f>+Leontief1!G254</f>
        <v>6.9455770847509028E-4</v>
      </c>
      <c r="H59" s="42">
        <f>+Leontief1!H254</f>
        <v>6.8422170047765715E-4</v>
      </c>
      <c r="I59" s="42">
        <f>+Leontief1!I254</f>
        <v>1.9267200781884586E-3</v>
      </c>
      <c r="J59" s="42">
        <f>+Leontief1!J254</f>
        <v>1.3420657413975344E-3</v>
      </c>
      <c r="K59" s="42">
        <f>+Leontief1!K254</f>
        <v>1.3718680809652395E-3</v>
      </c>
      <c r="L59" s="42">
        <f>+Leontief1!L254</f>
        <v>1.0620421356290445E-3</v>
      </c>
      <c r="M59" s="42">
        <f>+Leontief1!M254</f>
        <v>1.7192809120991897E-3</v>
      </c>
      <c r="N59" s="42">
        <f>+Leontief1!N254</f>
        <v>2.3744727156122798E-3</v>
      </c>
      <c r="O59" s="42">
        <f>+Leontief1!O254</f>
        <v>1.6276410386595753E-3</v>
      </c>
      <c r="P59" s="42">
        <f>+Leontief1!P254</f>
        <v>1.5339659945708033E-3</v>
      </c>
      <c r="Q59" s="42">
        <f>+Leontief1!Q254</f>
        <v>6.4823966333359703E-4</v>
      </c>
      <c r="R59" s="42">
        <f>+Leontief1!R254</f>
        <v>2.8243451180422007E-4</v>
      </c>
      <c r="S59" s="42">
        <f>+Leontief1!S254</f>
        <v>1.5209324648547174E-3</v>
      </c>
      <c r="T59" s="42">
        <f>+Leontief1!T254</f>
        <v>3.9609631744297793E-3</v>
      </c>
      <c r="U59" s="42">
        <f>+Leontief1!U254</f>
        <v>0</v>
      </c>
      <c r="V59" s="42">
        <f>+Leontief1!V254</f>
        <v>3.9295836372594565E-3</v>
      </c>
      <c r="W59" s="42">
        <f>+Leontief1!W254</f>
        <v>4.8628255010049141E-3</v>
      </c>
      <c r="X59" s="42">
        <f>+Leontief1!X254</f>
        <v>3.3885254942533894E-3</v>
      </c>
      <c r="Y59" s="42">
        <f>+Leontief1!Y254</f>
        <v>6.0795254345878073E-3</v>
      </c>
      <c r="Z59" s="42">
        <f>+Leontief1!Z254</f>
        <v>0</v>
      </c>
      <c r="AA59" s="42">
        <f>+Leontief1!AA254</f>
        <v>3.4342474441395147E-3</v>
      </c>
      <c r="AB59" s="42">
        <f>+Leontief1!AB254</f>
        <v>0</v>
      </c>
      <c r="AC59" s="42">
        <f>+Leontief1!AC254</f>
        <v>2.3636821213210957E-3</v>
      </c>
      <c r="AD59" s="42">
        <f>+Leontief1!AD254</f>
        <v>2.1519300018550486E-2</v>
      </c>
      <c r="AE59" s="42">
        <f>+Leontief1!AE254</f>
        <v>2.8299125674230894E-3</v>
      </c>
      <c r="AF59" s="42">
        <f>+Leontief1!AF254</f>
        <v>4.3912519401501674E-3</v>
      </c>
      <c r="AG59" s="42">
        <f>+Leontief1!AG254</f>
        <v>3.9504523233794657E-3</v>
      </c>
      <c r="AH59" s="42">
        <f>+Leontief1!AH254</f>
        <v>2.7228921475151787E-3</v>
      </c>
      <c r="AI59" s="42">
        <f>+Leontief1!AI254</f>
        <v>5.0794850127509547E-3</v>
      </c>
      <c r="AJ59" s="42">
        <f>+Leontief1!AJ254</f>
        <v>0</v>
      </c>
      <c r="AK59" s="42">
        <f>+Leontief1!AK254</f>
        <v>3.1899034640088687E-3</v>
      </c>
      <c r="AL59" s="42">
        <f>+Leontief1!AL254</f>
        <v>4.9570342269244193E-3</v>
      </c>
      <c r="AM59" s="42">
        <f>+Leontief1!AM254</f>
        <v>3.1216346645422718E-3</v>
      </c>
      <c r="AN59" s="42">
        <f>+Leontief1!AN254</f>
        <v>1.0618646570494871E-2</v>
      </c>
      <c r="AO59" s="42">
        <f>+Leontief1!AO254</f>
        <v>1.5217142735766027E-2</v>
      </c>
      <c r="AP59" s="42">
        <f>+Leontief1!AP254</f>
        <v>7.0418678179952204E-3</v>
      </c>
      <c r="AQ59" s="42">
        <f>+Leontief1!AQ254</f>
        <v>4.6627422362204261E-2</v>
      </c>
      <c r="AR59" s="42">
        <f>+Leontief1!AR254</f>
        <v>3.006442330760754E-2</v>
      </c>
      <c r="AS59" s="42">
        <f>+Leontief1!AS254</f>
        <v>1.0830791089724899E-2</v>
      </c>
      <c r="AT59" s="42">
        <f>+Leontief1!AT254</f>
        <v>4.2115659750506917E-3</v>
      </c>
      <c r="AU59" s="42">
        <f>+Leontief1!AU254</f>
        <v>2.6180751353151103E-3</v>
      </c>
      <c r="AV59" s="42">
        <f>+Leontief1!AV254</f>
        <v>5.1513220026700463E-3</v>
      </c>
      <c r="AW59" s="42">
        <f>+Leontief1!AW254</f>
        <v>5.4391230511617508E-3</v>
      </c>
      <c r="AX59" s="42">
        <f>+Leontief1!AX254</f>
        <v>6.1708823566972056E-3</v>
      </c>
      <c r="AY59" s="42">
        <f>+Leontief1!AY254</f>
        <v>3.2346971915849943E-3</v>
      </c>
      <c r="AZ59" s="42">
        <f>+Leontief1!AZ254</f>
        <v>5.7587029286396254E-3</v>
      </c>
      <c r="BA59" s="42">
        <f>+Leontief1!BA254</f>
        <v>2.1498415211141666E-3</v>
      </c>
      <c r="BB59" s="42">
        <f>+Leontief1!BB254</f>
        <v>6.3331713469894487E-3</v>
      </c>
      <c r="BC59" s="42">
        <f>+Leontief1!BC254</f>
        <v>8.8899928946604631E-3</v>
      </c>
      <c r="BD59" s="42">
        <f>+Leontief1!BD254</f>
        <v>1.0129730520213218</v>
      </c>
      <c r="BE59" s="42">
        <f>+Leontief1!BE254</f>
        <v>3.1604046715361024E-2</v>
      </c>
      <c r="BF59" s="42">
        <f>+Leontief1!BF254</f>
        <v>2.058645329880824E-2</v>
      </c>
      <c r="BG59" s="42">
        <f>+Leontief1!BG254</f>
        <v>4.1822833909920393E-3</v>
      </c>
      <c r="BH59" s="42">
        <f>+Leontief1!BH254</f>
        <v>3.795213490434159E-3</v>
      </c>
      <c r="BI59" s="42">
        <f>+Leontief1!BI254</f>
        <v>4.2533385809818405E-3</v>
      </c>
      <c r="BJ59" s="42">
        <f>+Leontief1!BJ254</f>
        <v>2.2444157814254875E-2</v>
      </c>
      <c r="BK59" s="42">
        <f>+Leontief1!BK254</f>
        <v>3.0185420316662152E-2</v>
      </c>
    </row>
    <row r="60" spans="1:63" ht="15.6" x14ac:dyDescent="0.3">
      <c r="A60" s="14"/>
      <c r="B60" s="44">
        <v>54</v>
      </c>
      <c r="C60" s="46" t="s">
        <v>130</v>
      </c>
      <c r="D60" s="42">
        <f>+Leontief1!D255</f>
        <v>3.6607354869449202E-3</v>
      </c>
      <c r="E60" s="42">
        <f>+Leontief1!E255</f>
        <v>4.1717377000086273E-4</v>
      </c>
      <c r="F60" s="42">
        <f>+Leontief1!F255</f>
        <v>1.4591601823198873E-4</v>
      </c>
      <c r="G60" s="42">
        <f>+Leontief1!G255</f>
        <v>1.7710651804647346E-4</v>
      </c>
      <c r="H60" s="42">
        <f>+Leontief1!H255</f>
        <v>1.3452061134486918E-4</v>
      </c>
      <c r="I60" s="42">
        <f>+Leontief1!I255</f>
        <v>1.703544465175798E-3</v>
      </c>
      <c r="J60" s="42">
        <f>+Leontief1!J255</f>
        <v>3.5367690747752035E-4</v>
      </c>
      <c r="K60" s="42">
        <f>+Leontief1!K255</f>
        <v>5.3314931211422966E-4</v>
      </c>
      <c r="L60" s="42">
        <f>+Leontief1!L255</f>
        <v>2.6866584157288426E-4</v>
      </c>
      <c r="M60" s="42">
        <f>+Leontief1!M255</f>
        <v>4.3340424809453355E-4</v>
      </c>
      <c r="N60" s="42">
        <f>+Leontief1!N255</f>
        <v>5.8846120342229559E-4</v>
      </c>
      <c r="O60" s="42">
        <f>+Leontief1!O255</f>
        <v>6.7535487605522625E-3</v>
      </c>
      <c r="P60" s="42">
        <f>+Leontief1!P255</f>
        <v>6.4038058690157034E-3</v>
      </c>
      <c r="Q60" s="42">
        <f>+Leontief1!Q255</f>
        <v>1.1395211181123999E-4</v>
      </c>
      <c r="R60" s="42">
        <f>+Leontief1!R255</f>
        <v>1.5631529637014291E-4</v>
      </c>
      <c r="S60" s="42">
        <f>+Leontief1!S255</f>
        <v>7.2691191666038552E-4</v>
      </c>
      <c r="T60" s="42">
        <f>+Leontief1!T255</f>
        <v>7.5136382773633055E-4</v>
      </c>
      <c r="U60" s="42">
        <f>+Leontief1!U255</f>
        <v>0</v>
      </c>
      <c r="V60" s="42">
        <f>+Leontief1!V255</f>
        <v>1.1339565971114768E-3</v>
      </c>
      <c r="W60" s="42">
        <f>+Leontief1!W255</f>
        <v>8.9459985671551823E-4</v>
      </c>
      <c r="X60" s="42">
        <f>+Leontief1!X255</f>
        <v>9.5101736122015976E-4</v>
      </c>
      <c r="Y60" s="42">
        <f>+Leontief1!Y255</f>
        <v>1.1262352436498731E-2</v>
      </c>
      <c r="Z60" s="42">
        <f>+Leontief1!Z255</f>
        <v>0</v>
      </c>
      <c r="AA60" s="42">
        <f>+Leontief1!AA255</f>
        <v>2.0622298659702517E-3</v>
      </c>
      <c r="AB60" s="42">
        <f>+Leontief1!AB255</f>
        <v>0</v>
      </c>
      <c r="AC60" s="42">
        <f>+Leontief1!AC255</f>
        <v>2.1782788698370089E-3</v>
      </c>
      <c r="AD60" s="42">
        <f>+Leontief1!AD255</f>
        <v>9.3194266282556962E-3</v>
      </c>
      <c r="AE60" s="42">
        <f>+Leontief1!AE255</f>
        <v>2.4766645871707291E-3</v>
      </c>
      <c r="AF60" s="42">
        <f>+Leontief1!AF255</f>
        <v>1.9727477999757254E-3</v>
      </c>
      <c r="AG60" s="42">
        <f>+Leontief1!AG255</f>
        <v>1.5327091370607253E-3</v>
      </c>
      <c r="AH60" s="42">
        <f>+Leontief1!AH255</f>
        <v>1.6577116933966306E-3</v>
      </c>
      <c r="AI60" s="42">
        <f>+Leontief1!AI255</f>
        <v>1.1244221265254608E-3</v>
      </c>
      <c r="AJ60" s="42">
        <f>+Leontief1!AJ255</f>
        <v>0</v>
      </c>
      <c r="AK60" s="42">
        <f>+Leontief1!AK255</f>
        <v>7.6277744742022932E-3</v>
      </c>
      <c r="AL60" s="42">
        <f>+Leontief1!AL255</f>
        <v>2.9652853992954277E-3</v>
      </c>
      <c r="AM60" s="42">
        <f>+Leontief1!AM255</f>
        <v>1.8855949365248273E-3</v>
      </c>
      <c r="AN60" s="42">
        <f>+Leontief1!AN255</f>
        <v>9.8653712004947037E-3</v>
      </c>
      <c r="AO60" s="42">
        <f>+Leontief1!AO255</f>
        <v>1.9178803035193828E-2</v>
      </c>
      <c r="AP60" s="42">
        <f>+Leontief1!AP255</f>
        <v>3.011718297546952E-3</v>
      </c>
      <c r="AQ60" s="42">
        <f>+Leontief1!AQ255</f>
        <v>4.964186870625188E-3</v>
      </c>
      <c r="AR60" s="42">
        <f>+Leontief1!AR255</f>
        <v>2.4067511331676956E-3</v>
      </c>
      <c r="AS60" s="42">
        <f>+Leontief1!AS255</f>
        <v>2.7404505289279298E-3</v>
      </c>
      <c r="AT60" s="42">
        <f>+Leontief1!AT255</f>
        <v>4.5431239501045337E-3</v>
      </c>
      <c r="AU60" s="42">
        <f>+Leontief1!AU255</f>
        <v>2.9498823992095478E-3</v>
      </c>
      <c r="AV60" s="42">
        <f>+Leontief1!AV255</f>
        <v>8.0125082609634121E-3</v>
      </c>
      <c r="AW60" s="42">
        <f>+Leontief1!AW255</f>
        <v>2.1321296649662539E-2</v>
      </c>
      <c r="AX60" s="42">
        <f>+Leontief1!AX255</f>
        <v>5.3089042836388968E-3</v>
      </c>
      <c r="AY60" s="42">
        <f>+Leontief1!AY255</f>
        <v>7.9317752055268131E-4</v>
      </c>
      <c r="AZ60" s="42">
        <f>+Leontief1!AZ255</f>
        <v>8.9811411600015396E-3</v>
      </c>
      <c r="BA60" s="42">
        <f>+Leontief1!BA255</f>
        <v>5.3273724932836287E-3</v>
      </c>
      <c r="BB60" s="42">
        <f>+Leontief1!BB255</f>
        <v>4.2346899496250399E-3</v>
      </c>
      <c r="BC60" s="42">
        <f>+Leontief1!BC255</f>
        <v>1.3959650243085653E-2</v>
      </c>
      <c r="BD60" s="42">
        <f>+Leontief1!BD255</f>
        <v>3.5511444577784818E-3</v>
      </c>
      <c r="BE60" s="42">
        <f>+Leontief1!BE255</f>
        <v>1.0282650167686758</v>
      </c>
      <c r="BF60" s="42">
        <f>+Leontief1!BF255</f>
        <v>4.6785257688560858E-2</v>
      </c>
      <c r="BG60" s="42">
        <f>+Leontief1!BG255</f>
        <v>3.4158767281534178E-3</v>
      </c>
      <c r="BH60" s="42">
        <f>+Leontief1!BH255</f>
        <v>2.3083439639882204E-3</v>
      </c>
      <c r="BI60" s="42">
        <f>+Leontief1!BI255</f>
        <v>3.3885307784371418E-3</v>
      </c>
      <c r="BJ60" s="42">
        <f>+Leontief1!BJ255</f>
        <v>1.1736758042362034E-2</v>
      </c>
      <c r="BK60" s="42">
        <f>+Leontief1!BK255</f>
        <v>2.8093610348223922E-3</v>
      </c>
    </row>
    <row r="61" spans="1:63" ht="15.6" x14ac:dyDescent="0.3">
      <c r="A61" s="14"/>
      <c r="B61" s="44">
        <v>55</v>
      </c>
      <c r="C61" s="46" t="s">
        <v>132</v>
      </c>
      <c r="D61" s="42">
        <f>+Leontief1!D256</f>
        <v>2.6185512975495635E-6</v>
      </c>
      <c r="E61" s="42">
        <f>+Leontief1!E256</f>
        <v>2.0422517116967504E-6</v>
      </c>
      <c r="F61" s="42">
        <f>+Leontief1!F256</f>
        <v>7.7700210711869912E-7</v>
      </c>
      <c r="G61" s="42">
        <f>+Leontief1!G256</f>
        <v>1.5595929535980146E-6</v>
      </c>
      <c r="H61" s="42">
        <f>+Leontief1!H256</f>
        <v>1.2011963800144316E-6</v>
      </c>
      <c r="I61" s="42">
        <f>+Leontief1!I256</f>
        <v>1.5107723654688562E-5</v>
      </c>
      <c r="J61" s="42">
        <f>+Leontief1!J256</f>
        <v>3.3999938041100639E-6</v>
      </c>
      <c r="K61" s="42">
        <f>+Leontief1!K256</f>
        <v>2.6504352241876232E-6</v>
      </c>
      <c r="L61" s="42">
        <f>+Leontief1!L256</f>
        <v>1.911264733096049E-6</v>
      </c>
      <c r="M61" s="42">
        <f>+Leontief1!M256</f>
        <v>4.0866022241421249E-6</v>
      </c>
      <c r="N61" s="42">
        <f>+Leontief1!N256</f>
        <v>3.7932446019261753E-6</v>
      </c>
      <c r="O61" s="42">
        <f>+Leontief1!O256</f>
        <v>3.0328663907510896E-6</v>
      </c>
      <c r="P61" s="42">
        <f>+Leontief1!P256</f>
        <v>4.3478830421797312E-5</v>
      </c>
      <c r="Q61" s="42">
        <f>+Leontief1!Q256</f>
        <v>1.1017180760615667E-6</v>
      </c>
      <c r="R61" s="42">
        <f>+Leontief1!R256</f>
        <v>1.4573585993384224E-5</v>
      </c>
      <c r="S61" s="42">
        <f>+Leontief1!S256</f>
        <v>8.3974226848304717E-6</v>
      </c>
      <c r="T61" s="42">
        <f>+Leontief1!T256</f>
        <v>7.2410132350144576E-6</v>
      </c>
      <c r="U61" s="42">
        <f>+Leontief1!U256</f>
        <v>0</v>
      </c>
      <c r="V61" s="42">
        <f>+Leontief1!V256</f>
        <v>1.4018766924084681E-5</v>
      </c>
      <c r="W61" s="42">
        <f>+Leontief1!W256</f>
        <v>1.8377268751968742E-5</v>
      </c>
      <c r="X61" s="42">
        <f>+Leontief1!X256</f>
        <v>6.1085989113482578E-6</v>
      </c>
      <c r="Y61" s="42">
        <f>+Leontief1!Y256</f>
        <v>1.5536513211494382E-4</v>
      </c>
      <c r="Z61" s="42">
        <f>+Leontief1!Z256</f>
        <v>0</v>
      </c>
      <c r="AA61" s="42">
        <f>+Leontief1!AA256</f>
        <v>3.8087543128114264E-5</v>
      </c>
      <c r="AB61" s="42">
        <f>+Leontief1!AB256</f>
        <v>0</v>
      </c>
      <c r="AC61" s="42">
        <f>+Leontief1!AC256</f>
        <v>2.8771129359616792E-5</v>
      </c>
      <c r="AD61" s="42">
        <f>+Leontief1!AD256</f>
        <v>3.9243332835648525E-5</v>
      </c>
      <c r="AE61" s="42">
        <f>+Leontief1!AE256</f>
        <v>4.955192581747751E-6</v>
      </c>
      <c r="AF61" s="42">
        <f>+Leontief1!AF256</f>
        <v>8.7336183666611165E-6</v>
      </c>
      <c r="AG61" s="42">
        <f>+Leontief1!AG256</f>
        <v>1.1105457952339495E-5</v>
      </c>
      <c r="AH61" s="42">
        <f>+Leontief1!AH256</f>
        <v>2.1694226082104741E-5</v>
      </c>
      <c r="AI61" s="42">
        <f>+Leontief1!AI256</f>
        <v>1.6532225463275915E-5</v>
      </c>
      <c r="AJ61" s="42">
        <f>+Leontief1!AJ256</f>
        <v>0</v>
      </c>
      <c r="AK61" s="42">
        <f>+Leontief1!AK256</f>
        <v>4.0317311436672872E-5</v>
      </c>
      <c r="AL61" s="42">
        <f>+Leontief1!AL256</f>
        <v>1.3429712235630257E-5</v>
      </c>
      <c r="AM61" s="42">
        <f>+Leontief1!AM256</f>
        <v>1.0106207355736456E-5</v>
      </c>
      <c r="AN61" s="42">
        <f>+Leontief1!AN256</f>
        <v>1.02922409660589E-5</v>
      </c>
      <c r="AO61" s="42">
        <f>+Leontief1!AO256</f>
        <v>9.4521203446526598E-6</v>
      </c>
      <c r="AP61" s="42">
        <f>+Leontief1!AP256</f>
        <v>9.050251116750437E-6</v>
      </c>
      <c r="AQ61" s="42">
        <f>+Leontief1!AQ256</f>
        <v>1.911280687409808E-5</v>
      </c>
      <c r="AR61" s="42">
        <f>+Leontief1!AR256</f>
        <v>1.7878463195852266E-5</v>
      </c>
      <c r="AS61" s="42">
        <f>+Leontief1!AS256</f>
        <v>5.364694962347419E-5</v>
      </c>
      <c r="AT61" s="42">
        <f>+Leontief1!AT256</f>
        <v>2.6521485371724636E-4</v>
      </c>
      <c r="AU61" s="42">
        <f>+Leontief1!AU256</f>
        <v>4.3417532930427349E-6</v>
      </c>
      <c r="AV61" s="42">
        <f>+Leontief1!AV256</f>
        <v>4.483210372192127E-5</v>
      </c>
      <c r="AW61" s="42">
        <f>+Leontief1!AW256</f>
        <v>7.7477877109013977E-5</v>
      </c>
      <c r="AX61" s="42">
        <f>+Leontief1!AX256</f>
        <v>3.1626252658517587E-5</v>
      </c>
      <c r="AY61" s="42">
        <f>+Leontief1!AY256</f>
        <v>9.5465956497949396E-6</v>
      </c>
      <c r="AZ61" s="42">
        <f>+Leontief1!AZ256</f>
        <v>2.2748898424023405E-5</v>
      </c>
      <c r="BA61" s="42">
        <f>+Leontief1!BA256</f>
        <v>3.8269523774444744E-5</v>
      </c>
      <c r="BB61" s="42">
        <f>+Leontief1!BB256</f>
        <v>9.6469793693897187E-5</v>
      </c>
      <c r="BC61" s="42">
        <f>+Leontief1!BC256</f>
        <v>1.2873619205588761E-4</v>
      </c>
      <c r="BD61" s="42">
        <f>+Leontief1!BD256</f>
        <v>9.8449860087747258E-6</v>
      </c>
      <c r="BE61" s="42">
        <f>+Leontief1!BE256</f>
        <v>3.681885865431723E-5</v>
      </c>
      <c r="BF61" s="42">
        <f>+Leontief1!BF256</f>
        <v>1.0046057487820108</v>
      </c>
      <c r="BG61" s="42">
        <f>+Leontief1!BG256</f>
        <v>1.0818739282914821E-4</v>
      </c>
      <c r="BH61" s="42">
        <f>+Leontief1!BH256</f>
        <v>2.0477721721557308E-5</v>
      </c>
      <c r="BI61" s="42">
        <f>+Leontief1!BI256</f>
        <v>2.1816185341082111E-5</v>
      </c>
      <c r="BJ61" s="42">
        <f>+Leontief1!BJ256</f>
        <v>3.7843578829818139E-5</v>
      </c>
      <c r="BK61" s="42">
        <f>+Leontief1!BK256</f>
        <v>1.3718347220848321E-5</v>
      </c>
    </row>
    <row r="62" spans="1:63" ht="15.6" x14ac:dyDescent="0.3">
      <c r="A62" s="14"/>
      <c r="B62" s="44">
        <v>56</v>
      </c>
      <c r="C62" s="46" t="s">
        <v>134</v>
      </c>
      <c r="D62" s="42">
        <f>+Leontief1!D257</f>
        <v>3.3814653509440048E-4</v>
      </c>
      <c r="E62" s="42">
        <f>+Leontief1!E257</f>
        <v>2.1925804579143608E-4</v>
      </c>
      <c r="F62" s="42">
        <f>+Leontief1!F257</f>
        <v>6.0302335520922433E-5</v>
      </c>
      <c r="G62" s="42">
        <f>+Leontief1!G257</f>
        <v>9.1333495850208821E-5</v>
      </c>
      <c r="H62" s="42">
        <f>+Leontief1!H257</f>
        <v>7.2718343627502772E-5</v>
      </c>
      <c r="I62" s="42">
        <f>+Leontief1!I257</f>
        <v>1.3245936287638097E-2</v>
      </c>
      <c r="J62" s="42">
        <f>+Leontief1!J257</f>
        <v>1.5189065162156851E-4</v>
      </c>
      <c r="K62" s="42">
        <f>+Leontief1!K257</f>
        <v>2.3546241635271134E-4</v>
      </c>
      <c r="L62" s="42">
        <f>+Leontief1!L257</f>
        <v>1.1164073191947431E-4</v>
      </c>
      <c r="M62" s="42">
        <f>+Leontief1!M257</f>
        <v>1.9452906530683102E-4</v>
      </c>
      <c r="N62" s="42">
        <f>+Leontief1!N257</f>
        <v>2.1879813390117192E-4</v>
      </c>
      <c r="O62" s="42">
        <f>+Leontief1!O257</f>
        <v>2.7839676401937834E-4</v>
      </c>
      <c r="P62" s="42">
        <f>+Leontief1!P257</f>
        <v>3.6863412180112898E-4</v>
      </c>
      <c r="Q62" s="42">
        <f>+Leontief1!Q257</f>
        <v>8.0960695903700561E-5</v>
      </c>
      <c r="R62" s="42">
        <f>+Leontief1!R257</f>
        <v>3.4977609678462935E-5</v>
      </c>
      <c r="S62" s="42">
        <f>+Leontief1!S257</f>
        <v>2.4211263101330918E-4</v>
      </c>
      <c r="T62" s="42">
        <f>+Leontief1!T257</f>
        <v>3.6388948355561639E-4</v>
      </c>
      <c r="U62" s="42">
        <f>+Leontief1!U257</f>
        <v>0</v>
      </c>
      <c r="V62" s="42">
        <f>+Leontief1!V257</f>
        <v>5.4838930492357996E-3</v>
      </c>
      <c r="W62" s="42">
        <f>+Leontief1!W257</f>
        <v>8.7798788040507067E-4</v>
      </c>
      <c r="X62" s="42">
        <f>+Leontief1!X257</f>
        <v>3.8442891517317544E-4</v>
      </c>
      <c r="Y62" s="42">
        <f>+Leontief1!Y257</f>
        <v>1.3021658553211523E-3</v>
      </c>
      <c r="Z62" s="42">
        <f>+Leontief1!Z257</f>
        <v>0</v>
      </c>
      <c r="AA62" s="42">
        <f>+Leontief1!AA257</f>
        <v>4.5589020327707711E-4</v>
      </c>
      <c r="AB62" s="42">
        <f>+Leontief1!AB257</f>
        <v>0</v>
      </c>
      <c r="AC62" s="42">
        <f>+Leontief1!AC257</f>
        <v>3.0964569735575755E-4</v>
      </c>
      <c r="AD62" s="42">
        <f>+Leontief1!AD257</f>
        <v>1.661810803390476E-3</v>
      </c>
      <c r="AE62" s="42">
        <f>+Leontief1!AE257</f>
        <v>3.9929225024382353E-4</v>
      </c>
      <c r="AF62" s="42">
        <f>+Leontief1!AF257</f>
        <v>3.9922537748599961E-4</v>
      </c>
      <c r="AG62" s="42">
        <f>+Leontief1!AG257</f>
        <v>4.0497528002381839E-4</v>
      </c>
      <c r="AH62" s="42">
        <f>+Leontief1!AH257</f>
        <v>5.7154413648874826E-4</v>
      </c>
      <c r="AI62" s="42">
        <f>+Leontief1!AI257</f>
        <v>6.015054367678515E-4</v>
      </c>
      <c r="AJ62" s="42">
        <f>+Leontief1!AJ257</f>
        <v>0</v>
      </c>
      <c r="AK62" s="42">
        <f>+Leontief1!AK257</f>
        <v>5.4922148045457567E-4</v>
      </c>
      <c r="AL62" s="42">
        <f>+Leontief1!AL257</f>
        <v>5.4500625563144907E-4</v>
      </c>
      <c r="AM62" s="42">
        <f>+Leontief1!AM257</f>
        <v>1.1023394258796863E-3</v>
      </c>
      <c r="AN62" s="42">
        <f>+Leontief1!AN257</f>
        <v>1.3823704012176352E-3</v>
      </c>
      <c r="AO62" s="42">
        <f>+Leontief1!AO257</f>
        <v>1.3962429402120688E-3</v>
      </c>
      <c r="AP62" s="42">
        <f>+Leontief1!AP257</f>
        <v>5.9943201960329187E-4</v>
      </c>
      <c r="AQ62" s="42">
        <f>+Leontief1!AQ257</f>
        <v>2.2533725165590759E-3</v>
      </c>
      <c r="AR62" s="42">
        <f>+Leontief1!AR257</f>
        <v>1.9871296614223806E-3</v>
      </c>
      <c r="AS62" s="42">
        <f>+Leontief1!AS257</f>
        <v>2.5061912918739222E-3</v>
      </c>
      <c r="AT62" s="42">
        <f>+Leontief1!AT257</f>
        <v>2.5139766115064321E-3</v>
      </c>
      <c r="AU62" s="42">
        <f>+Leontief1!AU257</f>
        <v>2.650262934219238E-3</v>
      </c>
      <c r="AV62" s="42">
        <f>+Leontief1!AV257</f>
        <v>3.282109596166725E-3</v>
      </c>
      <c r="AW62" s="42">
        <f>+Leontief1!AW257</f>
        <v>4.2276796343767133E-3</v>
      </c>
      <c r="AX62" s="42">
        <f>+Leontief1!AX257</f>
        <v>5.4176776360802112E-3</v>
      </c>
      <c r="AY62" s="42">
        <f>+Leontief1!AY257</f>
        <v>4.3149265809009295E-4</v>
      </c>
      <c r="AZ62" s="42">
        <f>+Leontief1!AZ257</f>
        <v>1.339760486279209E-2</v>
      </c>
      <c r="BA62" s="42">
        <f>+Leontief1!BA257</f>
        <v>1.6493147060970617E-2</v>
      </c>
      <c r="BB62" s="42">
        <f>+Leontief1!BB257</f>
        <v>7.3630007902001277E-2</v>
      </c>
      <c r="BC62" s="42">
        <f>+Leontief1!BC257</f>
        <v>1.1274990722473415E-2</v>
      </c>
      <c r="BD62" s="42">
        <f>+Leontief1!BD257</f>
        <v>3.9525577477782764E-2</v>
      </c>
      <c r="BE62" s="42">
        <f>+Leontief1!BE257</f>
        <v>1.8910845516318969E-2</v>
      </c>
      <c r="BF62" s="42">
        <f>+Leontief1!BF257</f>
        <v>1.9223203158760981E-2</v>
      </c>
      <c r="BG62" s="42">
        <f>+Leontief1!BG257</f>
        <v>1.0043454262930207</v>
      </c>
      <c r="BH62" s="42">
        <f>+Leontief1!BH257</f>
        <v>2.1169675892430555E-2</v>
      </c>
      <c r="BI62" s="42">
        <f>+Leontief1!BI257</f>
        <v>7.8517332238360032E-3</v>
      </c>
      <c r="BJ62" s="42">
        <f>+Leontief1!BJ257</f>
        <v>1.0475532206160546E-2</v>
      </c>
      <c r="BK62" s="42">
        <f>+Leontief1!BK257</f>
        <v>1.706126212210645E-3</v>
      </c>
    </row>
    <row r="63" spans="1:63" ht="15.6" x14ac:dyDescent="0.3">
      <c r="A63" s="14"/>
      <c r="B63" s="44">
        <v>57</v>
      </c>
      <c r="C63" s="46" t="s">
        <v>136</v>
      </c>
      <c r="D63" s="42">
        <f>+Leontief1!D258</f>
        <v>2.3335988502907863E-4</v>
      </c>
      <c r="E63" s="42">
        <f>+Leontief1!E258</f>
        <v>1.7459243789302932E-4</v>
      </c>
      <c r="F63" s="42">
        <f>+Leontief1!F258</f>
        <v>5.9639786603811115E-5</v>
      </c>
      <c r="G63" s="42">
        <f>+Leontief1!G258</f>
        <v>6.7810950943723034E-5</v>
      </c>
      <c r="H63" s="42">
        <f>+Leontief1!H258</f>
        <v>5.0244652178840475E-5</v>
      </c>
      <c r="I63" s="42">
        <f>+Leontief1!I258</f>
        <v>1.4938842502603348E-3</v>
      </c>
      <c r="J63" s="42">
        <f>+Leontief1!J258</f>
        <v>1.4257868954415583E-4</v>
      </c>
      <c r="K63" s="42">
        <f>+Leontief1!K258</f>
        <v>1.9502694176410184E-4</v>
      </c>
      <c r="L63" s="42">
        <f>+Leontief1!L258</f>
        <v>1.0599456937634146E-4</v>
      </c>
      <c r="M63" s="42">
        <f>+Leontief1!M258</f>
        <v>1.7048745996574942E-4</v>
      </c>
      <c r="N63" s="42">
        <f>+Leontief1!N258</f>
        <v>2.2468893370029347E-4</v>
      </c>
      <c r="O63" s="42">
        <f>+Leontief1!O258</f>
        <v>2.557976741842239E-4</v>
      </c>
      <c r="P63" s="42">
        <f>+Leontief1!P258</f>
        <v>2.1606010086916861E-4</v>
      </c>
      <c r="Q63" s="42">
        <f>+Leontief1!Q258</f>
        <v>7.1318902887224238E-5</v>
      </c>
      <c r="R63" s="42">
        <f>+Leontief1!R258</f>
        <v>1.9877997531379398E-4</v>
      </c>
      <c r="S63" s="42">
        <f>+Leontief1!S258</f>
        <v>2.4575112978446816E-4</v>
      </c>
      <c r="T63" s="42">
        <f>+Leontief1!T258</f>
        <v>1.8452068543860131E-4</v>
      </c>
      <c r="U63" s="42">
        <f>+Leontief1!U258</f>
        <v>0</v>
      </c>
      <c r="V63" s="42">
        <f>+Leontief1!V258</f>
        <v>1.0183260215963937E-3</v>
      </c>
      <c r="W63" s="42">
        <f>+Leontief1!W258</f>
        <v>9.9781825137886014E-4</v>
      </c>
      <c r="X63" s="42">
        <f>+Leontief1!X258</f>
        <v>4.3648384169012438E-4</v>
      </c>
      <c r="Y63" s="42">
        <f>+Leontief1!Y258</f>
        <v>1.2151941454097716E-3</v>
      </c>
      <c r="Z63" s="42">
        <f>+Leontief1!Z258</f>
        <v>0</v>
      </c>
      <c r="AA63" s="42">
        <f>+Leontief1!AA258</f>
        <v>6.9313739597204511E-4</v>
      </c>
      <c r="AB63" s="42">
        <f>+Leontief1!AB258</f>
        <v>0</v>
      </c>
      <c r="AC63" s="42">
        <f>+Leontief1!AC258</f>
        <v>3.6516428296961759E-4</v>
      </c>
      <c r="AD63" s="42">
        <f>+Leontief1!AD258</f>
        <v>1.2776443968333581E-3</v>
      </c>
      <c r="AE63" s="42">
        <f>+Leontief1!AE258</f>
        <v>5.6126694450071271E-4</v>
      </c>
      <c r="AF63" s="42">
        <f>+Leontief1!AF258</f>
        <v>3.4540269937184036E-4</v>
      </c>
      <c r="AG63" s="42">
        <f>+Leontief1!AG258</f>
        <v>4.2394271229032808E-4</v>
      </c>
      <c r="AH63" s="42">
        <f>+Leontief1!AH258</f>
        <v>1.0674663179450474E-3</v>
      </c>
      <c r="AI63" s="42">
        <f>+Leontief1!AI258</f>
        <v>7.7649195661288258E-4</v>
      </c>
      <c r="AJ63" s="42">
        <f>+Leontief1!AJ258</f>
        <v>0</v>
      </c>
      <c r="AK63" s="42">
        <f>+Leontief1!AK258</f>
        <v>5.0960749879272839E-4</v>
      </c>
      <c r="AL63" s="42">
        <f>+Leontief1!AL258</f>
        <v>5.5834513538214486E-4</v>
      </c>
      <c r="AM63" s="42">
        <f>+Leontief1!AM258</f>
        <v>1.0602350918584725E-3</v>
      </c>
      <c r="AN63" s="42">
        <f>+Leontief1!AN258</f>
        <v>1.6010359756027865E-3</v>
      </c>
      <c r="AO63" s="42">
        <f>+Leontief1!AO258</f>
        <v>1.5429296536417557E-3</v>
      </c>
      <c r="AP63" s="42">
        <f>+Leontief1!AP258</f>
        <v>5.4902326491311243E-4</v>
      </c>
      <c r="AQ63" s="42">
        <f>+Leontief1!AQ258</f>
        <v>6.8095985453435221E-4</v>
      </c>
      <c r="AR63" s="42">
        <f>+Leontief1!AR258</f>
        <v>1.9193576231649433E-3</v>
      </c>
      <c r="AS63" s="42">
        <f>+Leontief1!AS258</f>
        <v>1.0077436155774373E-3</v>
      </c>
      <c r="AT63" s="42">
        <f>+Leontief1!AT258</f>
        <v>1.8322434336378063E-3</v>
      </c>
      <c r="AU63" s="42">
        <f>+Leontief1!AU258</f>
        <v>7.7731886337513401E-4</v>
      </c>
      <c r="AV63" s="42">
        <f>+Leontief1!AV258</f>
        <v>4.2538197803106137E-3</v>
      </c>
      <c r="AW63" s="42">
        <f>+Leontief1!AW258</f>
        <v>1.9767657279974954E-2</v>
      </c>
      <c r="AX63" s="42">
        <f>+Leontief1!AX258</f>
        <v>1.2955499334346195E-2</v>
      </c>
      <c r="AY63" s="42">
        <f>+Leontief1!AY258</f>
        <v>5.6281443350803819E-4</v>
      </c>
      <c r="AZ63" s="42">
        <f>+Leontief1!AZ258</f>
        <v>1.2109590633187447E-2</v>
      </c>
      <c r="BA63" s="42">
        <f>+Leontief1!BA258</f>
        <v>1.2152756428782044E-2</v>
      </c>
      <c r="BB63" s="42">
        <f>+Leontief1!BB258</f>
        <v>1.6635845160689035E-2</v>
      </c>
      <c r="BC63" s="42">
        <f>+Leontief1!BC258</f>
        <v>6.582954635853188E-3</v>
      </c>
      <c r="BD63" s="42">
        <f>+Leontief1!BD258</f>
        <v>3.4739817406276197E-3</v>
      </c>
      <c r="BE63" s="42">
        <f>+Leontief1!BE258</f>
        <v>7.3342157225348981E-3</v>
      </c>
      <c r="BF63" s="42">
        <f>+Leontief1!BF258</f>
        <v>3.4641432455897953E-3</v>
      </c>
      <c r="BG63" s="42">
        <f>+Leontief1!BG258</f>
        <v>8.1756042760701753E-2</v>
      </c>
      <c r="BH63" s="42">
        <f>+Leontief1!BH258</f>
        <v>1.0793342012201634</v>
      </c>
      <c r="BI63" s="42">
        <f>+Leontief1!BI258</f>
        <v>6.0196143154586526E-3</v>
      </c>
      <c r="BJ63" s="42">
        <f>+Leontief1!BJ258</f>
        <v>2.4841912839755863E-2</v>
      </c>
      <c r="BK63" s="42">
        <f>+Leontief1!BK258</f>
        <v>8.8949983339737231E-3</v>
      </c>
    </row>
    <row r="64" spans="1:63" ht="15.6" x14ac:dyDescent="0.3">
      <c r="A64" s="14"/>
      <c r="B64" s="44">
        <v>58</v>
      </c>
      <c r="C64" s="46" t="s">
        <v>138</v>
      </c>
      <c r="D64" s="42">
        <f>+Leontief1!D259</f>
        <v>1.2732063358981844E-4</v>
      </c>
      <c r="E64" s="42">
        <f>+Leontief1!E259</f>
        <v>1.020763215776861E-4</v>
      </c>
      <c r="F64" s="42">
        <f>+Leontief1!F259</f>
        <v>3.8101835228254065E-5</v>
      </c>
      <c r="G64" s="42">
        <f>+Leontief1!G259</f>
        <v>4.9005807821948836E-5</v>
      </c>
      <c r="H64" s="42">
        <f>+Leontief1!H259</f>
        <v>5.7021172871683543E-5</v>
      </c>
      <c r="I64" s="42">
        <f>+Leontief1!I259</f>
        <v>3.5344580238084598E-4</v>
      </c>
      <c r="J64" s="42">
        <f>+Leontief1!J259</f>
        <v>1.2542545543945538E-4</v>
      </c>
      <c r="K64" s="42">
        <f>+Leontief1!K259</f>
        <v>1.2033370761867217E-4</v>
      </c>
      <c r="L64" s="42">
        <f>+Leontief1!L259</f>
        <v>1.3815474116860802E-4</v>
      </c>
      <c r="M64" s="42">
        <f>+Leontief1!M259</f>
        <v>2.7492671944756136E-4</v>
      </c>
      <c r="N64" s="42">
        <f>+Leontief1!N259</f>
        <v>3.1064539402862209E-4</v>
      </c>
      <c r="O64" s="42">
        <f>+Leontief1!O259</f>
        <v>1.203859805412317E-4</v>
      </c>
      <c r="P64" s="42">
        <f>+Leontief1!P259</f>
        <v>1.0228787809994854E-3</v>
      </c>
      <c r="Q64" s="42">
        <f>+Leontief1!Q259</f>
        <v>4.0152856013934477E-5</v>
      </c>
      <c r="R64" s="42">
        <f>+Leontief1!R259</f>
        <v>7.9601375560392883E-5</v>
      </c>
      <c r="S64" s="42">
        <f>+Leontief1!S259</f>
        <v>8.6775908392580799E-4</v>
      </c>
      <c r="T64" s="42">
        <f>+Leontief1!T259</f>
        <v>3.4676934513063026E-4</v>
      </c>
      <c r="U64" s="42">
        <f>+Leontief1!U259</f>
        <v>0</v>
      </c>
      <c r="V64" s="42">
        <f>+Leontief1!V259</f>
        <v>4.6599710015653257E-3</v>
      </c>
      <c r="W64" s="42">
        <f>+Leontief1!W259</f>
        <v>1.3227765321099242E-3</v>
      </c>
      <c r="X64" s="42">
        <f>+Leontief1!X259</f>
        <v>4.985651174140935E-4</v>
      </c>
      <c r="Y64" s="42">
        <f>+Leontief1!Y259</f>
        <v>4.3934968418826853E-3</v>
      </c>
      <c r="Z64" s="42">
        <f>+Leontief1!Z259</f>
        <v>0</v>
      </c>
      <c r="AA64" s="42">
        <f>+Leontief1!AA259</f>
        <v>7.083003315732872E-4</v>
      </c>
      <c r="AB64" s="42">
        <f>+Leontief1!AB259</f>
        <v>0</v>
      </c>
      <c r="AC64" s="42">
        <f>+Leontief1!AC259</f>
        <v>3.7609603013197843E-4</v>
      </c>
      <c r="AD64" s="42">
        <f>+Leontief1!AD259</f>
        <v>1.7129925035364543E-3</v>
      </c>
      <c r="AE64" s="42">
        <f>+Leontief1!AE259</f>
        <v>8.2586514047056558E-4</v>
      </c>
      <c r="AF64" s="42">
        <f>+Leontief1!AF259</f>
        <v>3.499344069901834E-4</v>
      </c>
      <c r="AG64" s="42">
        <f>+Leontief1!AG259</f>
        <v>5.1110634168065967E-4</v>
      </c>
      <c r="AH64" s="42">
        <f>+Leontief1!AH259</f>
        <v>8.5601181491045345E-3</v>
      </c>
      <c r="AI64" s="42">
        <f>+Leontief1!AI259</f>
        <v>6.7110652585479936E-4</v>
      </c>
      <c r="AJ64" s="42">
        <f>+Leontief1!AJ259</f>
        <v>0</v>
      </c>
      <c r="AK64" s="42">
        <f>+Leontief1!AK259</f>
        <v>1.6072549384100422E-3</v>
      </c>
      <c r="AL64" s="42">
        <f>+Leontief1!AL259</f>
        <v>3.5761937275752081E-4</v>
      </c>
      <c r="AM64" s="42">
        <f>+Leontief1!AM259</f>
        <v>8.6535651802335312E-4</v>
      </c>
      <c r="AN64" s="42">
        <f>+Leontief1!AN259</f>
        <v>1.0606755604135104E-3</v>
      </c>
      <c r="AO64" s="42">
        <f>+Leontief1!AO259</f>
        <v>2.2633301945256964E-3</v>
      </c>
      <c r="AP64" s="42">
        <f>+Leontief1!AP259</f>
        <v>1.3412289123154841E-3</v>
      </c>
      <c r="AQ64" s="42">
        <f>+Leontief1!AQ259</f>
        <v>1.979484053890809E-3</v>
      </c>
      <c r="AR64" s="42">
        <f>+Leontief1!AR259</f>
        <v>1.2029268009791357E-3</v>
      </c>
      <c r="AS64" s="42">
        <f>+Leontief1!AS259</f>
        <v>7.1220119230101201E-4</v>
      </c>
      <c r="AT64" s="42">
        <f>+Leontief1!AT259</f>
        <v>1.6184514725317894E-3</v>
      </c>
      <c r="AU64" s="42">
        <f>+Leontief1!AU259</f>
        <v>9.491076008648721E-4</v>
      </c>
      <c r="AV64" s="42">
        <f>+Leontief1!AV259</f>
        <v>1.1871764365199583E-3</v>
      </c>
      <c r="AW64" s="42">
        <f>+Leontief1!AW259</f>
        <v>2.1787070982801607E-3</v>
      </c>
      <c r="AX64" s="42">
        <f>+Leontief1!AX259</f>
        <v>5.942465617437752E-3</v>
      </c>
      <c r="AY64" s="42">
        <f>+Leontief1!AY259</f>
        <v>3.0596013288183041E-4</v>
      </c>
      <c r="AZ64" s="42">
        <f>+Leontief1!AZ259</f>
        <v>2.0101128339575719E-3</v>
      </c>
      <c r="BA64" s="42">
        <f>+Leontief1!BA259</f>
        <v>4.5084506888345447E-3</v>
      </c>
      <c r="BB64" s="42">
        <f>+Leontief1!BB259</f>
        <v>1.1318588323660601E-3</v>
      </c>
      <c r="BC64" s="42">
        <f>+Leontief1!BC259</f>
        <v>3.1770355431972328E-3</v>
      </c>
      <c r="BD64" s="42">
        <f>+Leontief1!BD259</f>
        <v>1.3348352548278233E-3</v>
      </c>
      <c r="BE64" s="42">
        <f>+Leontief1!BE259</f>
        <v>4.0268627778031864E-3</v>
      </c>
      <c r="BF64" s="42">
        <f>+Leontief1!BF259</f>
        <v>2.2815515847293389E-3</v>
      </c>
      <c r="BG64" s="42">
        <f>+Leontief1!BG259</f>
        <v>7.0015255673658927E-3</v>
      </c>
      <c r="BH64" s="42">
        <f>+Leontief1!BH259</f>
        <v>8.0120413033517007E-3</v>
      </c>
      <c r="BI64" s="42">
        <f>+Leontief1!BI259</f>
        <v>1.0194752378171783</v>
      </c>
      <c r="BJ64" s="42">
        <f>+Leontief1!BJ259</f>
        <v>2.4824154710713815E-3</v>
      </c>
      <c r="BK64" s="42">
        <f>+Leontief1!BK259</f>
        <v>1.1797810938041018E-3</v>
      </c>
    </row>
    <row r="65" spans="1:63" ht="15.6" x14ac:dyDescent="0.3">
      <c r="A65" s="14"/>
      <c r="B65" s="44">
        <v>59</v>
      </c>
      <c r="C65" s="46" t="s">
        <v>140</v>
      </c>
      <c r="D65" s="42">
        <f>+Leontief1!D260</f>
        <v>1.9163795224163381E-5</v>
      </c>
      <c r="E65" s="42">
        <f>+Leontief1!E260</f>
        <v>1.5210982636373983E-5</v>
      </c>
      <c r="F65" s="42">
        <f>+Leontief1!F260</f>
        <v>5.0960427318899768E-6</v>
      </c>
      <c r="G65" s="42">
        <f>+Leontief1!G260</f>
        <v>6.8080064223865686E-6</v>
      </c>
      <c r="H65" s="42">
        <f>+Leontief1!H260</f>
        <v>5.5751878378277793E-6</v>
      </c>
      <c r="I65" s="42">
        <f>+Leontief1!I260</f>
        <v>1.0930516678950923E-4</v>
      </c>
      <c r="J65" s="42">
        <f>+Leontief1!J260</f>
        <v>6.3851898162494501E-5</v>
      </c>
      <c r="K65" s="42">
        <f>+Leontief1!K260</f>
        <v>2.2022451627059381E-4</v>
      </c>
      <c r="L65" s="42">
        <f>+Leontief1!L260</f>
        <v>1.7132234901367134E-5</v>
      </c>
      <c r="M65" s="42">
        <f>+Leontief1!M260</f>
        <v>3.1520739601873943E-5</v>
      </c>
      <c r="N65" s="42">
        <f>+Leontief1!N260</f>
        <v>2.2306331042525453E-5</v>
      </c>
      <c r="O65" s="42">
        <f>+Leontief1!O260</f>
        <v>1.7871316052595877E-5</v>
      </c>
      <c r="P65" s="42">
        <f>+Leontief1!P260</f>
        <v>2.5503001108667303E-5</v>
      </c>
      <c r="Q65" s="42">
        <f>+Leontief1!Q260</f>
        <v>1.1346279132982493E-5</v>
      </c>
      <c r="R65" s="42">
        <f>+Leontief1!R260</f>
        <v>2.4890476877124636E-6</v>
      </c>
      <c r="S65" s="42">
        <f>+Leontief1!S260</f>
        <v>7.9083163212071773E-4</v>
      </c>
      <c r="T65" s="42">
        <f>+Leontief1!T260</f>
        <v>1.6195276656720363E-5</v>
      </c>
      <c r="U65" s="42">
        <f>+Leontief1!U260</f>
        <v>0</v>
      </c>
      <c r="V65" s="42">
        <f>+Leontief1!V260</f>
        <v>1.083688040138847E-4</v>
      </c>
      <c r="W65" s="42">
        <f>+Leontief1!W260</f>
        <v>3.6004589732778009E-4</v>
      </c>
      <c r="X65" s="42">
        <f>+Leontief1!X260</f>
        <v>4.2408052161025334E-5</v>
      </c>
      <c r="Y65" s="42">
        <f>+Leontief1!Y260</f>
        <v>1.2489316343167148E-3</v>
      </c>
      <c r="Z65" s="42">
        <f>+Leontief1!Z260</f>
        <v>0</v>
      </c>
      <c r="AA65" s="42">
        <f>+Leontief1!AA260</f>
        <v>1.2925130944569919E-4</v>
      </c>
      <c r="AB65" s="42">
        <f>+Leontief1!AB260</f>
        <v>0</v>
      </c>
      <c r="AC65" s="42">
        <f>+Leontief1!AC260</f>
        <v>1.127615781147481E-4</v>
      </c>
      <c r="AD65" s="42">
        <f>+Leontief1!AD260</f>
        <v>8.3245864288565731E-5</v>
      </c>
      <c r="AE65" s="42">
        <f>+Leontief1!AE260</f>
        <v>2.982173081457198E-4</v>
      </c>
      <c r="AF65" s="42">
        <f>+Leontief1!AF260</f>
        <v>1.8339771514367788E-4</v>
      </c>
      <c r="AG65" s="42">
        <f>+Leontief1!AG260</f>
        <v>7.7038853380861965E-5</v>
      </c>
      <c r="AH65" s="42">
        <f>+Leontief1!AH260</f>
        <v>4.6959218145830711E-4</v>
      </c>
      <c r="AI65" s="42">
        <f>+Leontief1!AI260</f>
        <v>7.2550138690685647E-5</v>
      </c>
      <c r="AJ65" s="42">
        <f>+Leontief1!AJ260</f>
        <v>0</v>
      </c>
      <c r="AK65" s="42">
        <f>+Leontief1!AK260</f>
        <v>1.5235407417964379E-4</v>
      </c>
      <c r="AL65" s="42">
        <f>+Leontief1!AL260</f>
        <v>3.6896402990955096E-4</v>
      </c>
      <c r="AM65" s="42">
        <f>+Leontief1!AM260</f>
        <v>1.8078741918492697E-4</v>
      </c>
      <c r="AN65" s="42">
        <f>+Leontief1!AN260</f>
        <v>5.661024866645913E-4</v>
      </c>
      <c r="AO65" s="42">
        <f>+Leontief1!AO260</f>
        <v>6.9878148904187291E-5</v>
      </c>
      <c r="AP65" s="42">
        <f>+Leontief1!AP260</f>
        <v>2.5658719513922755E-4</v>
      </c>
      <c r="AQ65" s="42">
        <f>+Leontief1!AQ260</f>
        <v>2.4275599044862236E-4</v>
      </c>
      <c r="AR65" s="42">
        <f>+Leontief1!AR260</f>
        <v>1.6020249549095054E-4</v>
      </c>
      <c r="AS65" s="42">
        <f>+Leontief1!AS260</f>
        <v>1.4085739784344865E-4</v>
      </c>
      <c r="AT65" s="42">
        <f>+Leontief1!AT260</f>
        <v>1.598035786454017E-4</v>
      </c>
      <c r="AU65" s="42">
        <f>+Leontief1!AU260</f>
        <v>4.3724392511335802E-5</v>
      </c>
      <c r="AV65" s="42">
        <f>+Leontief1!AV260</f>
        <v>1.8351057055135267E-4</v>
      </c>
      <c r="AW65" s="42">
        <f>+Leontief1!AW260</f>
        <v>1.4257609328761189E-3</v>
      </c>
      <c r="AX65" s="42">
        <f>+Leontief1!AX260</f>
        <v>4.4300628675962757E-4</v>
      </c>
      <c r="AY65" s="42">
        <f>+Leontief1!AY260</f>
        <v>5.2125310132192286E-5</v>
      </c>
      <c r="AZ65" s="42">
        <f>+Leontief1!AZ260</f>
        <v>5.4236112379962452E-4</v>
      </c>
      <c r="BA65" s="42">
        <f>+Leontief1!BA260</f>
        <v>3.9792860742408009E-4</v>
      </c>
      <c r="BB65" s="42">
        <f>+Leontief1!BB260</f>
        <v>3.0444470392311214E-4</v>
      </c>
      <c r="BC65" s="42">
        <f>+Leontief1!BC260</f>
        <v>2.3278727369930312E-3</v>
      </c>
      <c r="BD65" s="42">
        <f>+Leontief1!BD260</f>
        <v>2.9604321565932819E-4</v>
      </c>
      <c r="BE65" s="42">
        <f>+Leontief1!BE260</f>
        <v>6.558933065198754E-4</v>
      </c>
      <c r="BF65" s="42">
        <f>+Leontief1!BF260</f>
        <v>6.8476483491897557E-3</v>
      </c>
      <c r="BG65" s="42">
        <f>+Leontief1!BG260</f>
        <v>2.2752129335977064E-4</v>
      </c>
      <c r="BH65" s="42">
        <f>+Leontief1!BH260</f>
        <v>1.0971108193692197E-3</v>
      </c>
      <c r="BI65" s="42">
        <f>+Leontief1!BI260</f>
        <v>3.7378053811385192E-4</v>
      </c>
      <c r="BJ65" s="42">
        <f>+Leontief1!BJ260</f>
        <v>1.0011475701178523</v>
      </c>
      <c r="BK65" s="42">
        <f>+Leontief1!BK260</f>
        <v>2.6277704762726873E-4</v>
      </c>
    </row>
    <row r="66" spans="1:63" ht="15.6" x14ac:dyDescent="0.3">
      <c r="A66" s="14"/>
      <c r="B66" s="44">
        <v>60</v>
      </c>
      <c r="C66" s="46" t="s">
        <v>142</v>
      </c>
      <c r="D66" s="42">
        <f>+Leontief1!D261</f>
        <v>1.755567401285983E-4</v>
      </c>
      <c r="E66" s="42">
        <f>+Leontief1!E261</f>
        <v>9.9152183514843758E-5</v>
      </c>
      <c r="F66" s="42">
        <f>+Leontief1!F261</f>
        <v>8.8760406457283043E-5</v>
      </c>
      <c r="G66" s="42">
        <f>+Leontief1!G261</f>
        <v>1.5508972836595264E-4</v>
      </c>
      <c r="H66" s="42">
        <f>+Leontief1!H261</f>
        <v>7.190622854841347E-5</v>
      </c>
      <c r="I66" s="42">
        <f>+Leontief1!I261</f>
        <v>6.4593995422425918E-4</v>
      </c>
      <c r="J66" s="42">
        <f>+Leontief1!J261</f>
        <v>2.5474965919649754E-4</v>
      </c>
      <c r="K66" s="42">
        <f>+Leontief1!K261</f>
        <v>1.5358856537422576E-4</v>
      </c>
      <c r="L66" s="42">
        <f>+Leontief1!L261</f>
        <v>7.2949896438489855E-5</v>
      </c>
      <c r="M66" s="42">
        <f>+Leontief1!M261</f>
        <v>9.4686451842585558E-5</v>
      </c>
      <c r="N66" s="42">
        <f>+Leontief1!N261</f>
        <v>5.7176447252180586E-5</v>
      </c>
      <c r="O66" s="42">
        <f>+Leontief1!O261</f>
        <v>9.9834216182024278E-3</v>
      </c>
      <c r="P66" s="42">
        <f>+Leontief1!P261</f>
        <v>4.2286459843966296E-4</v>
      </c>
      <c r="Q66" s="42">
        <f>+Leontief1!Q261</f>
        <v>2.7042089538117016E-5</v>
      </c>
      <c r="R66" s="42">
        <f>+Leontief1!R261</f>
        <v>2.8564320915438195E-5</v>
      </c>
      <c r="S66" s="42">
        <f>+Leontief1!S261</f>
        <v>4.4727059994942073E-5</v>
      </c>
      <c r="T66" s="42">
        <f>+Leontief1!T261</f>
        <v>1.21555066300889E-4</v>
      </c>
      <c r="U66" s="42">
        <f>+Leontief1!U261</f>
        <v>0</v>
      </c>
      <c r="V66" s="42">
        <f>+Leontief1!V261</f>
        <v>3.4597074635293212E-4</v>
      </c>
      <c r="W66" s="42">
        <f>+Leontief1!W261</f>
        <v>6.0203711939745919E-4</v>
      </c>
      <c r="X66" s="42">
        <f>+Leontief1!X261</f>
        <v>1.8813945364894399E-4</v>
      </c>
      <c r="Y66" s="42">
        <f>+Leontief1!Y261</f>
        <v>3.0786925582636676E-3</v>
      </c>
      <c r="Z66" s="42">
        <f>+Leontief1!Z261</f>
        <v>0</v>
      </c>
      <c r="AA66" s="42">
        <f>+Leontief1!AA261</f>
        <v>1.7521730450644014E-4</v>
      </c>
      <c r="AB66" s="42">
        <f>+Leontief1!AB261</f>
        <v>0</v>
      </c>
      <c r="AC66" s="42">
        <f>+Leontief1!AC261</f>
        <v>2.0944311594761912E-4</v>
      </c>
      <c r="AD66" s="42">
        <f>+Leontief1!AD261</f>
        <v>1.4441356405107328E-3</v>
      </c>
      <c r="AE66" s="42">
        <f>+Leontief1!AE261</f>
        <v>1.0235228294080093E-3</v>
      </c>
      <c r="AF66" s="42">
        <f>+Leontief1!AF261</f>
        <v>2.5316414409024413E-4</v>
      </c>
      <c r="AG66" s="42">
        <f>+Leontief1!AG261</f>
        <v>1.476126555885077E-4</v>
      </c>
      <c r="AH66" s="42">
        <f>+Leontief1!AH261</f>
        <v>8.0016914826882177E-5</v>
      </c>
      <c r="AI66" s="42">
        <f>+Leontief1!AI261</f>
        <v>2.6213290868374684E-4</v>
      </c>
      <c r="AJ66" s="42">
        <f>+Leontief1!AJ261</f>
        <v>0</v>
      </c>
      <c r="AK66" s="42">
        <f>+Leontief1!AK261</f>
        <v>1.0749622289288318E-4</v>
      </c>
      <c r="AL66" s="42">
        <f>+Leontief1!AL261</f>
        <v>6.5886554154012201E-4</v>
      </c>
      <c r="AM66" s="42">
        <f>+Leontief1!AM261</f>
        <v>1.3204335759912768E-3</v>
      </c>
      <c r="AN66" s="42">
        <f>+Leontief1!AN261</f>
        <v>1.3221115953807657E-4</v>
      </c>
      <c r="AO66" s="42">
        <f>+Leontief1!AO261</f>
        <v>1.2841295124012717E-4</v>
      </c>
      <c r="AP66" s="42">
        <f>+Leontief1!AP261</f>
        <v>5.0387407260277153E-4</v>
      </c>
      <c r="AQ66" s="42">
        <f>+Leontief1!AQ261</f>
        <v>1.0777065446391037E-3</v>
      </c>
      <c r="AR66" s="42">
        <f>+Leontief1!AR261</f>
        <v>3.237254126273415E-4</v>
      </c>
      <c r="AS66" s="42">
        <f>+Leontief1!AS261</f>
        <v>1.0187901995514141E-3</v>
      </c>
      <c r="AT66" s="42">
        <f>+Leontief1!AT261</f>
        <v>2.5481029999337835E-4</v>
      </c>
      <c r="AU66" s="42">
        <f>+Leontief1!AU261</f>
        <v>4.3407286409647328E-4</v>
      </c>
      <c r="AV66" s="42">
        <f>+Leontief1!AV261</f>
        <v>6.3423483677949065E-4</v>
      </c>
      <c r="AW66" s="42">
        <f>+Leontief1!AW261</f>
        <v>8.5864426041480017E-4</v>
      </c>
      <c r="AX66" s="42">
        <f>+Leontief1!AX261</f>
        <v>9.0987787820334481E-4</v>
      </c>
      <c r="AY66" s="42">
        <f>+Leontief1!AY261</f>
        <v>7.8050257577973214E-4</v>
      </c>
      <c r="AZ66" s="42">
        <f>+Leontief1!AZ261</f>
        <v>3.4878598200775192E-4</v>
      </c>
      <c r="BA66" s="42">
        <f>+Leontief1!BA261</f>
        <v>4.0376003519291583E-4</v>
      </c>
      <c r="BB66" s="42">
        <f>+Leontief1!BB261</f>
        <v>6.4733662742292078E-4</v>
      </c>
      <c r="BC66" s="42">
        <f>+Leontief1!BC261</f>
        <v>1.5103697514868674E-3</v>
      </c>
      <c r="BD66" s="42">
        <f>+Leontief1!BD261</f>
        <v>9.8554222077173686E-5</v>
      </c>
      <c r="BE66" s="42">
        <f>+Leontief1!BE261</f>
        <v>6.9895756750800635E-4</v>
      </c>
      <c r="BF66" s="42">
        <f>+Leontief1!BF261</f>
        <v>2.2964364404242486E-4</v>
      </c>
      <c r="BG66" s="42">
        <f>+Leontief1!BG261</f>
        <v>4.4063688938113113E-4</v>
      </c>
      <c r="BH66" s="42">
        <f>+Leontief1!BH261</f>
        <v>2.9690711010940153E-4</v>
      </c>
      <c r="BI66" s="42">
        <f>+Leontief1!BI261</f>
        <v>1.4455240545668134E-3</v>
      </c>
      <c r="BJ66" s="42">
        <f>+Leontief1!BJ261</f>
        <v>9.8549546378506078E-4</v>
      </c>
      <c r="BK66" s="42">
        <f>+Leontief1!BK261</f>
        <v>1.0119638930098338</v>
      </c>
    </row>
    <row r="69" spans="1:63" ht="25.8" x14ac:dyDescent="0.5">
      <c r="A69" s="51" t="s">
        <v>172</v>
      </c>
      <c r="B69" s="2" t="s">
        <v>168</v>
      </c>
      <c r="C69" s="8"/>
    </row>
    <row r="70" spans="1:63" ht="15.6" x14ac:dyDescent="0.3">
      <c r="B70" s="139" t="s">
        <v>2</v>
      </c>
      <c r="C70" s="139" t="s">
        <v>3</v>
      </c>
      <c r="D70" s="47">
        <v>3011</v>
      </c>
      <c r="E70" s="47">
        <v>3012</v>
      </c>
      <c r="F70" s="47">
        <v>3020</v>
      </c>
      <c r="G70" s="47">
        <v>3030</v>
      </c>
      <c r="H70" s="47">
        <v>3040</v>
      </c>
      <c r="I70" s="47">
        <v>3050</v>
      </c>
      <c r="J70" s="47">
        <v>3090</v>
      </c>
    </row>
    <row r="71" spans="1:63" x14ac:dyDescent="0.3">
      <c r="B71" s="139"/>
      <c r="C71" s="139"/>
      <c r="D71" s="147" t="s">
        <v>4</v>
      </c>
      <c r="E71" s="147" t="s">
        <v>5</v>
      </c>
      <c r="F71" s="145" t="s">
        <v>6</v>
      </c>
      <c r="G71" s="147" t="s">
        <v>7</v>
      </c>
      <c r="H71" s="143" t="s">
        <v>8</v>
      </c>
      <c r="I71" s="145" t="s">
        <v>9</v>
      </c>
      <c r="J71" s="145" t="s">
        <v>10</v>
      </c>
    </row>
    <row r="72" spans="1:63" x14ac:dyDescent="0.3">
      <c r="B72" s="139"/>
      <c r="C72" s="139"/>
      <c r="D72" s="148"/>
      <c r="E72" s="148"/>
      <c r="F72" s="146"/>
      <c r="G72" s="148"/>
      <c r="H72" s="144"/>
      <c r="I72" s="146"/>
      <c r="J72" s="146"/>
    </row>
    <row r="73" spans="1:63" ht="15.6" x14ac:dyDescent="0.3">
      <c r="B73" s="44">
        <v>1</v>
      </c>
      <c r="C73" s="45" t="s">
        <v>24</v>
      </c>
      <c r="D73" s="17">
        <f>+PDD!BM7</f>
        <v>0</v>
      </c>
      <c r="E73" s="17">
        <f>+PDD!BN7</f>
        <v>0</v>
      </c>
      <c r="F73" s="17">
        <f>+PDD!BO7</f>
        <v>0</v>
      </c>
      <c r="G73" s="17">
        <f>+PDD!BP7</f>
        <v>0</v>
      </c>
      <c r="H73" s="17">
        <f>+PDD!BQ7</f>
        <v>8963</v>
      </c>
      <c r="I73" s="17">
        <f>+PDD!BR7</f>
        <v>0</v>
      </c>
      <c r="J73" s="23">
        <f>SUM(D73:I73)</f>
        <v>8963</v>
      </c>
    </row>
    <row r="74" spans="1:63" ht="15.6" x14ac:dyDescent="0.3">
      <c r="B74" s="44">
        <v>2</v>
      </c>
      <c r="C74" s="45" t="s">
        <v>26</v>
      </c>
      <c r="D74" s="17">
        <f>+PDD!BM8</f>
        <v>85372</v>
      </c>
      <c r="E74" s="17">
        <f>+PDD!BN8</f>
        <v>0</v>
      </c>
      <c r="F74" s="17">
        <f>+PDD!BO8</f>
        <v>0</v>
      </c>
      <c r="G74" s="17">
        <f>+PDD!BP8</f>
        <v>0</v>
      </c>
      <c r="H74" s="17">
        <f>+PDD!BQ8</f>
        <v>269</v>
      </c>
      <c r="I74" s="17">
        <f>+PDD!BR8</f>
        <v>0</v>
      </c>
      <c r="J74" s="23">
        <f t="shared" ref="J74:J133" si="0">SUM(D74:I74)</f>
        <v>85641</v>
      </c>
    </row>
    <row r="75" spans="1:63" ht="15.6" x14ac:dyDescent="0.3">
      <c r="B75" s="44">
        <v>3</v>
      </c>
      <c r="C75" s="45" t="s">
        <v>28</v>
      </c>
      <c r="D75" s="17">
        <f>+PDD!BM9</f>
        <v>438186</v>
      </c>
      <c r="E75" s="17">
        <f>+PDD!BN9</f>
        <v>0</v>
      </c>
      <c r="F75" s="17">
        <f>+PDD!BO9</f>
        <v>0</v>
      </c>
      <c r="G75" s="17">
        <f>+PDD!BP9</f>
        <v>16313</v>
      </c>
      <c r="H75" s="17">
        <f>+PDD!BQ9</f>
        <v>505</v>
      </c>
      <c r="I75" s="17">
        <f>+PDD!BR9</f>
        <v>0</v>
      </c>
      <c r="J75" s="23">
        <f t="shared" si="0"/>
        <v>455004</v>
      </c>
    </row>
    <row r="76" spans="1:63" ht="15.6" x14ac:dyDescent="0.3">
      <c r="B76" s="44">
        <v>4</v>
      </c>
      <c r="C76" s="46" t="s">
        <v>30</v>
      </c>
      <c r="D76" s="17">
        <f>+PDD!BM10</f>
        <v>434437</v>
      </c>
      <c r="E76" s="17">
        <f>+PDD!BN10</f>
        <v>0</v>
      </c>
      <c r="F76" s="17">
        <f>+PDD!BO10</f>
        <v>0</v>
      </c>
      <c r="G76" s="17">
        <f>+PDD!BP10</f>
        <v>291793</v>
      </c>
      <c r="H76" s="17">
        <f>+PDD!BQ10</f>
        <v>372</v>
      </c>
      <c r="I76" s="17">
        <f>+PDD!BR10</f>
        <v>0</v>
      </c>
      <c r="J76" s="23">
        <f t="shared" si="0"/>
        <v>726602</v>
      </c>
    </row>
    <row r="77" spans="1:63" ht="15.6" x14ac:dyDescent="0.3">
      <c r="B77" s="44">
        <v>5</v>
      </c>
      <c r="C77" s="46" t="s">
        <v>32</v>
      </c>
      <c r="D77" s="17">
        <f>+PDD!BM11</f>
        <v>36382</v>
      </c>
      <c r="E77" s="17">
        <f>+PDD!BN11</f>
        <v>0</v>
      </c>
      <c r="F77" s="17">
        <f>+PDD!BO11</f>
        <v>0</v>
      </c>
      <c r="G77" s="17">
        <f>+PDD!BP11</f>
        <v>0</v>
      </c>
      <c r="H77" s="17">
        <f>+PDD!BQ11</f>
        <v>113</v>
      </c>
      <c r="I77" s="17">
        <f>+PDD!BR11</f>
        <v>0</v>
      </c>
      <c r="J77" s="23">
        <f t="shared" si="0"/>
        <v>36495</v>
      </c>
    </row>
    <row r="78" spans="1:63" ht="15.6" x14ac:dyDescent="0.3">
      <c r="B78" s="44">
        <v>6</v>
      </c>
      <c r="C78" s="46" t="s">
        <v>34</v>
      </c>
      <c r="D78" s="17">
        <f>+PDD!BM12</f>
        <v>0</v>
      </c>
      <c r="E78" s="17">
        <f>+PDD!BN12</f>
        <v>0</v>
      </c>
      <c r="F78" s="17">
        <f>+PDD!BO12</f>
        <v>0</v>
      </c>
      <c r="G78" s="17">
        <f>+PDD!BP12</f>
        <v>918733</v>
      </c>
      <c r="H78" s="17">
        <f>+PDD!BQ12</f>
        <v>6011</v>
      </c>
      <c r="I78" s="17">
        <f>+PDD!BR12</f>
        <v>80421</v>
      </c>
      <c r="J78" s="23">
        <f t="shared" si="0"/>
        <v>1005165</v>
      </c>
    </row>
    <row r="79" spans="1:63" ht="15.6" x14ac:dyDescent="0.3">
      <c r="B79" s="44">
        <v>7</v>
      </c>
      <c r="C79" s="46" t="s">
        <v>36</v>
      </c>
      <c r="D79" s="17">
        <f>+PDD!BM13</f>
        <v>6427</v>
      </c>
      <c r="E79" s="17">
        <f>+PDD!BN13</f>
        <v>0</v>
      </c>
      <c r="F79" s="17">
        <f>+PDD!BO13</f>
        <v>0</v>
      </c>
      <c r="G79" s="17">
        <f>+PDD!BP13</f>
        <v>2182092</v>
      </c>
      <c r="H79" s="17">
        <f>+PDD!BQ13</f>
        <v>24135</v>
      </c>
      <c r="I79" s="17">
        <f>+PDD!BR13</f>
        <v>737874</v>
      </c>
      <c r="J79" s="23">
        <f t="shared" si="0"/>
        <v>2950528</v>
      </c>
    </row>
    <row r="80" spans="1:63" ht="15.6" x14ac:dyDescent="0.3">
      <c r="B80" s="44">
        <v>8</v>
      </c>
      <c r="C80" s="46" t="s">
        <v>38</v>
      </c>
      <c r="D80" s="17">
        <f>+PDD!BM14</f>
        <v>0</v>
      </c>
      <c r="E80" s="17">
        <f>+PDD!BN14</f>
        <v>0</v>
      </c>
      <c r="F80" s="17">
        <f>+PDD!BO14</f>
        <v>0</v>
      </c>
      <c r="G80" s="17">
        <f>+PDD!BP14</f>
        <v>103943</v>
      </c>
      <c r="H80" s="17">
        <f>+PDD!BQ14</f>
        <v>-3509</v>
      </c>
      <c r="I80" s="17">
        <f>+PDD!BR14</f>
        <v>18927</v>
      </c>
      <c r="J80" s="23">
        <f t="shared" si="0"/>
        <v>119361</v>
      </c>
    </row>
    <row r="81" spans="2:10" ht="15.6" x14ac:dyDescent="0.3">
      <c r="B81" s="44">
        <v>9</v>
      </c>
      <c r="C81" s="46" t="s">
        <v>40</v>
      </c>
      <c r="D81" s="17">
        <f>+PDD!BM15</f>
        <v>9092</v>
      </c>
      <c r="E81" s="17">
        <f>+PDD!BN15</f>
        <v>0</v>
      </c>
      <c r="F81" s="17">
        <f>+PDD!BO15</f>
        <v>0</v>
      </c>
      <c r="G81" s="17">
        <f>+PDD!BP15</f>
        <v>13272</v>
      </c>
      <c r="H81" s="17">
        <f>+PDD!BQ15</f>
        <v>239</v>
      </c>
      <c r="I81" s="17">
        <f>+PDD!BR15</f>
        <v>0</v>
      </c>
      <c r="J81" s="23">
        <f t="shared" si="0"/>
        <v>22603</v>
      </c>
    </row>
    <row r="82" spans="2:10" ht="15.6" x14ac:dyDescent="0.3">
      <c r="B82" s="44">
        <v>10</v>
      </c>
      <c r="C82" s="46" t="s">
        <v>42</v>
      </c>
      <c r="D82" s="17">
        <f>+PDD!BM16</f>
        <v>94286</v>
      </c>
      <c r="E82" s="17">
        <f>+PDD!BN16</f>
        <v>0</v>
      </c>
      <c r="F82" s="17">
        <f>+PDD!BO16</f>
        <v>0</v>
      </c>
      <c r="G82" s="17">
        <f>+PDD!BP16</f>
        <v>94322</v>
      </c>
      <c r="H82" s="17">
        <f>+PDD!BQ16</f>
        <v>2332</v>
      </c>
      <c r="I82" s="17">
        <f>+PDD!BR16</f>
        <v>0</v>
      </c>
      <c r="J82" s="23">
        <f t="shared" si="0"/>
        <v>190940</v>
      </c>
    </row>
    <row r="83" spans="2:10" ht="15.6" x14ac:dyDescent="0.3">
      <c r="B83" s="44">
        <v>11</v>
      </c>
      <c r="C83" s="46" t="s">
        <v>44</v>
      </c>
      <c r="D83" s="17">
        <f>+PDD!BM17</f>
        <v>450752</v>
      </c>
      <c r="E83" s="17">
        <f>+PDD!BN17</f>
        <v>0</v>
      </c>
      <c r="F83" s="17">
        <f>+PDD!BO17</f>
        <v>0</v>
      </c>
      <c r="G83" s="17">
        <f>+PDD!BP17</f>
        <v>91905</v>
      </c>
      <c r="H83" s="17">
        <f>+PDD!BQ17</f>
        <v>-1849</v>
      </c>
      <c r="I83" s="17">
        <f>+PDD!BR17</f>
        <v>0</v>
      </c>
      <c r="J83" s="23">
        <f t="shared" si="0"/>
        <v>540808</v>
      </c>
    </row>
    <row r="84" spans="2:10" ht="15.6" x14ac:dyDescent="0.3">
      <c r="B84" s="44">
        <v>12</v>
      </c>
      <c r="C84" s="46" t="s">
        <v>46</v>
      </c>
      <c r="D84" s="17">
        <f>+PDD!BM18</f>
        <v>0</v>
      </c>
      <c r="E84" s="17">
        <f>+PDD!BN18</f>
        <v>0</v>
      </c>
      <c r="F84" s="17">
        <f>+PDD!BO18</f>
        <v>0</v>
      </c>
      <c r="G84" s="17">
        <f>+PDD!BP18</f>
        <v>0</v>
      </c>
      <c r="H84" s="17">
        <f>+PDD!BQ18</f>
        <v>0</v>
      </c>
      <c r="I84" s="17">
        <f>+PDD!BR18</f>
        <v>0</v>
      </c>
      <c r="J84" s="23">
        <f t="shared" si="0"/>
        <v>0</v>
      </c>
    </row>
    <row r="85" spans="2:10" ht="15.6" x14ac:dyDescent="0.3">
      <c r="B85" s="44">
        <v>13</v>
      </c>
      <c r="C85" s="46" t="s">
        <v>48</v>
      </c>
      <c r="D85" s="17">
        <f>+PDD!BM19</f>
        <v>48054</v>
      </c>
      <c r="E85" s="17">
        <f>+PDD!BN19</f>
        <v>0</v>
      </c>
      <c r="F85" s="17">
        <f>+PDD!BO19</f>
        <v>0</v>
      </c>
      <c r="G85" s="17">
        <f>+PDD!BP19</f>
        <v>0</v>
      </c>
      <c r="H85" s="17">
        <f>+PDD!BQ19</f>
        <v>574</v>
      </c>
      <c r="I85" s="17">
        <f>+PDD!BR19</f>
        <v>0</v>
      </c>
      <c r="J85" s="23">
        <f t="shared" si="0"/>
        <v>48628</v>
      </c>
    </row>
    <row r="86" spans="2:10" ht="15.6" x14ac:dyDescent="0.3">
      <c r="B86" s="44">
        <v>14</v>
      </c>
      <c r="C86" s="46" t="s">
        <v>50</v>
      </c>
      <c r="D86" s="17">
        <f>+PDD!BM20</f>
        <v>2184001</v>
      </c>
      <c r="E86" s="17">
        <f>+PDD!BN20</f>
        <v>0</v>
      </c>
      <c r="F86" s="17">
        <f>+PDD!BO20</f>
        <v>0</v>
      </c>
      <c r="G86" s="17">
        <f>+PDD!BP20</f>
        <v>3120</v>
      </c>
      <c r="H86" s="17">
        <f>+PDD!BQ20</f>
        <v>771</v>
      </c>
      <c r="I86" s="17">
        <f>+PDD!BR20</f>
        <v>578445</v>
      </c>
      <c r="J86" s="23">
        <f t="shared" si="0"/>
        <v>2766337</v>
      </c>
    </row>
    <row r="87" spans="2:10" ht="15.6" x14ac:dyDescent="0.3">
      <c r="B87" s="44">
        <v>15</v>
      </c>
      <c r="C87" s="46" t="s">
        <v>52</v>
      </c>
      <c r="D87" s="17">
        <f>+PDD!BM21</f>
        <v>0</v>
      </c>
      <c r="E87" s="17">
        <f>+PDD!BN21</f>
        <v>0</v>
      </c>
      <c r="F87" s="17">
        <f>+PDD!BO21</f>
        <v>0</v>
      </c>
      <c r="G87" s="17">
        <f>+PDD!BP21</f>
        <v>0</v>
      </c>
      <c r="H87" s="17">
        <f>+PDD!BQ21</f>
        <v>0</v>
      </c>
      <c r="I87" s="17">
        <f>+PDD!BR21</f>
        <v>270609</v>
      </c>
      <c r="J87" s="23">
        <f t="shared" si="0"/>
        <v>270609</v>
      </c>
    </row>
    <row r="88" spans="2:10" ht="15.6" x14ac:dyDescent="0.3">
      <c r="B88" s="44">
        <v>16</v>
      </c>
      <c r="C88" s="46" t="s">
        <v>54</v>
      </c>
      <c r="D88" s="17">
        <f>+PDD!BM22</f>
        <v>0</v>
      </c>
      <c r="E88" s="17">
        <f>+PDD!BN22</f>
        <v>0</v>
      </c>
      <c r="F88" s="17">
        <f>+PDD!BO22</f>
        <v>0</v>
      </c>
      <c r="G88" s="17">
        <f>+PDD!BP22</f>
        <v>0</v>
      </c>
      <c r="H88" s="17">
        <f>+PDD!BQ22</f>
        <v>133417</v>
      </c>
      <c r="I88" s="17">
        <f>+PDD!BR22</f>
        <v>16500</v>
      </c>
      <c r="J88" s="23">
        <f t="shared" si="0"/>
        <v>149917</v>
      </c>
    </row>
    <row r="89" spans="2:10" ht="15.6" x14ac:dyDescent="0.3">
      <c r="B89" s="44">
        <v>17</v>
      </c>
      <c r="C89" s="46" t="s">
        <v>56</v>
      </c>
      <c r="D89" s="17">
        <f>+PDD!BM23</f>
        <v>0</v>
      </c>
      <c r="E89" s="17">
        <f>+PDD!BN23</f>
        <v>0</v>
      </c>
      <c r="F89" s="17">
        <f>+PDD!BO23</f>
        <v>0</v>
      </c>
      <c r="G89" s="17">
        <f>+PDD!BP23</f>
        <v>0</v>
      </c>
      <c r="H89" s="17">
        <f>+PDD!BQ23</f>
        <v>1290</v>
      </c>
      <c r="I89" s="17">
        <f>+PDD!BR23</f>
        <v>1165853</v>
      </c>
      <c r="J89" s="23">
        <f t="shared" si="0"/>
        <v>1167143</v>
      </c>
    </row>
    <row r="90" spans="2:10" ht="15.6" x14ac:dyDescent="0.3">
      <c r="B90" s="44">
        <v>18</v>
      </c>
      <c r="C90" s="46" t="s">
        <v>58</v>
      </c>
      <c r="D90" s="17">
        <f>+PDD!BM24</f>
        <v>0</v>
      </c>
      <c r="E90" s="17">
        <f>+PDD!BN24</f>
        <v>0</v>
      </c>
      <c r="F90" s="17">
        <f>+PDD!BO24</f>
        <v>0</v>
      </c>
      <c r="G90" s="17">
        <f>+PDD!BP24</f>
        <v>0</v>
      </c>
      <c r="H90" s="17">
        <f>+PDD!BQ24</f>
        <v>0</v>
      </c>
      <c r="I90" s="17">
        <f>+PDD!BR24</f>
        <v>0</v>
      </c>
      <c r="J90" s="23">
        <f t="shared" si="0"/>
        <v>0</v>
      </c>
    </row>
    <row r="91" spans="2:10" ht="15.6" x14ac:dyDescent="0.3">
      <c r="B91" s="44">
        <v>19</v>
      </c>
      <c r="C91" s="46" t="s">
        <v>60</v>
      </c>
      <c r="D91" s="17">
        <f>+PDD!BM25</f>
        <v>345079</v>
      </c>
      <c r="E91" s="17">
        <f>+PDD!BN25</f>
        <v>0</v>
      </c>
      <c r="F91" s="17">
        <f>+PDD!BO25</f>
        <v>0</v>
      </c>
      <c r="G91" s="17">
        <f>+PDD!BP25</f>
        <v>0</v>
      </c>
      <c r="H91" s="17">
        <f>+PDD!BQ25</f>
        <v>22642</v>
      </c>
      <c r="I91" s="17">
        <f>+PDD!BR25</f>
        <v>6376670</v>
      </c>
      <c r="J91" s="23">
        <f t="shared" si="0"/>
        <v>6744391</v>
      </c>
    </row>
    <row r="92" spans="2:10" ht="15.6" x14ac:dyDescent="0.3">
      <c r="B92" s="44">
        <v>20</v>
      </c>
      <c r="C92" s="46" t="s">
        <v>62</v>
      </c>
      <c r="D92" s="17">
        <f>+PDD!BM26</f>
        <v>176342</v>
      </c>
      <c r="E92" s="17">
        <f>+PDD!BN26</f>
        <v>0</v>
      </c>
      <c r="F92" s="17">
        <f>+PDD!BO26</f>
        <v>0</v>
      </c>
      <c r="G92" s="17">
        <f>+PDD!BP26</f>
        <v>0</v>
      </c>
      <c r="H92" s="17">
        <f>+PDD!BQ26</f>
        <v>5272</v>
      </c>
      <c r="I92" s="17">
        <f>+PDD!BR26</f>
        <v>356081</v>
      </c>
      <c r="J92" s="23">
        <f t="shared" si="0"/>
        <v>537695</v>
      </c>
    </row>
    <row r="93" spans="2:10" ht="15.6" x14ac:dyDescent="0.3">
      <c r="B93" s="44">
        <v>21</v>
      </c>
      <c r="C93" s="46" t="s">
        <v>64</v>
      </c>
      <c r="D93" s="17">
        <f>+PDD!BM27</f>
        <v>1662437</v>
      </c>
      <c r="E93" s="17">
        <f>+PDD!BN27</f>
        <v>8490</v>
      </c>
      <c r="F93" s="17">
        <f>+PDD!BO27</f>
        <v>13540</v>
      </c>
      <c r="G93" s="17">
        <f>+PDD!BP27</f>
        <v>0</v>
      </c>
      <c r="H93" s="17">
        <f>+PDD!BQ27</f>
        <v>6732</v>
      </c>
      <c r="I93" s="17">
        <f>+PDD!BR27</f>
        <v>575137</v>
      </c>
      <c r="J93" s="23">
        <f t="shared" si="0"/>
        <v>2266336</v>
      </c>
    </row>
    <row r="94" spans="2:10" ht="15.6" x14ac:dyDescent="0.3">
      <c r="B94" s="44">
        <v>22</v>
      </c>
      <c r="C94" s="46" t="s">
        <v>66</v>
      </c>
      <c r="D94" s="17">
        <f>+PDD!BM28</f>
        <v>30375</v>
      </c>
      <c r="E94" s="17">
        <f>+PDD!BN28</f>
        <v>4368</v>
      </c>
      <c r="F94" s="17">
        <f>+PDD!BO28</f>
        <v>0</v>
      </c>
      <c r="G94" s="17">
        <f>+PDD!BP28</f>
        <v>0</v>
      </c>
      <c r="H94" s="17">
        <f>+PDD!BQ28</f>
        <v>219</v>
      </c>
      <c r="I94" s="17">
        <f>+PDD!BR28</f>
        <v>0</v>
      </c>
      <c r="J94" s="23">
        <f t="shared" si="0"/>
        <v>34962</v>
      </c>
    </row>
    <row r="95" spans="2:10" ht="15.6" x14ac:dyDescent="0.3">
      <c r="B95" s="44">
        <v>23</v>
      </c>
      <c r="C95" s="46" t="s">
        <v>68</v>
      </c>
      <c r="D95" s="17">
        <f>+PDD!BM29</f>
        <v>0</v>
      </c>
      <c r="E95" s="17">
        <f>+PDD!BN29</f>
        <v>0</v>
      </c>
      <c r="F95" s="17">
        <f>+PDD!BO29</f>
        <v>0</v>
      </c>
      <c r="G95" s="17">
        <f>+PDD!BP29</f>
        <v>0</v>
      </c>
      <c r="H95" s="17">
        <f>+PDD!BQ29</f>
        <v>0</v>
      </c>
      <c r="I95" s="17">
        <f>+PDD!BR29</f>
        <v>0</v>
      </c>
      <c r="J95" s="23">
        <f t="shared" si="0"/>
        <v>0</v>
      </c>
    </row>
    <row r="96" spans="2:10" ht="15.6" x14ac:dyDescent="0.3">
      <c r="B96" s="44">
        <v>24</v>
      </c>
      <c r="C96" s="46" t="s">
        <v>70</v>
      </c>
      <c r="D96" s="17">
        <f>+PDD!BM30</f>
        <v>82791</v>
      </c>
      <c r="E96" s="17">
        <f>+PDD!BN30</f>
        <v>1106</v>
      </c>
      <c r="F96" s="17">
        <f>+PDD!BO30</f>
        <v>0</v>
      </c>
      <c r="G96" s="17">
        <f>+PDD!BP30</f>
        <v>0</v>
      </c>
      <c r="H96" s="17">
        <f>+PDD!BQ30</f>
        <v>50</v>
      </c>
      <c r="I96" s="17">
        <f>+PDD!BR30</f>
        <v>0</v>
      </c>
      <c r="J96" s="23">
        <f t="shared" si="0"/>
        <v>83947</v>
      </c>
    </row>
    <row r="97" spans="2:10" ht="15.6" x14ac:dyDescent="0.3">
      <c r="B97" s="44">
        <v>25</v>
      </c>
      <c r="C97" s="46" t="s">
        <v>72</v>
      </c>
      <c r="D97" s="17">
        <f>+PDD!BM31</f>
        <v>0</v>
      </c>
      <c r="E97" s="17">
        <f>+PDD!BN31</f>
        <v>0</v>
      </c>
      <c r="F97" s="17">
        <f>+PDD!BO31</f>
        <v>0</v>
      </c>
      <c r="G97" s="17">
        <f>+PDD!BP31</f>
        <v>0</v>
      </c>
      <c r="H97" s="17">
        <f>+PDD!BQ31</f>
        <v>0</v>
      </c>
      <c r="I97" s="17">
        <f>+PDD!BR31</f>
        <v>0</v>
      </c>
      <c r="J97" s="23">
        <f t="shared" si="0"/>
        <v>0</v>
      </c>
    </row>
    <row r="98" spans="2:10" ht="15.6" x14ac:dyDescent="0.3">
      <c r="B98" s="44">
        <v>26</v>
      </c>
      <c r="C98" s="46" t="s">
        <v>74</v>
      </c>
      <c r="D98" s="17">
        <f>+PDD!BM32</f>
        <v>33895</v>
      </c>
      <c r="E98" s="17">
        <f>+PDD!BN32</f>
        <v>510</v>
      </c>
      <c r="F98" s="17">
        <f>+PDD!BO32</f>
        <v>0</v>
      </c>
      <c r="G98" s="17">
        <f>+PDD!BP32</f>
        <v>0</v>
      </c>
      <c r="H98" s="17">
        <f>+PDD!BQ32</f>
        <v>454</v>
      </c>
      <c r="I98" s="17">
        <f>+PDD!BR32</f>
        <v>10161</v>
      </c>
      <c r="J98" s="23">
        <f t="shared" si="0"/>
        <v>45020</v>
      </c>
    </row>
    <row r="99" spans="2:10" ht="15.6" x14ac:dyDescent="0.3">
      <c r="B99" s="44">
        <v>27</v>
      </c>
      <c r="C99" s="46" t="s">
        <v>76</v>
      </c>
      <c r="D99" s="17">
        <f>+PDD!BM33</f>
        <v>10582</v>
      </c>
      <c r="E99" s="17">
        <f>+PDD!BN33</f>
        <v>436</v>
      </c>
      <c r="F99" s="17">
        <f>+PDD!BO33</f>
        <v>0</v>
      </c>
      <c r="G99" s="17">
        <f>+PDD!BP33</f>
        <v>0</v>
      </c>
      <c r="H99" s="17">
        <f>+PDD!BQ33</f>
        <v>385</v>
      </c>
      <c r="I99" s="17">
        <f>+PDD!BR33</f>
        <v>0</v>
      </c>
      <c r="J99" s="23">
        <f t="shared" si="0"/>
        <v>11403</v>
      </c>
    </row>
    <row r="100" spans="2:10" ht="15.6" x14ac:dyDescent="0.3">
      <c r="B100" s="44">
        <v>28</v>
      </c>
      <c r="C100" s="46" t="s">
        <v>78</v>
      </c>
      <c r="D100" s="17">
        <f>+PDD!BM34</f>
        <v>18048</v>
      </c>
      <c r="E100" s="17">
        <f>+PDD!BN34</f>
        <v>186</v>
      </c>
      <c r="F100" s="17">
        <f>+PDD!BO34</f>
        <v>0</v>
      </c>
      <c r="G100" s="17">
        <f>+PDD!BP34</f>
        <v>0</v>
      </c>
      <c r="H100" s="17">
        <f>+PDD!BQ34</f>
        <v>-13</v>
      </c>
      <c r="I100" s="17">
        <f>+PDD!BR34</f>
        <v>29565</v>
      </c>
      <c r="J100" s="23">
        <f t="shared" si="0"/>
        <v>47786</v>
      </c>
    </row>
    <row r="101" spans="2:10" ht="15.6" x14ac:dyDescent="0.3">
      <c r="B101" s="44">
        <v>29</v>
      </c>
      <c r="C101" s="46" t="s">
        <v>80</v>
      </c>
      <c r="D101" s="17">
        <f>+PDD!BM35</f>
        <v>40505</v>
      </c>
      <c r="E101" s="17">
        <f>+PDD!BN35</f>
        <v>1089</v>
      </c>
      <c r="F101" s="17">
        <f>+PDD!BO35</f>
        <v>0</v>
      </c>
      <c r="G101" s="17">
        <f>+PDD!BP35</f>
        <v>14708</v>
      </c>
      <c r="H101" s="17">
        <f>+PDD!BQ35</f>
        <v>7446</v>
      </c>
      <c r="I101" s="17">
        <f>+PDD!BR35</f>
        <v>286930</v>
      </c>
      <c r="J101" s="23">
        <f t="shared" si="0"/>
        <v>350678</v>
      </c>
    </row>
    <row r="102" spans="2:10" ht="15.6" x14ac:dyDescent="0.3">
      <c r="B102" s="44">
        <v>30</v>
      </c>
      <c r="C102" s="46" t="s">
        <v>82</v>
      </c>
      <c r="D102" s="17">
        <f>+PDD!BM36</f>
        <v>47232</v>
      </c>
      <c r="E102" s="17">
        <f>+PDD!BN36</f>
        <v>206</v>
      </c>
      <c r="F102" s="17">
        <f>+PDD!BO36</f>
        <v>0</v>
      </c>
      <c r="G102" s="17">
        <f>+PDD!BP36</f>
        <v>46195</v>
      </c>
      <c r="H102" s="17">
        <f>+PDD!BQ36</f>
        <v>82</v>
      </c>
      <c r="I102" s="17">
        <f>+PDD!BR36</f>
        <v>186516</v>
      </c>
      <c r="J102" s="23">
        <f t="shared" si="0"/>
        <v>280231</v>
      </c>
    </row>
    <row r="103" spans="2:10" ht="15.6" x14ac:dyDescent="0.3">
      <c r="B103" s="44">
        <v>31</v>
      </c>
      <c r="C103" s="46" t="s">
        <v>84</v>
      </c>
      <c r="D103" s="17">
        <f>+PDD!BM37</f>
        <v>0</v>
      </c>
      <c r="E103" s="17">
        <f>+PDD!BN37</f>
        <v>0</v>
      </c>
      <c r="F103" s="17">
        <f>+PDD!BO37</f>
        <v>0</v>
      </c>
      <c r="G103" s="17">
        <f>+PDD!BP37</f>
        <v>0</v>
      </c>
      <c r="H103" s="17">
        <f>+PDD!BQ37</f>
        <v>788352</v>
      </c>
      <c r="I103" s="17">
        <f>+PDD!BR37</f>
        <v>14487970</v>
      </c>
      <c r="J103" s="23">
        <f t="shared" si="0"/>
        <v>15276322</v>
      </c>
    </row>
    <row r="104" spans="2:10" ht="15.6" x14ac:dyDescent="0.3">
      <c r="B104" s="44">
        <v>32</v>
      </c>
      <c r="C104" s="46" t="s">
        <v>86</v>
      </c>
      <c r="D104" s="17">
        <f>+PDD!BM38</f>
        <v>13895</v>
      </c>
      <c r="E104" s="17">
        <f>+PDD!BN38</f>
        <v>354</v>
      </c>
      <c r="F104" s="17">
        <f>+PDD!BO38</f>
        <v>0</v>
      </c>
      <c r="G104" s="17">
        <f>+PDD!BP38</f>
        <v>46385</v>
      </c>
      <c r="H104" s="17">
        <f>+PDD!BQ38</f>
        <v>601</v>
      </c>
      <c r="I104" s="17">
        <f>+PDD!BR38</f>
        <v>0</v>
      </c>
      <c r="J104" s="23">
        <f t="shared" si="0"/>
        <v>61235</v>
      </c>
    </row>
    <row r="105" spans="2:10" ht="15.6" x14ac:dyDescent="0.3">
      <c r="B105" s="44">
        <v>33</v>
      </c>
      <c r="C105" s="46" t="s">
        <v>88</v>
      </c>
      <c r="D105" s="17">
        <f>+PDD!BM39</f>
        <v>0</v>
      </c>
      <c r="E105" s="17">
        <f>+PDD!BN39</f>
        <v>0</v>
      </c>
      <c r="F105" s="17">
        <f>+PDD!BO39</f>
        <v>0</v>
      </c>
      <c r="G105" s="17">
        <f>+PDD!BP39</f>
        <v>0</v>
      </c>
      <c r="H105" s="17">
        <f>+PDD!BQ39</f>
        <v>0</v>
      </c>
      <c r="I105" s="17">
        <f>+PDD!BR39</f>
        <v>0</v>
      </c>
      <c r="J105" s="23">
        <f t="shared" si="0"/>
        <v>0</v>
      </c>
    </row>
    <row r="106" spans="2:10" ht="15.6" x14ac:dyDescent="0.3">
      <c r="B106" s="44">
        <v>34</v>
      </c>
      <c r="C106" s="46" t="s">
        <v>90</v>
      </c>
      <c r="D106" s="17">
        <f>+PDD!BM40</f>
        <v>37452</v>
      </c>
      <c r="E106" s="17">
        <f>+PDD!BN40</f>
        <v>15</v>
      </c>
      <c r="F106" s="17">
        <f>+PDD!BO40</f>
        <v>0</v>
      </c>
      <c r="G106" s="17">
        <f>+PDD!BP40</f>
        <v>14984</v>
      </c>
      <c r="H106" s="17">
        <f>+PDD!BQ40</f>
        <v>501</v>
      </c>
      <c r="I106" s="17">
        <f>+PDD!BR40</f>
        <v>46045</v>
      </c>
      <c r="J106" s="23">
        <f t="shared" si="0"/>
        <v>98997</v>
      </c>
    </row>
    <row r="107" spans="2:10" ht="15.6" x14ac:dyDescent="0.3">
      <c r="B107" s="44">
        <v>35</v>
      </c>
      <c r="C107" s="46" t="s">
        <v>92</v>
      </c>
      <c r="D107" s="17">
        <f>+PDD!BM41</f>
        <v>7225</v>
      </c>
      <c r="E107" s="17">
        <f>+PDD!BN41</f>
        <v>46</v>
      </c>
      <c r="F107" s="17">
        <f>+PDD!BO41</f>
        <v>0</v>
      </c>
      <c r="G107" s="17">
        <f>+PDD!BP41</f>
        <v>12855</v>
      </c>
      <c r="H107" s="17">
        <f>+PDD!BQ41</f>
        <v>165</v>
      </c>
      <c r="I107" s="17">
        <f>+PDD!BR41</f>
        <v>0</v>
      </c>
      <c r="J107" s="23">
        <f t="shared" si="0"/>
        <v>20291</v>
      </c>
    </row>
    <row r="108" spans="2:10" ht="15.6" x14ac:dyDescent="0.3">
      <c r="B108" s="44">
        <v>36</v>
      </c>
      <c r="C108" s="46" t="s">
        <v>94</v>
      </c>
      <c r="D108" s="17">
        <f>+PDD!BM42</f>
        <v>5126</v>
      </c>
      <c r="E108" s="17">
        <f>+PDD!BN42</f>
        <v>1808</v>
      </c>
      <c r="F108" s="17">
        <f>+PDD!BO42</f>
        <v>0</v>
      </c>
      <c r="G108" s="17">
        <f>+PDD!BP42</f>
        <v>10654</v>
      </c>
      <c r="H108" s="17">
        <f>+PDD!BQ42</f>
        <v>104</v>
      </c>
      <c r="I108" s="17">
        <f>+PDD!BR42</f>
        <v>0</v>
      </c>
      <c r="J108" s="23">
        <f t="shared" si="0"/>
        <v>17692</v>
      </c>
    </row>
    <row r="109" spans="2:10" ht="15.6" x14ac:dyDescent="0.3">
      <c r="B109" s="44">
        <v>37</v>
      </c>
      <c r="C109" s="46" t="s">
        <v>96</v>
      </c>
      <c r="D109" s="17">
        <f>+PDD!BM43</f>
        <v>617726</v>
      </c>
      <c r="E109" s="17">
        <f>+PDD!BN43</f>
        <v>8730</v>
      </c>
      <c r="F109" s="17">
        <f>+PDD!BO43</f>
        <v>0</v>
      </c>
      <c r="G109" s="17">
        <f>+PDD!BP43</f>
        <v>0</v>
      </c>
      <c r="H109" s="17">
        <f>+PDD!BQ43</f>
        <v>0</v>
      </c>
      <c r="I109" s="17">
        <f>+PDD!BR43</f>
        <v>0</v>
      </c>
      <c r="J109" s="23">
        <f t="shared" si="0"/>
        <v>626456</v>
      </c>
    </row>
    <row r="110" spans="2:10" ht="15.6" x14ac:dyDescent="0.3">
      <c r="B110" s="44">
        <v>38</v>
      </c>
      <c r="C110" s="46" t="s">
        <v>98</v>
      </c>
      <c r="D110" s="17">
        <f>+PDD!BM44</f>
        <v>23356</v>
      </c>
      <c r="E110" s="17">
        <f>+PDD!BN44</f>
        <v>401</v>
      </c>
      <c r="F110" s="17">
        <f>+PDD!BO44</f>
        <v>20546</v>
      </c>
      <c r="G110" s="17">
        <f>+PDD!BP44</f>
        <v>0</v>
      </c>
      <c r="H110" s="17">
        <f>+PDD!BQ44</f>
        <v>486</v>
      </c>
      <c r="I110" s="17">
        <f>+PDD!BR44</f>
        <v>0</v>
      </c>
      <c r="J110" s="23">
        <f t="shared" si="0"/>
        <v>44789</v>
      </c>
    </row>
    <row r="111" spans="2:10" ht="15.6" x14ac:dyDescent="0.3">
      <c r="B111" s="44">
        <v>39</v>
      </c>
      <c r="C111" s="46" t="s">
        <v>100</v>
      </c>
      <c r="D111" s="17">
        <f>+PDD!BM45</f>
        <v>0</v>
      </c>
      <c r="E111" s="17">
        <f>+PDD!BN45</f>
        <v>0</v>
      </c>
      <c r="F111" s="17">
        <f>+PDD!BO45</f>
        <v>0</v>
      </c>
      <c r="G111" s="17">
        <f>+PDD!BP45</f>
        <v>8048780</v>
      </c>
      <c r="H111" s="17">
        <f>+PDD!BQ45</f>
        <v>0</v>
      </c>
      <c r="I111" s="17">
        <f>+PDD!BR45</f>
        <v>0</v>
      </c>
      <c r="J111" s="23">
        <f t="shared" si="0"/>
        <v>8048780</v>
      </c>
    </row>
    <row r="112" spans="2:10" ht="15.6" x14ac:dyDescent="0.3">
      <c r="B112" s="44">
        <v>40</v>
      </c>
      <c r="C112" s="46" t="s">
        <v>102</v>
      </c>
      <c r="D112" s="17">
        <f>+PDD!BM46</f>
        <v>623039</v>
      </c>
      <c r="E112" s="17">
        <f>+PDD!BN46</f>
        <v>5316</v>
      </c>
      <c r="F112" s="17">
        <f>+PDD!BO46</f>
        <v>0</v>
      </c>
      <c r="G112" s="17">
        <f>+PDD!BP46</f>
        <v>826816</v>
      </c>
      <c r="H112" s="17">
        <f>+PDD!BQ46</f>
        <v>15909</v>
      </c>
      <c r="I112" s="17">
        <f>+PDD!BR46</f>
        <v>190243</v>
      </c>
      <c r="J112" s="23">
        <f t="shared" si="0"/>
        <v>1661323</v>
      </c>
    </row>
    <row r="113" spans="2:10" ht="15.6" x14ac:dyDescent="0.3">
      <c r="B113" s="44">
        <v>41</v>
      </c>
      <c r="C113" s="46" t="s">
        <v>104</v>
      </c>
      <c r="D113" s="17">
        <f>+PDD!BM47</f>
        <v>3225501</v>
      </c>
      <c r="E113" s="17">
        <f>+PDD!BN47</f>
        <v>24453</v>
      </c>
      <c r="F113" s="17">
        <f>+PDD!BO47</f>
        <v>8979</v>
      </c>
      <c r="G113" s="17">
        <f>+PDD!BP47</f>
        <v>107870</v>
      </c>
      <c r="H113" s="17">
        <f>+PDD!BQ47</f>
        <v>101062</v>
      </c>
      <c r="I113" s="17">
        <f>+PDD!BR47</f>
        <v>2616149</v>
      </c>
      <c r="J113" s="23">
        <f t="shared" si="0"/>
        <v>6084014</v>
      </c>
    </row>
    <row r="114" spans="2:10" ht="15.6" x14ac:dyDescent="0.3">
      <c r="B114" s="44">
        <v>42</v>
      </c>
      <c r="C114" s="46" t="s">
        <v>106</v>
      </c>
      <c r="D114" s="17">
        <f>+PDD!BM48</f>
        <v>300084</v>
      </c>
      <c r="E114" s="17">
        <f>+PDD!BN48</f>
        <v>4913</v>
      </c>
      <c r="F114" s="17">
        <f>+PDD!BO48</f>
        <v>473</v>
      </c>
      <c r="G114" s="17">
        <f>+PDD!BP48</f>
        <v>21497</v>
      </c>
      <c r="H114" s="17">
        <f>+PDD!BQ48</f>
        <v>5333</v>
      </c>
      <c r="I114" s="17">
        <f>+PDD!BR48</f>
        <v>137991</v>
      </c>
      <c r="J114" s="23">
        <f t="shared" si="0"/>
        <v>470291</v>
      </c>
    </row>
    <row r="115" spans="2:10" ht="15.6" x14ac:dyDescent="0.3">
      <c r="B115" s="44">
        <v>43</v>
      </c>
      <c r="C115" s="46" t="s">
        <v>108</v>
      </c>
      <c r="D115" s="17">
        <f>+PDD!BM49</f>
        <v>50482</v>
      </c>
      <c r="E115" s="17">
        <f>+PDD!BN49</f>
        <v>1587</v>
      </c>
      <c r="F115" s="17">
        <f>+PDD!BO49</f>
        <v>19</v>
      </c>
      <c r="G115" s="17">
        <f>+PDD!BP49</f>
        <v>852</v>
      </c>
      <c r="H115" s="17">
        <f>+PDD!BQ49</f>
        <v>213</v>
      </c>
      <c r="I115" s="17">
        <f>+PDD!BR49</f>
        <v>13770</v>
      </c>
      <c r="J115" s="23">
        <f t="shared" si="0"/>
        <v>66923</v>
      </c>
    </row>
    <row r="116" spans="2:10" ht="15.6" x14ac:dyDescent="0.3">
      <c r="B116" s="44">
        <v>44</v>
      </c>
      <c r="C116" s="46" t="s">
        <v>110</v>
      </c>
      <c r="D116" s="17">
        <f>+PDD!BM50</f>
        <v>26815</v>
      </c>
      <c r="E116" s="17">
        <f>+PDD!BN50</f>
        <v>694</v>
      </c>
      <c r="F116" s="17">
        <f>+PDD!BO50</f>
        <v>12</v>
      </c>
      <c r="G116" s="17">
        <f>+PDD!BP50</f>
        <v>531</v>
      </c>
      <c r="H116" s="17">
        <f>+PDD!BQ50</f>
        <v>131</v>
      </c>
      <c r="I116" s="17">
        <f>+PDD!BR50</f>
        <v>3157</v>
      </c>
      <c r="J116" s="23">
        <f t="shared" si="0"/>
        <v>31340</v>
      </c>
    </row>
    <row r="117" spans="2:10" ht="15.6" x14ac:dyDescent="0.3">
      <c r="B117" s="44">
        <v>45</v>
      </c>
      <c r="C117" s="46" t="s">
        <v>112</v>
      </c>
      <c r="D117" s="17">
        <f>+PDD!BM51</f>
        <v>1054896</v>
      </c>
      <c r="E117" s="17">
        <f>+PDD!BN51</f>
        <v>29452</v>
      </c>
      <c r="F117" s="17">
        <f>+PDD!BO51</f>
        <v>707</v>
      </c>
      <c r="G117" s="17">
        <f>+PDD!BP51</f>
        <v>32096</v>
      </c>
      <c r="H117" s="17">
        <f>+PDD!BQ51</f>
        <v>7959</v>
      </c>
      <c r="I117" s="17">
        <f>+PDD!BR51</f>
        <v>213721</v>
      </c>
      <c r="J117" s="23">
        <f t="shared" si="0"/>
        <v>1338831</v>
      </c>
    </row>
    <row r="118" spans="2:10" ht="15.6" x14ac:dyDescent="0.3">
      <c r="B118" s="44">
        <v>46</v>
      </c>
      <c r="C118" s="46" t="s">
        <v>114</v>
      </c>
      <c r="D118" s="17">
        <f>+PDD!BM52</f>
        <v>172698</v>
      </c>
      <c r="E118" s="17">
        <f>+PDD!BN52</f>
        <v>1279</v>
      </c>
      <c r="F118" s="17">
        <f>+PDD!BO52</f>
        <v>155</v>
      </c>
      <c r="G118" s="17">
        <f>+PDD!BP52</f>
        <v>7044</v>
      </c>
      <c r="H118" s="17">
        <f>+PDD!BQ52</f>
        <v>1746</v>
      </c>
      <c r="I118" s="17">
        <f>+PDD!BR52</f>
        <v>43185</v>
      </c>
      <c r="J118" s="23">
        <f t="shared" si="0"/>
        <v>226107</v>
      </c>
    </row>
    <row r="119" spans="2:10" ht="15.6" x14ac:dyDescent="0.3">
      <c r="B119" s="44">
        <v>47</v>
      </c>
      <c r="C119" s="46" t="s">
        <v>116</v>
      </c>
      <c r="D119" s="17">
        <f>+PDD!BM53</f>
        <v>118694</v>
      </c>
      <c r="E119" s="17">
        <f>+PDD!BN53</f>
        <v>1163</v>
      </c>
      <c r="F119" s="17">
        <f>+PDD!BO53</f>
        <v>0</v>
      </c>
      <c r="G119" s="17">
        <f>+PDD!BP53</f>
        <v>0</v>
      </c>
      <c r="H119" s="17">
        <f>+PDD!BQ53</f>
        <v>0</v>
      </c>
      <c r="I119" s="17">
        <f>+PDD!BR53</f>
        <v>16156</v>
      </c>
      <c r="J119" s="23">
        <f t="shared" si="0"/>
        <v>136013</v>
      </c>
    </row>
    <row r="120" spans="2:10" ht="15.6" x14ac:dyDescent="0.3">
      <c r="B120" s="44">
        <v>48</v>
      </c>
      <c r="C120" s="46" t="s">
        <v>118</v>
      </c>
      <c r="D120" s="17">
        <f>+PDD!BM54</f>
        <v>2647817</v>
      </c>
      <c r="E120" s="17">
        <f>+PDD!BN54</f>
        <v>30625</v>
      </c>
      <c r="F120" s="17">
        <f>+PDD!BO54</f>
        <v>0</v>
      </c>
      <c r="G120" s="17">
        <f>+PDD!BP54</f>
        <v>0</v>
      </c>
      <c r="H120" s="17">
        <f>+PDD!BQ54</f>
        <v>0</v>
      </c>
      <c r="I120" s="17">
        <f>+PDD!BR54</f>
        <v>21054</v>
      </c>
      <c r="J120" s="23">
        <f t="shared" si="0"/>
        <v>2699496</v>
      </c>
    </row>
    <row r="121" spans="2:10" ht="15.6" x14ac:dyDescent="0.3">
      <c r="B121" s="44">
        <v>49</v>
      </c>
      <c r="C121" s="46" t="s">
        <v>120</v>
      </c>
      <c r="D121" s="17">
        <f>+PDD!BM55</f>
        <v>927439</v>
      </c>
      <c r="E121" s="17">
        <f>+PDD!BN55</f>
        <v>1345</v>
      </c>
      <c r="F121" s="17">
        <f>+PDD!BO55</f>
        <v>17152</v>
      </c>
      <c r="G121" s="17">
        <f>+PDD!BP55</f>
        <v>587</v>
      </c>
      <c r="H121" s="17">
        <f>+PDD!BQ55</f>
        <v>0</v>
      </c>
      <c r="I121" s="17">
        <f>+PDD!BR55</f>
        <v>1777</v>
      </c>
      <c r="J121" s="23">
        <f t="shared" si="0"/>
        <v>948300</v>
      </c>
    </row>
    <row r="122" spans="2:10" ht="15.6" x14ac:dyDescent="0.3">
      <c r="B122" s="44">
        <v>50</v>
      </c>
      <c r="C122" s="46" t="s">
        <v>122</v>
      </c>
      <c r="D122" s="17">
        <f>+PDD!BM56</f>
        <v>138982</v>
      </c>
      <c r="E122" s="17">
        <f>+PDD!BN56</f>
        <v>417</v>
      </c>
      <c r="F122" s="17">
        <f>+PDD!BO56</f>
        <v>65142</v>
      </c>
      <c r="G122" s="17">
        <f>+PDD!BP56</f>
        <v>0</v>
      </c>
      <c r="H122" s="17">
        <f>+PDD!BQ56</f>
        <v>0</v>
      </c>
      <c r="I122" s="17">
        <f>+PDD!BR56</f>
        <v>963</v>
      </c>
      <c r="J122" s="23">
        <f t="shared" si="0"/>
        <v>205504</v>
      </c>
    </row>
    <row r="123" spans="2:10" ht="15.6" x14ac:dyDescent="0.3">
      <c r="B123" s="44">
        <v>51</v>
      </c>
      <c r="C123" s="46" t="s">
        <v>124</v>
      </c>
      <c r="D123" s="17">
        <f>+PDD!BM57</f>
        <v>7727</v>
      </c>
      <c r="E123" s="17">
        <f>+PDD!BN57</f>
        <v>79</v>
      </c>
      <c r="F123" s="17">
        <f>+PDD!BO57</f>
        <v>0</v>
      </c>
      <c r="G123" s="17">
        <f>+PDD!BP57</f>
        <v>0</v>
      </c>
      <c r="H123" s="17">
        <f>+PDD!BQ57</f>
        <v>0</v>
      </c>
      <c r="I123" s="17">
        <f>+PDD!BR57</f>
        <v>355</v>
      </c>
      <c r="J123" s="23">
        <f t="shared" si="0"/>
        <v>8161</v>
      </c>
    </row>
    <row r="124" spans="2:10" ht="15.6" x14ac:dyDescent="0.3">
      <c r="B124" s="44">
        <v>52</v>
      </c>
      <c r="C124" s="46" t="s">
        <v>126</v>
      </c>
      <c r="D124" s="17">
        <f>+PDD!BM58</f>
        <v>151019</v>
      </c>
      <c r="E124" s="17">
        <f>+PDD!BN58</f>
        <v>249</v>
      </c>
      <c r="F124" s="17">
        <f>+PDD!BO58</f>
        <v>0</v>
      </c>
      <c r="G124" s="17">
        <f>+PDD!BP58</f>
        <v>0</v>
      </c>
      <c r="H124" s="17">
        <f>+PDD!BQ58</f>
        <v>0</v>
      </c>
      <c r="I124" s="17">
        <f>+PDD!BR58</f>
        <v>1039</v>
      </c>
      <c r="J124" s="23">
        <f t="shared" si="0"/>
        <v>152307</v>
      </c>
    </row>
    <row r="125" spans="2:10" ht="15.6" x14ac:dyDescent="0.3">
      <c r="B125" s="44">
        <v>53</v>
      </c>
      <c r="C125" s="46" t="s">
        <v>128</v>
      </c>
      <c r="D125" s="17">
        <f>+PDD!BM59</f>
        <v>1855117</v>
      </c>
      <c r="E125" s="17">
        <f>+PDD!BN59</f>
        <v>57633</v>
      </c>
      <c r="F125" s="17">
        <f>+PDD!BO59</f>
        <v>0</v>
      </c>
      <c r="G125" s="17">
        <f>+PDD!BP59</f>
        <v>0</v>
      </c>
      <c r="H125" s="17">
        <f>+PDD!BQ59</f>
        <v>0</v>
      </c>
      <c r="I125" s="17">
        <f>+PDD!BR59</f>
        <v>0</v>
      </c>
      <c r="J125" s="23">
        <f t="shared" si="0"/>
        <v>1912750</v>
      </c>
    </row>
    <row r="126" spans="2:10" ht="15.6" x14ac:dyDescent="0.3">
      <c r="B126" s="44">
        <v>54</v>
      </c>
      <c r="C126" s="46" t="s">
        <v>130</v>
      </c>
      <c r="D126" s="17">
        <f>+PDD!BM60</f>
        <v>8862</v>
      </c>
      <c r="E126" s="17">
        <f>+PDD!BN60</f>
        <v>1241</v>
      </c>
      <c r="F126" s="17">
        <f>+PDD!BO60</f>
        <v>0</v>
      </c>
      <c r="G126" s="17">
        <f>+PDD!BP60</f>
        <v>0</v>
      </c>
      <c r="H126" s="17">
        <f>+PDD!BQ60</f>
        <v>0</v>
      </c>
      <c r="I126" s="17">
        <f>+PDD!BR60</f>
        <v>638</v>
      </c>
      <c r="J126" s="23">
        <f t="shared" si="0"/>
        <v>10741</v>
      </c>
    </row>
    <row r="127" spans="2:10" ht="15.6" x14ac:dyDescent="0.3">
      <c r="B127" s="44">
        <v>55</v>
      </c>
      <c r="C127" s="46" t="s">
        <v>132</v>
      </c>
      <c r="D127" s="17">
        <f>+PDD!BM61</f>
        <v>63531</v>
      </c>
      <c r="E127" s="17">
        <f>+PDD!BN61</f>
        <v>4427</v>
      </c>
      <c r="F127" s="17">
        <f>+PDD!BO61</f>
        <v>0</v>
      </c>
      <c r="G127" s="17">
        <f>+PDD!BP61</f>
        <v>0</v>
      </c>
      <c r="H127" s="17">
        <f>+PDD!BQ61</f>
        <v>0</v>
      </c>
      <c r="I127" s="17">
        <f>+PDD!BR61</f>
        <v>2323</v>
      </c>
      <c r="J127" s="23">
        <f t="shared" si="0"/>
        <v>70281</v>
      </c>
    </row>
    <row r="128" spans="2:10" ht="15.6" x14ac:dyDescent="0.3">
      <c r="B128" s="44">
        <v>56</v>
      </c>
      <c r="C128" s="46" t="s">
        <v>134</v>
      </c>
      <c r="D128" s="17">
        <f>+PDD!BM62</f>
        <v>66231</v>
      </c>
      <c r="E128" s="17">
        <f>+PDD!BN62</f>
        <v>12365</v>
      </c>
      <c r="F128" s="17">
        <f>+PDD!BO62</f>
        <v>5056931</v>
      </c>
      <c r="G128" s="17">
        <f>+PDD!BP62</f>
        <v>113480</v>
      </c>
      <c r="H128" s="17">
        <f>+PDD!BQ62</f>
        <v>0</v>
      </c>
      <c r="I128" s="17">
        <f>+PDD!BR62</f>
        <v>2219</v>
      </c>
      <c r="J128" s="23">
        <f t="shared" si="0"/>
        <v>5251226</v>
      </c>
    </row>
    <row r="129" spans="1:10" ht="15.6" x14ac:dyDescent="0.3">
      <c r="B129" s="44">
        <v>57</v>
      </c>
      <c r="C129" s="46" t="s">
        <v>136</v>
      </c>
      <c r="D129" s="17">
        <f>+PDD!BM63</f>
        <v>686879</v>
      </c>
      <c r="E129" s="17">
        <f>+PDD!BN63</f>
        <v>19939</v>
      </c>
      <c r="F129" s="17">
        <f>+PDD!BO63</f>
        <v>819003</v>
      </c>
      <c r="G129" s="17">
        <f>+PDD!BP63</f>
        <v>0</v>
      </c>
      <c r="H129" s="17">
        <f>+PDD!BQ63</f>
        <v>0</v>
      </c>
      <c r="I129" s="17">
        <f>+PDD!BR63</f>
        <v>1109</v>
      </c>
      <c r="J129" s="23">
        <f t="shared" si="0"/>
        <v>1526930</v>
      </c>
    </row>
    <row r="130" spans="1:10" ht="15.6" x14ac:dyDescent="0.3">
      <c r="B130" s="44">
        <v>58</v>
      </c>
      <c r="C130" s="46" t="s">
        <v>138</v>
      </c>
      <c r="D130" s="17">
        <f>+PDD!BM64</f>
        <v>781616</v>
      </c>
      <c r="E130" s="17">
        <f>+PDD!BN64</f>
        <v>1774</v>
      </c>
      <c r="F130" s="17">
        <f>+PDD!BO64</f>
        <v>235405</v>
      </c>
      <c r="G130" s="17">
        <f>+PDD!BP64</f>
        <v>0</v>
      </c>
      <c r="H130" s="17">
        <f>+PDD!BQ64</f>
        <v>0</v>
      </c>
      <c r="I130" s="17">
        <f>+PDD!BR64</f>
        <v>2456</v>
      </c>
      <c r="J130" s="23">
        <f t="shared" si="0"/>
        <v>1021251</v>
      </c>
    </row>
    <row r="131" spans="1:10" ht="15.6" x14ac:dyDescent="0.3">
      <c r="B131" s="44">
        <v>59</v>
      </c>
      <c r="C131" s="46" t="s">
        <v>140</v>
      </c>
      <c r="D131" s="17">
        <f>+PDD!BM65</f>
        <v>99745</v>
      </c>
      <c r="E131" s="17">
        <f>+PDD!BN65</f>
        <v>9236</v>
      </c>
      <c r="F131" s="17">
        <f>+PDD!BO65</f>
        <v>40875</v>
      </c>
      <c r="G131" s="17">
        <f>+PDD!BP65</f>
        <v>0</v>
      </c>
      <c r="H131" s="17">
        <f>+PDD!BQ65</f>
        <v>0</v>
      </c>
      <c r="I131" s="17">
        <f>+PDD!BR65</f>
        <v>3334</v>
      </c>
      <c r="J131" s="23">
        <f t="shared" si="0"/>
        <v>153190</v>
      </c>
    </row>
    <row r="132" spans="1:10" ht="15.6" x14ac:dyDescent="0.3">
      <c r="B132" s="44">
        <v>60</v>
      </c>
      <c r="C132" s="46" t="s">
        <v>142</v>
      </c>
      <c r="D132" s="17">
        <f>+PDD!BM66</f>
        <v>338431</v>
      </c>
      <c r="E132" s="17">
        <f>+PDD!BN66</f>
        <v>21658</v>
      </c>
      <c r="F132" s="17">
        <f>+PDD!BO66</f>
        <v>0</v>
      </c>
      <c r="G132" s="17">
        <f>+PDD!BP66</f>
        <v>0</v>
      </c>
      <c r="H132" s="17">
        <f>+PDD!BQ66</f>
        <v>0</v>
      </c>
      <c r="I132" s="17">
        <f>+PDD!BR66</f>
        <v>124</v>
      </c>
      <c r="J132" s="23">
        <f t="shared" si="0"/>
        <v>360213</v>
      </c>
    </row>
    <row r="133" spans="1:10" ht="15.6" x14ac:dyDescent="0.3">
      <c r="B133" s="44"/>
      <c r="C133" s="46" t="s">
        <v>167</v>
      </c>
      <c r="D133" s="23">
        <f>SUM(D73:D132)</f>
        <v>20284660</v>
      </c>
      <c r="E133" s="23">
        <f t="shared" ref="E133:I133" si="1">SUM(E73:E132)</f>
        <v>257590</v>
      </c>
      <c r="F133" s="23">
        <f t="shared" si="1"/>
        <v>6278939</v>
      </c>
      <c r="G133" s="23">
        <f t="shared" si="1"/>
        <v>13020827</v>
      </c>
      <c r="H133" s="23">
        <f t="shared" si="1"/>
        <v>1139464</v>
      </c>
      <c r="I133" s="23">
        <f t="shared" si="1"/>
        <v>28495467</v>
      </c>
      <c r="J133" s="23">
        <f t="shared" si="0"/>
        <v>69476947</v>
      </c>
    </row>
    <row r="137" spans="1:10" ht="25.8" x14ac:dyDescent="0.5">
      <c r="A137" s="51" t="s">
        <v>173</v>
      </c>
      <c r="B137" s="2" t="s">
        <v>170</v>
      </c>
      <c r="C137" s="8"/>
    </row>
    <row r="138" spans="1:10" ht="15.6" x14ac:dyDescent="0.3">
      <c r="B138" s="139" t="s">
        <v>2</v>
      </c>
      <c r="C138" s="139" t="s">
        <v>3</v>
      </c>
      <c r="D138" s="47">
        <v>3011</v>
      </c>
      <c r="E138" s="47">
        <v>3012</v>
      </c>
      <c r="F138" s="48">
        <v>3020</v>
      </c>
      <c r="G138" s="47">
        <v>3030</v>
      </c>
      <c r="H138" s="47">
        <v>3040</v>
      </c>
      <c r="I138" s="47">
        <v>3050</v>
      </c>
      <c r="J138" s="47">
        <v>3090</v>
      </c>
    </row>
    <row r="139" spans="1:10" x14ac:dyDescent="0.3">
      <c r="B139" s="139"/>
      <c r="C139" s="139"/>
      <c r="D139" s="147" t="s">
        <v>4</v>
      </c>
      <c r="E139" s="147" t="s">
        <v>5</v>
      </c>
      <c r="F139" s="149" t="s">
        <v>6</v>
      </c>
      <c r="G139" s="147" t="s">
        <v>7</v>
      </c>
      <c r="H139" s="143" t="s">
        <v>8</v>
      </c>
      <c r="I139" s="145" t="s">
        <v>9</v>
      </c>
      <c r="J139" s="145" t="s">
        <v>10</v>
      </c>
    </row>
    <row r="140" spans="1:10" x14ac:dyDescent="0.3">
      <c r="B140" s="139"/>
      <c r="C140" s="139"/>
      <c r="D140" s="148"/>
      <c r="E140" s="148"/>
      <c r="F140" s="150"/>
      <c r="G140" s="148"/>
      <c r="H140" s="144"/>
      <c r="I140" s="146"/>
      <c r="J140" s="146"/>
    </row>
    <row r="141" spans="1:10" ht="15.6" x14ac:dyDescent="0.3">
      <c r="B141" s="44">
        <v>1</v>
      </c>
      <c r="C141" s="45" t="s">
        <v>24</v>
      </c>
      <c r="D141" s="17">
        <f t="array" ref="D141:I200">MMULT(D7:BK66,D73:I132)</f>
        <v>151209.89776111193</v>
      </c>
      <c r="E141" s="17">
        <v>823.36434977479087</v>
      </c>
      <c r="F141" s="49">
        <v>3516.1256469462887</v>
      </c>
      <c r="G141" s="17">
        <v>3684.9777372465965</v>
      </c>
      <c r="H141" s="17">
        <v>10365.945600791716</v>
      </c>
      <c r="I141" s="17">
        <v>54825.68890412867</v>
      </c>
      <c r="J141" s="23">
        <f>SUM(D141:I141)</f>
        <v>224426</v>
      </c>
    </row>
    <row r="142" spans="1:10" ht="15.6" x14ac:dyDescent="0.3">
      <c r="B142" s="44">
        <v>2</v>
      </c>
      <c r="C142" s="45" t="s">
        <v>26</v>
      </c>
      <c r="D142" s="17">
        <v>145342.14305625585</v>
      </c>
      <c r="E142" s="17">
        <v>547.83165336991055</v>
      </c>
      <c r="F142" s="49">
        <v>5607.2849231029059</v>
      </c>
      <c r="G142" s="17">
        <v>3455.6496336852033</v>
      </c>
      <c r="H142" s="17">
        <v>532.15551870753461</v>
      </c>
      <c r="I142" s="17">
        <v>14883.935214878629</v>
      </c>
      <c r="J142" s="23">
        <f t="shared" ref="J142:J201" si="2">SUM(D142:I142)</f>
        <v>170369.00000000006</v>
      </c>
    </row>
    <row r="143" spans="1:10" ht="15.6" x14ac:dyDescent="0.3">
      <c r="B143" s="44">
        <v>3</v>
      </c>
      <c r="C143" s="45" t="s">
        <v>28</v>
      </c>
      <c r="D143" s="17">
        <v>537255.57637485163</v>
      </c>
      <c r="E143" s="17">
        <v>824.62293330256182</v>
      </c>
      <c r="F143" s="49">
        <v>12499.436294977859</v>
      </c>
      <c r="G143" s="17">
        <v>20982.757130254508</v>
      </c>
      <c r="H143" s="17">
        <v>792.11525635110138</v>
      </c>
      <c r="I143" s="17">
        <v>12288.492010262353</v>
      </c>
      <c r="J143" s="23">
        <f t="shared" si="2"/>
        <v>584643</v>
      </c>
    </row>
    <row r="144" spans="1:10" ht="15.6" x14ac:dyDescent="0.3">
      <c r="B144" s="44">
        <v>4</v>
      </c>
      <c r="C144" s="46" t="s">
        <v>30</v>
      </c>
      <c r="D144" s="17">
        <v>470188.21581532864</v>
      </c>
      <c r="E144" s="17">
        <v>353.15046142535283</v>
      </c>
      <c r="F144" s="49">
        <v>6680.4838260683518</v>
      </c>
      <c r="G144" s="17">
        <v>295531.31295896723</v>
      </c>
      <c r="H144" s="17">
        <v>498.37012321201405</v>
      </c>
      <c r="I144" s="17">
        <v>4072.4668149986128</v>
      </c>
      <c r="J144" s="23">
        <f t="shared" si="2"/>
        <v>777324.00000000023</v>
      </c>
    </row>
    <row r="145" spans="2:10" ht="15.6" x14ac:dyDescent="0.3">
      <c r="B145" s="44">
        <v>5</v>
      </c>
      <c r="C145" s="46" t="s">
        <v>32</v>
      </c>
      <c r="D145" s="17">
        <v>43983.276555659162</v>
      </c>
      <c r="E145" s="17">
        <v>91.842315809070271</v>
      </c>
      <c r="F145" s="49">
        <v>1311.0786796458196</v>
      </c>
      <c r="G145" s="17">
        <v>348.4172714365626</v>
      </c>
      <c r="H145" s="17">
        <v>132.11757165697844</v>
      </c>
      <c r="I145" s="17">
        <v>722.26760579240931</v>
      </c>
      <c r="J145" s="23">
        <f t="shared" si="2"/>
        <v>46589.000000000007</v>
      </c>
    </row>
    <row r="146" spans="2:10" ht="15.6" x14ac:dyDescent="0.3">
      <c r="B146" s="44">
        <v>6</v>
      </c>
      <c r="C146" s="46" t="s">
        <v>34</v>
      </c>
      <c r="D146" s="17">
        <v>158597.34694809982</v>
      </c>
      <c r="E146" s="17">
        <v>212.65306029655667</v>
      </c>
      <c r="F146" s="49">
        <v>2595.8593833803529</v>
      </c>
      <c r="G146" s="17">
        <v>959503.53182065103</v>
      </c>
      <c r="H146" s="17">
        <v>15284.716375738381</v>
      </c>
      <c r="I146" s="17">
        <v>2584338.8924118355</v>
      </c>
      <c r="J146" s="23">
        <f t="shared" si="2"/>
        <v>3720533.0000000019</v>
      </c>
    </row>
    <row r="147" spans="2:10" ht="15.6" x14ac:dyDescent="0.3">
      <c r="B147" s="44">
        <v>7</v>
      </c>
      <c r="C147" s="46" t="s">
        <v>36</v>
      </c>
      <c r="D147" s="17">
        <v>447420.99294490705</v>
      </c>
      <c r="E147" s="17">
        <v>2418.415474337879</v>
      </c>
      <c r="F147" s="49">
        <v>10398.875382492937</v>
      </c>
      <c r="G147" s="17">
        <v>2425286.20343896</v>
      </c>
      <c r="H147" s="17">
        <v>28719.814877560442</v>
      </c>
      <c r="I147" s="17">
        <v>968887.69788174145</v>
      </c>
      <c r="J147" s="23">
        <f t="shared" si="2"/>
        <v>3883131.9999999995</v>
      </c>
    </row>
    <row r="148" spans="2:10" ht="15.6" x14ac:dyDescent="0.3">
      <c r="B148" s="44">
        <v>8</v>
      </c>
      <c r="C148" s="46" t="s">
        <v>38</v>
      </c>
      <c r="D148" s="17">
        <v>39196.596335509443</v>
      </c>
      <c r="E148" s="17">
        <v>708.38971460591745</v>
      </c>
      <c r="F148" s="49">
        <v>2897.2657529323315</v>
      </c>
      <c r="G148" s="17">
        <v>132726.35789009361</v>
      </c>
      <c r="H148" s="17">
        <v>-1563.1518616515177</v>
      </c>
      <c r="I148" s="17">
        <v>105528.54216851036</v>
      </c>
      <c r="J148" s="23">
        <f t="shared" si="2"/>
        <v>279494.00000000017</v>
      </c>
    </row>
    <row r="149" spans="2:10" ht="15.6" x14ac:dyDescent="0.3">
      <c r="B149" s="44">
        <v>9</v>
      </c>
      <c r="C149" s="46" t="s">
        <v>40</v>
      </c>
      <c r="D149" s="17">
        <v>10242.369730363484</v>
      </c>
      <c r="E149" s="17">
        <v>28.341549348148551</v>
      </c>
      <c r="F149" s="49">
        <v>72.989077999574675</v>
      </c>
      <c r="G149" s="17">
        <v>13612.725117801185</v>
      </c>
      <c r="H149" s="17">
        <v>248.8567477940353</v>
      </c>
      <c r="I149" s="17">
        <v>873.71777669356516</v>
      </c>
      <c r="J149" s="23">
        <f t="shared" si="2"/>
        <v>25078.999999999989</v>
      </c>
    </row>
    <row r="150" spans="2:10" ht="15.6" x14ac:dyDescent="0.3">
      <c r="B150" s="44">
        <v>10</v>
      </c>
      <c r="C150" s="46" t="s">
        <v>42</v>
      </c>
      <c r="D150" s="17">
        <v>153192.93280239165</v>
      </c>
      <c r="E150" s="17">
        <v>510.0892350199577</v>
      </c>
      <c r="F150" s="49">
        <v>4818.6413093568917</v>
      </c>
      <c r="G150" s="17">
        <v>107911.42173454864</v>
      </c>
      <c r="H150" s="17">
        <v>2698.154583492329</v>
      </c>
      <c r="I150" s="17">
        <v>24088.760335190505</v>
      </c>
      <c r="J150" s="23">
        <f t="shared" si="2"/>
        <v>293219.99999999994</v>
      </c>
    </row>
    <row r="151" spans="2:10" ht="15.6" x14ac:dyDescent="0.3">
      <c r="B151" s="44">
        <v>11</v>
      </c>
      <c r="C151" s="46" t="s">
        <v>44</v>
      </c>
      <c r="D151" s="17">
        <v>543889.38901419635</v>
      </c>
      <c r="E151" s="17">
        <v>900.22081431281856</v>
      </c>
      <c r="F151" s="49">
        <v>10667.304652182638</v>
      </c>
      <c r="G151" s="17">
        <v>98074.446561274483</v>
      </c>
      <c r="H151" s="17">
        <v>-1600.0548730986336</v>
      </c>
      <c r="I151" s="17">
        <v>12708.693831132154</v>
      </c>
      <c r="J151" s="23">
        <f t="shared" si="2"/>
        <v>664639.99999999977</v>
      </c>
    </row>
    <row r="152" spans="2:10" ht="15.6" x14ac:dyDescent="0.3">
      <c r="B152" s="44">
        <v>12</v>
      </c>
      <c r="C152" s="46" t="s">
        <v>46</v>
      </c>
      <c r="D152" s="17">
        <v>22176.886200958557</v>
      </c>
      <c r="E152" s="17">
        <v>65.007525777257399</v>
      </c>
      <c r="F152" s="49">
        <v>569.0473123265175</v>
      </c>
      <c r="G152" s="17">
        <v>53952.830190312321</v>
      </c>
      <c r="H152" s="17">
        <v>934.06721603478729</v>
      </c>
      <c r="I152" s="17">
        <v>118137.16155459064</v>
      </c>
      <c r="J152" s="23">
        <f t="shared" si="2"/>
        <v>195835.00000000009</v>
      </c>
    </row>
    <row r="153" spans="2:10" ht="15.6" x14ac:dyDescent="0.3">
      <c r="B153" s="44">
        <v>13</v>
      </c>
      <c r="C153" s="46" t="s">
        <v>48</v>
      </c>
      <c r="D153" s="17">
        <v>96265.42298422454</v>
      </c>
      <c r="E153" s="17">
        <v>492.03739426769641</v>
      </c>
      <c r="F153" s="49">
        <v>5164.9799362860776</v>
      </c>
      <c r="G153" s="17">
        <v>110737.32895830032</v>
      </c>
      <c r="H153" s="17">
        <v>2362.9638495446097</v>
      </c>
      <c r="I153" s="17">
        <v>41343.266877376795</v>
      </c>
      <c r="J153" s="23">
        <f t="shared" si="2"/>
        <v>256366.00000000006</v>
      </c>
    </row>
    <row r="154" spans="2:10" ht="15.6" x14ac:dyDescent="0.3">
      <c r="B154" s="44">
        <v>14</v>
      </c>
      <c r="C154" s="46" t="s">
        <v>50</v>
      </c>
      <c r="D154" s="17">
        <v>3478141.6444491795</v>
      </c>
      <c r="E154" s="17">
        <v>10798.727442871894</v>
      </c>
      <c r="F154" s="49">
        <v>114366.9778517857</v>
      </c>
      <c r="G154" s="17">
        <v>40363.836316072586</v>
      </c>
      <c r="H154" s="17">
        <v>6166.4853378024582</v>
      </c>
      <c r="I154" s="17">
        <v>924606.32860228687</v>
      </c>
      <c r="J154" s="23">
        <f t="shared" si="2"/>
        <v>4574443.9999999991</v>
      </c>
    </row>
    <row r="155" spans="2:10" ht="15.6" x14ac:dyDescent="0.3">
      <c r="B155" s="44">
        <v>15</v>
      </c>
      <c r="C155" s="46" t="s">
        <v>52</v>
      </c>
      <c r="D155" s="17">
        <v>71510.459939463035</v>
      </c>
      <c r="E155" s="17">
        <v>1077.106287168308</v>
      </c>
      <c r="F155" s="49">
        <v>10092.508572938428</v>
      </c>
      <c r="G155" s="17">
        <v>3298.2207634898382</v>
      </c>
      <c r="H155" s="17">
        <v>8215.2758762569629</v>
      </c>
      <c r="I155" s="17">
        <v>457026.4285606835</v>
      </c>
      <c r="J155" s="23">
        <f t="shared" si="2"/>
        <v>551220.00000000012</v>
      </c>
    </row>
    <row r="156" spans="2:10" ht="15.6" x14ac:dyDescent="0.3">
      <c r="B156" s="44">
        <v>16</v>
      </c>
      <c r="C156" s="46" t="s">
        <v>54</v>
      </c>
      <c r="D156" s="17">
        <v>905.9275136788026</v>
      </c>
      <c r="E156" s="17">
        <v>14.231912689303506</v>
      </c>
      <c r="F156" s="49">
        <v>195.77974372384429</v>
      </c>
      <c r="G156" s="17">
        <v>2304.7891207522489</v>
      </c>
      <c r="H156" s="17">
        <v>447227.71534212324</v>
      </c>
      <c r="I156" s="17">
        <v>5679885.5563670332</v>
      </c>
      <c r="J156" s="23">
        <f t="shared" si="2"/>
        <v>6130534.0000000009</v>
      </c>
    </row>
    <row r="157" spans="2:10" ht="15.6" x14ac:dyDescent="0.3">
      <c r="B157" s="44">
        <v>17</v>
      </c>
      <c r="C157" s="46" t="s">
        <v>56</v>
      </c>
      <c r="D157" s="17">
        <v>78829.342588417974</v>
      </c>
      <c r="E157" s="17">
        <v>1288.715482699032</v>
      </c>
      <c r="F157" s="49">
        <v>17545.083807533723</v>
      </c>
      <c r="G157" s="17">
        <v>985341.54850434221</v>
      </c>
      <c r="H157" s="17">
        <v>3409.0721074035041</v>
      </c>
      <c r="I157" s="17">
        <v>1342806.2375096041</v>
      </c>
      <c r="J157" s="23">
        <f t="shared" si="2"/>
        <v>2429220.0000000005</v>
      </c>
    </row>
    <row r="158" spans="2:10" ht="15.6" x14ac:dyDescent="0.3">
      <c r="B158" s="44">
        <v>18</v>
      </c>
      <c r="C158" s="46" t="s">
        <v>58</v>
      </c>
      <c r="D158" s="17">
        <v>0</v>
      </c>
      <c r="E158" s="17">
        <v>0</v>
      </c>
      <c r="F158" s="49">
        <v>0</v>
      </c>
      <c r="G158" s="17">
        <v>0</v>
      </c>
      <c r="H158" s="17">
        <v>0</v>
      </c>
      <c r="I158" s="17">
        <v>0</v>
      </c>
      <c r="J158" s="23">
        <f t="shared" si="2"/>
        <v>0</v>
      </c>
    </row>
    <row r="159" spans="2:10" ht="15.6" x14ac:dyDescent="0.3">
      <c r="B159" s="44">
        <v>19</v>
      </c>
      <c r="C159" s="46" t="s">
        <v>60</v>
      </c>
      <c r="D159" s="17">
        <v>425861.75428686885</v>
      </c>
      <c r="E159" s="17">
        <v>571.0108463667965</v>
      </c>
      <c r="F159" s="49">
        <v>6970.3387361842106</v>
      </c>
      <c r="G159" s="17">
        <v>2157.8784403778968</v>
      </c>
      <c r="H159" s="17">
        <v>24199.407353869017</v>
      </c>
      <c r="I159" s="17">
        <v>6714065.6103363335</v>
      </c>
      <c r="J159" s="23">
        <f t="shared" si="2"/>
        <v>7173826</v>
      </c>
    </row>
    <row r="160" spans="2:10" ht="15.6" x14ac:dyDescent="0.3">
      <c r="B160" s="44">
        <v>20</v>
      </c>
      <c r="C160" s="46" t="s">
        <v>62</v>
      </c>
      <c r="D160" s="17">
        <v>231667.93758982889</v>
      </c>
      <c r="E160" s="17">
        <v>559.17965512845876</v>
      </c>
      <c r="F160" s="49">
        <v>7634.3004786418442</v>
      </c>
      <c r="G160" s="17">
        <v>4932.8741298888945</v>
      </c>
      <c r="H160" s="17">
        <v>6226.4180831235626</v>
      </c>
      <c r="I160" s="17">
        <v>392983.29006338795</v>
      </c>
      <c r="J160" s="23">
        <f t="shared" si="2"/>
        <v>644003.99999999953</v>
      </c>
    </row>
    <row r="161" spans="2:10" ht="15.6" x14ac:dyDescent="0.3">
      <c r="B161" s="44">
        <v>21</v>
      </c>
      <c r="C161" s="46" t="s">
        <v>64</v>
      </c>
      <c r="D161" s="17">
        <v>1871249.7720887349</v>
      </c>
      <c r="E161" s="17">
        <v>10243.052666865104</v>
      </c>
      <c r="F161" s="49">
        <v>43502.789214604745</v>
      </c>
      <c r="G161" s="17">
        <v>23591.953706611239</v>
      </c>
      <c r="H161" s="17">
        <v>8328.2430443063859</v>
      </c>
      <c r="I161" s="17">
        <v>641744.18927887781</v>
      </c>
      <c r="J161" s="23">
        <f t="shared" si="2"/>
        <v>2598660</v>
      </c>
    </row>
    <row r="162" spans="2:10" ht="15.6" x14ac:dyDescent="0.3">
      <c r="B162" s="44">
        <v>22</v>
      </c>
      <c r="C162" s="46" t="s">
        <v>66</v>
      </c>
      <c r="D162" s="17">
        <v>38783.016976800864</v>
      </c>
      <c r="E162" s="17">
        <v>4528.765860347532</v>
      </c>
      <c r="F162" s="49">
        <v>2795.3466531439217</v>
      </c>
      <c r="G162" s="17">
        <v>859.56787990462021</v>
      </c>
      <c r="H162" s="17">
        <v>323.40916302338888</v>
      </c>
      <c r="I162" s="17">
        <v>2865.8934667796761</v>
      </c>
      <c r="J162" s="23">
        <f t="shared" si="2"/>
        <v>50156</v>
      </c>
    </row>
    <row r="163" spans="2:10" ht="15.6" x14ac:dyDescent="0.3">
      <c r="B163" s="44">
        <v>23</v>
      </c>
      <c r="C163" s="46" t="s">
        <v>68</v>
      </c>
      <c r="D163" s="17">
        <v>0</v>
      </c>
      <c r="E163" s="17">
        <v>0</v>
      </c>
      <c r="F163" s="49">
        <v>0</v>
      </c>
      <c r="G163" s="17">
        <v>0</v>
      </c>
      <c r="H163" s="17">
        <v>0</v>
      </c>
      <c r="I163" s="17">
        <v>0</v>
      </c>
      <c r="J163" s="23">
        <f t="shared" si="2"/>
        <v>0</v>
      </c>
    </row>
    <row r="164" spans="2:10" ht="15.6" x14ac:dyDescent="0.3">
      <c r="B164" s="44">
        <v>24</v>
      </c>
      <c r="C164" s="46" t="s">
        <v>70</v>
      </c>
      <c r="D164" s="17">
        <v>89315.683024586251</v>
      </c>
      <c r="E164" s="17">
        <v>1232.6916400807256</v>
      </c>
      <c r="F164" s="49">
        <v>6948.15437611371</v>
      </c>
      <c r="G164" s="17">
        <v>971.00319955249165</v>
      </c>
      <c r="H164" s="17">
        <v>113.99411027269653</v>
      </c>
      <c r="I164" s="17">
        <v>1698.4736493941748</v>
      </c>
      <c r="J164" s="23">
        <f t="shared" si="2"/>
        <v>100280.00000000006</v>
      </c>
    </row>
    <row r="165" spans="2:10" ht="15.6" x14ac:dyDescent="0.3">
      <c r="B165" s="44">
        <v>25</v>
      </c>
      <c r="C165" s="46" t="s">
        <v>72</v>
      </c>
      <c r="D165" s="17">
        <v>0</v>
      </c>
      <c r="E165" s="17">
        <v>0</v>
      </c>
      <c r="F165" s="49">
        <v>0</v>
      </c>
      <c r="G165" s="17">
        <v>0</v>
      </c>
      <c r="H165" s="17">
        <v>0</v>
      </c>
      <c r="I165" s="17">
        <v>0</v>
      </c>
      <c r="J165" s="23">
        <f t="shared" si="2"/>
        <v>0</v>
      </c>
    </row>
    <row r="166" spans="2:10" ht="15.6" x14ac:dyDescent="0.3">
      <c r="B166" s="44">
        <v>26</v>
      </c>
      <c r="C166" s="46" t="s">
        <v>74</v>
      </c>
      <c r="D166" s="17">
        <v>70007.626413449616</v>
      </c>
      <c r="E166" s="17">
        <v>1059.0443477938775</v>
      </c>
      <c r="F166" s="49">
        <v>9127.7736491804189</v>
      </c>
      <c r="G166" s="17">
        <v>356143.32687995408</v>
      </c>
      <c r="H166" s="17">
        <v>1391.9470227867994</v>
      </c>
      <c r="I166" s="17">
        <v>44388.28168683526</v>
      </c>
      <c r="J166" s="23">
        <f t="shared" si="2"/>
        <v>482118.00000000006</v>
      </c>
    </row>
    <row r="167" spans="2:10" ht="15.6" x14ac:dyDescent="0.3">
      <c r="B167" s="44">
        <v>27</v>
      </c>
      <c r="C167" s="46" t="s">
        <v>76</v>
      </c>
      <c r="D167" s="17">
        <v>43626.927241858546</v>
      </c>
      <c r="E167" s="17">
        <v>927.77910346718443</v>
      </c>
      <c r="F167" s="49">
        <v>30679.951987368127</v>
      </c>
      <c r="G167" s="17">
        <v>6920.1853523051286</v>
      </c>
      <c r="H167" s="17">
        <v>1182.1982276528845</v>
      </c>
      <c r="I167" s="17">
        <v>21709.958087348095</v>
      </c>
      <c r="J167" s="23">
        <f t="shared" si="2"/>
        <v>105046.99999999997</v>
      </c>
    </row>
    <row r="168" spans="2:10" ht="15.6" x14ac:dyDescent="0.3">
      <c r="B168" s="44">
        <v>28</v>
      </c>
      <c r="C168" s="46" t="s">
        <v>78</v>
      </c>
      <c r="D168" s="17">
        <v>22224.844445066221</v>
      </c>
      <c r="E168" s="17">
        <v>220.80567183505849</v>
      </c>
      <c r="F168" s="49">
        <v>1151.9688682258482</v>
      </c>
      <c r="G168" s="17">
        <v>5323.2326521137784</v>
      </c>
      <c r="H168" s="17">
        <v>160.61458308789059</v>
      </c>
      <c r="I168" s="17">
        <v>36668.533779671234</v>
      </c>
      <c r="J168" s="23">
        <f t="shared" si="2"/>
        <v>65750.000000000029</v>
      </c>
    </row>
    <row r="169" spans="2:10" ht="15.6" x14ac:dyDescent="0.3">
      <c r="B169" s="44">
        <v>29</v>
      </c>
      <c r="C169" s="46" t="s">
        <v>80</v>
      </c>
      <c r="D169" s="17">
        <v>193534.05079755554</v>
      </c>
      <c r="E169" s="17">
        <v>3497.6896931942638</v>
      </c>
      <c r="F169" s="49">
        <v>14305.312956320395</v>
      </c>
      <c r="G169" s="17">
        <v>65355.605773055497</v>
      </c>
      <c r="H169" s="17">
        <v>12199.0961730933</v>
      </c>
      <c r="I169" s="17">
        <v>413619.24460678129</v>
      </c>
      <c r="J169" s="23">
        <f t="shared" si="2"/>
        <v>702511.00000000023</v>
      </c>
    </row>
    <row r="170" spans="2:10" ht="15.6" x14ac:dyDescent="0.3">
      <c r="B170" s="44">
        <v>30</v>
      </c>
      <c r="C170" s="46" t="s">
        <v>82</v>
      </c>
      <c r="D170" s="17">
        <v>135388.58711038472</v>
      </c>
      <c r="E170" s="17">
        <v>1905.7485991444757</v>
      </c>
      <c r="F170" s="49">
        <v>24867.383217388575</v>
      </c>
      <c r="G170" s="17">
        <v>1249801.4835455716</v>
      </c>
      <c r="H170" s="17">
        <v>2126.1075719674041</v>
      </c>
      <c r="I170" s="17">
        <v>266691.68995554355</v>
      </c>
      <c r="J170" s="23">
        <f t="shared" si="2"/>
        <v>1680781.0000000002</v>
      </c>
    </row>
    <row r="171" spans="2:10" ht="15.6" x14ac:dyDescent="0.3">
      <c r="B171" s="44">
        <v>31</v>
      </c>
      <c r="C171" s="46" t="s">
        <v>84</v>
      </c>
      <c r="D171" s="17">
        <v>2498.1128826285358</v>
      </c>
      <c r="E171" s="17">
        <v>39.244778303751751</v>
      </c>
      <c r="F171" s="49">
        <v>539.86648221797202</v>
      </c>
      <c r="G171" s="17">
        <v>6355.5011933710421</v>
      </c>
      <c r="H171" s="17">
        <v>849662.34783001198</v>
      </c>
      <c r="I171" s="17">
        <v>15614957.926833473</v>
      </c>
      <c r="J171" s="23">
        <f t="shared" si="2"/>
        <v>16474053.000000006</v>
      </c>
    </row>
    <row r="172" spans="2:10" ht="15.6" x14ac:dyDescent="0.3">
      <c r="B172" s="44">
        <v>32</v>
      </c>
      <c r="C172" s="46" t="s">
        <v>86</v>
      </c>
      <c r="D172" s="17">
        <v>70506.633894598883</v>
      </c>
      <c r="E172" s="17">
        <v>1285.8935115040895</v>
      </c>
      <c r="F172" s="49">
        <v>17782.613192260495</v>
      </c>
      <c r="G172" s="17">
        <v>204775.37138855757</v>
      </c>
      <c r="H172" s="17">
        <v>1822.8571615970195</v>
      </c>
      <c r="I172" s="17">
        <v>30385.630851481961</v>
      </c>
      <c r="J172" s="23">
        <f t="shared" si="2"/>
        <v>326559.00000000006</v>
      </c>
    </row>
    <row r="173" spans="2:10" ht="15.6" x14ac:dyDescent="0.3">
      <c r="B173" s="44">
        <v>33</v>
      </c>
      <c r="C173" s="46" t="s">
        <v>88</v>
      </c>
      <c r="D173" s="17">
        <v>0</v>
      </c>
      <c r="E173" s="17">
        <v>0</v>
      </c>
      <c r="F173" s="49">
        <v>0</v>
      </c>
      <c r="G173" s="17">
        <v>0</v>
      </c>
      <c r="H173" s="17">
        <v>0</v>
      </c>
      <c r="I173" s="17">
        <v>0</v>
      </c>
      <c r="J173" s="23">
        <f t="shared" si="2"/>
        <v>0</v>
      </c>
    </row>
    <row r="174" spans="2:10" ht="15.6" x14ac:dyDescent="0.3">
      <c r="B174" s="44">
        <v>34</v>
      </c>
      <c r="C174" s="46" t="s">
        <v>90</v>
      </c>
      <c r="D174" s="17">
        <v>38339.371367601401</v>
      </c>
      <c r="E174" s="17">
        <v>27.488392015756013</v>
      </c>
      <c r="F174" s="49">
        <v>77.076804156198094</v>
      </c>
      <c r="G174" s="17">
        <v>15637.758089338284</v>
      </c>
      <c r="H174" s="17">
        <v>534.46471966160823</v>
      </c>
      <c r="I174" s="17">
        <v>46942.840627226768</v>
      </c>
      <c r="J174" s="23">
        <f t="shared" si="2"/>
        <v>101559.00000000001</v>
      </c>
    </row>
    <row r="175" spans="2:10" ht="15.6" x14ac:dyDescent="0.3">
      <c r="B175" s="44">
        <v>35</v>
      </c>
      <c r="C175" s="46" t="s">
        <v>92</v>
      </c>
      <c r="D175" s="17">
        <v>9337.9858315020119</v>
      </c>
      <c r="E175" s="17">
        <v>77.400371786220589</v>
      </c>
      <c r="F175" s="49">
        <v>2707.1297885043859</v>
      </c>
      <c r="G175" s="17">
        <v>13363.843212132966</v>
      </c>
      <c r="H175" s="17">
        <v>196.991842150124</v>
      </c>
      <c r="I175" s="17">
        <v>764.64895392430174</v>
      </c>
      <c r="J175" s="23">
        <f t="shared" si="2"/>
        <v>26448.000000000007</v>
      </c>
    </row>
    <row r="176" spans="2:10" ht="15.6" x14ac:dyDescent="0.3">
      <c r="B176" s="44">
        <v>36</v>
      </c>
      <c r="C176" s="46" t="s">
        <v>94</v>
      </c>
      <c r="D176" s="17">
        <v>19310.991956760015</v>
      </c>
      <c r="E176" s="17">
        <v>2023.0831685979283</v>
      </c>
      <c r="F176" s="49">
        <v>5523.4427563280142</v>
      </c>
      <c r="G176" s="17">
        <v>16165.756823158308</v>
      </c>
      <c r="H176" s="17">
        <v>610.18282642921929</v>
      </c>
      <c r="I176" s="17">
        <v>11086.542468726519</v>
      </c>
      <c r="J176" s="23">
        <f t="shared" si="2"/>
        <v>54720.000000000007</v>
      </c>
    </row>
    <row r="177" spans="2:10" ht="15.6" x14ac:dyDescent="0.3">
      <c r="B177" s="44">
        <v>37</v>
      </c>
      <c r="C177" s="46" t="s">
        <v>96</v>
      </c>
      <c r="D177" s="17">
        <v>819194.9778752164</v>
      </c>
      <c r="E177" s="17">
        <v>12338.720588212047</v>
      </c>
      <c r="F177" s="49">
        <v>115595.50484331016</v>
      </c>
      <c r="G177" s="17">
        <v>37110.030226044364</v>
      </c>
      <c r="H177" s="17">
        <v>2500.0815534674716</v>
      </c>
      <c r="I177" s="17">
        <v>67101.684913749719</v>
      </c>
      <c r="J177" s="23">
        <f t="shared" si="2"/>
        <v>1053841</v>
      </c>
    </row>
    <row r="178" spans="2:10" ht="15.6" x14ac:dyDescent="0.3">
      <c r="B178" s="44">
        <v>38</v>
      </c>
      <c r="C178" s="46" t="s">
        <v>98</v>
      </c>
      <c r="D178" s="17">
        <v>26441.268623276614</v>
      </c>
      <c r="E178" s="17">
        <v>459.12077381500609</v>
      </c>
      <c r="F178" s="49">
        <v>22438.82072083146</v>
      </c>
      <c r="G178" s="17">
        <v>704.41036300730059</v>
      </c>
      <c r="H178" s="17">
        <v>554.79159750370354</v>
      </c>
      <c r="I178" s="17">
        <v>1828.5879215659272</v>
      </c>
      <c r="J178" s="23">
        <f t="shared" si="2"/>
        <v>52427.000000000015</v>
      </c>
    </row>
    <row r="179" spans="2:10" ht="15.6" x14ac:dyDescent="0.3">
      <c r="B179" s="44">
        <v>39</v>
      </c>
      <c r="C179" s="46" t="s">
        <v>100</v>
      </c>
      <c r="D179" s="17">
        <v>489329.5933968618</v>
      </c>
      <c r="E179" s="17">
        <v>9457.3633907093099</v>
      </c>
      <c r="F179" s="49">
        <v>133865.83805452363</v>
      </c>
      <c r="G179" s="17">
        <v>8213704.0063912868</v>
      </c>
      <c r="H179" s="17">
        <v>11368.976936707533</v>
      </c>
      <c r="I179" s="17">
        <v>393034.22182991245</v>
      </c>
      <c r="J179" s="23">
        <f t="shared" si="2"/>
        <v>9250760</v>
      </c>
    </row>
    <row r="180" spans="2:10" ht="15.6" x14ac:dyDescent="0.3">
      <c r="B180" s="44">
        <v>40</v>
      </c>
      <c r="C180" s="46" t="s">
        <v>102</v>
      </c>
      <c r="D180" s="17">
        <v>750848.26695314224</v>
      </c>
      <c r="E180" s="17">
        <v>7221.4341578110216</v>
      </c>
      <c r="F180" s="49">
        <v>110989.3717906863</v>
      </c>
      <c r="G180" s="17">
        <v>876025.07932885631</v>
      </c>
      <c r="H180" s="17">
        <v>24779.135964368746</v>
      </c>
      <c r="I180" s="17">
        <v>387262.71180513484</v>
      </c>
      <c r="J180" s="23">
        <f t="shared" si="2"/>
        <v>2157125.9999999995</v>
      </c>
    </row>
    <row r="181" spans="2:10" ht="15.6" x14ac:dyDescent="0.3">
      <c r="B181" s="44">
        <v>41</v>
      </c>
      <c r="C181" s="46" t="s">
        <v>104</v>
      </c>
      <c r="D181" s="17">
        <v>4296771.7194837658</v>
      </c>
      <c r="E181" s="17">
        <v>37143.397092302854</v>
      </c>
      <c r="F181" s="49">
        <v>219870.03607375416</v>
      </c>
      <c r="G181" s="17">
        <v>890376.91812092101</v>
      </c>
      <c r="H181" s="17">
        <v>163958.51180498829</v>
      </c>
      <c r="I181" s="17">
        <v>4526199.4174242681</v>
      </c>
      <c r="J181" s="23">
        <f t="shared" si="2"/>
        <v>10134320</v>
      </c>
    </row>
    <row r="182" spans="2:10" ht="15.6" x14ac:dyDescent="0.3">
      <c r="B182" s="44">
        <v>42</v>
      </c>
      <c r="C182" s="46" t="s">
        <v>106</v>
      </c>
      <c r="D182" s="17">
        <v>695388.67440257338</v>
      </c>
      <c r="E182" s="17">
        <v>9369.4773173137328</v>
      </c>
      <c r="F182" s="49">
        <v>52249.616653281293</v>
      </c>
      <c r="G182" s="17">
        <v>213477.55254214068</v>
      </c>
      <c r="H182" s="17">
        <v>24229.132481324737</v>
      </c>
      <c r="I182" s="17">
        <v>645321.54660336615</v>
      </c>
      <c r="J182" s="23">
        <f t="shared" si="2"/>
        <v>1640036</v>
      </c>
    </row>
    <row r="183" spans="2:10" ht="15.6" x14ac:dyDescent="0.3">
      <c r="B183" s="44">
        <v>43</v>
      </c>
      <c r="C183" s="46" t="s">
        <v>108</v>
      </c>
      <c r="D183" s="17">
        <v>271546.58865597227</v>
      </c>
      <c r="E183" s="17">
        <v>3909.7617570134589</v>
      </c>
      <c r="F183" s="49">
        <v>33993.570206096869</v>
      </c>
      <c r="G183" s="17">
        <v>127276.91156728647</v>
      </c>
      <c r="H183" s="17">
        <v>22374.951844047519</v>
      </c>
      <c r="I183" s="17">
        <v>547962.2159695836</v>
      </c>
      <c r="J183" s="23">
        <f t="shared" si="2"/>
        <v>1007064.0000000002</v>
      </c>
    </row>
    <row r="184" spans="2:10" ht="15.6" x14ac:dyDescent="0.3">
      <c r="B184" s="44">
        <v>44</v>
      </c>
      <c r="C184" s="46" t="s">
        <v>110</v>
      </c>
      <c r="D184" s="17">
        <v>35469.683508490882</v>
      </c>
      <c r="E184" s="17">
        <v>810.23447424732012</v>
      </c>
      <c r="F184" s="49">
        <v>2609.0070686255667</v>
      </c>
      <c r="G184" s="17">
        <v>5743.2301705778373</v>
      </c>
      <c r="H184" s="17">
        <v>864.64775078921946</v>
      </c>
      <c r="I184" s="17">
        <v>22577.197027269169</v>
      </c>
      <c r="J184" s="23">
        <f t="shared" si="2"/>
        <v>68074</v>
      </c>
    </row>
    <row r="185" spans="2:10" ht="15.6" x14ac:dyDescent="0.3">
      <c r="B185" s="44">
        <v>45</v>
      </c>
      <c r="C185" s="46" t="s">
        <v>112</v>
      </c>
      <c r="D185" s="17">
        <v>1277370.382722311</v>
      </c>
      <c r="E185" s="17">
        <v>33551.637675367849</v>
      </c>
      <c r="F185" s="49">
        <v>124818.04749540372</v>
      </c>
      <c r="G185" s="17">
        <v>118607.81299260573</v>
      </c>
      <c r="H185" s="17">
        <v>16751.553721618609</v>
      </c>
      <c r="I185" s="17">
        <v>459924.56539269368</v>
      </c>
      <c r="J185" s="23">
        <f t="shared" si="2"/>
        <v>2031024.0000000005</v>
      </c>
    </row>
    <row r="186" spans="2:10" ht="15.6" x14ac:dyDescent="0.3">
      <c r="B186" s="44">
        <v>46</v>
      </c>
      <c r="C186" s="46" t="s">
        <v>114</v>
      </c>
      <c r="D186" s="17">
        <v>312598.02172390674</v>
      </c>
      <c r="E186" s="17">
        <v>3841.4333557531236</v>
      </c>
      <c r="F186" s="49">
        <v>20241.662531963913</v>
      </c>
      <c r="G186" s="17">
        <v>63604.517248917262</v>
      </c>
      <c r="H186" s="17">
        <v>4465.3090600557771</v>
      </c>
      <c r="I186" s="17">
        <v>119348.0560794031</v>
      </c>
      <c r="J186" s="23">
        <f t="shared" si="2"/>
        <v>524098.99999999988</v>
      </c>
    </row>
    <row r="187" spans="2:10" ht="15.6" x14ac:dyDescent="0.3">
      <c r="B187" s="44">
        <v>47</v>
      </c>
      <c r="C187" s="46" t="s">
        <v>116</v>
      </c>
      <c r="D187" s="17">
        <v>137358.62770912421</v>
      </c>
      <c r="E187" s="17">
        <v>1589.7066467717177</v>
      </c>
      <c r="F187" s="49">
        <v>23923.297663592468</v>
      </c>
      <c r="G187" s="17">
        <v>5535.8758738039114</v>
      </c>
      <c r="H187" s="17">
        <v>750.523077868413</v>
      </c>
      <c r="I187" s="17">
        <v>34296.969028839325</v>
      </c>
      <c r="J187" s="23">
        <f t="shared" si="2"/>
        <v>203455.00000000006</v>
      </c>
    </row>
    <row r="188" spans="2:10" ht="15.6" x14ac:dyDescent="0.3">
      <c r="B188" s="44">
        <v>48</v>
      </c>
      <c r="C188" s="46" t="s">
        <v>118</v>
      </c>
      <c r="D188" s="17">
        <v>2829610.6297132266</v>
      </c>
      <c r="E188" s="17">
        <v>34815.091084238898</v>
      </c>
      <c r="F188" s="49">
        <v>445832.28894456843</v>
      </c>
      <c r="G188" s="17">
        <v>130681.5584450413</v>
      </c>
      <c r="H188" s="17">
        <v>6130.2703691068709</v>
      </c>
      <c r="I188" s="17">
        <v>200183.16144381871</v>
      </c>
      <c r="J188" s="23">
        <f t="shared" si="2"/>
        <v>3647253.0000000014</v>
      </c>
    </row>
    <row r="189" spans="2:10" ht="15.6" x14ac:dyDescent="0.3">
      <c r="B189" s="44">
        <v>49</v>
      </c>
      <c r="C189" s="46" t="s">
        <v>120</v>
      </c>
      <c r="D189" s="17">
        <v>1080236.6758379433</v>
      </c>
      <c r="E189" s="17">
        <v>3256.0778296679032</v>
      </c>
      <c r="F189" s="49">
        <v>97727.308366907004</v>
      </c>
      <c r="G189" s="17">
        <v>25989.86406981013</v>
      </c>
      <c r="H189" s="17">
        <v>2476.8144778822648</v>
      </c>
      <c r="I189" s="17">
        <v>67266.259417789712</v>
      </c>
      <c r="J189" s="23">
        <f t="shared" si="2"/>
        <v>1276953.0000000005</v>
      </c>
    </row>
    <row r="190" spans="2:10" ht="15.6" x14ac:dyDescent="0.3">
      <c r="B190" s="44">
        <v>50</v>
      </c>
      <c r="C190" s="46" t="s">
        <v>122</v>
      </c>
      <c r="D190" s="17">
        <v>412168.08854174998</v>
      </c>
      <c r="E190" s="17">
        <v>4315.7025601563782</v>
      </c>
      <c r="F190" s="49">
        <v>100766.36966046106</v>
      </c>
      <c r="G190" s="17">
        <v>98918.446782754341</v>
      </c>
      <c r="H190" s="17">
        <v>14122.385678822326</v>
      </c>
      <c r="I190" s="17">
        <v>427423.00677605614</v>
      </c>
      <c r="J190" s="23">
        <f t="shared" si="2"/>
        <v>1057714.0000000002</v>
      </c>
    </row>
    <row r="191" spans="2:10" ht="15.6" x14ac:dyDescent="0.3">
      <c r="B191" s="44">
        <v>51</v>
      </c>
      <c r="C191" s="46" t="s">
        <v>124</v>
      </c>
      <c r="D191" s="17">
        <v>35083.031709099021</v>
      </c>
      <c r="E191" s="17">
        <v>562.70223091634443</v>
      </c>
      <c r="F191" s="49">
        <v>8857.7875031856693</v>
      </c>
      <c r="G191" s="17">
        <v>7912.8818631092145</v>
      </c>
      <c r="H191" s="17">
        <v>707.50184385266664</v>
      </c>
      <c r="I191" s="17">
        <v>18458.094849837118</v>
      </c>
      <c r="J191" s="23">
        <f t="shared" si="2"/>
        <v>71582.000000000029</v>
      </c>
    </row>
    <row r="192" spans="2:10" ht="15.6" x14ac:dyDescent="0.3">
      <c r="B192" s="44">
        <v>52</v>
      </c>
      <c r="C192" s="46" t="s">
        <v>126</v>
      </c>
      <c r="D192" s="17">
        <v>194822.11239329126</v>
      </c>
      <c r="E192" s="17">
        <v>915.68028351041346</v>
      </c>
      <c r="F192" s="49">
        <v>3307.5045625807529</v>
      </c>
      <c r="G192" s="17">
        <v>7949.6354083323204</v>
      </c>
      <c r="H192" s="17">
        <v>1794.6905793230578</v>
      </c>
      <c r="I192" s="17">
        <v>62136.376772962256</v>
      </c>
      <c r="J192" s="23">
        <f t="shared" si="2"/>
        <v>270926.00000000006</v>
      </c>
    </row>
    <row r="193" spans="1:13" ht="15.6" x14ac:dyDescent="0.3">
      <c r="B193" s="44">
        <v>53</v>
      </c>
      <c r="C193" s="46" t="s">
        <v>128</v>
      </c>
      <c r="D193" s="17">
        <v>2071329.6176674503</v>
      </c>
      <c r="E193" s="17">
        <v>61010.385760686964</v>
      </c>
      <c r="F193" s="49">
        <v>27053.490089602608</v>
      </c>
      <c r="G193" s="17">
        <v>105471.94302310678</v>
      </c>
      <c r="H193" s="17">
        <v>6488.0683104264172</v>
      </c>
      <c r="I193" s="17">
        <v>167486.49514872694</v>
      </c>
      <c r="J193" s="23">
        <f t="shared" si="2"/>
        <v>2438840</v>
      </c>
    </row>
    <row r="194" spans="1:13" ht="15.6" x14ac:dyDescent="0.3">
      <c r="B194" s="44">
        <v>54</v>
      </c>
      <c r="C194" s="46" t="s">
        <v>130</v>
      </c>
      <c r="D194" s="17">
        <v>74252.220783609286</v>
      </c>
      <c r="E194" s="17">
        <v>2536.6942350996878</v>
      </c>
      <c r="F194" s="49">
        <v>21381.813131351159</v>
      </c>
      <c r="G194" s="17">
        <v>32339.049030452014</v>
      </c>
      <c r="H194" s="17">
        <v>1970.9458746383891</v>
      </c>
      <c r="I194" s="17">
        <v>46102.276944849487</v>
      </c>
      <c r="J194" s="23">
        <f t="shared" si="2"/>
        <v>178583.00000000003</v>
      </c>
    </row>
    <row r="195" spans="1:13" ht="15.6" x14ac:dyDescent="0.3">
      <c r="B195" s="44">
        <v>55</v>
      </c>
      <c r="C195" s="46" t="s">
        <v>132</v>
      </c>
      <c r="D195" s="17">
        <v>64169.182805327786</v>
      </c>
      <c r="E195" s="17">
        <v>4454.4313612197147</v>
      </c>
      <c r="F195" s="49">
        <v>573.94474992199969</v>
      </c>
      <c r="G195" s="17">
        <v>131.32939848706766</v>
      </c>
      <c r="H195" s="17">
        <v>22.019410466133394</v>
      </c>
      <c r="I195" s="17">
        <v>2847.0922745772873</v>
      </c>
      <c r="J195" s="23">
        <f t="shared" si="2"/>
        <v>72197.999999999985</v>
      </c>
    </row>
    <row r="196" spans="1:13" ht="15.6" x14ac:dyDescent="0.3">
      <c r="B196" s="44">
        <v>56</v>
      </c>
      <c r="C196" s="46" t="s">
        <v>134</v>
      </c>
      <c r="D196" s="17">
        <v>199423.56265137714</v>
      </c>
      <c r="E196" s="17">
        <v>15634.631646232463</v>
      </c>
      <c r="F196" s="49">
        <v>5099880.241488467</v>
      </c>
      <c r="G196" s="17">
        <v>133748.38181049848</v>
      </c>
      <c r="H196" s="17">
        <v>990.73856060198204</v>
      </c>
      <c r="I196" s="17">
        <v>55117.443842821762</v>
      </c>
      <c r="J196" s="23">
        <f t="shared" si="2"/>
        <v>5504794.9999999991</v>
      </c>
    </row>
    <row r="197" spans="1:13" ht="15.6" x14ac:dyDescent="0.3">
      <c r="B197" s="44">
        <v>57</v>
      </c>
      <c r="C197" s="46" t="s">
        <v>136</v>
      </c>
      <c r="D197" s="17">
        <v>798551.79806545086</v>
      </c>
      <c r="E197" s="17">
        <v>23483.221117500103</v>
      </c>
      <c r="F197" s="49">
        <v>1300905.8721055391</v>
      </c>
      <c r="G197" s="17">
        <v>16623.015398402909</v>
      </c>
      <c r="H197" s="17">
        <v>1204.219466089613</v>
      </c>
      <c r="I197" s="17">
        <v>32167.873847016581</v>
      </c>
      <c r="J197" s="23">
        <f t="shared" si="2"/>
        <v>2172935.9999999991</v>
      </c>
    </row>
    <row r="198" spans="1:13" ht="15.6" x14ac:dyDescent="0.3">
      <c r="B198" s="44">
        <v>58</v>
      </c>
      <c r="C198" s="46" t="s">
        <v>138</v>
      </c>
      <c r="D198" s="17">
        <v>821751.21837912512</v>
      </c>
      <c r="E198" s="17">
        <v>2339.3391147694829</v>
      </c>
      <c r="F198" s="49">
        <v>282452.93167129357</v>
      </c>
      <c r="G198" s="17">
        <v>14208.109828193215</v>
      </c>
      <c r="H198" s="17">
        <v>7164.6123207321889</v>
      </c>
      <c r="I198" s="17">
        <v>162029.78868588619</v>
      </c>
      <c r="J198" s="23">
        <f t="shared" si="2"/>
        <v>1289945.9999999998</v>
      </c>
    </row>
    <row r="199" spans="1:13" ht="15.6" x14ac:dyDescent="0.3">
      <c r="B199" s="44">
        <v>59</v>
      </c>
      <c r="C199" s="46" t="s">
        <v>140</v>
      </c>
      <c r="D199" s="17">
        <v>104910.46530297273</v>
      </c>
      <c r="E199" s="17">
        <v>9354.5201829619145</v>
      </c>
      <c r="F199" s="49">
        <v>43098.087014537618</v>
      </c>
      <c r="G199" s="17">
        <v>2617.0402001128364</v>
      </c>
      <c r="H199" s="17">
        <v>508.7973208792817</v>
      </c>
      <c r="I199" s="17">
        <v>11787.089978535636</v>
      </c>
      <c r="J199" s="23">
        <f t="shared" si="2"/>
        <v>172276</v>
      </c>
    </row>
    <row r="200" spans="1:13" ht="15.6" x14ac:dyDescent="0.3">
      <c r="B200" s="44">
        <v>60</v>
      </c>
      <c r="C200" s="46" t="s">
        <v>142</v>
      </c>
      <c r="D200" s="17">
        <v>350837.36156396766</v>
      </c>
      <c r="E200" s="17">
        <v>22033.061997572437</v>
      </c>
      <c r="F200" s="49">
        <v>2893.4539331823835</v>
      </c>
      <c r="G200" s="17">
        <v>6354.6065653071628</v>
      </c>
      <c r="H200" s="17">
        <v>158.76949104563494</v>
      </c>
      <c r="I200" s="17">
        <v>5772.7464489248414</v>
      </c>
      <c r="J200" s="23">
        <f t="shared" si="2"/>
        <v>388050.00000000012</v>
      </c>
    </row>
    <row r="201" spans="1:13" ht="15.6" x14ac:dyDescent="0.3">
      <c r="B201" s="44"/>
      <c r="C201" s="46" t="s">
        <v>167</v>
      </c>
      <c r="D201" s="23">
        <f>SUM(D141:D200)</f>
        <v>27859465.487392057</v>
      </c>
      <c r="E201" s="23">
        <f t="shared" ref="E201" si="3">SUM(E141:E200)</f>
        <v>353757.45254735783</v>
      </c>
      <c r="F201" s="50">
        <f t="shared" ref="F201" si="4">SUM(F141:F200)</f>
        <v>8678939.0376379881</v>
      </c>
      <c r="G201" s="23">
        <f t="shared" ref="G201" si="5">SUM(G141:G200)</f>
        <v>18364583.904063132</v>
      </c>
      <c r="H201" s="23">
        <f t="shared" ref="H201" si="6">SUM(H141:H200)</f>
        <v>1749840.3488593604</v>
      </c>
      <c r="I201" s="23">
        <f t="shared" ref="I201" si="7">SUM(I141:I200)</f>
        <v>45051231.769500114</v>
      </c>
      <c r="J201" s="23">
        <f t="shared" si="2"/>
        <v>102057818.00000001</v>
      </c>
    </row>
    <row r="202" spans="1:13" ht="15.6" x14ac:dyDescent="0.3">
      <c r="B202" s="44"/>
      <c r="C202" s="43" t="s">
        <v>182</v>
      </c>
      <c r="D202" s="54">
        <f>+D201/$J201*100</f>
        <v>27.297727928488584</v>
      </c>
      <c r="E202" s="54">
        <f t="shared" ref="E202:J202" si="8">+E201/$J201*100</f>
        <v>0.34662455016171106</v>
      </c>
      <c r="F202" s="54">
        <f t="shared" si="8"/>
        <v>8.5039433604567041</v>
      </c>
      <c r="G202" s="54">
        <f t="shared" si="8"/>
        <v>17.994294081481467</v>
      </c>
      <c r="H202" s="54">
        <f t="shared" si="8"/>
        <v>1.7145578684225449</v>
      </c>
      <c r="I202" s="54">
        <f t="shared" si="8"/>
        <v>44.142852210988984</v>
      </c>
      <c r="J202" s="54">
        <f t="shared" si="8"/>
        <v>100</v>
      </c>
    </row>
    <row r="204" spans="1:13" ht="23.4" x14ac:dyDescent="0.45">
      <c r="A204" s="63" t="s">
        <v>174</v>
      </c>
      <c r="B204" s="52" t="s">
        <v>175</v>
      </c>
      <c r="C204" s="8"/>
      <c r="K204" s="53">
        <v>10</v>
      </c>
      <c r="L204" s="52" t="s">
        <v>176</v>
      </c>
      <c r="M204" s="58" t="s">
        <v>184</v>
      </c>
    </row>
    <row r="205" spans="1:13" ht="15.6" x14ac:dyDescent="0.3">
      <c r="B205" s="139" t="s">
        <v>2</v>
      </c>
      <c r="C205" s="139" t="s">
        <v>3</v>
      </c>
      <c r="D205" s="47">
        <v>3011</v>
      </c>
      <c r="E205" s="47">
        <v>3012</v>
      </c>
      <c r="F205" s="48">
        <v>3020</v>
      </c>
      <c r="G205" s="47">
        <v>3030</v>
      </c>
      <c r="H205" s="47">
        <v>3040</v>
      </c>
      <c r="I205" s="47">
        <v>3050</v>
      </c>
      <c r="J205" s="47">
        <v>3090</v>
      </c>
    </row>
    <row r="206" spans="1:13" x14ac:dyDescent="0.3">
      <c r="B206" s="139"/>
      <c r="C206" s="139"/>
      <c r="D206" s="147" t="s">
        <v>4</v>
      </c>
      <c r="E206" s="147" t="s">
        <v>5</v>
      </c>
      <c r="F206" s="149" t="s">
        <v>6</v>
      </c>
      <c r="G206" s="147" t="s">
        <v>7</v>
      </c>
      <c r="H206" s="143" t="s">
        <v>8</v>
      </c>
      <c r="I206" s="145" t="s">
        <v>9</v>
      </c>
      <c r="J206" s="145" t="s">
        <v>10</v>
      </c>
    </row>
    <row r="207" spans="1:13" x14ac:dyDescent="0.3">
      <c r="B207" s="139"/>
      <c r="C207" s="139"/>
      <c r="D207" s="148"/>
      <c r="E207" s="148"/>
      <c r="F207" s="150"/>
      <c r="G207" s="148"/>
      <c r="H207" s="144"/>
      <c r="I207" s="146"/>
      <c r="J207" s="146"/>
    </row>
    <row r="208" spans="1:13" ht="15.6" x14ac:dyDescent="0.3">
      <c r="B208" s="44">
        <v>1</v>
      </c>
      <c r="C208" s="45" t="s">
        <v>24</v>
      </c>
      <c r="D208" s="17">
        <f>+D73</f>
        <v>0</v>
      </c>
      <c r="E208" s="17">
        <f t="shared" ref="E208:I208" si="9">+E73</f>
        <v>0</v>
      </c>
      <c r="F208" s="49">
        <f>+F73*(100+K$204)/100</f>
        <v>0</v>
      </c>
      <c r="G208" s="17">
        <f t="shared" si="9"/>
        <v>0</v>
      </c>
      <c r="H208" s="17">
        <f t="shared" si="9"/>
        <v>8963</v>
      </c>
      <c r="I208" s="17">
        <f t="shared" si="9"/>
        <v>0</v>
      </c>
      <c r="J208" s="23">
        <f>SUM(D208:I208)</f>
        <v>8963</v>
      </c>
    </row>
    <row r="209" spans="2:10" ht="15.6" x14ac:dyDescent="0.3">
      <c r="B209" s="44">
        <v>2</v>
      </c>
      <c r="C209" s="45" t="s">
        <v>26</v>
      </c>
      <c r="D209" s="17">
        <f t="shared" ref="D209:I209" si="10">+D74</f>
        <v>85372</v>
      </c>
      <c r="E209" s="17">
        <f t="shared" si="10"/>
        <v>0</v>
      </c>
      <c r="F209" s="49">
        <f t="shared" ref="F209:F267" si="11">+F74*(100+K$204)/100</f>
        <v>0</v>
      </c>
      <c r="G209" s="17">
        <f t="shared" si="10"/>
        <v>0</v>
      </c>
      <c r="H209" s="17">
        <f t="shared" si="10"/>
        <v>269</v>
      </c>
      <c r="I209" s="17">
        <f t="shared" si="10"/>
        <v>0</v>
      </c>
      <c r="J209" s="23">
        <f t="shared" ref="J209:J268" si="12">SUM(D209:I209)</f>
        <v>85641</v>
      </c>
    </row>
    <row r="210" spans="2:10" ht="15.6" x14ac:dyDescent="0.3">
      <c r="B210" s="44">
        <v>3</v>
      </c>
      <c r="C210" s="45" t="s">
        <v>28</v>
      </c>
      <c r="D210" s="17">
        <f t="shared" ref="D210:I210" si="13">+D75</f>
        <v>438186</v>
      </c>
      <c r="E210" s="17">
        <f t="shared" si="13"/>
        <v>0</v>
      </c>
      <c r="F210" s="49">
        <f t="shared" si="11"/>
        <v>0</v>
      </c>
      <c r="G210" s="17">
        <f t="shared" si="13"/>
        <v>16313</v>
      </c>
      <c r="H210" s="17">
        <f t="shared" si="13"/>
        <v>505</v>
      </c>
      <c r="I210" s="17">
        <f t="shared" si="13"/>
        <v>0</v>
      </c>
      <c r="J210" s="23">
        <f t="shared" si="12"/>
        <v>455004</v>
      </c>
    </row>
    <row r="211" spans="2:10" ht="15.6" x14ac:dyDescent="0.3">
      <c r="B211" s="44">
        <v>4</v>
      </c>
      <c r="C211" s="46" t="s">
        <v>30</v>
      </c>
      <c r="D211" s="17">
        <f t="shared" ref="D211:I211" si="14">+D76</f>
        <v>434437</v>
      </c>
      <c r="E211" s="17">
        <f t="shared" si="14"/>
        <v>0</v>
      </c>
      <c r="F211" s="49">
        <f t="shared" si="11"/>
        <v>0</v>
      </c>
      <c r="G211" s="17">
        <f t="shared" si="14"/>
        <v>291793</v>
      </c>
      <c r="H211" s="17">
        <f t="shared" si="14"/>
        <v>372</v>
      </c>
      <c r="I211" s="17">
        <f t="shared" si="14"/>
        <v>0</v>
      </c>
      <c r="J211" s="23">
        <f t="shared" si="12"/>
        <v>726602</v>
      </c>
    </row>
    <row r="212" spans="2:10" ht="15.6" x14ac:dyDescent="0.3">
      <c r="B212" s="44">
        <v>5</v>
      </c>
      <c r="C212" s="46" t="s">
        <v>32</v>
      </c>
      <c r="D212" s="17">
        <f t="shared" ref="D212:I212" si="15">+D77</f>
        <v>36382</v>
      </c>
      <c r="E212" s="17">
        <f t="shared" si="15"/>
        <v>0</v>
      </c>
      <c r="F212" s="49">
        <f t="shared" si="11"/>
        <v>0</v>
      </c>
      <c r="G212" s="17">
        <f t="shared" si="15"/>
        <v>0</v>
      </c>
      <c r="H212" s="17">
        <f t="shared" si="15"/>
        <v>113</v>
      </c>
      <c r="I212" s="17">
        <f t="shared" si="15"/>
        <v>0</v>
      </c>
      <c r="J212" s="23">
        <f t="shared" si="12"/>
        <v>36495</v>
      </c>
    </row>
    <row r="213" spans="2:10" ht="15.6" x14ac:dyDescent="0.3">
      <c r="B213" s="44">
        <v>6</v>
      </c>
      <c r="C213" s="46" t="s">
        <v>34</v>
      </c>
      <c r="D213" s="17">
        <f t="shared" ref="D213:I213" si="16">+D78</f>
        <v>0</v>
      </c>
      <c r="E213" s="17">
        <f t="shared" si="16"/>
        <v>0</v>
      </c>
      <c r="F213" s="49">
        <f t="shared" si="11"/>
        <v>0</v>
      </c>
      <c r="G213" s="17">
        <f t="shared" si="16"/>
        <v>918733</v>
      </c>
      <c r="H213" s="17">
        <f t="shared" si="16"/>
        <v>6011</v>
      </c>
      <c r="I213" s="17">
        <f t="shared" si="16"/>
        <v>80421</v>
      </c>
      <c r="J213" s="23">
        <f t="shared" si="12"/>
        <v>1005165</v>
      </c>
    </row>
    <row r="214" spans="2:10" ht="15.6" x14ac:dyDescent="0.3">
      <c r="B214" s="44">
        <v>7</v>
      </c>
      <c r="C214" s="46" t="s">
        <v>36</v>
      </c>
      <c r="D214" s="17">
        <f t="shared" ref="D214:I214" si="17">+D79</f>
        <v>6427</v>
      </c>
      <c r="E214" s="17">
        <f t="shared" si="17"/>
        <v>0</v>
      </c>
      <c r="F214" s="49">
        <f t="shared" si="11"/>
        <v>0</v>
      </c>
      <c r="G214" s="17">
        <f t="shared" si="17"/>
        <v>2182092</v>
      </c>
      <c r="H214" s="17">
        <f t="shared" si="17"/>
        <v>24135</v>
      </c>
      <c r="I214" s="17">
        <f t="shared" si="17"/>
        <v>737874</v>
      </c>
      <c r="J214" s="23">
        <f t="shared" si="12"/>
        <v>2950528</v>
      </c>
    </row>
    <row r="215" spans="2:10" ht="15.6" x14ac:dyDescent="0.3">
      <c r="B215" s="44">
        <v>8</v>
      </c>
      <c r="C215" s="46" t="s">
        <v>38</v>
      </c>
      <c r="D215" s="17">
        <f t="shared" ref="D215:I215" si="18">+D80</f>
        <v>0</v>
      </c>
      <c r="E215" s="17">
        <f t="shared" si="18"/>
        <v>0</v>
      </c>
      <c r="F215" s="49">
        <f t="shared" si="11"/>
        <v>0</v>
      </c>
      <c r="G215" s="17">
        <f t="shared" si="18"/>
        <v>103943</v>
      </c>
      <c r="H215" s="17">
        <f t="shared" si="18"/>
        <v>-3509</v>
      </c>
      <c r="I215" s="17">
        <f t="shared" si="18"/>
        <v>18927</v>
      </c>
      <c r="J215" s="23">
        <f t="shared" si="12"/>
        <v>119361</v>
      </c>
    </row>
    <row r="216" spans="2:10" ht="15.6" x14ac:dyDescent="0.3">
      <c r="B216" s="44">
        <v>9</v>
      </c>
      <c r="C216" s="46" t="s">
        <v>40</v>
      </c>
      <c r="D216" s="17">
        <f t="shared" ref="D216:I216" si="19">+D81</f>
        <v>9092</v>
      </c>
      <c r="E216" s="17">
        <f t="shared" si="19"/>
        <v>0</v>
      </c>
      <c r="F216" s="49">
        <f t="shared" si="11"/>
        <v>0</v>
      </c>
      <c r="G216" s="17">
        <f t="shared" si="19"/>
        <v>13272</v>
      </c>
      <c r="H216" s="17">
        <f t="shared" si="19"/>
        <v>239</v>
      </c>
      <c r="I216" s="17">
        <f t="shared" si="19"/>
        <v>0</v>
      </c>
      <c r="J216" s="23">
        <f t="shared" si="12"/>
        <v>22603</v>
      </c>
    </row>
    <row r="217" spans="2:10" ht="15.6" x14ac:dyDescent="0.3">
      <c r="B217" s="44">
        <v>10</v>
      </c>
      <c r="C217" s="46" t="s">
        <v>42</v>
      </c>
      <c r="D217" s="17">
        <f t="shared" ref="D217:I217" si="20">+D82</f>
        <v>94286</v>
      </c>
      <c r="E217" s="17">
        <f t="shared" si="20"/>
        <v>0</v>
      </c>
      <c r="F217" s="49">
        <f t="shared" si="11"/>
        <v>0</v>
      </c>
      <c r="G217" s="17">
        <f t="shared" si="20"/>
        <v>94322</v>
      </c>
      <c r="H217" s="17">
        <f t="shared" si="20"/>
        <v>2332</v>
      </c>
      <c r="I217" s="17">
        <f t="shared" si="20"/>
        <v>0</v>
      </c>
      <c r="J217" s="23">
        <f t="shared" si="12"/>
        <v>190940</v>
      </c>
    </row>
    <row r="218" spans="2:10" ht="15.6" x14ac:dyDescent="0.3">
      <c r="B218" s="44">
        <v>11</v>
      </c>
      <c r="C218" s="46" t="s">
        <v>44</v>
      </c>
      <c r="D218" s="17">
        <f t="shared" ref="D218:I218" si="21">+D83</f>
        <v>450752</v>
      </c>
      <c r="E218" s="17">
        <f t="shared" si="21"/>
        <v>0</v>
      </c>
      <c r="F218" s="49">
        <f t="shared" si="11"/>
        <v>0</v>
      </c>
      <c r="G218" s="17">
        <f t="shared" si="21"/>
        <v>91905</v>
      </c>
      <c r="H218" s="17">
        <f t="shared" si="21"/>
        <v>-1849</v>
      </c>
      <c r="I218" s="17">
        <f t="shared" si="21"/>
        <v>0</v>
      </c>
      <c r="J218" s="23">
        <f t="shared" si="12"/>
        <v>540808</v>
      </c>
    </row>
    <row r="219" spans="2:10" ht="15.6" x14ac:dyDescent="0.3">
      <c r="B219" s="44">
        <v>12</v>
      </c>
      <c r="C219" s="46" t="s">
        <v>46</v>
      </c>
      <c r="D219" s="17">
        <f t="shared" ref="D219:I219" si="22">+D84</f>
        <v>0</v>
      </c>
      <c r="E219" s="17">
        <f t="shared" si="22"/>
        <v>0</v>
      </c>
      <c r="F219" s="49">
        <f t="shared" si="11"/>
        <v>0</v>
      </c>
      <c r="G219" s="17">
        <f t="shared" si="22"/>
        <v>0</v>
      </c>
      <c r="H219" s="17">
        <f t="shared" si="22"/>
        <v>0</v>
      </c>
      <c r="I219" s="17">
        <f t="shared" si="22"/>
        <v>0</v>
      </c>
      <c r="J219" s="23">
        <f t="shared" si="12"/>
        <v>0</v>
      </c>
    </row>
    <row r="220" spans="2:10" ht="15.6" x14ac:dyDescent="0.3">
      <c r="B220" s="44">
        <v>13</v>
      </c>
      <c r="C220" s="46" t="s">
        <v>48</v>
      </c>
      <c r="D220" s="17">
        <f t="shared" ref="D220:I220" si="23">+D85</f>
        <v>48054</v>
      </c>
      <c r="E220" s="17">
        <f t="shared" si="23"/>
        <v>0</v>
      </c>
      <c r="F220" s="49">
        <f t="shared" si="11"/>
        <v>0</v>
      </c>
      <c r="G220" s="17">
        <f t="shared" si="23"/>
        <v>0</v>
      </c>
      <c r="H220" s="17">
        <f t="shared" si="23"/>
        <v>574</v>
      </c>
      <c r="I220" s="17">
        <f t="shared" si="23"/>
        <v>0</v>
      </c>
      <c r="J220" s="23">
        <f t="shared" si="12"/>
        <v>48628</v>
      </c>
    </row>
    <row r="221" spans="2:10" ht="15.6" x14ac:dyDescent="0.3">
      <c r="B221" s="44">
        <v>14</v>
      </c>
      <c r="C221" s="46" t="s">
        <v>50</v>
      </c>
      <c r="D221" s="17">
        <f t="shared" ref="D221:I221" si="24">+D86</f>
        <v>2184001</v>
      </c>
      <c r="E221" s="17">
        <f t="shared" si="24"/>
        <v>0</v>
      </c>
      <c r="F221" s="49">
        <f t="shared" si="11"/>
        <v>0</v>
      </c>
      <c r="G221" s="17">
        <f t="shared" si="24"/>
        <v>3120</v>
      </c>
      <c r="H221" s="17">
        <f t="shared" si="24"/>
        <v>771</v>
      </c>
      <c r="I221" s="17">
        <f t="shared" si="24"/>
        <v>578445</v>
      </c>
      <c r="J221" s="23">
        <f t="shared" si="12"/>
        <v>2766337</v>
      </c>
    </row>
    <row r="222" spans="2:10" ht="15.6" x14ac:dyDescent="0.3">
      <c r="B222" s="44">
        <v>15</v>
      </c>
      <c r="C222" s="46" t="s">
        <v>52</v>
      </c>
      <c r="D222" s="17">
        <f t="shared" ref="D222:I222" si="25">+D87</f>
        <v>0</v>
      </c>
      <c r="E222" s="17">
        <f t="shared" si="25"/>
        <v>0</v>
      </c>
      <c r="F222" s="49">
        <f t="shared" si="11"/>
        <v>0</v>
      </c>
      <c r="G222" s="17">
        <f t="shared" si="25"/>
        <v>0</v>
      </c>
      <c r="H222" s="17">
        <f t="shared" si="25"/>
        <v>0</v>
      </c>
      <c r="I222" s="17">
        <f t="shared" si="25"/>
        <v>270609</v>
      </c>
      <c r="J222" s="23">
        <f t="shared" si="12"/>
        <v>270609</v>
      </c>
    </row>
    <row r="223" spans="2:10" ht="15.6" x14ac:dyDescent="0.3">
      <c r="B223" s="44">
        <v>16</v>
      </c>
      <c r="C223" s="46" t="s">
        <v>54</v>
      </c>
      <c r="D223" s="17">
        <f t="shared" ref="D223:I223" si="26">+D88</f>
        <v>0</v>
      </c>
      <c r="E223" s="17">
        <f t="shared" si="26"/>
        <v>0</v>
      </c>
      <c r="F223" s="49">
        <f t="shared" si="11"/>
        <v>0</v>
      </c>
      <c r="G223" s="17">
        <f t="shared" si="26"/>
        <v>0</v>
      </c>
      <c r="H223" s="17">
        <f t="shared" si="26"/>
        <v>133417</v>
      </c>
      <c r="I223" s="17">
        <f t="shared" si="26"/>
        <v>16500</v>
      </c>
      <c r="J223" s="23">
        <f t="shared" si="12"/>
        <v>149917</v>
      </c>
    </row>
    <row r="224" spans="2:10" ht="15.6" x14ac:dyDescent="0.3">
      <c r="B224" s="44">
        <v>17</v>
      </c>
      <c r="C224" s="46" t="s">
        <v>56</v>
      </c>
      <c r="D224" s="17">
        <f t="shared" ref="D224:I224" si="27">+D89</f>
        <v>0</v>
      </c>
      <c r="E224" s="17">
        <f t="shared" si="27"/>
        <v>0</v>
      </c>
      <c r="F224" s="49">
        <f t="shared" si="11"/>
        <v>0</v>
      </c>
      <c r="G224" s="17">
        <f t="shared" si="27"/>
        <v>0</v>
      </c>
      <c r="H224" s="17">
        <f t="shared" si="27"/>
        <v>1290</v>
      </c>
      <c r="I224" s="17">
        <f t="shared" si="27"/>
        <v>1165853</v>
      </c>
      <c r="J224" s="23">
        <f t="shared" si="12"/>
        <v>1167143</v>
      </c>
    </row>
    <row r="225" spans="2:10" ht="15.6" x14ac:dyDescent="0.3">
      <c r="B225" s="44">
        <v>18</v>
      </c>
      <c r="C225" s="46" t="s">
        <v>58</v>
      </c>
      <c r="D225" s="17">
        <f t="shared" ref="D225:I225" si="28">+D90</f>
        <v>0</v>
      </c>
      <c r="E225" s="17">
        <f t="shared" si="28"/>
        <v>0</v>
      </c>
      <c r="F225" s="49">
        <f t="shared" si="11"/>
        <v>0</v>
      </c>
      <c r="G225" s="17">
        <f t="shared" si="28"/>
        <v>0</v>
      </c>
      <c r="H225" s="17">
        <f t="shared" si="28"/>
        <v>0</v>
      </c>
      <c r="I225" s="17">
        <f t="shared" si="28"/>
        <v>0</v>
      </c>
      <c r="J225" s="23">
        <f t="shared" si="12"/>
        <v>0</v>
      </c>
    </row>
    <row r="226" spans="2:10" ht="15.6" x14ac:dyDescent="0.3">
      <c r="B226" s="44">
        <v>19</v>
      </c>
      <c r="C226" s="46" t="s">
        <v>60</v>
      </c>
      <c r="D226" s="17">
        <f t="shared" ref="D226:I226" si="29">+D91</f>
        <v>345079</v>
      </c>
      <c r="E226" s="17">
        <f t="shared" si="29"/>
        <v>0</v>
      </c>
      <c r="F226" s="49">
        <f t="shared" si="11"/>
        <v>0</v>
      </c>
      <c r="G226" s="17">
        <f t="shared" si="29"/>
        <v>0</v>
      </c>
      <c r="H226" s="17">
        <f t="shared" si="29"/>
        <v>22642</v>
      </c>
      <c r="I226" s="17">
        <f t="shared" si="29"/>
        <v>6376670</v>
      </c>
      <c r="J226" s="23">
        <f t="shared" si="12"/>
        <v>6744391</v>
      </c>
    </row>
    <row r="227" spans="2:10" ht="15.6" x14ac:dyDescent="0.3">
      <c r="B227" s="44">
        <v>20</v>
      </c>
      <c r="C227" s="46" t="s">
        <v>62</v>
      </c>
      <c r="D227" s="17">
        <f t="shared" ref="D227:I227" si="30">+D92</f>
        <v>176342</v>
      </c>
      <c r="E227" s="17">
        <f t="shared" si="30"/>
        <v>0</v>
      </c>
      <c r="F227" s="49">
        <f t="shared" si="11"/>
        <v>0</v>
      </c>
      <c r="G227" s="17">
        <f t="shared" si="30"/>
        <v>0</v>
      </c>
      <c r="H227" s="17">
        <f t="shared" si="30"/>
        <v>5272</v>
      </c>
      <c r="I227" s="17">
        <f t="shared" si="30"/>
        <v>356081</v>
      </c>
      <c r="J227" s="23">
        <f t="shared" si="12"/>
        <v>537695</v>
      </c>
    </row>
    <row r="228" spans="2:10" ht="15.6" x14ac:dyDescent="0.3">
      <c r="B228" s="44">
        <v>21</v>
      </c>
      <c r="C228" s="46" t="s">
        <v>64</v>
      </c>
      <c r="D228" s="17">
        <f t="shared" ref="D228:I228" si="31">+D93</f>
        <v>1662437</v>
      </c>
      <c r="E228" s="17">
        <f t="shared" si="31"/>
        <v>8490</v>
      </c>
      <c r="F228" s="49">
        <f t="shared" si="11"/>
        <v>14894</v>
      </c>
      <c r="G228" s="17">
        <f t="shared" si="31"/>
        <v>0</v>
      </c>
      <c r="H228" s="17">
        <f t="shared" si="31"/>
        <v>6732</v>
      </c>
      <c r="I228" s="17">
        <f t="shared" si="31"/>
        <v>575137</v>
      </c>
      <c r="J228" s="23">
        <f t="shared" si="12"/>
        <v>2267690</v>
      </c>
    </row>
    <row r="229" spans="2:10" ht="15.6" x14ac:dyDescent="0.3">
      <c r="B229" s="44">
        <v>22</v>
      </c>
      <c r="C229" s="46" t="s">
        <v>66</v>
      </c>
      <c r="D229" s="17">
        <f t="shared" ref="D229:I229" si="32">+D94</f>
        <v>30375</v>
      </c>
      <c r="E229" s="17">
        <f t="shared" si="32"/>
        <v>4368</v>
      </c>
      <c r="F229" s="49">
        <f t="shared" si="11"/>
        <v>0</v>
      </c>
      <c r="G229" s="17">
        <f t="shared" si="32"/>
        <v>0</v>
      </c>
      <c r="H229" s="17">
        <f t="shared" si="32"/>
        <v>219</v>
      </c>
      <c r="I229" s="17">
        <f t="shared" si="32"/>
        <v>0</v>
      </c>
      <c r="J229" s="23">
        <f t="shared" si="12"/>
        <v>34962</v>
      </c>
    </row>
    <row r="230" spans="2:10" ht="15.6" x14ac:dyDescent="0.3">
      <c r="B230" s="44">
        <v>23</v>
      </c>
      <c r="C230" s="46" t="s">
        <v>68</v>
      </c>
      <c r="D230" s="17">
        <f t="shared" ref="D230:I230" si="33">+D95</f>
        <v>0</v>
      </c>
      <c r="E230" s="17">
        <f t="shared" si="33"/>
        <v>0</v>
      </c>
      <c r="F230" s="49">
        <f t="shared" si="11"/>
        <v>0</v>
      </c>
      <c r="G230" s="17">
        <f t="shared" si="33"/>
        <v>0</v>
      </c>
      <c r="H230" s="17">
        <f t="shared" si="33"/>
        <v>0</v>
      </c>
      <c r="I230" s="17">
        <f t="shared" si="33"/>
        <v>0</v>
      </c>
      <c r="J230" s="23">
        <f t="shared" si="12"/>
        <v>0</v>
      </c>
    </row>
    <row r="231" spans="2:10" ht="15.6" x14ac:dyDescent="0.3">
      <c r="B231" s="44">
        <v>24</v>
      </c>
      <c r="C231" s="46" t="s">
        <v>70</v>
      </c>
      <c r="D231" s="17">
        <f t="shared" ref="D231:I231" si="34">+D96</f>
        <v>82791</v>
      </c>
      <c r="E231" s="17">
        <f t="shared" si="34"/>
        <v>1106</v>
      </c>
      <c r="F231" s="49">
        <f t="shared" si="11"/>
        <v>0</v>
      </c>
      <c r="G231" s="17">
        <f t="shared" si="34"/>
        <v>0</v>
      </c>
      <c r="H231" s="17">
        <f t="shared" si="34"/>
        <v>50</v>
      </c>
      <c r="I231" s="17">
        <f t="shared" si="34"/>
        <v>0</v>
      </c>
      <c r="J231" s="23">
        <f t="shared" si="12"/>
        <v>83947</v>
      </c>
    </row>
    <row r="232" spans="2:10" ht="15.6" x14ac:dyDescent="0.3">
      <c r="B232" s="44">
        <v>25</v>
      </c>
      <c r="C232" s="46" t="s">
        <v>72</v>
      </c>
      <c r="D232" s="17">
        <f t="shared" ref="D232:I232" si="35">+D97</f>
        <v>0</v>
      </c>
      <c r="E232" s="17">
        <f t="shared" si="35"/>
        <v>0</v>
      </c>
      <c r="F232" s="49">
        <f t="shared" si="11"/>
        <v>0</v>
      </c>
      <c r="G232" s="17">
        <f t="shared" si="35"/>
        <v>0</v>
      </c>
      <c r="H232" s="17">
        <f t="shared" si="35"/>
        <v>0</v>
      </c>
      <c r="I232" s="17">
        <f t="shared" si="35"/>
        <v>0</v>
      </c>
      <c r="J232" s="23">
        <f t="shared" si="12"/>
        <v>0</v>
      </c>
    </row>
    <row r="233" spans="2:10" ht="15.6" x14ac:dyDescent="0.3">
      <c r="B233" s="44">
        <v>26</v>
      </c>
      <c r="C233" s="46" t="s">
        <v>74</v>
      </c>
      <c r="D233" s="17">
        <f t="shared" ref="D233:I233" si="36">+D98</f>
        <v>33895</v>
      </c>
      <c r="E233" s="17">
        <f t="shared" si="36"/>
        <v>510</v>
      </c>
      <c r="F233" s="49">
        <f t="shared" si="11"/>
        <v>0</v>
      </c>
      <c r="G233" s="17">
        <f t="shared" si="36"/>
        <v>0</v>
      </c>
      <c r="H233" s="17">
        <f t="shared" si="36"/>
        <v>454</v>
      </c>
      <c r="I233" s="17">
        <f t="shared" si="36"/>
        <v>10161</v>
      </c>
      <c r="J233" s="23">
        <f t="shared" si="12"/>
        <v>45020</v>
      </c>
    </row>
    <row r="234" spans="2:10" ht="15.6" x14ac:dyDescent="0.3">
      <c r="B234" s="44">
        <v>27</v>
      </c>
      <c r="C234" s="46" t="s">
        <v>76</v>
      </c>
      <c r="D234" s="17">
        <f t="shared" ref="D234:I234" si="37">+D99</f>
        <v>10582</v>
      </c>
      <c r="E234" s="17">
        <f t="shared" si="37"/>
        <v>436</v>
      </c>
      <c r="F234" s="49">
        <f t="shared" si="11"/>
        <v>0</v>
      </c>
      <c r="G234" s="17">
        <f t="shared" si="37"/>
        <v>0</v>
      </c>
      <c r="H234" s="17">
        <f t="shared" si="37"/>
        <v>385</v>
      </c>
      <c r="I234" s="17">
        <f t="shared" si="37"/>
        <v>0</v>
      </c>
      <c r="J234" s="23">
        <f t="shared" si="12"/>
        <v>11403</v>
      </c>
    </row>
    <row r="235" spans="2:10" ht="15.6" x14ac:dyDescent="0.3">
      <c r="B235" s="44">
        <v>28</v>
      </c>
      <c r="C235" s="46" t="s">
        <v>78</v>
      </c>
      <c r="D235" s="17">
        <f t="shared" ref="D235:I235" si="38">+D100</f>
        <v>18048</v>
      </c>
      <c r="E235" s="17">
        <f t="shared" si="38"/>
        <v>186</v>
      </c>
      <c r="F235" s="49">
        <f t="shared" si="11"/>
        <v>0</v>
      </c>
      <c r="G235" s="17">
        <f t="shared" si="38"/>
        <v>0</v>
      </c>
      <c r="H235" s="17">
        <f t="shared" si="38"/>
        <v>-13</v>
      </c>
      <c r="I235" s="17">
        <f t="shared" si="38"/>
        <v>29565</v>
      </c>
      <c r="J235" s="23">
        <f t="shared" si="12"/>
        <v>47786</v>
      </c>
    </row>
    <row r="236" spans="2:10" ht="15.6" x14ac:dyDescent="0.3">
      <c r="B236" s="44">
        <v>29</v>
      </c>
      <c r="C236" s="46" t="s">
        <v>80</v>
      </c>
      <c r="D236" s="17">
        <f t="shared" ref="D236:I236" si="39">+D101</f>
        <v>40505</v>
      </c>
      <c r="E236" s="17">
        <f t="shared" si="39"/>
        <v>1089</v>
      </c>
      <c r="F236" s="49">
        <f t="shared" si="11"/>
        <v>0</v>
      </c>
      <c r="G236" s="17">
        <f t="shared" si="39"/>
        <v>14708</v>
      </c>
      <c r="H236" s="17">
        <f t="shared" si="39"/>
        <v>7446</v>
      </c>
      <c r="I236" s="17">
        <f t="shared" si="39"/>
        <v>286930</v>
      </c>
      <c r="J236" s="23">
        <f t="shared" si="12"/>
        <v>350678</v>
      </c>
    </row>
    <row r="237" spans="2:10" ht="15.6" x14ac:dyDescent="0.3">
      <c r="B237" s="44">
        <v>30</v>
      </c>
      <c r="C237" s="46" t="s">
        <v>82</v>
      </c>
      <c r="D237" s="17">
        <f t="shared" ref="D237:I237" si="40">+D102</f>
        <v>47232</v>
      </c>
      <c r="E237" s="17">
        <f t="shared" si="40"/>
        <v>206</v>
      </c>
      <c r="F237" s="49">
        <f t="shared" si="11"/>
        <v>0</v>
      </c>
      <c r="G237" s="17">
        <f t="shared" si="40"/>
        <v>46195</v>
      </c>
      <c r="H237" s="17">
        <f t="shared" si="40"/>
        <v>82</v>
      </c>
      <c r="I237" s="17">
        <f t="shared" si="40"/>
        <v>186516</v>
      </c>
      <c r="J237" s="23">
        <f t="shared" si="12"/>
        <v>280231</v>
      </c>
    </row>
    <row r="238" spans="2:10" ht="15.6" x14ac:dyDescent="0.3">
      <c r="B238" s="44">
        <v>31</v>
      </c>
      <c r="C238" s="46" t="s">
        <v>84</v>
      </c>
      <c r="D238" s="17">
        <f t="shared" ref="D238:I238" si="41">+D103</f>
        <v>0</v>
      </c>
      <c r="E238" s="17">
        <f t="shared" si="41"/>
        <v>0</v>
      </c>
      <c r="F238" s="49">
        <f t="shared" si="11"/>
        <v>0</v>
      </c>
      <c r="G238" s="17">
        <f t="shared" si="41"/>
        <v>0</v>
      </c>
      <c r="H238" s="17">
        <f t="shared" si="41"/>
        <v>788352</v>
      </c>
      <c r="I238" s="17">
        <f t="shared" si="41"/>
        <v>14487970</v>
      </c>
      <c r="J238" s="23">
        <f t="shared" si="12"/>
        <v>15276322</v>
      </c>
    </row>
    <row r="239" spans="2:10" ht="15.6" x14ac:dyDescent="0.3">
      <c r="B239" s="44">
        <v>32</v>
      </c>
      <c r="C239" s="46" t="s">
        <v>86</v>
      </c>
      <c r="D239" s="17">
        <f t="shared" ref="D239:I239" si="42">+D104</f>
        <v>13895</v>
      </c>
      <c r="E239" s="17">
        <f t="shared" si="42"/>
        <v>354</v>
      </c>
      <c r="F239" s="49">
        <f t="shared" si="11"/>
        <v>0</v>
      </c>
      <c r="G239" s="17">
        <f t="shared" si="42"/>
        <v>46385</v>
      </c>
      <c r="H239" s="17">
        <f t="shared" si="42"/>
        <v>601</v>
      </c>
      <c r="I239" s="17">
        <f t="shared" si="42"/>
        <v>0</v>
      </c>
      <c r="J239" s="23">
        <f t="shared" si="12"/>
        <v>61235</v>
      </c>
    </row>
    <row r="240" spans="2:10" ht="15.6" x14ac:dyDescent="0.3">
      <c r="B240" s="44">
        <v>33</v>
      </c>
      <c r="C240" s="46" t="s">
        <v>88</v>
      </c>
      <c r="D240" s="17">
        <f t="shared" ref="D240:I240" si="43">+D105</f>
        <v>0</v>
      </c>
      <c r="E240" s="17">
        <f t="shared" si="43"/>
        <v>0</v>
      </c>
      <c r="F240" s="49">
        <f t="shared" si="11"/>
        <v>0</v>
      </c>
      <c r="G240" s="17">
        <f t="shared" si="43"/>
        <v>0</v>
      </c>
      <c r="H240" s="17">
        <f t="shared" si="43"/>
        <v>0</v>
      </c>
      <c r="I240" s="17">
        <f t="shared" si="43"/>
        <v>0</v>
      </c>
      <c r="J240" s="23">
        <f t="shared" si="12"/>
        <v>0</v>
      </c>
    </row>
    <row r="241" spans="2:10" ht="15.6" x14ac:dyDescent="0.3">
      <c r="B241" s="44">
        <v>34</v>
      </c>
      <c r="C241" s="46" t="s">
        <v>90</v>
      </c>
      <c r="D241" s="17">
        <f t="shared" ref="D241:I241" si="44">+D106</f>
        <v>37452</v>
      </c>
      <c r="E241" s="17">
        <f t="shared" si="44"/>
        <v>15</v>
      </c>
      <c r="F241" s="49">
        <f t="shared" si="11"/>
        <v>0</v>
      </c>
      <c r="G241" s="17">
        <f t="shared" si="44"/>
        <v>14984</v>
      </c>
      <c r="H241" s="17">
        <f t="shared" si="44"/>
        <v>501</v>
      </c>
      <c r="I241" s="17">
        <f t="shared" si="44"/>
        <v>46045</v>
      </c>
      <c r="J241" s="23">
        <f t="shared" si="12"/>
        <v>98997</v>
      </c>
    </row>
    <row r="242" spans="2:10" ht="15.6" x14ac:dyDescent="0.3">
      <c r="B242" s="44">
        <v>35</v>
      </c>
      <c r="C242" s="46" t="s">
        <v>92</v>
      </c>
      <c r="D242" s="17">
        <f t="shared" ref="D242:I242" si="45">+D107</f>
        <v>7225</v>
      </c>
      <c r="E242" s="17">
        <f t="shared" si="45"/>
        <v>46</v>
      </c>
      <c r="F242" s="49">
        <f t="shared" si="11"/>
        <v>0</v>
      </c>
      <c r="G242" s="17">
        <f t="shared" si="45"/>
        <v>12855</v>
      </c>
      <c r="H242" s="17">
        <f t="shared" si="45"/>
        <v>165</v>
      </c>
      <c r="I242" s="17">
        <f t="shared" si="45"/>
        <v>0</v>
      </c>
      <c r="J242" s="23">
        <f t="shared" si="12"/>
        <v>20291</v>
      </c>
    </row>
    <row r="243" spans="2:10" ht="15.6" x14ac:dyDescent="0.3">
      <c r="B243" s="44">
        <v>36</v>
      </c>
      <c r="C243" s="46" t="s">
        <v>94</v>
      </c>
      <c r="D243" s="17">
        <f t="shared" ref="D243:I243" si="46">+D108</f>
        <v>5126</v>
      </c>
      <c r="E243" s="17">
        <f t="shared" si="46"/>
        <v>1808</v>
      </c>
      <c r="F243" s="49">
        <f t="shared" si="11"/>
        <v>0</v>
      </c>
      <c r="G243" s="17">
        <f t="shared" si="46"/>
        <v>10654</v>
      </c>
      <c r="H243" s="17">
        <f t="shared" si="46"/>
        <v>104</v>
      </c>
      <c r="I243" s="17">
        <f t="shared" si="46"/>
        <v>0</v>
      </c>
      <c r="J243" s="23">
        <f t="shared" si="12"/>
        <v>17692</v>
      </c>
    </row>
    <row r="244" spans="2:10" ht="15.6" x14ac:dyDescent="0.3">
      <c r="B244" s="44">
        <v>37</v>
      </c>
      <c r="C244" s="46" t="s">
        <v>96</v>
      </c>
      <c r="D244" s="17">
        <f t="shared" ref="D244:I244" si="47">+D109</f>
        <v>617726</v>
      </c>
      <c r="E244" s="17">
        <f t="shared" si="47"/>
        <v>8730</v>
      </c>
      <c r="F244" s="49">
        <f t="shared" si="11"/>
        <v>0</v>
      </c>
      <c r="G244" s="17">
        <f t="shared" si="47"/>
        <v>0</v>
      </c>
      <c r="H244" s="17">
        <f t="shared" si="47"/>
        <v>0</v>
      </c>
      <c r="I244" s="17">
        <f t="shared" si="47"/>
        <v>0</v>
      </c>
      <c r="J244" s="23">
        <f t="shared" si="12"/>
        <v>626456</v>
      </c>
    </row>
    <row r="245" spans="2:10" ht="15.6" x14ac:dyDescent="0.3">
      <c r="B245" s="44">
        <v>38</v>
      </c>
      <c r="C245" s="46" t="s">
        <v>98</v>
      </c>
      <c r="D245" s="17">
        <f t="shared" ref="D245:I245" si="48">+D110</f>
        <v>23356</v>
      </c>
      <c r="E245" s="17">
        <f t="shared" si="48"/>
        <v>401</v>
      </c>
      <c r="F245" s="49">
        <f t="shared" si="11"/>
        <v>22600.6</v>
      </c>
      <c r="G245" s="17">
        <f t="shared" si="48"/>
        <v>0</v>
      </c>
      <c r="H245" s="17">
        <f t="shared" si="48"/>
        <v>486</v>
      </c>
      <c r="I245" s="17">
        <f t="shared" si="48"/>
        <v>0</v>
      </c>
      <c r="J245" s="23">
        <f t="shared" si="12"/>
        <v>46843.6</v>
      </c>
    </row>
    <row r="246" spans="2:10" ht="15.6" x14ac:dyDescent="0.3">
      <c r="B246" s="44">
        <v>39</v>
      </c>
      <c r="C246" s="46" t="s">
        <v>100</v>
      </c>
      <c r="D246" s="17">
        <f t="shared" ref="D246:I246" si="49">+D111</f>
        <v>0</v>
      </c>
      <c r="E246" s="17">
        <f t="shared" si="49"/>
        <v>0</v>
      </c>
      <c r="F246" s="49">
        <f t="shared" si="11"/>
        <v>0</v>
      </c>
      <c r="G246" s="17">
        <f t="shared" si="49"/>
        <v>8048780</v>
      </c>
      <c r="H246" s="17">
        <f t="shared" si="49"/>
        <v>0</v>
      </c>
      <c r="I246" s="17">
        <f t="shared" si="49"/>
        <v>0</v>
      </c>
      <c r="J246" s="23">
        <f t="shared" si="12"/>
        <v>8048780</v>
      </c>
    </row>
    <row r="247" spans="2:10" ht="15.6" x14ac:dyDescent="0.3">
      <c r="B247" s="44">
        <v>40</v>
      </c>
      <c r="C247" s="46" t="s">
        <v>102</v>
      </c>
      <c r="D247" s="17">
        <f t="shared" ref="D247:I247" si="50">+D112</f>
        <v>623039</v>
      </c>
      <c r="E247" s="17">
        <f t="shared" si="50"/>
        <v>5316</v>
      </c>
      <c r="F247" s="49">
        <f t="shared" si="11"/>
        <v>0</v>
      </c>
      <c r="G247" s="17">
        <f t="shared" si="50"/>
        <v>826816</v>
      </c>
      <c r="H247" s="17">
        <f t="shared" si="50"/>
        <v>15909</v>
      </c>
      <c r="I247" s="17">
        <f t="shared" si="50"/>
        <v>190243</v>
      </c>
      <c r="J247" s="23">
        <f t="shared" si="12"/>
        <v>1661323</v>
      </c>
    </row>
    <row r="248" spans="2:10" ht="15.6" x14ac:dyDescent="0.3">
      <c r="B248" s="44">
        <v>41</v>
      </c>
      <c r="C248" s="46" t="s">
        <v>104</v>
      </c>
      <c r="D248" s="17">
        <f t="shared" ref="D248:I248" si="51">+D113</f>
        <v>3225501</v>
      </c>
      <c r="E248" s="17">
        <f t="shared" si="51"/>
        <v>24453</v>
      </c>
      <c r="F248" s="49">
        <f t="shared" si="11"/>
        <v>9876.9</v>
      </c>
      <c r="G248" s="17">
        <f t="shared" si="51"/>
        <v>107870</v>
      </c>
      <c r="H248" s="17">
        <f t="shared" si="51"/>
        <v>101062</v>
      </c>
      <c r="I248" s="17">
        <f t="shared" si="51"/>
        <v>2616149</v>
      </c>
      <c r="J248" s="23">
        <f t="shared" si="12"/>
        <v>6084911.9000000004</v>
      </c>
    </row>
    <row r="249" spans="2:10" ht="15.6" x14ac:dyDescent="0.3">
      <c r="B249" s="44">
        <v>42</v>
      </c>
      <c r="C249" s="46" t="s">
        <v>106</v>
      </c>
      <c r="D249" s="17">
        <f t="shared" ref="D249:I249" si="52">+D114</f>
        <v>300084</v>
      </c>
      <c r="E249" s="17">
        <f t="shared" si="52"/>
        <v>4913</v>
      </c>
      <c r="F249" s="49">
        <f t="shared" si="11"/>
        <v>520.29999999999995</v>
      </c>
      <c r="G249" s="17">
        <f t="shared" si="52"/>
        <v>21497</v>
      </c>
      <c r="H249" s="17">
        <f t="shared" si="52"/>
        <v>5333</v>
      </c>
      <c r="I249" s="17">
        <f t="shared" si="52"/>
        <v>137991</v>
      </c>
      <c r="J249" s="23">
        <f t="shared" si="12"/>
        <v>470338.3</v>
      </c>
    </row>
    <row r="250" spans="2:10" ht="15.6" x14ac:dyDescent="0.3">
      <c r="B250" s="44">
        <v>43</v>
      </c>
      <c r="C250" s="46" t="s">
        <v>108</v>
      </c>
      <c r="D250" s="17">
        <f t="shared" ref="D250:I250" si="53">+D115</f>
        <v>50482</v>
      </c>
      <c r="E250" s="17">
        <f t="shared" si="53"/>
        <v>1587</v>
      </c>
      <c r="F250" s="49">
        <f t="shared" si="11"/>
        <v>20.9</v>
      </c>
      <c r="G250" s="17">
        <f t="shared" si="53"/>
        <v>852</v>
      </c>
      <c r="H250" s="17">
        <f t="shared" si="53"/>
        <v>213</v>
      </c>
      <c r="I250" s="17">
        <f t="shared" si="53"/>
        <v>13770</v>
      </c>
      <c r="J250" s="23">
        <f t="shared" si="12"/>
        <v>66924.899999999994</v>
      </c>
    </row>
    <row r="251" spans="2:10" ht="15.6" x14ac:dyDescent="0.3">
      <c r="B251" s="44">
        <v>44</v>
      </c>
      <c r="C251" s="46" t="s">
        <v>110</v>
      </c>
      <c r="D251" s="17">
        <f t="shared" ref="D251:I251" si="54">+D116</f>
        <v>26815</v>
      </c>
      <c r="E251" s="17">
        <f t="shared" si="54"/>
        <v>694</v>
      </c>
      <c r="F251" s="49">
        <f t="shared" si="11"/>
        <v>13.2</v>
      </c>
      <c r="G251" s="17">
        <f t="shared" si="54"/>
        <v>531</v>
      </c>
      <c r="H251" s="17">
        <f t="shared" si="54"/>
        <v>131</v>
      </c>
      <c r="I251" s="17">
        <f t="shared" si="54"/>
        <v>3157</v>
      </c>
      <c r="J251" s="23">
        <f t="shared" si="12"/>
        <v>31341.200000000001</v>
      </c>
    </row>
    <row r="252" spans="2:10" ht="15.6" x14ac:dyDescent="0.3">
      <c r="B252" s="44">
        <v>45</v>
      </c>
      <c r="C252" s="46" t="s">
        <v>112</v>
      </c>
      <c r="D252" s="17">
        <f t="shared" ref="D252:I252" si="55">+D117</f>
        <v>1054896</v>
      </c>
      <c r="E252" s="17">
        <f t="shared" si="55"/>
        <v>29452</v>
      </c>
      <c r="F252" s="49">
        <f t="shared" si="11"/>
        <v>777.7</v>
      </c>
      <c r="G252" s="17">
        <f t="shared" si="55"/>
        <v>32096</v>
      </c>
      <c r="H252" s="17">
        <f t="shared" si="55"/>
        <v>7959</v>
      </c>
      <c r="I252" s="17">
        <f t="shared" si="55"/>
        <v>213721</v>
      </c>
      <c r="J252" s="23">
        <f t="shared" si="12"/>
        <v>1338901.7</v>
      </c>
    </row>
    <row r="253" spans="2:10" ht="15.6" x14ac:dyDescent="0.3">
      <c r="B253" s="44">
        <v>46</v>
      </c>
      <c r="C253" s="46" t="s">
        <v>114</v>
      </c>
      <c r="D253" s="17">
        <f t="shared" ref="D253:I253" si="56">+D118</f>
        <v>172698</v>
      </c>
      <c r="E253" s="17">
        <f t="shared" si="56"/>
        <v>1279</v>
      </c>
      <c r="F253" s="49">
        <f t="shared" si="11"/>
        <v>170.5</v>
      </c>
      <c r="G253" s="17">
        <f t="shared" si="56"/>
        <v>7044</v>
      </c>
      <c r="H253" s="17">
        <f t="shared" si="56"/>
        <v>1746</v>
      </c>
      <c r="I253" s="17">
        <f t="shared" si="56"/>
        <v>43185</v>
      </c>
      <c r="J253" s="23">
        <f t="shared" si="12"/>
        <v>226122.5</v>
      </c>
    </row>
    <row r="254" spans="2:10" ht="15.6" x14ac:dyDescent="0.3">
      <c r="B254" s="44">
        <v>47</v>
      </c>
      <c r="C254" s="46" t="s">
        <v>116</v>
      </c>
      <c r="D254" s="17">
        <f t="shared" ref="D254:I254" si="57">+D119</f>
        <v>118694</v>
      </c>
      <c r="E254" s="17">
        <f t="shared" si="57"/>
        <v>1163</v>
      </c>
      <c r="F254" s="49">
        <f t="shared" si="11"/>
        <v>0</v>
      </c>
      <c r="G254" s="17">
        <f t="shared" si="57"/>
        <v>0</v>
      </c>
      <c r="H254" s="17">
        <f t="shared" si="57"/>
        <v>0</v>
      </c>
      <c r="I254" s="17">
        <f t="shared" si="57"/>
        <v>16156</v>
      </c>
      <c r="J254" s="23">
        <f t="shared" si="12"/>
        <v>136013</v>
      </c>
    </row>
    <row r="255" spans="2:10" ht="15.6" x14ac:dyDescent="0.3">
      <c r="B255" s="44">
        <v>48</v>
      </c>
      <c r="C255" s="46" t="s">
        <v>118</v>
      </c>
      <c r="D255" s="17">
        <f t="shared" ref="D255:I255" si="58">+D120</f>
        <v>2647817</v>
      </c>
      <c r="E255" s="17">
        <f t="shared" si="58"/>
        <v>30625</v>
      </c>
      <c r="F255" s="49">
        <f t="shared" si="11"/>
        <v>0</v>
      </c>
      <c r="G255" s="17">
        <f t="shared" si="58"/>
        <v>0</v>
      </c>
      <c r="H255" s="17">
        <f t="shared" si="58"/>
        <v>0</v>
      </c>
      <c r="I255" s="17">
        <f t="shared" si="58"/>
        <v>21054</v>
      </c>
      <c r="J255" s="23">
        <f t="shared" si="12"/>
        <v>2699496</v>
      </c>
    </row>
    <row r="256" spans="2:10" ht="15.6" x14ac:dyDescent="0.3">
      <c r="B256" s="44">
        <v>49</v>
      </c>
      <c r="C256" s="46" t="s">
        <v>120</v>
      </c>
      <c r="D256" s="17">
        <f t="shared" ref="D256:I256" si="59">+D121</f>
        <v>927439</v>
      </c>
      <c r="E256" s="17">
        <f t="shared" si="59"/>
        <v>1345</v>
      </c>
      <c r="F256" s="49">
        <f t="shared" si="11"/>
        <v>18867.2</v>
      </c>
      <c r="G256" s="17">
        <f t="shared" si="59"/>
        <v>587</v>
      </c>
      <c r="H256" s="17">
        <f t="shared" si="59"/>
        <v>0</v>
      </c>
      <c r="I256" s="17">
        <f t="shared" si="59"/>
        <v>1777</v>
      </c>
      <c r="J256" s="23">
        <f t="shared" si="12"/>
        <v>950015.2</v>
      </c>
    </row>
    <row r="257" spans="1:12" ht="15.6" x14ac:dyDescent="0.3">
      <c r="B257" s="44">
        <v>50</v>
      </c>
      <c r="C257" s="46" t="s">
        <v>122</v>
      </c>
      <c r="D257" s="17">
        <f t="shared" ref="D257:I257" si="60">+D122</f>
        <v>138982</v>
      </c>
      <c r="E257" s="17">
        <f t="shared" si="60"/>
        <v>417</v>
      </c>
      <c r="F257" s="49">
        <f t="shared" si="11"/>
        <v>71656.2</v>
      </c>
      <c r="G257" s="17">
        <f t="shared" si="60"/>
        <v>0</v>
      </c>
      <c r="H257" s="17">
        <f t="shared" si="60"/>
        <v>0</v>
      </c>
      <c r="I257" s="17">
        <f t="shared" si="60"/>
        <v>963</v>
      </c>
      <c r="J257" s="23">
        <f t="shared" si="12"/>
        <v>212018.2</v>
      </c>
    </row>
    <row r="258" spans="1:12" ht="15.6" x14ac:dyDescent="0.3">
      <c r="B258" s="44">
        <v>51</v>
      </c>
      <c r="C258" s="46" t="s">
        <v>124</v>
      </c>
      <c r="D258" s="17">
        <f t="shared" ref="D258:I258" si="61">+D123</f>
        <v>7727</v>
      </c>
      <c r="E258" s="17">
        <f t="shared" si="61"/>
        <v>79</v>
      </c>
      <c r="F258" s="49">
        <f t="shared" si="11"/>
        <v>0</v>
      </c>
      <c r="G258" s="17">
        <f t="shared" si="61"/>
        <v>0</v>
      </c>
      <c r="H258" s="17">
        <f t="shared" si="61"/>
        <v>0</v>
      </c>
      <c r="I258" s="17">
        <f t="shared" si="61"/>
        <v>355</v>
      </c>
      <c r="J258" s="23">
        <f t="shared" si="12"/>
        <v>8161</v>
      </c>
    </row>
    <row r="259" spans="1:12" ht="15.6" x14ac:dyDescent="0.3">
      <c r="B259" s="44">
        <v>52</v>
      </c>
      <c r="C259" s="46" t="s">
        <v>126</v>
      </c>
      <c r="D259" s="17">
        <f t="shared" ref="D259:I259" si="62">+D124</f>
        <v>151019</v>
      </c>
      <c r="E259" s="17">
        <f t="shared" si="62"/>
        <v>249</v>
      </c>
      <c r="F259" s="49">
        <f t="shared" si="11"/>
        <v>0</v>
      </c>
      <c r="G259" s="17">
        <f t="shared" si="62"/>
        <v>0</v>
      </c>
      <c r="H259" s="17">
        <f t="shared" si="62"/>
        <v>0</v>
      </c>
      <c r="I259" s="17">
        <f t="shared" si="62"/>
        <v>1039</v>
      </c>
      <c r="J259" s="23">
        <f t="shared" si="12"/>
        <v>152307</v>
      </c>
    </row>
    <row r="260" spans="1:12" ht="15.6" x14ac:dyDescent="0.3">
      <c r="B260" s="44">
        <v>53</v>
      </c>
      <c r="C260" s="46" t="s">
        <v>128</v>
      </c>
      <c r="D260" s="17">
        <f t="shared" ref="D260:I260" si="63">+D125</f>
        <v>1855117</v>
      </c>
      <c r="E260" s="17">
        <f t="shared" si="63"/>
        <v>57633</v>
      </c>
      <c r="F260" s="49">
        <f t="shared" si="11"/>
        <v>0</v>
      </c>
      <c r="G260" s="17">
        <f t="shared" si="63"/>
        <v>0</v>
      </c>
      <c r="H260" s="17">
        <f t="shared" si="63"/>
        <v>0</v>
      </c>
      <c r="I260" s="17">
        <f t="shared" si="63"/>
        <v>0</v>
      </c>
      <c r="J260" s="23">
        <f t="shared" si="12"/>
        <v>1912750</v>
      </c>
    </row>
    <row r="261" spans="1:12" ht="15.6" x14ac:dyDescent="0.3">
      <c r="B261" s="44">
        <v>54</v>
      </c>
      <c r="C261" s="46" t="s">
        <v>130</v>
      </c>
      <c r="D261" s="17">
        <f t="shared" ref="D261:I261" si="64">+D126</f>
        <v>8862</v>
      </c>
      <c r="E261" s="17">
        <f t="shared" si="64"/>
        <v>1241</v>
      </c>
      <c r="F261" s="49">
        <f t="shared" si="11"/>
        <v>0</v>
      </c>
      <c r="G261" s="17">
        <f t="shared" si="64"/>
        <v>0</v>
      </c>
      <c r="H261" s="17">
        <f t="shared" si="64"/>
        <v>0</v>
      </c>
      <c r="I261" s="17">
        <f t="shared" si="64"/>
        <v>638</v>
      </c>
      <c r="J261" s="23">
        <f t="shared" si="12"/>
        <v>10741</v>
      </c>
    </row>
    <row r="262" spans="1:12" ht="15.6" x14ac:dyDescent="0.3">
      <c r="B262" s="44">
        <v>55</v>
      </c>
      <c r="C262" s="46" t="s">
        <v>132</v>
      </c>
      <c r="D262" s="17">
        <f t="shared" ref="D262:I262" si="65">+D127</f>
        <v>63531</v>
      </c>
      <c r="E262" s="17">
        <f t="shared" si="65"/>
        <v>4427</v>
      </c>
      <c r="F262" s="49">
        <f t="shared" si="11"/>
        <v>0</v>
      </c>
      <c r="G262" s="17">
        <f t="shared" si="65"/>
        <v>0</v>
      </c>
      <c r="H262" s="17">
        <f t="shared" si="65"/>
        <v>0</v>
      </c>
      <c r="I262" s="17">
        <f t="shared" si="65"/>
        <v>2323</v>
      </c>
      <c r="J262" s="23">
        <f t="shared" si="12"/>
        <v>70281</v>
      </c>
    </row>
    <row r="263" spans="1:12" ht="15.6" x14ac:dyDescent="0.3">
      <c r="B263" s="44">
        <v>56</v>
      </c>
      <c r="C263" s="46" t="s">
        <v>134</v>
      </c>
      <c r="D263" s="17">
        <f t="shared" ref="D263:I263" si="66">+D128</f>
        <v>66231</v>
      </c>
      <c r="E263" s="17">
        <f t="shared" si="66"/>
        <v>12365</v>
      </c>
      <c r="F263" s="49">
        <f t="shared" si="11"/>
        <v>5562624.0999999996</v>
      </c>
      <c r="G263" s="17">
        <f t="shared" si="66"/>
        <v>113480</v>
      </c>
      <c r="H263" s="17">
        <f t="shared" si="66"/>
        <v>0</v>
      </c>
      <c r="I263" s="17">
        <f t="shared" si="66"/>
        <v>2219</v>
      </c>
      <c r="J263" s="23">
        <f t="shared" si="12"/>
        <v>5756919.0999999996</v>
      </c>
    </row>
    <row r="264" spans="1:12" ht="15.6" x14ac:dyDescent="0.3">
      <c r="B264" s="44">
        <v>57</v>
      </c>
      <c r="C264" s="46" t="s">
        <v>136</v>
      </c>
      <c r="D264" s="17">
        <f t="shared" ref="D264:I264" si="67">+D129</f>
        <v>686879</v>
      </c>
      <c r="E264" s="17">
        <f t="shared" si="67"/>
        <v>19939</v>
      </c>
      <c r="F264" s="49">
        <f t="shared" si="11"/>
        <v>900903.3</v>
      </c>
      <c r="G264" s="17">
        <f t="shared" si="67"/>
        <v>0</v>
      </c>
      <c r="H264" s="17">
        <f t="shared" si="67"/>
        <v>0</v>
      </c>
      <c r="I264" s="17">
        <f t="shared" si="67"/>
        <v>1109</v>
      </c>
      <c r="J264" s="23">
        <f t="shared" si="12"/>
        <v>1608830.3</v>
      </c>
    </row>
    <row r="265" spans="1:12" ht="15.6" x14ac:dyDescent="0.3">
      <c r="B265" s="44">
        <v>58</v>
      </c>
      <c r="C265" s="46" t="s">
        <v>138</v>
      </c>
      <c r="D265" s="17">
        <f t="shared" ref="D265:I265" si="68">+D130</f>
        <v>781616</v>
      </c>
      <c r="E265" s="17">
        <f t="shared" si="68"/>
        <v>1774</v>
      </c>
      <c r="F265" s="49">
        <f t="shared" si="11"/>
        <v>258945.5</v>
      </c>
      <c r="G265" s="17">
        <f t="shared" si="68"/>
        <v>0</v>
      </c>
      <c r="H265" s="17">
        <f t="shared" si="68"/>
        <v>0</v>
      </c>
      <c r="I265" s="17">
        <f t="shared" si="68"/>
        <v>2456</v>
      </c>
      <c r="J265" s="23">
        <f t="shared" si="12"/>
        <v>1044791.5</v>
      </c>
    </row>
    <row r="266" spans="1:12" ht="15.6" x14ac:dyDescent="0.3">
      <c r="B266" s="44">
        <v>59</v>
      </c>
      <c r="C266" s="46" t="s">
        <v>140</v>
      </c>
      <c r="D266" s="17">
        <f t="shared" ref="D266:I266" si="69">+D131</f>
        <v>99745</v>
      </c>
      <c r="E266" s="17">
        <f t="shared" si="69"/>
        <v>9236</v>
      </c>
      <c r="F266" s="49">
        <f t="shared" si="11"/>
        <v>44962.5</v>
      </c>
      <c r="G266" s="17">
        <f t="shared" si="69"/>
        <v>0</v>
      </c>
      <c r="H266" s="17">
        <f t="shared" si="69"/>
        <v>0</v>
      </c>
      <c r="I266" s="17">
        <f t="shared" si="69"/>
        <v>3334</v>
      </c>
      <c r="J266" s="23">
        <f t="shared" si="12"/>
        <v>157277.5</v>
      </c>
    </row>
    <row r="267" spans="1:12" ht="15.6" x14ac:dyDescent="0.3">
      <c r="B267" s="44">
        <v>60</v>
      </c>
      <c r="C267" s="46" t="s">
        <v>142</v>
      </c>
      <c r="D267" s="17">
        <f t="shared" ref="D267:I267" si="70">+D132</f>
        <v>338431</v>
      </c>
      <c r="E267" s="17">
        <f t="shared" si="70"/>
        <v>21658</v>
      </c>
      <c r="F267" s="49">
        <f t="shared" si="11"/>
        <v>0</v>
      </c>
      <c r="G267" s="17">
        <f t="shared" si="70"/>
        <v>0</v>
      </c>
      <c r="H267" s="17">
        <f t="shared" si="70"/>
        <v>0</v>
      </c>
      <c r="I267" s="17">
        <f t="shared" si="70"/>
        <v>124</v>
      </c>
      <c r="J267" s="23">
        <f t="shared" si="12"/>
        <v>360213</v>
      </c>
    </row>
    <row r="268" spans="1:12" ht="15.6" x14ac:dyDescent="0.3">
      <c r="B268" s="44"/>
      <c r="C268" s="46" t="s">
        <v>167</v>
      </c>
      <c r="D268" s="23">
        <f>SUM(D208:D267)</f>
        <v>20284660</v>
      </c>
      <c r="E268" s="23">
        <f t="shared" ref="E268" si="71">SUM(E208:E267)</f>
        <v>257590</v>
      </c>
      <c r="F268" s="50">
        <f t="shared" ref="F268" si="72">SUM(F208:F267)</f>
        <v>6906832.8999999994</v>
      </c>
      <c r="G268" s="23">
        <f t="shared" ref="G268" si="73">SUM(G208:G267)</f>
        <v>13020827</v>
      </c>
      <c r="H268" s="23">
        <f t="shared" ref="H268" si="74">SUM(H208:H267)</f>
        <v>1139464</v>
      </c>
      <c r="I268" s="23">
        <f t="shared" ref="I268" si="75">SUM(I208:I267)</f>
        <v>28495467</v>
      </c>
      <c r="J268" s="23">
        <f t="shared" si="12"/>
        <v>70104840.900000006</v>
      </c>
    </row>
    <row r="271" spans="1:12" ht="25.8" x14ac:dyDescent="0.5">
      <c r="A271" s="51" t="s">
        <v>177</v>
      </c>
      <c r="B271" s="2" t="s">
        <v>178</v>
      </c>
      <c r="C271" s="8"/>
      <c r="K271" s="53">
        <v>10</v>
      </c>
      <c r="L271" s="52" t="s">
        <v>176</v>
      </c>
    </row>
    <row r="272" spans="1:12" ht="15.6" x14ac:dyDescent="0.3">
      <c r="B272" s="139" t="s">
        <v>2</v>
      </c>
      <c r="C272" s="139" t="s">
        <v>3</v>
      </c>
      <c r="D272" s="47">
        <v>3011</v>
      </c>
      <c r="E272" s="47">
        <v>3012</v>
      </c>
      <c r="F272" s="48">
        <v>3020</v>
      </c>
      <c r="G272" s="47">
        <v>3030</v>
      </c>
      <c r="H272" s="47">
        <v>3040</v>
      </c>
      <c r="I272" s="47">
        <v>3050</v>
      </c>
      <c r="J272" s="47">
        <v>3090</v>
      </c>
    </row>
    <row r="273" spans="2:10" x14ac:dyDescent="0.3">
      <c r="B273" s="139"/>
      <c r="C273" s="139"/>
      <c r="D273" s="147" t="s">
        <v>4</v>
      </c>
      <c r="E273" s="147" t="s">
        <v>5</v>
      </c>
      <c r="F273" s="149" t="s">
        <v>6</v>
      </c>
      <c r="G273" s="147" t="s">
        <v>7</v>
      </c>
      <c r="H273" s="143" t="s">
        <v>8</v>
      </c>
      <c r="I273" s="145" t="s">
        <v>9</v>
      </c>
      <c r="J273" s="145" t="s">
        <v>10</v>
      </c>
    </row>
    <row r="274" spans="2:10" x14ac:dyDescent="0.3">
      <c r="B274" s="139"/>
      <c r="C274" s="139"/>
      <c r="D274" s="148"/>
      <c r="E274" s="148"/>
      <c r="F274" s="150"/>
      <c r="G274" s="148"/>
      <c r="H274" s="144"/>
      <c r="I274" s="146"/>
      <c r="J274" s="146"/>
    </row>
    <row r="275" spans="2:10" ht="15.6" x14ac:dyDescent="0.3">
      <c r="B275" s="44">
        <v>1</v>
      </c>
      <c r="C275" s="45" t="s">
        <v>24</v>
      </c>
      <c r="D275" s="17">
        <f t="array" ref="D275:I334">MMULT(D7:BK66,D208:I267)</f>
        <v>151209.89776111193</v>
      </c>
      <c r="E275" s="17">
        <v>823.36434977479087</v>
      </c>
      <c r="F275" s="49">
        <v>3867.7382116409171</v>
      </c>
      <c r="G275" s="17">
        <v>3684.9777372465965</v>
      </c>
      <c r="H275" s="17">
        <v>10365.945600791716</v>
      </c>
      <c r="I275" s="17">
        <v>54825.68890412867</v>
      </c>
      <c r="J275" s="23">
        <f>SUM(D275:I275)</f>
        <v>224777.61256469463</v>
      </c>
    </row>
    <row r="276" spans="2:10" ht="15.6" x14ac:dyDescent="0.3">
      <c r="B276" s="44">
        <v>2</v>
      </c>
      <c r="C276" s="45" t="s">
        <v>26</v>
      </c>
      <c r="D276" s="17">
        <v>145342.14305625585</v>
      </c>
      <c r="E276" s="17">
        <v>547.83165336991055</v>
      </c>
      <c r="F276" s="49">
        <v>6168.0134154131956</v>
      </c>
      <c r="G276" s="17">
        <v>3455.6496336852033</v>
      </c>
      <c r="H276" s="17">
        <v>532.15551870753461</v>
      </c>
      <c r="I276" s="17">
        <v>14883.935214878629</v>
      </c>
      <c r="J276" s="23">
        <f t="shared" ref="J276:J335" si="76">SUM(D276:I276)</f>
        <v>170929.72849231036</v>
      </c>
    </row>
    <row r="277" spans="2:10" ht="15.6" x14ac:dyDescent="0.3">
      <c r="B277" s="44">
        <v>3</v>
      </c>
      <c r="C277" s="45" t="s">
        <v>28</v>
      </c>
      <c r="D277" s="17">
        <v>537255.57637485163</v>
      </c>
      <c r="E277" s="17">
        <v>824.62293330256182</v>
      </c>
      <c r="F277" s="49">
        <v>13749.379924475639</v>
      </c>
      <c r="G277" s="17">
        <v>20982.757130254508</v>
      </c>
      <c r="H277" s="17">
        <v>792.11525635110138</v>
      </c>
      <c r="I277" s="17">
        <v>12288.492010262353</v>
      </c>
      <c r="J277" s="23">
        <f t="shared" si="76"/>
        <v>585892.94362949778</v>
      </c>
    </row>
    <row r="278" spans="2:10" ht="15.6" x14ac:dyDescent="0.3">
      <c r="B278" s="44">
        <v>4</v>
      </c>
      <c r="C278" s="46" t="s">
        <v>30</v>
      </c>
      <c r="D278" s="17">
        <v>470188.21581532864</v>
      </c>
      <c r="E278" s="17">
        <v>353.15046142535283</v>
      </c>
      <c r="F278" s="49">
        <v>7348.5322086751876</v>
      </c>
      <c r="G278" s="17">
        <v>295531.31295896723</v>
      </c>
      <c r="H278" s="17">
        <v>498.37012321201405</v>
      </c>
      <c r="I278" s="17">
        <v>4072.4668149986128</v>
      </c>
      <c r="J278" s="23">
        <f t="shared" si="76"/>
        <v>777992.04838260706</v>
      </c>
    </row>
    <row r="279" spans="2:10" ht="15.6" x14ac:dyDescent="0.3">
      <c r="B279" s="44">
        <v>5</v>
      </c>
      <c r="C279" s="46" t="s">
        <v>32</v>
      </c>
      <c r="D279" s="17">
        <v>43983.276555659162</v>
      </c>
      <c r="E279" s="17">
        <v>91.842315809070271</v>
      </c>
      <c r="F279" s="49">
        <v>1442.1865476104017</v>
      </c>
      <c r="G279" s="17">
        <v>348.4172714365626</v>
      </c>
      <c r="H279" s="17">
        <v>132.11757165697844</v>
      </c>
      <c r="I279" s="17">
        <v>722.26760579240931</v>
      </c>
      <c r="J279" s="23">
        <f t="shared" si="76"/>
        <v>46720.107867964587</v>
      </c>
    </row>
    <row r="280" spans="2:10" ht="15.6" x14ac:dyDescent="0.3">
      <c r="B280" s="44">
        <v>6</v>
      </c>
      <c r="C280" s="46" t="s">
        <v>34</v>
      </c>
      <c r="D280" s="17">
        <v>158597.34694809982</v>
      </c>
      <c r="E280" s="17">
        <v>212.65306029655667</v>
      </c>
      <c r="F280" s="49">
        <v>2855.4453217183882</v>
      </c>
      <c r="G280" s="17">
        <v>959503.53182065103</v>
      </c>
      <c r="H280" s="17">
        <v>15284.716375738381</v>
      </c>
      <c r="I280" s="17">
        <v>2584338.8924118355</v>
      </c>
      <c r="J280" s="23">
        <f t="shared" si="76"/>
        <v>3720792.5859383396</v>
      </c>
    </row>
    <row r="281" spans="2:10" ht="15.6" x14ac:dyDescent="0.3">
      <c r="B281" s="44">
        <v>7</v>
      </c>
      <c r="C281" s="46" t="s">
        <v>36</v>
      </c>
      <c r="D281" s="17">
        <v>447420.99294490705</v>
      </c>
      <c r="E281" s="17">
        <v>2418.415474337879</v>
      </c>
      <c r="F281" s="49">
        <v>11438.762920742229</v>
      </c>
      <c r="G281" s="17">
        <v>2425286.20343896</v>
      </c>
      <c r="H281" s="17">
        <v>28719.814877560442</v>
      </c>
      <c r="I281" s="17">
        <v>968887.69788174145</v>
      </c>
      <c r="J281" s="23">
        <f t="shared" si="76"/>
        <v>3884171.8875382491</v>
      </c>
    </row>
    <row r="282" spans="2:10" ht="15.6" x14ac:dyDescent="0.3">
      <c r="B282" s="44">
        <v>8</v>
      </c>
      <c r="C282" s="46" t="s">
        <v>38</v>
      </c>
      <c r="D282" s="17">
        <v>39196.596335509443</v>
      </c>
      <c r="E282" s="17">
        <v>708.38971460591745</v>
      </c>
      <c r="F282" s="49">
        <v>3186.9923282255641</v>
      </c>
      <c r="G282" s="17">
        <v>132726.35789009361</v>
      </c>
      <c r="H282" s="17">
        <v>-1563.1518616515177</v>
      </c>
      <c r="I282" s="17">
        <v>105528.54216851036</v>
      </c>
      <c r="J282" s="23">
        <f t="shared" si="76"/>
        <v>279783.7265752934</v>
      </c>
    </row>
    <row r="283" spans="2:10" ht="15.6" x14ac:dyDescent="0.3">
      <c r="B283" s="44">
        <v>9</v>
      </c>
      <c r="C283" s="46" t="s">
        <v>40</v>
      </c>
      <c r="D283" s="17">
        <v>10242.369730363484</v>
      </c>
      <c r="E283" s="17">
        <v>28.341549348148551</v>
      </c>
      <c r="F283" s="49">
        <v>80.287985799532137</v>
      </c>
      <c r="G283" s="17">
        <v>13612.725117801185</v>
      </c>
      <c r="H283" s="17">
        <v>248.8567477940353</v>
      </c>
      <c r="I283" s="17">
        <v>873.71777669356516</v>
      </c>
      <c r="J283" s="23">
        <f t="shared" si="76"/>
        <v>25086.298907799948</v>
      </c>
    </row>
    <row r="284" spans="2:10" ht="15.6" x14ac:dyDescent="0.3">
      <c r="B284" s="44">
        <v>10</v>
      </c>
      <c r="C284" s="46" t="s">
        <v>42</v>
      </c>
      <c r="D284" s="17">
        <v>153192.93280239165</v>
      </c>
      <c r="E284" s="17">
        <v>510.0892350199577</v>
      </c>
      <c r="F284" s="49">
        <v>5300.5054402925807</v>
      </c>
      <c r="G284" s="17">
        <v>107911.42173454864</v>
      </c>
      <c r="H284" s="17">
        <v>2698.154583492329</v>
      </c>
      <c r="I284" s="17">
        <v>24088.760335190505</v>
      </c>
      <c r="J284" s="23">
        <f t="shared" si="76"/>
        <v>293701.86413093569</v>
      </c>
    </row>
    <row r="285" spans="2:10" ht="15.6" x14ac:dyDescent="0.3">
      <c r="B285" s="44">
        <v>11</v>
      </c>
      <c r="C285" s="46" t="s">
        <v>44</v>
      </c>
      <c r="D285" s="17">
        <v>543889.38901419635</v>
      </c>
      <c r="E285" s="17">
        <v>900.22081431281856</v>
      </c>
      <c r="F285" s="49">
        <v>11734.035117400903</v>
      </c>
      <c r="G285" s="17">
        <v>98074.446561274483</v>
      </c>
      <c r="H285" s="17">
        <v>-1600.0548730986336</v>
      </c>
      <c r="I285" s="17">
        <v>12708.693831132154</v>
      </c>
      <c r="J285" s="23">
        <f t="shared" si="76"/>
        <v>665706.73046521808</v>
      </c>
    </row>
    <row r="286" spans="2:10" ht="15.6" x14ac:dyDescent="0.3">
      <c r="B286" s="44">
        <v>12</v>
      </c>
      <c r="C286" s="46" t="s">
        <v>46</v>
      </c>
      <c r="D286" s="17">
        <v>22176.886200958557</v>
      </c>
      <c r="E286" s="17">
        <v>65.007525777257399</v>
      </c>
      <c r="F286" s="49">
        <v>625.95204355916928</v>
      </c>
      <c r="G286" s="17">
        <v>53952.830190312321</v>
      </c>
      <c r="H286" s="17">
        <v>934.06721603478729</v>
      </c>
      <c r="I286" s="17">
        <v>118137.16155459064</v>
      </c>
      <c r="J286" s="23">
        <f t="shared" si="76"/>
        <v>195891.90473123273</v>
      </c>
    </row>
    <row r="287" spans="2:10" ht="15.6" x14ac:dyDescent="0.3">
      <c r="B287" s="44">
        <v>13</v>
      </c>
      <c r="C287" s="46" t="s">
        <v>48</v>
      </c>
      <c r="D287" s="17">
        <v>96265.42298422454</v>
      </c>
      <c r="E287" s="17">
        <v>492.03739426769641</v>
      </c>
      <c r="F287" s="49">
        <v>5681.4779299146858</v>
      </c>
      <c r="G287" s="17">
        <v>110737.32895830032</v>
      </c>
      <c r="H287" s="17">
        <v>2362.9638495446097</v>
      </c>
      <c r="I287" s="17">
        <v>41343.266877376795</v>
      </c>
      <c r="J287" s="23">
        <f t="shared" si="76"/>
        <v>256882.49799362867</v>
      </c>
    </row>
    <row r="288" spans="2:10" ht="15.6" x14ac:dyDescent="0.3">
      <c r="B288" s="44">
        <v>14</v>
      </c>
      <c r="C288" s="46" t="s">
        <v>50</v>
      </c>
      <c r="D288" s="17">
        <v>3478141.6444491795</v>
      </c>
      <c r="E288" s="17">
        <v>10798.727442871894</v>
      </c>
      <c r="F288" s="49">
        <v>125803.67563696427</v>
      </c>
      <c r="G288" s="17">
        <v>40363.836316072586</v>
      </c>
      <c r="H288" s="17">
        <v>6166.4853378024582</v>
      </c>
      <c r="I288" s="17">
        <v>924606.32860228687</v>
      </c>
      <c r="J288" s="23">
        <f t="shared" si="76"/>
        <v>4585880.6977851773</v>
      </c>
    </row>
    <row r="289" spans="2:10" ht="15.6" x14ac:dyDescent="0.3">
      <c r="B289" s="44">
        <v>15</v>
      </c>
      <c r="C289" s="46" t="s">
        <v>52</v>
      </c>
      <c r="D289" s="17">
        <v>71510.459939463035</v>
      </c>
      <c r="E289" s="17">
        <v>1077.106287168308</v>
      </c>
      <c r="F289" s="49">
        <v>11101.75943023227</v>
      </c>
      <c r="G289" s="17">
        <v>3298.2207634898382</v>
      </c>
      <c r="H289" s="17">
        <v>8215.2758762569629</v>
      </c>
      <c r="I289" s="17">
        <v>457026.4285606835</v>
      </c>
      <c r="J289" s="23">
        <f t="shared" si="76"/>
        <v>552229.25085729396</v>
      </c>
    </row>
    <row r="290" spans="2:10" ht="15.6" x14ac:dyDescent="0.3">
      <c r="B290" s="44">
        <v>16</v>
      </c>
      <c r="C290" s="46" t="s">
        <v>54</v>
      </c>
      <c r="D290" s="17">
        <v>905.9275136788026</v>
      </c>
      <c r="E290" s="17">
        <v>14.231912689303506</v>
      </c>
      <c r="F290" s="49">
        <v>215.35771809622875</v>
      </c>
      <c r="G290" s="17">
        <v>2304.7891207522489</v>
      </c>
      <c r="H290" s="17">
        <v>447227.71534212324</v>
      </c>
      <c r="I290" s="17">
        <v>5679885.5563670332</v>
      </c>
      <c r="J290" s="23">
        <f t="shared" si="76"/>
        <v>6130553.5779743735</v>
      </c>
    </row>
    <row r="291" spans="2:10" ht="15.6" x14ac:dyDescent="0.3">
      <c r="B291" s="44">
        <v>17</v>
      </c>
      <c r="C291" s="46" t="s">
        <v>56</v>
      </c>
      <c r="D291" s="17">
        <v>78829.342588417974</v>
      </c>
      <c r="E291" s="17">
        <v>1288.715482699032</v>
      </c>
      <c r="F291" s="49">
        <v>19299.592188287093</v>
      </c>
      <c r="G291" s="17">
        <v>985341.54850434221</v>
      </c>
      <c r="H291" s="17">
        <v>3409.0721074035041</v>
      </c>
      <c r="I291" s="17">
        <v>1342806.2375096041</v>
      </c>
      <c r="J291" s="23">
        <f t="shared" si="76"/>
        <v>2430974.5083807539</v>
      </c>
    </row>
    <row r="292" spans="2:10" ht="15.6" x14ac:dyDescent="0.3">
      <c r="B292" s="44">
        <v>18</v>
      </c>
      <c r="C292" s="46" t="s">
        <v>58</v>
      </c>
      <c r="D292" s="17">
        <v>0</v>
      </c>
      <c r="E292" s="17">
        <v>0</v>
      </c>
      <c r="F292" s="49">
        <v>0</v>
      </c>
      <c r="G292" s="17">
        <v>0</v>
      </c>
      <c r="H292" s="17">
        <v>0</v>
      </c>
      <c r="I292" s="17">
        <v>0</v>
      </c>
      <c r="J292" s="23">
        <f t="shared" si="76"/>
        <v>0</v>
      </c>
    </row>
    <row r="293" spans="2:10" ht="15.6" x14ac:dyDescent="0.3">
      <c r="B293" s="44">
        <v>19</v>
      </c>
      <c r="C293" s="46" t="s">
        <v>60</v>
      </c>
      <c r="D293" s="17">
        <v>425861.75428686885</v>
      </c>
      <c r="E293" s="17">
        <v>571.0108463667965</v>
      </c>
      <c r="F293" s="49">
        <v>7667.3726098026336</v>
      </c>
      <c r="G293" s="17">
        <v>2157.8784403778968</v>
      </c>
      <c r="H293" s="17">
        <v>24199.407353869017</v>
      </c>
      <c r="I293" s="17">
        <v>6714065.6103363335</v>
      </c>
      <c r="J293" s="23">
        <f t="shared" si="76"/>
        <v>7174523.0338736186</v>
      </c>
    </row>
    <row r="294" spans="2:10" ht="15.6" x14ac:dyDescent="0.3">
      <c r="B294" s="44">
        <v>20</v>
      </c>
      <c r="C294" s="46" t="s">
        <v>62</v>
      </c>
      <c r="D294" s="17">
        <v>231667.93758982889</v>
      </c>
      <c r="E294" s="17">
        <v>559.17965512845876</v>
      </c>
      <c r="F294" s="49">
        <v>8397.7305265060277</v>
      </c>
      <c r="G294" s="17">
        <v>4932.8741298888945</v>
      </c>
      <c r="H294" s="17">
        <v>6226.4180831235626</v>
      </c>
      <c r="I294" s="17">
        <v>392983.29006338795</v>
      </c>
      <c r="J294" s="23">
        <f t="shared" si="76"/>
        <v>644767.43004786375</v>
      </c>
    </row>
    <row r="295" spans="2:10" ht="15.6" x14ac:dyDescent="0.3">
      <c r="B295" s="44">
        <v>21</v>
      </c>
      <c r="C295" s="46" t="s">
        <v>64</v>
      </c>
      <c r="D295" s="17">
        <v>1871249.7720887349</v>
      </c>
      <c r="E295" s="17">
        <v>10243.052666865104</v>
      </c>
      <c r="F295" s="49">
        <v>47853.068136065216</v>
      </c>
      <c r="G295" s="17">
        <v>23591.953706611239</v>
      </c>
      <c r="H295" s="17">
        <v>8328.2430443063859</v>
      </c>
      <c r="I295" s="17">
        <v>641744.18927887781</v>
      </c>
      <c r="J295" s="23">
        <f t="shared" si="76"/>
        <v>2603010.2789214607</v>
      </c>
    </row>
    <row r="296" spans="2:10" ht="15.6" x14ac:dyDescent="0.3">
      <c r="B296" s="44">
        <v>22</v>
      </c>
      <c r="C296" s="46" t="s">
        <v>66</v>
      </c>
      <c r="D296" s="17">
        <v>38783.016976800864</v>
      </c>
      <c r="E296" s="17">
        <v>4528.765860347532</v>
      </c>
      <c r="F296" s="49">
        <v>3074.8813184583137</v>
      </c>
      <c r="G296" s="17">
        <v>859.56787990462021</v>
      </c>
      <c r="H296" s="17">
        <v>323.40916302338888</v>
      </c>
      <c r="I296" s="17">
        <v>2865.8934667796761</v>
      </c>
      <c r="J296" s="23">
        <f t="shared" si="76"/>
        <v>50435.534665314393</v>
      </c>
    </row>
    <row r="297" spans="2:10" ht="15.6" x14ac:dyDescent="0.3">
      <c r="B297" s="44">
        <v>23</v>
      </c>
      <c r="C297" s="46" t="s">
        <v>68</v>
      </c>
      <c r="D297" s="17">
        <v>0</v>
      </c>
      <c r="E297" s="17">
        <v>0</v>
      </c>
      <c r="F297" s="49">
        <v>0</v>
      </c>
      <c r="G297" s="17">
        <v>0</v>
      </c>
      <c r="H297" s="17">
        <v>0</v>
      </c>
      <c r="I297" s="17">
        <v>0</v>
      </c>
      <c r="J297" s="23">
        <f t="shared" si="76"/>
        <v>0</v>
      </c>
    </row>
    <row r="298" spans="2:10" ht="15.6" x14ac:dyDescent="0.3">
      <c r="B298" s="44">
        <v>24</v>
      </c>
      <c r="C298" s="46" t="s">
        <v>70</v>
      </c>
      <c r="D298" s="17">
        <v>89315.683024586251</v>
      </c>
      <c r="E298" s="17">
        <v>1232.6916400807256</v>
      </c>
      <c r="F298" s="49">
        <v>7642.9698137250807</v>
      </c>
      <c r="G298" s="17">
        <v>971.00319955249165</v>
      </c>
      <c r="H298" s="17">
        <v>113.99411027269653</v>
      </c>
      <c r="I298" s="17">
        <v>1698.4736493941748</v>
      </c>
      <c r="J298" s="23">
        <f t="shared" si="76"/>
        <v>100974.81543761143</v>
      </c>
    </row>
    <row r="299" spans="2:10" ht="15.6" x14ac:dyDescent="0.3">
      <c r="B299" s="44">
        <v>25</v>
      </c>
      <c r="C299" s="46" t="s">
        <v>72</v>
      </c>
      <c r="D299" s="17">
        <v>0</v>
      </c>
      <c r="E299" s="17">
        <v>0</v>
      </c>
      <c r="F299" s="49">
        <v>0</v>
      </c>
      <c r="G299" s="17">
        <v>0</v>
      </c>
      <c r="H299" s="17">
        <v>0</v>
      </c>
      <c r="I299" s="17">
        <v>0</v>
      </c>
      <c r="J299" s="23">
        <f t="shared" si="76"/>
        <v>0</v>
      </c>
    </row>
    <row r="300" spans="2:10" ht="15.6" x14ac:dyDescent="0.3">
      <c r="B300" s="44">
        <v>26</v>
      </c>
      <c r="C300" s="46" t="s">
        <v>74</v>
      </c>
      <c r="D300" s="17">
        <v>70007.626413449616</v>
      </c>
      <c r="E300" s="17">
        <v>1059.0443477938775</v>
      </c>
      <c r="F300" s="49">
        <v>10040.551014098459</v>
      </c>
      <c r="G300" s="17">
        <v>356143.32687995408</v>
      </c>
      <c r="H300" s="17">
        <v>1391.9470227867994</v>
      </c>
      <c r="I300" s="17">
        <v>44388.28168683526</v>
      </c>
      <c r="J300" s="23">
        <f t="shared" si="76"/>
        <v>483030.77736491809</v>
      </c>
    </row>
    <row r="301" spans="2:10" ht="15.6" x14ac:dyDescent="0.3">
      <c r="B301" s="44">
        <v>27</v>
      </c>
      <c r="C301" s="46" t="s">
        <v>76</v>
      </c>
      <c r="D301" s="17">
        <v>43626.927241858546</v>
      </c>
      <c r="E301" s="17">
        <v>927.77910346718443</v>
      </c>
      <c r="F301" s="49">
        <v>33747.947186104939</v>
      </c>
      <c r="G301" s="17">
        <v>6920.1853523051286</v>
      </c>
      <c r="H301" s="17">
        <v>1182.1982276528845</v>
      </c>
      <c r="I301" s="17">
        <v>21709.958087348095</v>
      </c>
      <c r="J301" s="23">
        <f t="shared" si="76"/>
        <v>108114.99519873678</v>
      </c>
    </row>
    <row r="302" spans="2:10" ht="15.6" x14ac:dyDescent="0.3">
      <c r="B302" s="44">
        <v>28</v>
      </c>
      <c r="C302" s="46" t="s">
        <v>78</v>
      </c>
      <c r="D302" s="17">
        <v>22224.844445066221</v>
      </c>
      <c r="E302" s="17">
        <v>220.80567183505849</v>
      </c>
      <c r="F302" s="49">
        <v>1267.1657550484329</v>
      </c>
      <c r="G302" s="17">
        <v>5323.2326521137784</v>
      </c>
      <c r="H302" s="17">
        <v>160.61458308789059</v>
      </c>
      <c r="I302" s="17">
        <v>36668.533779671234</v>
      </c>
      <c r="J302" s="23">
        <f t="shared" si="76"/>
        <v>65865.196886822625</v>
      </c>
    </row>
    <row r="303" spans="2:10" ht="15.6" x14ac:dyDescent="0.3">
      <c r="B303" s="44">
        <v>29</v>
      </c>
      <c r="C303" s="46" t="s">
        <v>80</v>
      </c>
      <c r="D303" s="17">
        <v>193534.05079755554</v>
      </c>
      <c r="E303" s="17">
        <v>3497.6896931942638</v>
      </c>
      <c r="F303" s="49">
        <v>15735.844251952436</v>
      </c>
      <c r="G303" s="17">
        <v>65355.605773055497</v>
      </c>
      <c r="H303" s="17">
        <v>12199.0961730933</v>
      </c>
      <c r="I303" s="17">
        <v>413619.24460678129</v>
      </c>
      <c r="J303" s="23">
        <f t="shared" si="76"/>
        <v>703941.53129563225</v>
      </c>
    </row>
    <row r="304" spans="2:10" ht="15.6" x14ac:dyDescent="0.3">
      <c r="B304" s="44">
        <v>30</v>
      </c>
      <c r="C304" s="46" t="s">
        <v>82</v>
      </c>
      <c r="D304" s="17">
        <v>135388.58711038472</v>
      </c>
      <c r="E304" s="17">
        <v>1905.7485991444757</v>
      </c>
      <c r="F304" s="49">
        <v>27354.121539127435</v>
      </c>
      <c r="G304" s="17">
        <v>1249801.4835455716</v>
      </c>
      <c r="H304" s="17">
        <v>2126.1075719674041</v>
      </c>
      <c r="I304" s="17">
        <v>266691.68995554355</v>
      </c>
      <c r="J304" s="23">
        <f t="shared" si="76"/>
        <v>1683267.738321739</v>
      </c>
    </row>
    <row r="305" spans="2:10" ht="15.6" x14ac:dyDescent="0.3">
      <c r="B305" s="44">
        <v>31</v>
      </c>
      <c r="C305" s="46" t="s">
        <v>84</v>
      </c>
      <c r="D305" s="17">
        <v>2498.1128826285358</v>
      </c>
      <c r="E305" s="17">
        <v>39.244778303751751</v>
      </c>
      <c r="F305" s="49">
        <v>593.85313043976919</v>
      </c>
      <c r="G305" s="17">
        <v>6355.5011933710421</v>
      </c>
      <c r="H305" s="17">
        <v>849662.34783001198</v>
      </c>
      <c r="I305" s="17">
        <v>15614957.926833473</v>
      </c>
      <c r="J305" s="23">
        <f t="shared" si="76"/>
        <v>16474106.986648228</v>
      </c>
    </row>
    <row r="306" spans="2:10" ht="15.6" x14ac:dyDescent="0.3">
      <c r="B306" s="44">
        <v>32</v>
      </c>
      <c r="C306" s="46" t="s">
        <v>86</v>
      </c>
      <c r="D306" s="17">
        <v>70506.633894598883</v>
      </c>
      <c r="E306" s="17">
        <v>1285.8935115040895</v>
      </c>
      <c r="F306" s="49">
        <v>19560.874511486541</v>
      </c>
      <c r="G306" s="17">
        <v>204775.37138855757</v>
      </c>
      <c r="H306" s="17">
        <v>1822.8571615970195</v>
      </c>
      <c r="I306" s="17">
        <v>30385.630851481961</v>
      </c>
      <c r="J306" s="23">
        <f t="shared" si="76"/>
        <v>328337.26131922606</v>
      </c>
    </row>
    <row r="307" spans="2:10" ht="15.6" x14ac:dyDescent="0.3">
      <c r="B307" s="44">
        <v>33</v>
      </c>
      <c r="C307" s="46" t="s">
        <v>88</v>
      </c>
      <c r="D307" s="17">
        <v>0</v>
      </c>
      <c r="E307" s="17">
        <v>0</v>
      </c>
      <c r="F307" s="49">
        <v>0</v>
      </c>
      <c r="G307" s="17">
        <v>0</v>
      </c>
      <c r="H307" s="17">
        <v>0</v>
      </c>
      <c r="I307" s="17">
        <v>0</v>
      </c>
      <c r="J307" s="23">
        <f t="shared" si="76"/>
        <v>0</v>
      </c>
    </row>
    <row r="308" spans="2:10" ht="15.6" x14ac:dyDescent="0.3">
      <c r="B308" s="44">
        <v>34</v>
      </c>
      <c r="C308" s="46" t="s">
        <v>90</v>
      </c>
      <c r="D308" s="17">
        <v>38339.371367601401</v>
      </c>
      <c r="E308" s="17">
        <v>27.488392015756013</v>
      </c>
      <c r="F308" s="49">
        <v>84.784484571817913</v>
      </c>
      <c r="G308" s="17">
        <v>15637.758089338284</v>
      </c>
      <c r="H308" s="17">
        <v>534.46471966160823</v>
      </c>
      <c r="I308" s="17">
        <v>46942.840627226768</v>
      </c>
      <c r="J308" s="23">
        <f t="shared" si="76"/>
        <v>101566.70768041564</v>
      </c>
    </row>
    <row r="309" spans="2:10" ht="15.6" x14ac:dyDescent="0.3">
      <c r="B309" s="44">
        <v>35</v>
      </c>
      <c r="C309" s="46" t="s">
        <v>92</v>
      </c>
      <c r="D309" s="17">
        <v>9337.9858315020119</v>
      </c>
      <c r="E309" s="17">
        <v>77.400371786220589</v>
      </c>
      <c r="F309" s="49">
        <v>2977.8427673548244</v>
      </c>
      <c r="G309" s="17">
        <v>13363.843212132966</v>
      </c>
      <c r="H309" s="17">
        <v>196.991842150124</v>
      </c>
      <c r="I309" s="17">
        <v>764.64895392430174</v>
      </c>
      <c r="J309" s="23">
        <f t="shared" si="76"/>
        <v>26718.712978850446</v>
      </c>
    </row>
    <row r="310" spans="2:10" ht="15.6" x14ac:dyDescent="0.3">
      <c r="B310" s="44">
        <v>36</v>
      </c>
      <c r="C310" s="46" t="s">
        <v>94</v>
      </c>
      <c r="D310" s="17">
        <v>19310.991956760015</v>
      </c>
      <c r="E310" s="17">
        <v>2023.0831685979283</v>
      </c>
      <c r="F310" s="49">
        <v>6075.7870319608173</v>
      </c>
      <c r="G310" s="17">
        <v>16165.756823158308</v>
      </c>
      <c r="H310" s="17">
        <v>610.18282642921929</v>
      </c>
      <c r="I310" s="17">
        <v>11086.542468726519</v>
      </c>
      <c r="J310" s="23">
        <f t="shared" si="76"/>
        <v>55272.344275632808</v>
      </c>
    </row>
    <row r="311" spans="2:10" ht="15.6" x14ac:dyDescent="0.3">
      <c r="B311" s="44">
        <v>37</v>
      </c>
      <c r="C311" s="46" t="s">
        <v>96</v>
      </c>
      <c r="D311" s="17">
        <v>819194.9778752164</v>
      </c>
      <c r="E311" s="17">
        <v>12338.720588212047</v>
      </c>
      <c r="F311" s="49">
        <v>127155.05532764117</v>
      </c>
      <c r="G311" s="17">
        <v>37110.030226044364</v>
      </c>
      <c r="H311" s="17">
        <v>2500.0815534674716</v>
      </c>
      <c r="I311" s="17">
        <v>67101.684913749719</v>
      </c>
      <c r="J311" s="23">
        <f t="shared" si="76"/>
        <v>1065400.5504843311</v>
      </c>
    </row>
    <row r="312" spans="2:10" ht="15.6" x14ac:dyDescent="0.3">
      <c r="B312" s="44">
        <v>38</v>
      </c>
      <c r="C312" s="46" t="s">
        <v>98</v>
      </c>
      <c r="D312" s="17">
        <v>26441.268623276614</v>
      </c>
      <c r="E312" s="17">
        <v>459.12077381500609</v>
      </c>
      <c r="F312" s="49">
        <v>24682.702792914602</v>
      </c>
      <c r="G312" s="17">
        <v>704.41036300730059</v>
      </c>
      <c r="H312" s="17">
        <v>554.79159750370354</v>
      </c>
      <c r="I312" s="17">
        <v>1828.5879215659272</v>
      </c>
      <c r="J312" s="23">
        <f t="shared" si="76"/>
        <v>54670.882072083157</v>
      </c>
    </row>
    <row r="313" spans="2:10" ht="15.6" x14ac:dyDescent="0.3">
      <c r="B313" s="44">
        <v>39</v>
      </c>
      <c r="C313" s="46" t="s">
        <v>100</v>
      </c>
      <c r="D313" s="17">
        <v>489329.5933968618</v>
      </c>
      <c r="E313" s="17">
        <v>9457.3633907093099</v>
      </c>
      <c r="F313" s="49">
        <v>147252.42185997599</v>
      </c>
      <c r="G313" s="17">
        <v>8213704.0063912868</v>
      </c>
      <c r="H313" s="17">
        <v>11368.976936707533</v>
      </c>
      <c r="I313" s="17">
        <v>393034.22182991245</v>
      </c>
      <c r="J313" s="23">
        <f t="shared" si="76"/>
        <v>9264146.583805453</v>
      </c>
    </row>
    <row r="314" spans="2:10" ht="15.6" x14ac:dyDescent="0.3">
      <c r="B314" s="44">
        <v>40</v>
      </c>
      <c r="C314" s="46" t="s">
        <v>102</v>
      </c>
      <c r="D314" s="17">
        <v>750848.26695314224</v>
      </c>
      <c r="E314" s="17">
        <v>7221.4341578110216</v>
      </c>
      <c r="F314" s="49">
        <v>122088.3089697549</v>
      </c>
      <c r="G314" s="17">
        <v>876025.07932885631</v>
      </c>
      <c r="H314" s="17">
        <v>24779.135964368746</v>
      </c>
      <c r="I314" s="17">
        <v>387262.71180513484</v>
      </c>
      <c r="J314" s="23">
        <f t="shared" si="76"/>
        <v>2168224.9371790681</v>
      </c>
    </row>
    <row r="315" spans="2:10" ht="15.6" x14ac:dyDescent="0.3">
      <c r="B315" s="44">
        <v>41</v>
      </c>
      <c r="C315" s="46" t="s">
        <v>104</v>
      </c>
      <c r="D315" s="17">
        <v>4296771.7194837658</v>
      </c>
      <c r="E315" s="17">
        <v>37143.397092302854</v>
      </c>
      <c r="F315" s="49">
        <v>241857.03968112954</v>
      </c>
      <c r="G315" s="17">
        <v>890376.91812092101</v>
      </c>
      <c r="H315" s="17">
        <v>163958.51180498829</v>
      </c>
      <c r="I315" s="17">
        <v>4526199.4174242681</v>
      </c>
      <c r="J315" s="23">
        <f t="shared" si="76"/>
        <v>10156307.003607376</v>
      </c>
    </row>
    <row r="316" spans="2:10" ht="15.6" x14ac:dyDescent="0.3">
      <c r="B316" s="44">
        <v>42</v>
      </c>
      <c r="C316" s="46" t="s">
        <v>106</v>
      </c>
      <c r="D316" s="17">
        <v>695388.67440257338</v>
      </c>
      <c r="E316" s="17">
        <v>9369.4773173137328</v>
      </c>
      <c r="F316" s="49">
        <v>57474.578318609427</v>
      </c>
      <c r="G316" s="17">
        <v>213477.55254214068</v>
      </c>
      <c r="H316" s="17">
        <v>24229.132481324737</v>
      </c>
      <c r="I316" s="17">
        <v>645321.54660336615</v>
      </c>
      <c r="J316" s="23">
        <f t="shared" si="76"/>
        <v>1645260.9616653281</v>
      </c>
    </row>
    <row r="317" spans="2:10" ht="15.6" x14ac:dyDescent="0.3">
      <c r="B317" s="44">
        <v>43</v>
      </c>
      <c r="C317" s="46" t="s">
        <v>108</v>
      </c>
      <c r="D317" s="17">
        <v>271546.58865597227</v>
      </c>
      <c r="E317" s="17">
        <v>3909.7617570134589</v>
      </c>
      <c r="F317" s="49">
        <v>37392.927226706553</v>
      </c>
      <c r="G317" s="17">
        <v>127276.91156728647</v>
      </c>
      <c r="H317" s="17">
        <v>22374.951844047519</v>
      </c>
      <c r="I317" s="17">
        <v>547962.2159695836</v>
      </c>
      <c r="J317" s="23">
        <f t="shared" si="76"/>
        <v>1010463.3570206099</v>
      </c>
    </row>
    <row r="318" spans="2:10" ht="15.6" x14ac:dyDescent="0.3">
      <c r="B318" s="44">
        <v>44</v>
      </c>
      <c r="C318" s="46" t="s">
        <v>110</v>
      </c>
      <c r="D318" s="17">
        <v>35469.683508490882</v>
      </c>
      <c r="E318" s="17">
        <v>810.23447424732012</v>
      </c>
      <c r="F318" s="49">
        <v>2869.9077754881237</v>
      </c>
      <c r="G318" s="17">
        <v>5743.2301705778373</v>
      </c>
      <c r="H318" s="17">
        <v>864.64775078921946</v>
      </c>
      <c r="I318" s="17">
        <v>22577.197027269169</v>
      </c>
      <c r="J318" s="23">
        <f t="shared" si="76"/>
        <v>68334.900706862551</v>
      </c>
    </row>
    <row r="319" spans="2:10" ht="15.6" x14ac:dyDescent="0.3">
      <c r="B319" s="44">
        <v>45</v>
      </c>
      <c r="C319" s="46" t="s">
        <v>112</v>
      </c>
      <c r="D319" s="17">
        <v>1277370.382722311</v>
      </c>
      <c r="E319" s="17">
        <v>33551.637675367849</v>
      </c>
      <c r="F319" s="49">
        <v>137299.85224494408</v>
      </c>
      <c r="G319" s="17">
        <v>118607.81299260573</v>
      </c>
      <c r="H319" s="17">
        <v>16751.553721618609</v>
      </c>
      <c r="I319" s="17">
        <v>459924.56539269368</v>
      </c>
      <c r="J319" s="23">
        <f t="shared" si="76"/>
        <v>2043505.804749541</v>
      </c>
    </row>
    <row r="320" spans="2:10" ht="15.6" x14ac:dyDescent="0.3">
      <c r="B320" s="44">
        <v>46</v>
      </c>
      <c r="C320" s="46" t="s">
        <v>114</v>
      </c>
      <c r="D320" s="17">
        <v>312598.02172390674</v>
      </c>
      <c r="E320" s="17">
        <v>3841.4333557531236</v>
      </c>
      <c r="F320" s="49">
        <v>22265.828785160309</v>
      </c>
      <c r="G320" s="17">
        <v>63604.517248917262</v>
      </c>
      <c r="H320" s="17">
        <v>4465.3090600557771</v>
      </c>
      <c r="I320" s="17">
        <v>119348.0560794031</v>
      </c>
      <c r="J320" s="23">
        <f t="shared" si="76"/>
        <v>526123.16625319631</v>
      </c>
    </row>
    <row r="321" spans="2:10" ht="15.6" x14ac:dyDescent="0.3">
      <c r="B321" s="44">
        <v>47</v>
      </c>
      <c r="C321" s="46" t="s">
        <v>116</v>
      </c>
      <c r="D321" s="17">
        <v>137358.62770912421</v>
      </c>
      <c r="E321" s="17">
        <v>1589.7066467717177</v>
      </c>
      <c r="F321" s="49">
        <v>26315.627429951714</v>
      </c>
      <c r="G321" s="17">
        <v>5535.8758738039114</v>
      </c>
      <c r="H321" s="17">
        <v>750.523077868413</v>
      </c>
      <c r="I321" s="17">
        <v>34296.969028839325</v>
      </c>
      <c r="J321" s="23">
        <f t="shared" si="76"/>
        <v>205847.3297663593</v>
      </c>
    </row>
    <row r="322" spans="2:10" ht="15.6" x14ac:dyDescent="0.3">
      <c r="B322" s="44">
        <v>48</v>
      </c>
      <c r="C322" s="46" t="s">
        <v>118</v>
      </c>
      <c r="D322" s="17">
        <v>2829610.6297132266</v>
      </c>
      <c r="E322" s="17">
        <v>34815.091084238898</v>
      </c>
      <c r="F322" s="49">
        <v>490415.51783902524</v>
      </c>
      <c r="G322" s="17">
        <v>130681.5584450413</v>
      </c>
      <c r="H322" s="17">
        <v>6130.2703691068709</v>
      </c>
      <c r="I322" s="17">
        <v>200183.16144381871</v>
      </c>
      <c r="J322" s="23">
        <f t="shared" si="76"/>
        <v>3691836.2288944577</v>
      </c>
    </row>
    <row r="323" spans="2:10" ht="15.6" x14ac:dyDescent="0.3">
      <c r="B323" s="44">
        <v>49</v>
      </c>
      <c r="C323" s="46" t="s">
        <v>120</v>
      </c>
      <c r="D323" s="17">
        <v>1080236.6758379433</v>
      </c>
      <c r="E323" s="17">
        <v>3256.0778296679032</v>
      </c>
      <c r="F323" s="49">
        <v>107500.0392035977</v>
      </c>
      <c r="G323" s="17">
        <v>25989.86406981013</v>
      </c>
      <c r="H323" s="17">
        <v>2476.8144778822648</v>
      </c>
      <c r="I323" s="17">
        <v>67266.259417789712</v>
      </c>
      <c r="J323" s="23">
        <f t="shared" si="76"/>
        <v>1286725.7308366911</v>
      </c>
    </row>
    <row r="324" spans="2:10" ht="15.6" x14ac:dyDescent="0.3">
      <c r="B324" s="44">
        <v>50</v>
      </c>
      <c r="C324" s="46" t="s">
        <v>122</v>
      </c>
      <c r="D324" s="17">
        <v>412168.08854174998</v>
      </c>
      <c r="E324" s="17">
        <v>4315.7025601563782</v>
      </c>
      <c r="F324" s="49">
        <v>110843.00662650714</v>
      </c>
      <c r="G324" s="17">
        <v>98918.446782754341</v>
      </c>
      <c r="H324" s="17">
        <v>14122.385678822326</v>
      </c>
      <c r="I324" s="17">
        <v>427423.00677605614</v>
      </c>
      <c r="J324" s="23">
        <f t="shared" si="76"/>
        <v>1067790.6369660464</v>
      </c>
    </row>
    <row r="325" spans="2:10" ht="15.6" x14ac:dyDescent="0.3">
      <c r="B325" s="44">
        <v>51</v>
      </c>
      <c r="C325" s="46" t="s">
        <v>124</v>
      </c>
      <c r="D325" s="17">
        <v>35083.031709099021</v>
      </c>
      <c r="E325" s="17">
        <v>562.70223091634443</v>
      </c>
      <c r="F325" s="49">
        <v>9743.5662535042356</v>
      </c>
      <c r="G325" s="17">
        <v>7912.8818631092145</v>
      </c>
      <c r="H325" s="17">
        <v>707.50184385266664</v>
      </c>
      <c r="I325" s="17">
        <v>18458.094849837118</v>
      </c>
      <c r="J325" s="23">
        <f t="shared" si="76"/>
        <v>72467.778750318597</v>
      </c>
    </row>
    <row r="326" spans="2:10" ht="15.6" x14ac:dyDescent="0.3">
      <c r="B326" s="44">
        <v>52</v>
      </c>
      <c r="C326" s="46" t="s">
        <v>126</v>
      </c>
      <c r="D326" s="17">
        <v>194822.11239329126</v>
      </c>
      <c r="E326" s="17">
        <v>915.68028351041346</v>
      </c>
      <c r="F326" s="49">
        <v>3638.2550188388286</v>
      </c>
      <c r="G326" s="17">
        <v>7949.6354083323204</v>
      </c>
      <c r="H326" s="17">
        <v>1794.6905793230578</v>
      </c>
      <c r="I326" s="17">
        <v>62136.376772962256</v>
      </c>
      <c r="J326" s="23">
        <f t="shared" si="76"/>
        <v>271256.75045625813</v>
      </c>
    </row>
    <row r="327" spans="2:10" ht="15.6" x14ac:dyDescent="0.3">
      <c r="B327" s="44">
        <v>53</v>
      </c>
      <c r="C327" s="46" t="s">
        <v>128</v>
      </c>
      <c r="D327" s="17">
        <v>2071329.6176674503</v>
      </c>
      <c r="E327" s="17">
        <v>61010.385760686964</v>
      </c>
      <c r="F327" s="49">
        <v>29758.839098562872</v>
      </c>
      <c r="G327" s="17">
        <v>105471.94302310678</v>
      </c>
      <c r="H327" s="17">
        <v>6488.0683104264172</v>
      </c>
      <c r="I327" s="17">
        <v>167486.49514872694</v>
      </c>
      <c r="J327" s="23">
        <f t="shared" si="76"/>
        <v>2441545.3490089606</v>
      </c>
    </row>
    <row r="328" spans="2:10" ht="15.6" x14ac:dyDescent="0.3">
      <c r="B328" s="44">
        <v>54</v>
      </c>
      <c r="C328" s="46" t="s">
        <v>130</v>
      </c>
      <c r="D328" s="17">
        <v>74252.220783609286</v>
      </c>
      <c r="E328" s="17">
        <v>2536.6942350996878</v>
      </c>
      <c r="F328" s="49">
        <v>23519.994444486274</v>
      </c>
      <c r="G328" s="17">
        <v>32339.049030452014</v>
      </c>
      <c r="H328" s="17">
        <v>1970.9458746383891</v>
      </c>
      <c r="I328" s="17">
        <v>46102.276944849487</v>
      </c>
      <c r="J328" s="23">
        <f t="shared" si="76"/>
        <v>180721.18131313514</v>
      </c>
    </row>
    <row r="329" spans="2:10" ht="15.6" x14ac:dyDescent="0.3">
      <c r="B329" s="44">
        <v>55</v>
      </c>
      <c r="C329" s="46" t="s">
        <v>132</v>
      </c>
      <c r="D329" s="17">
        <v>64169.182805327786</v>
      </c>
      <c r="E329" s="17">
        <v>4454.4313612197147</v>
      </c>
      <c r="F329" s="49">
        <v>631.33922491419946</v>
      </c>
      <c r="G329" s="17">
        <v>131.32939848706766</v>
      </c>
      <c r="H329" s="17">
        <v>22.019410466133394</v>
      </c>
      <c r="I329" s="17">
        <v>2847.0922745772873</v>
      </c>
      <c r="J329" s="23">
        <f t="shared" si="76"/>
        <v>72255.394474992194</v>
      </c>
    </row>
    <row r="330" spans="2:10" ht="15.6" x14ac:dyDescent="0.3">
      <c r="B330" s="44">
        <v>56</v>
      </c>
      <c r="C330" s="46" t="s">
        <v>134</v>
      </c>
      <c r="D330" s="17">
        <v>199423.56265137714</v>
      </c>
      <c r="E330" s="17">
        <v>15634.631646232463</v>
      </c>
      <c r="F330" s="49">
        <v>5609868.2656373121</v>
      </c>
      <c r="G330" s="17">
        <v>133748.38181049848</v>
      </c>
      <c r="H330" s="17">
        <v>990.73856060198204</v>
      </c>
      <c r="I330" s="17">
        <v>55117.443842821762</v>
      </c>
      <c r="J330" s="23">
        <f t="shared" si="76"/>
        <v>6014783.0241488442</v>
      </c>
    </row>
    <row r="331" spans="2:10" ht="15.6" x14ac:dyDescent="0.3">
      <c r="B331" s="44">
        <v>57</v>
      </c>
      <c r="C331" s="46" t="s">
        <v>136</v>
      </c>
      <c r="D331" s="17">
        <v>798551.79806545086</v>
      </c>
      <c r="E331" s="17">
        <v>23483.221117500103</v>
      </c>
      <c r="F331" s="49">
        <v>1430996.4593160928</v>
      </c>
      <c r="G331" s="17">
        <v>16623.015398402909</v>
      </c>
      <c r="H331" s="17">
        <v>1204.219466089613</v>
      </c>
      <c r="I331" s="17">
        <v>32167.873847016581</v>
      </c>
      <c r="J331" s="23">
        <f t="shared" si="76"/>
        <v>2303026.5872105528</v>
      </c>
    </row>
    <row r="332" spans="2:10" ht="15.6" x14ac:dyDescent="0.3">
      <c r="B332" s="44">
        <v>58</v>
      </c>
      <c r="C332" s="46" t="s">
        <v>138</v>
      </c>
      <c r="D332" s="17">
        <v>821751.21837912512</v>
      </c>
      <c r="E332" s="17">
        <v>2339.3391147694829</v>
      </c>
      <c r="F332" s="49">
        <v>310698.22483842302</v>
      </c>
      <c r="G332" s="17">
        <v>14208.109828193215</v>
      </c>
      <c r="H332" s="17">
        <v>7164.6123207321889</v>
      </c>
      <c r="I332" s="17">
        <v>162029.78868588619</v>
      </c>
      <c r="J332" s="23">
        <f t="shared" si="76"/>
        <v>1318191.2931671292</v>
      </c>
    </row>
    <row r="333" spans="2:10" ht="15.6" x14ac:dyDescent="0.3">
      <c r="B333" s="44">
        <v>59</v>
      </c>
      <c r="C333" s="46" t="s">
        <v>140</v>
      </c>
      <c r="D333" s="17">
        <v>104910.46530297273</v>
      </c>
      <c r="E333" s="17">
        <v>9354.5201829619145</v>
      </c>
      <c r="F333" s="49">
        <v>47407.895715991384</v>
      </c>
      <c r="G333" s="17">
        <v>2617.0402001128364</v>
      </c>
      <c r="H333" s="17">
        <v>508.7973208792817</v>
      </c>
      <c r="I333" s="17">
        <v>11787.089978535636</v>
      </c>
      <c r="J333" s="23">
        <f t="shared" si="76"/>
        <v>176585.80870145376</v>
      </c>
    </row>
    <row r="334" spans="2:10" ht="15.6" x14ac:dyDescent="0.3">
      <c r="B334" s="44">
        <v>60</v>
      </c>
      <c r="C334" s="46" t="s">
        <v>142</v>
      </c>
      <c r="D334" s="17">
        <v>350837.36156396766</v>
      </c>
      <c r="E334" s="17">
        <v>22033.061997572437</v>
      </c>
      <c r="F334" s="49">
        <v>3182.7993265006216</v>
      </c>
      <c r="G334" s="17">
        <v>6354.6065653071628</v>
      </c>
      <c r="H334" s="17">
        <v>158.76949104563494</v>
      </c>
      <c r="I334" s="17">
        <v>5772.7464489248414</v>
      </c>
      <c r="J334" s="23">
        <f t="shared" si="76"/>
        <v>388339.34539331833</v>
      </c>
    </row>
    <row r="335" spans="2:10" ht="15.6" x14ac:dyDescent="0.3">
      <c r="B335" s="44"/>
      <c r="C335" s="46" t="s">
        <v>167</v>
      </c>
      <c r="D335" s="23">
        <f>SUM(D275:D334)</f>
        <v>27859465.487392057</v>
      </c>
      <c r="E335" s="23">
        <f t="shared" ref="E335" si="77">SUM(E275:E334)</f>
        <v>353757.45254735783</v>
      </c>
      <c r="F335" s="50">
        <f t="shared" ref="F335" si="78">SUM(F275:F334)</f>
        <v>9546832.9414017834</v>
      </c>
      <c r="G335" s="23">
        <f t="shared" ref="G335" si="79">SUM(G275:G334)</f>
        <v>18364583.904063132</v>
      </c>
      <c r="H335" s="23">
        <f t="shared" ref="H335" si="80">SUM(H275:H334)</f>
        <v>1749840.3488593604</v>
      </c>
      <c r="I335" s="23">
        <f t="shared" ref="I335" si="81">SUM(I275:I334)</f>
        <v>45051231.769500114</v>
      </c>
      <c r="J335" s="23">
        <f t="shared" si="76"/>
        <v>102925711.9037638</v>
      </c>
    </row>
    <row r="336" spans="2:10" ht="15.6" x14ac:dyDescent="0.3">
      <c r="B336" s="55"/>
      <c r="C336" s="56"/>
      <c r="D336" s="57"/>
      <c r="E336" s="57"/>
      <c r="F336" s="57"/>
      <c r="G336" s="57"/>
      <c r="H336" s="57"/>
      <c r="I336" s="57"/>
      <c r="J336" s="57"/>
    </row>
    <row r="337" spans="2:9" ht="23.4" x14ac:dyDescent="0.45">
      <c r="B337" s="59"/>
      <c r="C337" s="60" t="s">
        <v>179</v>
      </c>
      <c r="D337" s="59"/>
      <c r="E337" s="59"/>
      <c r="F337" s="59"/>
      <c r="G337" s="61">
        <f>+J335-J201</f>
        <v>867893.90376378596</v>
      </c>
      <c r="H337" s="61" t="s">
        <v>180</v>
      </c>
      <c r="I337" s="59"/>
    </row>
    <row r="338" spans="2:9" ht="23.4" x14ac:dyDescent="0.45">
      <c r="B338" s="59"/>
      <c r="C338" s="59"/>
      <c r="D338" s="59"/>
      <c r="E338" s="59"/>
      <c r="F338" s="61" t="s">
        <v>181</v>
      </c>
      <c r="G338" s="62">
        <f>+J335/J201*100-100</f>
        <v>0.85039433604565318</v>
      </c>
      <c r="H338" s="61" t="s">
        <v>183</v>
      </c>
      <c r="I338" s="59"/>
    </row>
  </sheetData>
  <mergeCells count="98">
    <mergeCell ref="G273:G274"/>
    <mergeCell ref="H273:H274"/>
    <mergeCell ref="I273:I274"/>
    <mergeCell ref="J273:J274"/>
    <mergeCell ref="B272:B274"/>
    <mergeCell ref="C272:C274"/>
    <mergeCell ref="D273:D274"/>
    <mergeCell ref="E273:E274"/>
    <mergeCell ref="F273:F274"/>
    <mergeCell ref="I139:I140"/>
    <mergeCell ref="J139:J140"/>
    <mergeCell ref="B205:B207"/>
    <mergeCell ref="C205:C207"/>
    <mergeCell ref="D206:D207"/>
    <mergeCell ref="E206:E207"/>
    <mergeCell ref="F206:F207"/>
    <mergeCell ref="G206:G207"/>
    <mergeCell ref="H206:H207"/>
    <mergeCell ref="I206:I207"/>
    <mergeCell ref="J206:J207"/>
    <mergeCell ref="H71:H72"/>
    <mergeCell ref="I71:I72"/>
    <mergeCell ref="J71:J72"/>
    <mergeCell ref="B138:B140"/>
    <mergeCell ref="C138:C140"/>
    <mergeCell ref="D139:D140"/>
    <mergeCell ref="E139:E140"/>
    <mergeCell ref="F139:F140"/>
    <mergeCell ref="G139:G140"/>
    <mergeCell ref="H139:H140"/>
    <mergeCell ref="B70:B72"/>
    <mergeCell ref="C70:C72"/>
    <mergeCell ref="D71:D72"/>
    <mergeCell ref="E71:E72"/>
    <mergeCell ref="F71:F72"/>
    <mergeCell ref="G71:G72"/>
    <mergeCell ref="BK4:BK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AY4:AY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M4:AM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  <mergeCell ref="AA4:AA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O4:O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2:M64"/>
  <sheetViews>
    <sheetView workbookViewId="0">
      <pane xSplit="1" ySplit="3" topLeftCell="H13" activePane="bottomRight" state="frozen"/>
      <selection pane="topRight" activeCell="B1" sqref="B1"/>
      <selection pane="bottomLeft" activeCell="A4" sqref="A4"/>
      <selection pane="bottomRight" activeCell="M22" sqref="M22"/>
    </sheetView>
  </sheetViews>
  <sheetFormatPr defaultRowHeight="14.4" x14ac:dyDescent="0.3"/>
  <cols>
    <col min="1" max="1" width="28" customWidth="1"/>
  </cols>
  <sheetData>
    <row r="2" spans="1:13" x14ac:dyDescent="0.3">
      <c r="B2" s="125" t="s">
        <v>4</v>
      </c>
      <c r="C2" s="125" t="s">
        <v>5</v>
      </c>
      <c r="D2" s="119" t="s">
        <v>6</v>
      </c>
      <c r="E2" s="125" t="s">
        <v>7</v>
      </c>
      <c r="F2" s="121" t="s">
        <v>8</v>
      </c>
      <c r="G2" s="119" t="s">
        <v>9</v>
      </c>
      <c r="H2" s="125" t="s">
        <v>4</v>
      </c>
      <c r="I2" s="125" t="s">
        <v>5</v>
      </c>
      <c r="J2" s="119" t="s">
        <v>6</v>
      </c>
      <c r="K2" s="125" t="s">
        <v>7</v>
      </c>
      <c r="L2" s="121" t="s">
        <v>8</v>
      </c>
      <c r="M2" s="119" t="s">
        <v>9</v>
      </c>
    </row>
    <row r="3" spans="1:13" x14ac:dyDescent="0.3">
      <c r="B3" s="126"/>
      <c r="C3" s="126"/>
      <c r="D3" s="120"/>
      <c r="E3" s="126"/>
      <c r="F3" s="122"/>
      <c r="G3" s="120"/>
      <c r="H3" s="126"/>
      <c r="I3" s="126"/>
      <c r="J3" s="120"/>
      <c r="K3" s="126"/>
      <c r="L3" s="122"/>
      <c r="M3" s="120"/>
    </row>
    <row r="4" spans="1:13" x14ac:dyDescent="0.3">
      <c r="A4" s="87" t="s">
        <v>24</v>
      </c>
      <c r="B4" s="88">
        <v>0</v>
      </c>
      <c r="C4" s="88">
        <v>0</v>
      </c>
      <c r="D4" s="88">
        <v>0</v>
      </c>
      <c r="E4" s="88">
        <v>0</v>
      </c>
      <c r="F4" s="88">
        <v>9588</v>
      </c>
      <c r="G4" s="88">
        <v>0</v>
      </c>
      <c r="H4" s="102">
        <f>B4/B$64*100</f>
        <v>0</v>
      </c>
      <c r="I4" s="102">
        <f t="shared" ref="I4:M4" si="0">C4/C$64*100</f>
        <v>0</v>
      </c>
      <c r="J4" s="102">
        <f t="shared" si="0"/>
        <v>0</v>
      </c>
      <c r="K4" s="102">
        <f t="shared" si="0"/>
        <v>0</v>
      </c>
      <c r="L4" s="102">
        <f t="shared" si="0"/>
        <v>0.80597978493755928</v>
      </c>
      <c r="M4" s="102">
        <f t="shared" si="0"/>
        <v>0</v>
      </c>
    </row>
    <row r="5" spans="1:13" x14ac:dyDescent="0.3">
      <c r="A5" s="87" t="s">
        <v>26</v>
      </c>
      <c r="B5" s="88">
        <v>240024</v>
      </c>
      <c r="C5" s="88">
        <v>0</v>
      </c>
      <c r="D5" s="88">
        <v>0</v>
      </c>
      <c r="E5" s="88">
        <v>0</v>
      </c>
      <c r="F5" s="88">
        <v>757</v>
      </c>
      <c r="G5" s="88">
        <v>0</v>
      </c>
      <c r="H5" s="102">
        <f t="shared" ref="H5:H64" si="1">B5/B$64*100</f>
        <v>0.73505700440199995</v>
      </c>
      <c r="I5" s="102">
        <f t="shared" ref="I5:I64" si="2">C5/C$64*100</f>
        <v>0</v>
      </c>
      <c r="J5" s="102">
        <f t="shared" ref="J5:J64" si="3">D5/D$64*100</f>
        <v>0</v>
      </c>
      <c r="K5" s="102">
        <f t="shared" ref="K5:K64" si="4">E5/E$64*100</f>
        <v>0</v>
      </c>
      <c r="L5" s="102">
        <f t="shared" ref="L5:L64" si="5">F5/F$64*100</f>
        <v>6.3634407300556153E-2</v>
      </c>
      <c r="M5" s="102">
        <f t="shared" ref="M5:M64" si="6">G5/G$64*100</f>
        <v>0</v>
      </c>
    </row>
    <row r="6" spans="1:13" x14ac:dyDescent="0.3">
      <c r="A6" s="87" t="s">
        <v>28</v>
      </c>
      <c r="B6" s="88">
        <v>1444669</v>
      </c>
      <c r="C6" s="88">
        <v>0</v>
      </c>
      <c r="D6" s="88">
        <v>0</v>
      </c>
      <c r="E6" s="88">
        <v>53782</v>
      </c>
      <c r="F6" s="88">
        <v>1664</v>
      </c>
      <c r="G6" s="88">
        <v>0</v>
      </c>
      <c r="H6" s="102">
        <f t="shared" si="1"/>
        <v>4.4241995279323438</v>
      </c>
      <c r="I6" s="102">
        <f t="shared" si="2"/>
        <v>0</v>
      </c>
      <c r="J6" s="102">
        <f t="shared" si="3"/>
        <v>0</v>
      </c>
      <c r="K6" s="102">
        <f t="shared" si="4"/>
        <v>0.37513399137209952</v>
      </c>
      <c r="L6" s="102">
        <f t="shared" si="5"/>
        <v>0.13987801023530441</v>
      </c>
      <c r="M6" s="102">
        <f t="shared" si="6"/>
        <v>0</v>
      </c>
    </row>
    <row r="7" spans="1:13" x14ac:dyDescent="0.3">
      <c r="A7" s="91" t="s">
        <v>30</v>
      </c>
      <c r="B7" s="88">
        <v>917388</v>
      </c>
      <c r="C7" s="88">
        <v>0</v>
      </c>
      <c r="D7" s="88">
        <v>0</v>
      </c>
      <c r="E7" s="88">
        <v>620067</v>
      </c>
      <c r="F7" s="88">
        <v>785</v>
      </c>
      <c r="G7" s="88">
        <v>0</v>
      </c>
      <c r="H7" s="102">
        <f t="shared" si="1"/>
        <v>2.8094377027061541</v>
      </c>
      <c r="I7" s="102">
        <f t="shared" si="2"/>
        <v>0</v>
      </c>
      <c r="J7" s="102">
        <f t="shared" si="3"/>
        <v>0</v>
      </c>
      <c r="K7" s="102">
        <f t="shared" si="4"/>
        <v>4.325019683688291</v>
      </c>
      <c r="L7" s="102">
        <f t="shared" si="5"/>
        <v>6.5988123818938677E-2</v>
      </c>
      <c r="M7" s="102">
        <f t="shared" si="6"/>
        <v>0</v>
      </c>
    </row>
    <row r="8" spans="1:13" x14ac:dyDescent="0.3">
      <c r="A8" s="91" t="s">
        <v>32</v>
      </c>
      <c r="B8" s="88">
        <v>224823</v>
      </c>
      <c r="C8" s="88">
        <v>0</v>
      </c>
      <c r="D8" s="88">
        <v>0</v>
      </c>
      <c r="E8" s="88">
        <v>0</v>
      </c>
      <c r="F8" s="88">
        <v>699</v>
      </c>
      <c r="G8" s="88">
        <v>0</v>
      </c>
      <c r="H8" s="102">
        <f t="shared" si="1"/>
        <v>0.68850498658746973</v>
      </c>
      <c r="I8" s="102">
        <f t="shared" si="2"/>
        <v>0</v>
      </c>
      <c r="J8" s="102">
        <f t="shared" si="3"/>
        <v>0</v>
      </c>
      <c r="K8" s="102">
        <f t="shared" si="4"/>
        <v>0</v>
      </c>
      <c r="L8" s="102">
        <f t="shared" si="5"/>
        <v>5.8758851655335204E-2</v>
      </c>
      <c r="M8" s="102">
        <f t="shared" si="6"/>
        <v>0</v>
      </c>
    </row>
    <row r="9" spans="1:13" x14ac:dyDescent="0.3">
      <c r="A9" s="91" t="s">
        <v>34</v>
      </c>
      <c r="B9" s="88">
        <v>0</v>
      </c>
      <c r="C9" s="88">
        <v>0</v>
      </c>
      <c r="D9" s="88">
        <v>0</v>
      </c>
      <c r="E9" s="88">
        <v>1120574</v>
      </c>
      <c r="F9" s="88">
        <v>7358</v>
      </c>
      <c r="G9" s="88">
        <v>82584</v>
      </c>
      <c r="H9" s="102">
        <f t="shared" si="1"/>
        <v>0</v>
      </c>
      <c r="I9" s="102">
        <f t="shared" si="2"/>
        <v>0</v>
      </c>
      <c r="J9" s="102">
        <f t="shared" si="3"/>
        <v>0</v>
      </c>
      <c r="K9" s="102">
        <f t="shared" si="4"/>
        <v>7.8160982716856768</v>
      </c>
      <c r="L9" s="102">
        <f t="shared" si="5"/>
        <v>0.61852307650923666</v>
      </c>
      <c r="M9" s="102">
        <f t="shared" si="6"/>
        <v>0.27339250724307734</v>
      </c>
    </row>
    <row r="10" spans="1:13" x14ac:dyDescent="0.3">
      <c r="A10" s="91" t="s">
        <v>36</v>
      </c>
      <c r="B10" s="88">
        <v>7240</v>
      </c>
      <c r="C10" s="88">
        <v>0</v>
      </c>
      <c r="D10" s="88">
        <v>0</v>
      </c>
      <c r="E10" s="88">
        <v>2458141</v>
      </c>
      <c r="F10" s="88">
        <v>27189</v>
      </c>
      <c r="G10" s="88">
        <v>849009</v>
      </c>
      <c r="H10" s="102">
        <f t="shared" si="1"/>
        <v>2.2172002432550412E-2</v>
      </c>
      <c r="I10" s="102">
        <f t="shared" si="2"/>
        <v>0</v>
      </c>
      <c r="J10" s="102">
        <f t="shared" si="3"/>
        <v>0</v>
      </c>
      <c r="K10" s="102">
        <f t="shared" si="4"/>
        <v>17.145741041341047</v>
      </c>
      <c r="L10" s="102">
        <f t="shared" si="5"/>
        <v>2.2855428006536607</v>
      </c>
      <c r="M10" s="102">
        <f t="shared" si="6"/>
        <v>2.8106255349939198</v>
      </c>
    </row>
    <row r="11" spans="1:13" x14ac:dyDescent="0.3">
      <c r="A11" s="91" t="s">
        <v>38</v>
      </c>
      <c r="B11" s="88">
        <v>0</v>
      </c>
      <c r="C11" s="88">
        <v>0</v>
      </c>
      <c r="D11" s="88">
        <v>0</v>
      </c>
      <c r="E11" s="88">
        <v>119978</v>
      </c>
      <c r="F11" s="88">
        <v>-4050</v>
      </c>
      <c r="G11" s="88">
        <v>21848</v>
      </c>
      <c r="H11" s="102">
        <f t="shared" si="1"/>
        <v>0</v>
      </c>
      <c r="I11" s="102">
        <f t="shared" si="2"/>
        <v>0</v>
      </c>
      <c r="J11" s="102">
        <f t="shared" si="3"/>
        <v>0</v>
      </c>
      <c r="K11" s="102">
        <f t="shared" si="4"/>
        <v>0.83685668098698007</v>
      </c>
      <c r="L11" s="102">
        <f t="shared" si="5"/>
        <v>-0.34044828212318679</v>
      </c>
      <c r="M11" s="102">
        <f t="shared" si="6"/>
        <v>7.2327321251655946E-2</v>
      </c>
    </row>
    <row r="12" spans="1:13" x14ac:dyDescent="0.3">
      <c r="A12" s="91" t="s">
        <v>40</v>
      </c>
      <c r="B12" s="88">
        <v>37884</v>
      </c>
      <c r="C12" s="88">
        <v>0</v>
      </c>
      <c r="D12" s="88">
        <v>0</v>
      </c>
      <c r="E12" s="88">
        <v>53712</v>
      </c>
      <c r="F12" s="88">
        <v>970</v>
      </c>
      <c r="G12" s="88">
        <v>0</v>
      </c>
      <c r="H12" s="102">
        <f t="shared" si="1"/>
        <v>0.11601714643021267</v>
      </c>
      <c r="I12" s="102">
        <f t="shared" si="2"/>
        <v>0</v>
      </c>
      <c r="J12" s="102">
        <f t="shared" si="3"/>
        <v>0</v>
      </c>
      <c r="K12" s="102">
        <f t="shared" si="4"/>
        <v>0.3746457354612735</v>
      </c>
      <c r="L12" s="102">
        <f t="shared" si="5"/>
        <v>8.1539465101108932E-2</v>
      </c>
      <c r="M12" s="102">
        <f t="shared" si="6"/>
        <v>0</v>
      </c>
    </row>
    <row r="13" spans="1:13" x14ac:dyDescent="0.3">
      <c r="A13" s="91" t="s">
        <v>42</v>
      </c>
      <c r="B13" s="88">
        <v>218094</v>
      </c>
      <c r="C13" s="88">
        <v>0</v>
      </c>
      <c r="D13" s="88">
        <v>0</v>
      </c>
      <c r="E13" s="88">
        <v>218178</v>
      </c>
      <c r="F13" s="88">
        <v>5392</v>
      </c>
      <c r="G13" s="88">
        <v>0</v>
      </c>
      <c r="H13" s="102">
        <f t="shared" si="1"/>
        <v>0.66789788653655369</v>
      </c>
      <c r="I13" s="102">
        <f t="shared" si="2"/>
        <v>0</v>
      </c>
      <c r="J13" s="102">
        <f t="shared" si="3"/>
        <v>0</v>
      </c>
      <c r="K13" s="102">
        <f t="shared" si="4"/>
        <v>1.5218099730315335</v>
      </c>
      <c r="L13" s="102">
        <f t="shared" si="5"/>
        <v>0.45325855239709217</v>
      </c>
      <c r="M13" s="102">
        <f t="shared" si="6"/>
        <v>0</v>
      </c>
    </row>
    <row r="14" spans="1:13" x14ac:dyDescent="0.3">
      <c r="A14" s="91" t="s">
        <v>44</v>
      </c>
      <c r="B14" s="88">
        <v>1172224</v>
      </c>
      <c r="C14" s="88">
        <v>0</v>
      </c>
      <c r="D14" s="88">
        <v>0</v>
      </c>
      <c r="E14" s="88">
        <v>239007</v>
      </c>
      <c r="F14" s="88">
        <v>-4808</v>
      </c>
      <c r="G14" s="88">
        <v>0</v>
      </c>
      <c r="H14" s="102">
        <f t="shared" si="1"/>
        <v>3.5898554391566257</v>
      </c>
      <c r="I14" s="102">
        <f t="shared" si="2"/>
        <v>0</v>
      </c>
      <c r="J14" s="102">
        <f t="shared" si="3"/>
        <v>0</v>
      </c>
      <c r="K14" s="102">
        <f t="shared" si="4"/>
        <v>1.6670940068400468</v>
      </c>
      <c r="L14" s="102">
        <f t="shared" si="5"/>
        <v>-0.40416675072797092</v>
      </c>
      <c r="M14" s="102">
        <f t="shared" si="6"/>
        <v>0</v>
      </c>
    </row>
    <row r="15" spans="1:13" x14ac:dyDescent="0.3">
      <c r="A15" s="91" t="s">
        <v>46</v>
      </c>
      <c r="B15" s="88">
        <v>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102">
        <f t="shared" si="1"/>
        <v>0</v>
      </c>
      <c r="I15" s="102">
        <f t="shared" si="2"/>
        <v>0</v>
      </c>
      <c r="J15" s="102">
        <f t="shared" si="3"/>
        <v>0</v>
      </c>
      <c r="K15" s="102">
        <f t="shared" si="4"/>
        <v>0</v>
      </c>
      <c r="L15" s="102">
        <f t="shared" si="5"/>
        <v>0</v>
      </c>
      <c r="M15" s="102">
        <f t="shared" si="6"/>
        <v>0</v>
      </c>
    </row>
    <row r="16" spans="1:13" x14ac:dyDescent="0.3">
      <c r="A16" s="91" t="s">
        <v>48</v>
      </c>
      <c r="B16" s="88">
        <v>57739</v>
      </c>
      <c r="C16" s="88">
        <v>0</v>
      </c>
      <c r="D16" s="88">
        <v>0</v>
      </c>
      <c r="E16" s="88">
        <v>0</v>
      </c>
      <c r="F16" s="88">
        <v>689</v>
      </c>
      <c r="G16" s="88">
        <v>0</v>
      </c>
      <c r="H16" s="102">
        <f t="shared" si="1"/>
        <v>0.17682171939958952</v>
      </c>
      <c r="I16" s="102">
        <f t="shared" si="2"/>
        <v>0</v>
      </c>
      <c r="J16" s="102">
        <f t="shared" si="3"/>
        <v>0</v>
      </c>
      <c r="K16" s="102">
        <f t="shared" si="4"/>
        <v>0</v>
      </c>
      <c r="L16" s="102">
        <f t="shared" si="5"/>
        <v>5.7918238613055721E-2</v>
      </c>
      <c r="M16" s="102">
        <f t="shared" si="6"/>
        <v>0</v>
      </c>
    </row>
    <row r="17" spans="1:13" x14ac:dyDescent="0.3">
      <c r="A17" s="91" t="s">
        <v>50</v>
      </c>
      <c r="B17" s="88">
        <v>2561791</v>
      </c>
      <c r="C17" s="88">
        <v>0</v>
      </c>
      <c r="D17" s="88">
        <v>0</v>
      </c>
      <c r="E17" s="88">
        <v>3662</v>
      </c>
      <c r="F17" s="88">
        <v>906</v>
      </c>
      <c r="G17" s="88">
        <v>764999</v>
      </c>
      <c r="H17" s="102">
        <f t="shared" si="1"/>
        <v>7.8453088789621201</v>
      </c>
      <c r="I17" s="102">
        <f t="shared" si="2"/>
        <v>0</v>
      </c>
      <c r="J17" s="102">
        <f t="shared" si="3"/>
        <v>0</v>
      </c>
      <c r="K17" s="102">
        <f t="shared" si="4"/>
        <v>2.5542759220643127E-2</v>
      </c>
      <c r="L17" s="102">
        <f t="shared" si="5"/>
        <v>7.6159541630520314E-2</v>
      </c>
      <c r="M17" s="102">
        <f t="shared" si="6"/>
        <v>2.5325122862594078</v>
      </c>
    </row>
    <row r="18" spans="1:13" x14ac:dyDescent="0.3">
      <c r="A18" s="91" t="s">
        <v>52</v>
      </c>
      <c r="B18" s="88">
        <v>0</v>
      </c>
      <c r="C18" s="88">
        <v>0</v>
      </c>
      <c r="D18" s="88">
        <v>0</v>
      </c>
      <c r="E18" s="88">
        <v>0</v>
      </c>
      <c r="F18" s="88">
        <v>0</v>
      </c>
      <c r="G18" s="88">
        <v>2015065</v>
      </c>
      <c r="H18" s="102">
        <f t="shared" si="1"/>
        <v>0</v>
      </c>
      <c r="I18" s="102">
        <f t="shared" si="2"/>
        <v>0</v>
      </c>
      <c r="J18" s="102">
        <f t="shared" si="3"/>
        <v>0</v>
      </c>
      <c r="K18" s="102">
        <f t="shared" si="4"/>
        <v>0</v>
      </c>
      <c r="L18" s="102">
        <f t="shared" si="5"/>
        <v>0</v>
      </c>
      <c r="M18" s="102">
        <f t="shared" si="6"/>
        <v>6.6708281580908135</v>
      </c>
    </row>
    <row r="19" spans="1:13" x14ac:dyDescent="0.3">
      <c r="A19" s="91" t="s">
        <v>54</v>
      </c>
      <c r="B19" s="88">
        <v>0</v>
      </c>
      <c r="C19" s="88">
        <v>0</v>
      </c>
      <c r="D19" s="88">
        <v>0</v>
      </c>
      <c r="E19" s="88">
        <v>0</v>
      </c>
      <c r="F19" s="88">
        <v>143052</v>
      </c>
      <c r="G19" s="88">
        <v>30492</v>
      </c>
      <c r="H19" s="102">
        <f t="shared" si="1"/>
        <v>0</v>
      </c>
      <c r="I19" s="102">
        <f t="shared" si="2"/>
        <v>0</v>
      </c>
      <c r="J19" s="102">
        <f t="shared" si="3"/>
        <v>0</v>
      </c>
      <c r="K19" s="102">
        <f t="shared" si="4"/>
        <v>0</v>
      </c>
      <c r="L19" s="102">
        <f t="shared" si="5"/>
        <v>12.025137692416326</v>
      </c>
      <c r="M19" s="102">
        <f t="shared" si="6"/>
        <v>0.10094309225583545</v>
      </c>
    </row>
    <row r="20" spans="1:13" x14ac:dyDescent="0.3">
      <c r="A20" s="91" t="s">
        <v>56</v>
      </c>
      <c r="B20" s="88">
        <v>0</v>
      </c>
      <c r="C20" s="88">
        <v>0</v>
      </c>
      <c r="D20" s="88">
        <v>0</v>
      </c>
      <c r="E20" s="88">
        <v>0</v>
      </c>
      <c r="F20" s="88">
        <v>1518</v>
      </c>
      <c r="G20" s="88">
        <v>1394904</v>
      </c>
      <c r="H20" s="102">
        <f t="shared" si="1"/>
        <v>0</v>
      </c>
      <c r="I20" s="102">
        <f t="shared" si="2"/>
        <v>0</v>
      </c>
      <c r="J20" s="102">
        <f t="shared" si="3"/>
        <v>0</v>
      </c>
      <c r="K20" s="102">
        <f t="shared" si="4"/>
        <v>0</v>
      </c>
      <c r="L20" s="102">
        <f t="shared" si="5"/>
        <v>0.12760505981802409</v>
      </c>
      <c r="M20" s="102">
        <f t="shared" si="6"/>
        <v>4.6177988705245276</v>
      </c>
    </row>
    <row r="21" spans="1:13" x14ac:dyDescent="0.3">
      <c r="A21" s="91" t="s">
        <v>58</v>
      </c>
      <c r="B21" s="88">
        <v>1812279</v>
      </c>
      <c r="C21" s="88">
        <v>46617</v>
      </c>
      <c r="D21" s="88">
        <v>0</v>
      </c>
      <c r="E21" s="88">
        <v>0</v>
      </c>
      <c r="F21" s="88">
        <v>10513</v>
      </c>
      <c r="G21" s="88">
        <v>811</v>
      </c>
      <c r="H21" s="102">
        <f t="shared" si="1"/>
        <v>5.549979889013815</v>
      </c>
      <c r="I21" s="102">
        <f t="shared" si="2"/>
        <v>11.948511978756834</v>
      </c>
      <c r="J21" s="102">
        <f t="shared" si="3"/>
        <v>0</v>
      </c>
      <c r="K21" s="102">
        <f t="shared" si="4"/>
        <v>0</v>
      </c>
      <c r="L21" s="102">
        <f t="shared" si="5"/>
        <v>0.88373649134841059</v>
      </c>
      <c r="M21" s="102">
        <f t="shared" si="6"/>
        <v>2.6847975803319739E-3</v>
      </c>
    </row>
    <row r="22" spans="1:13" x14ac:dyDescent="0.3">
      <c r="A22" s="91" t="s">
        <v>60</v>
      </c>
      <c r="B22" s="88">
        <v>403887</v>
      </c>
      <c r="C22" s="88">
        <v>0</v>
      </c>
      <c r="D22" s="88">
        <v>0</v>
      </c>
      <c r="E22" s="88">
        <v>0</v>
      </c>
      <c r="F22" s="88">
        <v>26498</v>
      </c>
      <c r="G22" s="88">
        <v>7067301</v>
      </c>
      <c r="H22" s="102">
        <f t="shared" si="1"/>
        <v>1.2368761804524155</v>
      </c>
      <c r="I22" s="102">
        <f t="shared" si="2"/>
        <v>0</v>
      </c>
      <c r="J22" s="102">
        <f t="shared" si="3"/>
        <v>0</v>
      </c>
      <c r="K22" s="102">
        <f t="shared" si="4"/>
        <v>0</v>
      </c>
      <c r="L22" s="102">
        <f t="shared" si="5"/>
        <v>2.2274564394321494</v>
      </c>
      <c r="M22" s="102">
        <f t="shared" si="6"/>
        <v>23.396143803055168</v>
      </c>
    </row>
    <row r="23" spans="1:13" x14ac:dyDescent="0.3">
      <c r="A23" s="91" t="s">
        <v>62</v>
      </c>
      <c r="B23" s="88">
        <v>196653</v>
      </c>
      <c r="C23" s="88">
        <v>0</v>
      </c>
      <c r="D23" s="88">
        <v>0</v>
      </c>
      <c r="E23" s="88">
        <v>0</v>
      </c>
      <c r="F23" s="88">
        <v>5881</v>
      </c>
      <c r="G23" s="88">
        <v>393124</v>
      </c>
      <c r="H23" s="102">
        <f t="shared" si="1"/>
        <v>0.60223629756468733</v>
      </c>
      <c r="I23" s="102">
        <f t="shared" si="2"/>
        <v>0</v>
      </c>
      <c r="J23" s="102">
        <f t="shared" si="3"/>
        <v>0</v>
      </c>
      <c r="K23" s="102">
        <f t="shared" si="4"/>
        <v>0</v>
      </c>
      <c r="L23" s="102">
        <f t="shared" si="5"/>
        <v>0.49436453016455845</v>
      </c>
      <c r="M23" s="102">
        <f t="shared" si="6"/>
        <v>1.3014283156232145</v>
      </c>
    </row>
    <row r="24" spans="1:13" x14ac:dyDescent="0.3">
      <c r="A24" s="91" t="s">
        <v>64</v>
      </c>
      <c r="B24" s="88">
        <v>6200114</v>
      </c>
      <c r="C24" s="88">
        <v>31680</v>
      </c>
      <c r="D24" s="88">
        <v>50516</v>
      </c>
      <c r="E24" s="88">
        <v>0</v>
      </c>
      <c r="F24" s="88">
        <v>25112</v>
      </c>
      <c r="G24" s="88">
        <v>650955</v>
      </c>
      <c r="H24" s="102">
        <f t="shared" si="1"/>
        <v>18.987423023493076</v>
      </c>
      <c r="I24" s="102">
        <f t="shared" si="2"/>
        <v>8.1199746763416023</v>
      </c>
      <c r="J24" s="102">
        <f t="shared" si="3"/>
        <v>0.79633819371404213</v>
      </c>
      <c r="K24" s="102">
        <f t="shared" si="4"/>
        <v>0</v>
      </c>
      <c r="L24" s="102">
        <f t="shared" si="5"/>
        <v>2.1109474717722141</v>
      </c>
      <c r="M24" s="102">
        <f t="shared" si="6"/>
        <v>2.1549721441491987</v>
      </c>
    </row>
    <row r="25" spans="1:13" x14ac:dyDescent="0.3">
      <c r="A25" s="91" t="s">
        <v>66</v>
      </c>
      <c r="B25" s="88">
        <v>220252</v>
      </c>
      <c r="C25" s="88">
        <v>31671</v>
      </c>
      <c r="D25" s="88">
        <v>0</v>
      </c>
      <c r="E25" s="88">
        <v>0</v>
      </c>
      <c r="F25" s="88">
        <v>1585</v>
      </c>
      <c r="G25" s="88">
        <v>0</v>
      </c>
      <c r="H25" s="102">
        <f t="shared" si="1"/>
        <v>0.67450661322846595</v>
      </c>
      <c r="I25" s="102">
        <f t="shared" si="2"/>
        <v>8.1176678653540062</v>
      </c>
      <c r="J25" s="102">
        <f t="shared" si="3"/>
        <v>0</v>
      </c>
      <c r="K25" s="102">
        <f t="shared" si="4"/>
        <v>0</v>
      </c>
      <c r="L25" s="102">
        <f t="shared" si="5"/>
        <v>0.13323716720129655</v>
      </c>
      <c r="M25" s="102">
        <f t="shared" si="6"/>
        <v>0</v>
      </c>
    </row>
    <row r="26" spans="1:13" x14ac:dyDescent="0.3">
      <c r="A26" s="91" t="s">
        <v>68</v>
      </c>
      <c r="B26" s="88">
        <v>1124797</v>
      </c>
      <c r="C26" s="88">
        <v>0</v>
      </c>
      <c r="D26" s="88">
        <v>0</v>
      </c>
      <c r="E26" s="88">
        <v>0</v>
      </c>
      <c r="F26" s="88">
        <v>1071</v>
      </c>
      <c r="G26" s="88">
        <v>0</v>
      </c>
      <c r="H26" s="102">
        <f t="shared" si="1"/>
        <v>3.4446135110670446</v>
      </c>
      <c r="I26" s="102">
        <f t="shared" si="2"/>
        <v>0</v>
      </c>
      <c r="J26" s="102">
        <f t="shared" si="3"/>
        <v>0</v>
      </c>
      <c r="K26" s="102">
        <f t="shared" si="4"/>
        <v>0</v>
      </c>
      <c r="L26" s="102">
        <f t="shared" si="5"/>
        <v>9.0029656828131618E-2</v>
      </c>
      <c r="M26" s="102">
        <f t="shared" si="6"/>
        <v>0</v>
      </c>
    </row>
    <row r="27" spans="1:13" x14ac:dyDescent="0.3">
      <c r="A27" s="91" t="s">
        <v>70</v>
      </c>
      <c r="B27" s="88">
        <v>986222</v>
      </c>
      <c r="C27" s="88">
        <v>13179</v>
      </c>
      <c r="D27" s="88">
        <v>0</v>
      </c>
      <c r="E27" s="88">
        <v>0</v>
      </c>
      <c r="F27" s="88">
        <v>599</v>
      </c>
      <c r="G27" s="88">
        <v>0</v>
      </c>
      <c r="H27" s="102">
        <f t="shared" si="1"/>
        <v>3.0202370971042445</v>
      </c>
      <c r="I27" s="102">
        <f t="shared" si="2"/>
        <v>3.3779402228379412</v>
      </c>
      <c r="J27" s="102">
        <f t="shared" si="3"/>
        <v>0</v>
      </c>
      <c r="K27" s="102">
        <f t="shared" si="4"/>
        <v>0</v>
      </c>
      <c r="L27" s="102">
        <f t="shared" si="5"/>
        <v>5.0352721232540469E-2</v>
      </c>
      <c r="M27" s="102">
        <f t="shared" si="6"/>
        <v>0</v>
      </c>
    </row>
    <row r="28" spans="1:13" x14ac:dyDescent="0.3">
      <c r="A28" s="91" t="s">
        <v>72</v>
      </c>
      <c r="B28" s="88">
        <v>409688</v>
      </c>
      <c r="C28" s="88">
        <v>3295</v>
      </c>
      <c r="D28" s="88">
        <v>0</v>
      </c>
      <c r="E28" s="88">
        <v>0</v>
      </c>
      <c r="F28" s="88">
        <v>1515</v>
      </c>
      <c r="G28" s="88">
        <v>0</v>
      </c>
      <c r="H28" s="102">
        <f t="shared" si="1"/>
        <v>1.2546413442799327</v>
      </c>
      <c r="I28" s="102">
        <f t="shared" si="2"/>
        <v>0.84454913379247409</v>
      </c>
      <c r="J28" s="102">
        <f t="shared" si="3"/>
        <v>0</v>
      </c>
      <c r="K28" s="102">
        <f t="shared" si="4"/>
        <v>0</v>
      </c>
      <c r="L28" s="102">
        <f t="shared" si="5"/>
        <v>0.12735287590534025</v>
      </c>
      <c r="M28" s="102">
        <f t="shared" si="6"/>
        <v>0</v>
      </c>
    </row>
    <row r="29" spans="1:13" x14ac:dyDescent="0.3">
      <c r="A29" s="91" t="s">
        <v>74</v>
      </c>
      <c r="B29" s="88">
        <v>48218</v>
      </c>
      <c r="C29" s="88">
        <v>756</v>
      </c>
      <c r="D29" s="88">
        <v>0</v>
      </c>
      <c r="E29" s="88">
        <v>0</v>
      </c>
      <c r="F29" s="88">
        <v>674</v>
      </c>
      <c r="G29" s="88">
        <v>10457</v>
      </c>
      <c r="H29" s="102">
        <f t="shared" si="1"/>
        <v>0.14766431122827567</v>
      </c>
      <c r="I29" s="102">
        <f t="shared" si="2"/>
        <v>0.19377212295815188</v>
      </c>
      <c r="J29" s="102">
        <f t="shared" si="3"/>
        <v>0</v>
      </c>
      <c r="K29" s="102">
        <f t="shared" si="4"/>
        <v>0</v>
      </c>
      <c r="L29" s="102">
        <f t="shared" si="5"/>
        <v>5.6657319049636522E-2</v>
      </c>
      <c r="M29" s="102">
        <f t="shared" si="6"/>
        <v>3.4617667444551727E-2</v>
      </c>
    </row>
    <row r="30" spans="1:13" x14ac:dyDescent="0.3">
      <c r="A30" s="91" t="s">
        <v>76</v>
      </c>
      <c r="B30" s="88">
        <v>32671</v>
      </c>
      <c r="C30" s="88">
        <v>1429</v>
      </c>
      <c r="D30" s="88">
        <v>0</v>
      </c>
      <c r="E30" s="88">
        <v>0</v>
      </c>
      <c r="F30" s="88">
        <v>1259</v>
      </c>
      <c r="G30" s="88">
        <v>0</v>
      </c>
      <c r="H30" s="102">
        <f t="shared" si="1"/>
        <v>0.10005269219252133</v>
      </c>
      <c r="I30" s="102">
        <f t="shared" si="2"/>
        <v>0.36627032236401991</v>
      </c>
      <c r="J30" s="102">
        <f t="shared" si="3"/>
        <v>0</v>
      </c>
      <c r="K30" s="102">
        <f t="shared" si="4"/>
        <v>0</v>
      </c>
      <c r="L30" s="102">
        <f t="shared" si="5"/>
        <v>0.10583318202298572</v>
      </c>
      <c r="M30" s="102">
        <f t="shared" si="6"/>
        <v>0</v>
      </c>
    </row>
    <row r="31" spans="1:13" x14ac:dyDescent="0.3">
      <c r="A31" s="91" t="s">
        <v>78</v>
      </c>
      <c r="B31" s="88">
        <v>1461347</v>
      </c>
      <c r="C31" s="88">
        <v>15098</v>
      </c>
      <c r="D31" s="88">
        <v>0</v>
      </c>
      <c r="E31" s="88">
        <v>0</v>
      </c>
      <c r="F31" s="88">
        <v>1421</v>
      </c>
      <c r="G31" s="88">
        <v>39262</v>
      </c>
      <c r="H31" s="102">
        <f t="shared" si="1"/>
        <v>4.4752747567403652</v>
      </c>
      <c r="I31" s="102">
        <f t="shared" si="2"/>
        <v>3.8698035878600225</v>
      </c>
      <c r="J31" s="102">
        <f t="shared" si="3"/>
        <v>0</v>
      </c>
      <c r="K31" s="102">
        <f t="shared" si="4"/>
        <v>0</v>
      </c>
      <c r="L31" s="102">
        <f t="shared" si="5"/>
        <v>0.11945111330791321</v>
      </c>
      <c r="M31" s="102">
        <f t="shared" si="6"/>
        <v>0.12997598347594819</v>
      </c>
    </row>
    <row r="32" spans="1:13" x14ac:dyDescent="0.3">
      <c r="A32" s="91" t="s">
        <v>80</v>
      </c>
      <c r="B32" s="88">
        <v>61147</v>
      </c>
      <c r="C32" s="88">
        <v>1643</v>
      </c>
      <c r="D32" s="88">
        <v>0</v>
      </c>
      <c r="E32" s="88">
        <v>22204</v>
      </c>
      <c r="F32" s="88">
        <v>11245</v>
      </c>
      <c r="G32" s="88">
        <v>340500</v>
      </c>
      <c r="H32" s="102">
        <f t="shared" si="1"/>
        <v>0.18725848518551932</v>
      </c>
      <c r="I32" s="102">
        <f t="shared" si="2"/>
        <v>0.42112116140243855</v>
      </c>
      <c r="J32" s="102">
        <f t="shared" si="3"/>
        <v>0</v>
      </c>
      <c r="K32" s="102">
        <f t="shared" si="4"/>
        <v>0.15487477491402513</v>
      </c>
      <c r="L32" s="102">
        <f t="shared" si="5"/>
        <v>0.94526936604326806</v>
      </c>
      <c r="M32" s="102">
        <f t="shared" si="6"/>
        <v>1.1272177263909213</v>
      </c>
    </row>
    <row r="33" spans="1:13" x14ac:dyDescent="0.3">
      <c r="A33" s="91" t="s">
        <v>82</v>
      </c>
      <c r="B33" s="88">
        <v>54530</v>
      </c>
      <c r="C33" s="88">
        <v>238</v>
      </c>
      <c r="D33" s="88">
        <v>0</v>
      </c>
      <c r="E33" s="88">
        <v>53333</v>
      </c>
      <c r="F33" s="88">
        <v>93</v>
      </c>
      <c r="G33" s="88">
        <v>206670</v>
      </c>
      <c r="H33" s="102">
        <f t="shared" si="1"/>
        <v>0.16699437743742734</v>
      </c>
      <c r="I33" s="102">
        <f t="shared" si="2"/>
        <v>6.1002335005344112E-2</v>
      </c>
      <c r="J33" s="102">
        <f t="shared" si="3"/>
        <v>0</v>
      </c>
      <c r="K33" s="102">
        <f t="shared" si="4"/>
        <v>0.37200217845837241</v>
      </c>
      <c r="L33" s="102">
        <f t="shared" si="5"/>
        <v>7.8177012931991037E-3</v>
      </c>
      <c r="M33" s="102">
        <f t="shared" si="6"/>
        <v>0.68417646846758207</v>
      </c>
    </row>
    <row r="34" spans="1:13" x14ac:dyDescent="0.3">
      <c r="A34" s="91" t="s">
        <v>84</v>
      </c>
      <c r="B34" s="88">
        <v>0</v>
      </c>
      <c r="C34" s="88">
        <v>0</v>
      </c>
      <c r="D34" s="88">
        <v>0</v>
      </c>
      <c r="E34" s="88">
        <v>0</v>
      </c>
      <c r="F34" s="88">
        <v>883775</v>
      </c>
      <c r="G34" s="88">
        <v>16182012</v>
      </c>
      <c r="H34" s="102">
        <f t="shared" si="1"/>
        <v>0</v>
      </c>
      <c r="I34" s="102">
        <f t="shared" si="2"/>
        <v>0</v>
      </c>
      <c r="J34" s="102">
        <f t="shared" si="3"/>
        <v>0</v>
      </c>
      <c r="K34" s="102">
        <f t="shared" si="4"/>
        <v>0</v>
      </c>
      <c r="L34" s="102">
        <f t="shared" si="5"/>
        <v>74.291279144054172</v>
      </c>
      <c r="M34" s="102">
        <f t="shared" si="6"/>
        <v>53.570193172013525</v>
      </c>
    </row>
    <row r="35" spans="1:13" x14ac:dyDescent="0.3">
      <c r="A35" s="91" t="s">
        <v>86</v>
      </c>
      <c r="B35" s="88">
        <v>55202</v>
      </c>
      <c r="C35" s="88">
        <v>1408</v>
      </c>
      <c r="D35" s="88">
        <v>0</v>
      </c>
      <c r="E35" s="88">
        <v>184286</v>
      </c>
      <c r="F35" s="88">
        <v>2384</v>
      </c>
      <c r="G35" s="88">
        <v>0</v>
      </c>
      <c r="H35" s="102">
        <f t="shared" si="1"/>
        <v>0.16905233125437125</v>
      </c>
      <c r="I35" s="102">
        <f t="shared" si="2"/>
        <v>0.36088776339296014</v>
      </c>
      <c r="J35" s="102">
        <f t="shared" si="3"/>
        <v>0</v>
      </c>
      <c r="K35" s="102">
        <f t="shared" si="4"/>
        <v>1.2854104111784377</v>
      </c>
      <c r="L35" s="102">
        <f t="shared" si="5"/>
        <v>0.20040214927942648</v>
      </c>
      <c r="M35" s="102">
        <f t="shared" si="6"/>
        <v>0</v>
      </c>
    </row>
    <row r="36" spans="1:13" x14ac:dyDescent="0.3">
      <c r="A36" s="91" t="s">
        <v>88</v>
      </c>
      <c r="B36" s="88">
        <v>0</v>
      </c>
      <c r="C36" s="88">
        <v>81</v>
      </c>
      <c r="D36" s="88">
        <v>0</v>
      </c>
      <c r="E36" s="88">
        <v>97564</v>
      </c>
      <c r="F36" s="88">
        <v>-3348</v>
      </c>
      <c r="G36" s="88">
        <v>0</v>
      </c>
      <c r="H36" s="102">
        <f t="shared" si="1"/>
        <v>0</v>
      </c>
      <c r="I36" s="102">
        <f t="shared" si="2"/>
        <v>2.0761298888373414E-2</v>
      </c>
      <c r="J36" s="102">
        <f t="shared" si="3"/>
        <v>0</v>
      </c>
      <c r="K36" s="102">
        <f t="shared" si="4"/>
        <v>0.68051713834047678</v>
      </c>
      <c r="L36" s="102">
        <f t="shared" si="5"/>
        <v>-0.28143724655516772</v>
      </c>
      <c r="M36" s="102">
        <f t="shared" si="6"/>
        <v>0</v>
      </c>
    </row>
    <row r="37" spans="1:13" x14ac:dyDescent="0.3">
      <c r="A37" s="91" t="s">
        <v>90</v>
      </c>
      <c r="B37" s="88">
        <v>1938779</v>
      </c>
      <c r="C37" s="88">
        <v>761</v>
      </c>
      <c r="D37" s="88">
        <v>0</v>
      </c>
      <c r="E37" s="88">
        <v>763752</v>
      </c>
      <c r="F37" s="88">
        <v>25325</v>
      </c>
      <c r="G37" s="88">
        <v>72173</v>
      </c>
      <c r="H37" s="102">
        <f t="shared" si="1"/>
        <v>5.9373774453284049</v>
      </c>
      <c r="I37" s="102">
        <f t="shared" si="2"/>
        <v>0.19505368461792802</v>
      </c>
      <c r="J37" s="102">
        <f t="shared" si="3"/>
        <v>0</v>
      </c>
      <c r="K37" s="102">
        <f t="shared" si="4"/>
        <v>5.3272346915031754</v>
      </c>
      <c r="L37" s="102">
        <f t="shared" si="5"/>
        <v>2.1288525295727667</v>
      </c>
      <c r="M37" s="102">
        <f t="shared" si="6"/>
        <v>0.23892712178212031</v>
      </c>
    </row>
    <row r="38" spans="1:13" x14ac:dyDescent="0.3">
      <c r="A38" s="91" t="s">
        <v>92</v>
      </c>
      <c r="B38" s="88">
        <v>42542</v>
      </c>
      <c r="C38" s="88">
        <v>271</v>
      </c>
      <c r="D38" s="88">
        <v>0</v>
      </c>
      <c r="E38" s="88">
        <v>75695</v>
      </c>
      <c r="F38" s="88">
        <v>969</v>
      </c>
      <c r="G38" s="88">
        <v>0</v>
      </c>
      <c r="H38" s="102">
        <f t="shared" si="1"/>
        <v>0.13028195131016015</v>
      </c>
      <c r="I38" s="102">
        <f t="shared" si="2"/>
        <v>6.9460641959866606E-2</v>
      </c>
      <c r="J38" s="102">
        <f t="shared" si="3"/>
        <v>0</v>
      </c>
      <c r="K38" s="102">
        <f t="shared" si="4"/>
        <v>0.52797901671397629</v>
      </c>
      <c r="L38" s="102">
        <f t="shared" si="5"/>
        <v>8.1455403796880987E-2</v>
      </c>
      <c r="M38" s="102">
        <f t="shared" si="6"/>
        <v>0</v>
      </c>
    </row>
    <row r="39" spans="1:13" x14ac:dyDescent="0.3">
      <c r="A39" s="91" t="s">
        <v>94</v>
      </c>
      <c r="B39" s="88">
        <v>41372</v>
      </c>
      <c r="C39" s="88">
        <v>14591</v>
      </c>
      <c r="D39" s="88">
        <v>0</v>
      </c>
      <c r="E39" s="88">
        <v>85987</v>
      </c>
      <c r="F39" s="88">
        <v>842</v>
      </c>
      <c r="G39" s="88">
        <v>0</v>
      </c>
      <c r="H39" s="102">
        <f t="shared" si="1"/>
        <v>0.12669890671815962</v>
      </c>
      <c r="I39" s="102">
        <f t="shared" si="2"/>
        <v>3.7398532355587224</v>
      </c>
      <c r="J39" s="102">
        <f t="shared" si="3"/>
        <v>0</v>
      </c>
      <c r="K39" s="102">
        <f t="shared" si="4"/>
        <v>0.59976658577428743</v>
      </c>
      <c r="L39" s="102">
        <f t="shared" si="5"/>
        <v>7.0779618159931681E-2</v>
      </c>
      <c r="M39" s="102">
        <f t="shared" si="6"/>
        <v>0</v>
      </c>
    </row>
    <row r="40" spans="1:13" x14ac:dyDescent="0.3">
      <c r="A40" s="91" t="s">
        <v>96</v>
      </c>
      <c r="B40" s="88">
        <v>630219</v>
      </c>
      <c r="C40" s="88">
        <v>8907</v>
      </c>
      <c r="D40" s="88">
        <v>0</v>
      </c>
      <c r="E40" s="88">
        <v>0</v>
      </c>
      <c r="F40" s="88">
        <v>0</v>
      </c>
      <c r="G40" s="88">
        <v>0</v>
      </c>
      <c r="H40" s="102">
        <f t="shared" si="1"/>
        <v>1.9300023758341833</v>
      </c>
      <c r="I40" s="102">
        <f t="shared" si="2"/>
        <v>2.2829739407252103</v>
      </c>
      <c r="J40" s="102">
        <f t="shared" si="3"/>
        <v>0</v>
      </c>
      <c r="K40" s="102">
        <f t="shared" si="4"/>
        <v>0</v>
      </c>
      <c r="L40" s="102">
        <f t="shared" si="5"/>
        <v>0</v>
      </c>
      <c r="M40" s="102">
        <f t="shared" si="6"/>
        <v>0</v>
      </c>
    </row>
    <row r="41" spans="1:13" x14ac:dyDescent="0.3">
      <c r="A41" s="91" t="s">
        <v>98</v>
      </c>
      <c r="B41" s="88">
        <v>23356</v>
      </c>
      <c r="C41" s="88">
        <v>401</v>
      </c>
      <c r="D41" s="88">
        <v>20546</v>
      </c>
      <c r="E41" s="88">
        <v>0</v>
      </c>
      <c r="F41" s="88">
        <v>486</v>
      </c>
      <c r="G41" s="88">
        <v>0</v>
      </c>
      <c r="H41" s="102">
        <f t="shared" si="1"/>
        <v>7.1526144863901575E-2</v>
      </c>
      <c r="I41" s="102">
        <f t="shared" si="2"/>
        <v>0.10278124511404617</v>
      </c>
      <c r="J41" s="102">
        <f t="shared" si="3"/>
        <v>0.32388875857250593</v>
      </c>
      <c r="K41" s="102">
        <f t="shared" si="4"/>
        <v>0</v>
      </c>
      <c r="L41" s="102">
        <f t="shared" si="5"/>
        <v>4.0853793854782411E-2</v>
      </c>
      <c r="M41" s="102">
        <f t="shared" si="6"/>
        <v>0</v>
      </c>
    </row>
    <row r="42" spans="1:13" x14ac:dyDescent="0.3">
      <c r="A42" s="91" t="s">
        <v>100</v>
      </c>
      <c r="B42" s="88">
        <v>0</v>
      </c>
      <c r="C42" s="88">
        <v>0</v>
      </c>
      <c r="D42" s="88">
        <v>0</v>
      </c>
      <c r="E42" s="88">
        <v>8052327</v>
      </c>
      <c r="F42" s="88">
        <v>0</v>
      </c>
      <c r="G42" s="88">
        <v>0</v>
      </c>
      <c r="H42" s="102">
        <f t="shared" si="1"/>
        <v>0</v>
      </c>
      <c r="I42" s="102">
        <f t="shared" si="2"/>
        <v>0</v>
      </c>
      <c r="J42" s="102">
        <f t="shared" si="3"/>
        <v>0</v>
      </c>
      <c r="K42" s="102">
        <f t="shared" si="4"/>
        <v>56.165660766489232</v>
      </c>
      <c r="L42" s="102">
        <f t="shared" si="5"/>
        <v>0</v>
      </c>
      <c r="M42" s="102">
        <f t="shared" si="6"/>
        <v>0</v>
      </c>
    </row>
    <row r="43" spans="1:13" x14ac:dyDescent="0.3">
      <c r="A43" s="91" t="s">
        <v>102</v>
      </c>
      <c r="B43" s="88">
        <v>99657</v>
      </c>
      <c r="C43" s="88">
        <v>1467</v>
      </c>
      <c r="D43" s="88">
        <v>0</v>
      </c>
      <c r="E43" s="88">
        <v>0</v>
      </c>
      <c r="F43" s="88">
        <v>0</v>
      </c>
      <c r="G43" s="88">
        <v>0</v>
      </c>
      <c r="H43" s="102">
        <f t="shared" si="1"/>
        <v>0.30519271359401606</v>
      </c>
      <c r="I43" s="102">
        <f t="shared" si="2"/>
        <v>0.37601019097831856</v>
      </c>
      <c r="J43" s="102">
        <f t="shared" si="3"/>
        <v>0</v>
      </c>
      <c r="K43" s="102">
        <f t="shared" si="4"/>
        <v>0</v>
      </c>
      <c r="L43" s="102">
        <f t="shared" si="5"/>
        <v>0</v>
      </c>
      <c r="M43" s="102">
        <f t="shared" si="6"/>
        <v>0</v>
      </c>
    </row>
    <row r="44" spans="1:13" x14ac:dyDescent="0.3">
      <c r="A44" s="91" t="s">
        <v>104</v>
      </c>
      <c r="B44" s="88">
        <v>0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  <c r="H44" s="102">
        <f t="shared" si="1"/>
        <v>0</v>
      </c>
      <c r="I44" s="102">
        <f t="shared" si="2"/>
        <v>0</v>
      </c>
      <c r="J44" s="102">
        <f t="shared" si="3"/>
        <v>0</v>
      </c>
      <c r="K44" s="102">
        <f t="shared" si="4"/>
        <v>0</v>
      </c>
      <c r="L44" s="102">
        <f t="shared" si="5"/>
        <v>0</v>
      </c>
      <c r="M44" s="102">
        <f t="shared" si="6"/>
        <v>0</v>
      </c>
    </row>
    <row r="45" spans="1:13" x14ac:dyDescent="0.3">
      <c r="A45" s="91" t="s">
        <v>106</v>
      </c>
      <c r="B45" s="88">
        <v>130448</v>
      </c>
      <c r="C45" s="88">
        <v>3658</v>
      </c>
      <c r="D45" s="88">
        <v>0</v>
      </c>
      <c r="E45" s="88">
        <v>0</v>
      </c>
      <c r="F45" s="88">
        <v>0</v>
      </c>
      <c r="G45" s="88">
        <v>8820</v>
      </c>
      <c r="H45" s="102">
        <f t="shared" si="1"/>
        <v>0.39948803498913477</v>
      </c>
      <c r="I45" s="102">
        <f t="shared" si="2"/>
        <v>0.93759051029222162</v>
      </c>
      <c r="J45" s="102">
        <f t="shared" si="3"/>
        <v>0</v>
      </c>
      <c r="K45" s="102">
        <f t="shared" si="4"/>
        <v>0</v>
      </c>
      <c r="L45" s="102">
        <f t="shared" si="5"/>
        <v>0</v>
      </c>
      <c r="M45" s="102">
        <f t="shared" si="6"/>
        <v>2.9198415115324304E-2</v>
      </c>
    </row>
    <row r="46" spans="1:13" x14ac:dyDescent="0.3">
      <c r="A46" s="91" t="s">
        <v>108</v>
      </c>
      <c r="B46" s="88">
        <v>56495</v>
      </c>
      <c r="C46" s="88">
        <v>1985</v>
      </c>
      <c r="D46" s="88">
        <v>0</v>
      </c>
      <c r="E46" s="88">
        <v>0</v>
      </c>
      <c r="F46" s="88">
        <v>0</v>
      </c>
      <c r="G46" s="88">
        <v>7215</v>
      </c>
      <c r="H46" s="102">
        <f t="shared" si="1"/>
        <v>0.17301205489322313</v>
      </c>
      <c r="I46" s="102">
        <f t="shared" si="2"/>
        <v>0.50877997893112636</v>
      </c>
      <c r="J46" s="102">
        <f t="shared" si="3"/>
        <v>0</v>
      </c>
      <c r="K46" s="102">
        <f t="shared" si="4"/>
        <v>0</v>
      </c>
      <c r="L46" s="102">
        <f t="shared" si="5"/>
        <v>0</v>
      </c>
      <c r="M46" s="102">
        <f t="shared" si="6"/>
        <v>2.3885098079032295E-2</v>
      </c>
    </row>
    <row r="47" spans="1:13" x14ac:dyDescent="0.3">
      <c r="A47" s="91" t="s">
        <v>110</v>
      </c>
      <c r="B47" s="88">
        <v>22598</v>
      </c>
      <c r="C47" s="88">
        <v>662</v>
      </c>
      <c r="D47" s="88">
        <v>0</v>
      </c>
      <c r="E47" s="88">
        <v>0</v>
      </c>
      <c r="F47" s="88">
        <v>0</v>
      </c>
      <c r="G47" s="88">
        <v>0</v>
      </c>
      <c r="H47" s="102">
        <f t="shared" si="1"/>
        <v>6.9204821957289248E-2</v>
      </c>
      <c r="I47" s="102">
        <f t="shared" si="2"/>
        <v>0.1696787637543605</v>
      </c>
      <c r="J47" s="102">
        <f t="shared" si="3"/>
        <v>0</v>
      </c>
      <c r="K47" s="102">
        <f t="shared" si="4"/>
        <v>0</v>
      </c>
      <c r="L47" s="102">
        <f t="shared" si="5"/>
        <v>0</v>
      </c>
      <c r="M47" s="102">
        <f t="shared" si="6"/>
        <v>0</v>
      </c>
    </row>
    <row r="48" spans="1:13" x14ac:dyDescent="0.3">
      <c r="A48" s="91" t="s">
        <v>112</v>
      </c>
      <c r="B48" s="88">
        <v>830986</v>
      </c>
      <c r="C48" s="88">
        <v>28601</v>
      </c>
      <c r="D48" s="88">
        <v>0</v>
      </c>
      <c r="E48" s="88">
        <v>0</v>
      </c>
      <c r="F48" s="88">
        <v>0</v>
      </c>
      <c r="G48" s="88">
        <v>15255</v>
      </c>
      <c r="H48" s="102">
        <f t="shared" si="1"/>
        <v>2.5448375156651015</v>
      </c>
      <c r="I48" s="102">
        <f t="shared" si="2"/>
        <v>7.3307890062514574</v>
      </c>
      <c r="J48" s="102">
        <f t="shared" si="3"/>
        <v>0</v>
      </c>
      <c r="K48" s="102">
        <f t="shared" si="4"/>
        <v>0</v>
      </c>
      <c r="L48" s="102">
        <f t="shared" si="5"/>
        <v>0</v>
      </c>
      <c r="M48" s="102">
        <f t="shared" si="6"/>
        <v>5.0501340429055817E-2</v>
      </c>
    </row>
    <row r="49" spans="1:13" x14ac:dyDescent="0.3">
      <c r="A49" s="91" t="s">
        <v>114</v>
      </c>
      <c r="B49" s="88">
        <v>120234</v>
      </c>
      <c r="C49" s="88">
        <v>882</v>
      </c>
      <c r="D49" s="88">
        <v>0</v>
      </c>
      <c r="E49" s="88">
        <v>0</v>
      </c>
      <c r="F49" s="88">
        <v>0</v>
      </c>
      <c r="G49" s="88">
        <v>0</v>
      </c>
      <c r="H49" s="102">
        <f t="shared" si="1"/>
        <v>0.36820836194409751</v>
      </c>
      <c r="I49" s="102">
        <f t="shared" si="2"/>
        <v>0.22606747678451056</v>
      </c>
      <c r="J49" s="102">
        <f t="shared" si="3"/>
        <v>0</v>
      </c>
      <c r="K49" s="102">
        <f t="shared" si="4"/>
        <v>0</v>
      </c>
      <c r="L49" s="102">
        <f t="shared" si="5"/>
        <v>0</v>
      </c>
      <c r="M49" s="102">
        <f t="shared" si="6"/>
        <v>0</v>
      </c>
    </row>
    <row r="50" spans="1:13" x14ac:dyDescent="0.3">
      <c r="A50" s="91" t="s">
        <v>116</v>
      </c>
      <c r="B50" s="88">
        <v>140635</v>
      </c>
      <c r="C50" s="88">
        <v>1378</v>
      </c>
      <c r="D50" s="88">
        <v>0</v>
      </c>
      <c r="E50" s="88">
        <v>0</v>
      </c>
      <c r="F50" s="88">
        <v>0</v>
      </c>
      <c r="G50" s="88">
        <v>16156</v>
      </c>
      <c r="H50" s="102">
        <f t="shared" si="1"/>
        <v>0.43068502238974127</v>
      </c>
      <c r="I50" s="102">
        <f t="shared" si="2"/>
        <v>0.35319839343430331</v>
      </c>
      <c r="J50" s="102">
        <f t="shared" si="3"/>
        <v>0</v>
      </c>
      <c r="K50" s="102">
        <f t="shared" si="4"/>
        <v>0</v>
      </c>
      <c r="L50" s="102">
        <f t="shared" si="5"/>
        <v>0</v>
      </c>
      <c r="M50" s="102">
        <f t="shared" si="6"/>
        <v>5.3484081020768653E-2</v>
      </c>
    </row>
    <row r="51" spans="1:13" x14ac:dyDescent="0.3">
      <c r="A51" s="91" t="s">
        <v>118</v>
      </c>
      <c r="B51" s="88">
        <v>2667303</v>
      </c>
      <c r="C51" s="88">
        <v>30850</v>
      </c>
      <c r="D51" s="88">
        <v>0</v>
      </c>
      <c r="E51" s="88">
        <v>0</v>
      </c>
      <c r="F51" s="88">
        <v>0</v>
      </c>
      <c r="G51" s="88">
        <v>21054</v>
      </c>
      <c r="H51" s="102">
        <f t="shared" si="1"/>
        <v>8.1684321276725154</v>
      </c>
      <c r="I51" s="102">
        <f t="shared" si="2"/>
        <v>7.9072354408187646</v>
      </c>
      <c r="J51" s="102">
        <f t="shared" si="3"/>
        <v>0</v>
      </c>
      <c r="K51" s="102">
        <f t="shared" si="4"/>
        <v>0</v>
      </c>
      <c r="L51" s="102">
        <f t="shared" si="5"/>
        <v>0</v>
      </c>
      <c r="M51" s="102">
        <f t="shared" si="6"/>
        <v>6.9698801795695917E-2</v>
      </c>
    </row>
    <row r="52" spans="1:13" x14ac:dyDescent="0.3">
      <c r="A52" s="91" t="s">
        <v>120</v>
      </c>
      <c r="B52" s="88">
        <v>1517323</v>
      </c>
      <c r="C52" s="88">
        <v>2200</v>
      </c>
      <c r="D52" s="88">
        <v>27080</v>
      </c>
      <c r="E52" s="88">
        <v>960</v>
      </c>
      <c r="F52" s="88">
        <v>0</v>
      </c>
      <c r="G52" s="88">
        <v>1893</v>
      </c>
      <c r="H52" s="102">
        <f t="shared" si="1"/>
        <v>4.6466974098017522</v>
      </c>
      <c r="I52" s="102">
        <f t="shared" si="2"/>
        <v>0.56388713030150017</v>
      </c>
      <c r="J52" s="102">
        <f t="shared" si="3"/>
        <v>0.42689124803579581</v>
      </c>
      <c r="K52" s="102">
        <f t="shared" si="4"/>
        <v>6.6960810627573458E-3</v>
      </c>
      <c r="L52" s="102">
        <f t="shared" si="5"/>
        <v>0</v>
      </c>
      <c r="M52" s="102">
        <f t="shared" si="6"/>
        <v>6.2667346727107616E-3</v>
      </c>
    </row>
    <row r="53" spans="1:13" x14ac:dyDescent="0.3">
      <c r="A53" s="91" t="s">
        <v>122</v>
      </c>
      <c r="B53" s="88">
        <v>139190</v>
      </c>
      <c r="C53" s="88">
        <v>418</v>
      </c>
      <c r="D53" s="88">
        <v>65240</v>
      </c>
      <c r="E53" s="88">
        <v>0</v>
      </c>
      <c r="F53" s="88">
        <v>0</v>
      </c>
      <c r="G53" s="88">
        <v>963</v>
      </c>
      <c r="H53" s="102">
        <f t="shared" si="1"/>
        <v>0.42625980919705686</v>
      </c>
      <c r="I53" s="102">
        <f t="shared" si="2"/>
        <v>0.10713855475728504</v>
      </c>
      <c r="J53" s="102">
        <f t="shared" si="3"/>
        <v>1.0284484867745687</v>
      </c>
      <c r="K53" s="102">
        <f t="shared" si="4"/>
        <v>0</v>
      </c>
      <c r="L53" s="102">
        <f t="shared" si="5"/>
        <v>0</v>
      </c>
      <c r="M53" s="102">
        <f t="shared" si="6"/>
        <v>3.1879902217752049E-3</v>
      </c>
    </row>
    <row r="54" spans="1:13" x14ac:dyDescent="0.3">
      <c r="A54" s="91" t="s">
        <v>124</v>
      </c>
      <c r="B54" s="88">
        <v>12226</v>
      </c>
      <c r="C54" s="88">
        <v>125</v>
      </c>
      <c r="D54" s="88">
        <v>0</v>
      </c>
      <c r="E54" s="88">
        <v>0</v>
      </c>
      <c r="F54" s="88">
        <v>0</v>
      </c>
      <c r="G54" s="88">
        <v>355</v>
      </c>
      <c r="H54" s="102">
        <f t="shared" si="1"/>
        <v>3.7441284770768135E-2</v>
      </c>
      <c r="I54" s="102">
        <f t="shared" si="2"/>
        <v>3.2039041494403418E-2</v>
      </c>
      <c r="J54" s="102">
        <f t="shared" si="3"/>
        <v>0</v>
      </c>
      <c r="K54" s="102">
        <f t="shared" si="4"/>
        <v>0</v>
      </c>
      <c r="L54" s="102">
        <f t="shared" si="5"/>
        <v>0</v>
      </c>
      <c r="M54" s="102">
        <f t="shared" si="6"/>
        <v>1.1752196560022821E-3</v>
      </c>
    </row>
    <row r="55" spans="1:13" x14ac:dyDescent="0.3">
      <c r="A55" s="91" t="s">
        <v>126</v>
      </c>
      <c r="B55" s="88">
        <v>152345</v>
      </c>
      <c r="C55" s="88">
        <v>251</v>
      </c>
      <c r="D55" s="88">
        <v>0</v>
      </c>
      <c r="E55" s="88">
        <v>0</v>
      </c>
      <c r="F55" s="88">
        <v>0</v>
      </c>
      <c r="G55" s="88">
        <v>1039</v>
      </c>
      <c r="H55" s="102">
        <f t="shared" si="1"/>
        <v>0.46654609262249896</v>
      </c>
      <c r="I55" s="102">
        <f t="shared" si="2"/>
        <v>6.4334395320762072E-2</v>
      </c>
      <c r="J55" s="102">
        <f t="shared" si="3"/>
        <v>0</v>
      </c>
      <c r="K55" s="102">
        <f t="shared" si="4"/>
        <v>0</v>
      </c>
      <c r="L55" s="102">
        <f t="shared" si="5"/>
        <v>0</v>
      </c>
      <c r="M55" s="102">
        <f t="shared" si="6"/>
        <v>3.4395865424968197E-3</v>
      </c>
    </row>
    <row r="56" spans="1:13" x14ac:dyDescent="0.3">
      <c r="A56" s="91" t="s">
        <v>128</v>
      </c>
      <c r="B56" s="88">
        <v>1855117</v>
      </c>
      <c r="C56" s="88">
        <v>57633</v>
      </c>
      <c r="D56" s="88">
        <v>0</v>
      </c>
      <c r="E56" s="88">
        <v>0</v>
      </c>
      <c r="F56" s="88">
        <v>0</v>
      </c>
      <c r="G56" s="88">
        <v>0</v>
      </c>
      <c r="H56" s="102">
        <f t="shared" si="1"/>
        <v>5.6811683199814391</v>
      </c>
      <c r="I56" s="102">
        <f t="shared" si="2"/>
        <v>14.772048627575618</v>
      </c>
      <c r="J56" s="102">
        <f t="shared" si="3"/>
        <v>0</v>
      </c>
      <c r="K56" s="102">
        <f t="shared" si="4"/>
        <v>0</v>
      </c>
      <c r="L56" s="102">
        <f t="shared" si="5"/>
        <v>0</v>
      </c>
      <c r="M56" s="102">
        <f t="shared" si="6"/>
        <v>0</v>
      </c>
    </row>
    <row r="57" spans="1:13" x14ac:dyDescent="0.3">
      <c r="A57" s="91" t="s">
        <v>130</v>
      </c>
      <c r="B57" s="88">
        <v>12675</v>
      </c>
      <c r="C57" s="88">
        <v>1775</v>
      </c>
      <c r="D57" s="88">
        <v>0</v>
      </c>
      <c r="E57" s="88">
        <v>0</v>
      </c>
      <c r="F57" s="88">
        <v>0</v>
      </c>
      <c r="G57" s="88">
        <v>638</v>
      </c>
      <c r="H57" s="102">
        <f t="shared" si="1"/>
        <v>3.881631641333929E-2</v>
      </c>
      <c r="I57" s="102">
        <f t="shared" si="2"/>
        <v>0.45495438922052861</v>
      </c>
      <c r="J57" s="102">
        <f t="shared" si="3"/>
        <v>0</v>
      </c>
      <c r="K57" s="102">
        <f t="shared" si="4"/>
        <v>0</v>
      </c>
      <c r="L57" s="102">
        <f t="shared" si="5"/>
        <v>0</v>
      </c>
      <c r="M57" s="102">
        <f t="shared" si="6"/>
        <v>2.1120849028998757E-3</v>
      </c>
    </row>
    <row r="58" spans="1:13" x14ac:dyDescent="0.3">
      <c r="A58" s="91" t="s">
        <v>132</v>
      </c>
      <c r="B58" s="88">
        <v>238337</v>
      </c>
      <c r="C58" s="88">
        <v>16608</v>
      </c>
      <c r="D58" s="88">
        <v>0</v>
      </c>
      <c r="E58" s="88">
        <v>0</v>
      </c>
      <c r="F58" s="88">
        <v>0</v>
      </c>
      <c r="G58" s="88">
        <v>2323</v>
      </c>
      <c r="H58" s="102">
        <f t="shared" si="1"/>
        <v>0.72989068284071368</v>
      </c>
      <c r="I58" s="102">
        <f t="shared" si="2"/>
        <v>4.256835209112416</v>
      </c>
      <c r="J58" s="102">
        <f t="shared" si="3"/>
        <v>0</v>
      </c>
      <c r="K58" s="102">
        <f t="shared" si="4"/>
        <v>0</v>
      </c>
      <c r="L58" s="102">
        <f t="shared" si="5"/>
        <v>0</v>
      </c>
      <c r="M58" s="102">
        <f t="shared" si="6"/>
        <v>7.6902401715304271E-3</v>
      </c>
    </row>
    <row r="59" spans="1:13" x14ac:dyDescent="0.3">
      <c r="A59" s="91" t="s">
        <v>134</v>
      </c>
      <c r="B59" s="88">
        <v>66263</v>
      </c>
      <c r="C59" s="88">
        <v>12371</v>
      </c>
      <c r="D59" s="88">
        <v>5059400</v>
      </c>
      <c r="E59" s="88">
        <v>113535</v>
      </c>
      <c r="F59" s="88">
        <v>0</v>
      </c>
      <c r="G59" s="88">
        <v>2219</v>
      </c>
      <c r="H59" s="102">
        <f t="shared" si="1"/>
        <v>0.20292588358951491</v>
      </c>
      <c r="I59" s="102">
        <f t="shared" si="2"/>
        <v>3.1708398586181179</v>
      </c>
      <c r="J59" s="102">
        <f t="shared" si="3"/>
        <v>79.75677918435396</v>
      </c>
      <c r="K59" s="102">
        <f t="shared" si="4"/>
        <v>0.79191621193766171</v>
      </c>
      <c r="L59" s="102">
        <f t="shared" si="5"/>
        <v>0</v>
      </c>
      <c r="M59" s="102">
        <f t="shared" si="6"/>
        <v>7.3459504694903211E-3</v>
      </c>
    </row>
    <row r="60" spans="1:13" x14ac:dyDescent="0.3">
      <c r="A60" s="91" t="s">
        <v>136</v>
      </c>
      <c r="B60" s="88">
        <v>690029</v>
      </c>
      <c r="C60" s="88">
        <v>20030</v>
      </c>
      <c r="D60" s="88">
        <v>822759</v>
      </c>
      <c r="E60" s="88">
        <v>0</v>
      </c>
      <c r="F60" s="88">
        <v>0</v>
      </c>
      <c r="G60" s="88">
        <v>1109</v>
      </c>
      <c r="H60" s="102">
        <f t="shared" si="1"/>
        <v>2.1131663904047411</v>
      </c>
      <c r="I60" s="102">
        <f t="shared" si="2"/>
        <v>5.1339360090632038</v>
      </c>
      <c r="J60" s="102">
        <f t="shared" si="3"/>
        <v>12.970037531118292</v>
      </c>
      <c r="K60" s="102">
        <f t="shared" si="4"/>
        <v>0</v>
      </c>
      <c r="L60" s="102">
        <f t="shared" si="5"/>
        <v>0</v>
      </c>
      <c r="M60" s="102">
        <f t="shared" si="6"/>
        <v>3.671319995793045E-3</v>
      </c>
    </row>
    <row r="61" spans="1:13" x14ac:dyDescent="0.3">
      <c r="A61" s="91" t="s">
        <v>138</v>
      </c>
      <c r="B61" s="88">
        <v>788883</v>
      </c>
      <c r="C61" s="88">
        <v>1790</v>
      </c>
      <c r="D61" s="88">
        <v>237594</v>
      </c>
      <c r="E61" s="88">
        <v>0</v>
      </c>
      <c r="F61" s="88">
        <v>0</v>
      </c>
      <c r="G61" s="88">
        <v>2456</v>
      </c>
      <c r="H61" s="102">
        <f t="shared" si="1"/>
        <v>2.4158999716847607</v>
      </c>
      <c r="I61" s="102">
        <f t="shared" si="2"/>
        <v>0.45879907419985694</v>
      </c>
      <c r="J61" s="102">
        <f t="shared" si="3"/>
        <v>3.7454504869208591</v>
      </c>
      <c r="K61" s="102">
        <f t="shared" si="4"/>
        <v>0</v>
      </c>
      <c r="L61" s="102">
        <f t="shared" si="5"/>
        <v>0</v>
      </c>
      <c r="M61" s="102">
        <f t="shared" si="6"/>
        <v>8.1305337327932537E-3</v>
      </c>
    </row>
    <row r="62" spans="1:13" x14ac:dyDescent="0.3">
      <c r="A62" s="91" t="s">
        <v>140</v>
      </c>
      <c r="B62" s="88">
        <v>147394</v>
      </c>
      <c r="C62" s="88">
        <v>13648</v>
      </c>
      <c r="D62" s="88">
        <v>60401</v>
      </c>
      <c r="E62" s="88">
        <v>0</v>
      </c>
      <c r="F62" s="88">
        <v>0</v>
      </c>
      <c r="G62" s="88">
        <v>3334</v>
      </c>
      <c r="H62" s="102">
        <f t="shared" si="1"/>
        <v>0.45138399537891366</v>
      </c>
      <c r="I62" s="102">
        <f t="shared" si="2"/>
        <v>3.4981507065249433</v>
      </c>
      <c r="J62" s="102">
        <f t="shared" si="3"/>
        <v>0.95216611050997424</v>
      </c>
      <c r="K62" s="102">
        <f t="shared" si="4"/>
        <v>0</v>
      </c>
      <c r="L62" s="102">
        <f t="shared" si="5"/>
        <v>0</v>
      </c>
      <c r="M62" s="102">
        <f t="shared" si="6"/>
        <v>1.1037133332708756E-2</v>
      </c>
    </row>
    <row r="63" spans="1:13" x14ac:dyDescent="0.3">
      <c r="A63" s="91" t="s">
        <v>142</v>
      </c>
      <c r="B63" s="88">
        <v>340505</v>
      </c>
      <c r="C63" s="88">
        <v>21791</v>
      </c>
      <c r="D63" s="88">
        <v>0</v>
      </c>
      <c r="E63" s="88">
        <v>0</v>
      </c>
      <c r="F63" s="88">
        <v>0</v>
      </c>
      <c r="G63" s="88">
        <v>124</v>
      </c>
      <c r="H63" s="102">
        <f t="shared" si="1"/>
        <v>1.0427731613667925</v>
      </c>
      <c r="I63" s="102">
        <f t="shared" si="2"/>
        <v>5.5853020256363592</v>
      </c>
      <c r="J63" s="102">
        <f t="shared" si="3"/>
        <v>0</v>
      </c>
      <c r="K63" s="102">
        <f t="shared" si="4"/>
        <v>0</v>
      </c>
      <c r="L63" s="102">
        <f t="shared" si="5"/>
        <v>0</v>
      </c>
      <c r="M63" s="102">
        <f t="shared" si="6"/>
        <v>4.1049926012474075E-4</v>
      </c>
    </row>
    <row r="64" spans="1:13" x14ac:dyDescent="0.3">
      <c r="A64" s="93" t="s">
        <v>144</v>
      </c>
      <c r="B64" s="94">
        <v>32653794</v>
      </c>
      <c r="C64" s="94">
        <v>390149</v>
      </c>
      <c r="D64" s="94">
        <v>6343536</v>
      </c>
      <c r="E64" s="94">
        <v>14336744</v>
      </c>
      <c r="F64" s="94">
        <v>1189608</v>
      </c>
      <c r="G64" s="94">
        <v>30207119</v>
      </c>
      <c r="H64" s="102">
        <f t="shared" si="1"/>
        <v>100</v>
      </c>
      <c r="I64" s="102">
        <f t="shared" si="2"/>
        <v>100</v>
      </c>
      <c r="J64" s="102">
        <f t="shared" si="3"/>
        <v>100</v>
      </c>
      <c r="K64" s="102">
        <f t="shared" si="4"/>
        <v>100</v>
      </c>
      <c r="L64" s="102">
        <f t="shared" si="5"/>
        <v>100</v>
      </c>
      <c r="M64" s="102">
        <f t="shared" si="6"/>
        <v>100</v>
      </c>
    </row>
  </sheetData>
  <mergeCells count="12">
    <mergeCell ref="B2:B3"/>
    <mergeCell ref="C2:C3"/>
    <mergeCell ref="D2:D3"/>
    <mergeCell ref="E2:E3"/>
    <mergeCell ref="F2:F3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CF82"/>
  <sheetViews>
    <sheetView showGridLines="0" view="pageBreakPreview" zoomScale="80" zoomScaleNormal="100" zoomScaleSheetLayoutView="80" workbookViewId="0">
      <pane xSplit="3" ySplit="6" topLeftCell="AW25" activePane="bottomRight" state="frozen"/>
      <selection activeCell="BR24" sqref="BR24"/>
      <selection pane="topRight" activeCell="BR24" sqref="BR24"/>
      <selection pane="bottomLeft" activeCell="BR24" sqref="BR24"/>
      <selection pane="bottomRight" activeCell="BA29" sqref="BA29"/>
    </sheetView>
  </sheetViews>
  <sheetFormatPr defaultColWidth="13.6640625" defaultRowHeight="10.199999999999999" x14ac:dyDescent="0.2"/>
  <cols>
    <col min="1" max="1" width="7.109375" style="73" hidden="1" customWidth="1"/>
    <col min="2" max="2" width="6.88671875" style="73" customWidth="1"/>
    <col min="3" max="3" width="26.6640625" style="73" customWidth="1"/>
    <col min="4" max="4" width="13" style="73" customWidth="1"/>
    <col min="5" max="8" width="14" style="73" bestFit="1" customWidth="1"/>
    <col min="9" max="9" width="14.6640625" style="73" bestFit="1" customWidth="1"/>
    <col min="10" max="20" width="14" style="73" bestFit="1" customWidth="1"/>
    <col min="21" max="21" width="16.44140625" style="73" bestFit="1" customWidth="1"/>
    <col min="22" max="33" width="14" style="73" bestFit="1" customWidth="1"/>
    <col min="34" max="34" width="15.88671875" style="73" bestFit="1" customWidth="1"/>
    <col min="35" max="41" width="14" style="73" bestFit="1" customWidth="1"/>
    <col min="42" max="42" width="15.88671875" style="73" bestFit="1" customWidth="1"/>
    <col min="43" max="43" width="16.44140625" style="73" bestFit="1" customWidth="1"/>
    <col min="44" max="44" width="18.33203125" style="73" bestFit="1" customWidth="1"/>
    <col min="45" max="45" width="16.44140625" style="73" bestFit="1" customWidth="1"/>
    <col min="46" max="51" width="14" style="73" bestFit="1" customWidth="1"/>
    <col min="52" max="53" width="16.44140625" style="73" bestFit="1" customWidth="1"/>
    <col min="54" max="54" width="14" style="73" bestFit="1" customWidth="1"/>
    <col min="55" max="55" width="16.44140625" style="73" bestFit="1" customWidth="1"/>
    <col min="56" max="58" width="14" style="73" bestFit="1" customWidth="1"/>
    <col min="59" max="59" width="24" style="73" bestFit="1" customWidth="1"/>
    <col min="60" max="60" width="15.88671875" style="73" bestFit="1" customWidth="1"/>
    <col min="61" max="63" width="14" style="73" bestFit="1" customWidth="1"/>
    <col min="64" max="64" width="14.88671875" style="73" bestFit="1" customWidth="1"/>
    <col min="65" max="65" width="18.88671875" style="73" bestFit="1" customWidth="1"/>
    <col min="66" max="66" width="13.88671875" style="73" bestFit="1" customWidth="1"/>
    <col min="67" max="67" width="16.88671875" style="73" bestFit="1" customWidth="1"/>
    <col min="68" max="68" width="16.33203125" style="73" bestFit="1" customWidth="1"/>
    <col min="69" max="69" width="13.88671875" style="73" bestFit="1" customWidth="1"/>
    <col min="70" max="71" width="18.5546875" style="73" customWidth="1"/>
    <col min="72" max="72" width="20.5546875" style="73" customWidth="1"/>
    <col min="73" max="73" width="18.109375" style="73" customWidth="1"/>
    <col min="74" max="74" width="14.5546875" style="73" bestFit="1" customWidth="1"/>
    <col min="75" max="75" width="15" style="73" customWidth="1"/>
    <col min="76" max="76" width="17.109375" style="73" customWidth="1"/>
    <col min="77" max="77" width="13.88671875" style="73" customWidth="1"/>
    <col min="78" max="78" width="13.6640625" style="73"/>
    <col min="79" max="84" width="8.44140625" style="73" bestFit="1" customWidth="1"/>
    <col min="85" max="16384" width="13.6640625" style="73"/>
  </cols>
  <sheetData>
    <row r="1" spans="1:84" ht="32.25" customHeight="1" x14ac:dyDescent="0.2">
      <c r="B1" s="74" t="s">
        <v>0</v>
      </c>
      <c r="C1" s="75"/>
      <c r="D1" s="104" t="s">
        <v>24</v>
      </c>
      <c r="E1" s="104" t="s">
        <v>26</v>
      </c>
      <c r="F1" s="104" t="s">
        <v>28</v>
      </c>
      <c r="G1" s="104" t="s">
        <v>30</v>
      </c>
      <c r="H1" s="104" t="s">
        <v>32</v>
      </c>
      <c r="I1" s="104" t="s">
        <v>34</v>
      </c>
      <c r="J1" s="104" t="s">
        <v>36</v>
      </c>
      <c r="K1" s="104" t="s">
        <v>38</v>
      </c>
      <c r="L1" s="104" t="s">
        <v>40</v>
      </c>
      <c r="M1" s="104" t="s">
        <v>42</v>
      </c>
      <c r="N1" s="104" t="s">
        <v>44</v>
      </c>
      <c r="O1" s="104" t="s">
        <v>46</v>
      </c>
      <c r="P1" s="104" t="s">
        <v>48</v>
      </c>
      <c r="Q1" s="104" t="s">
        <v>50</v>
      </c>
      <c r="R1" s="104" t="s">
        <v>52</v>
      </c>
      <c r="S1" s="104" t="s">
        <v>54</v>
      </c>
      <c r="T1" s="104" t="s">
        <v>56</v>
      </c>
      <c r="U1" s="104" t="s">
        <v>58</v>
      </c>
      <c r="V1" s="104" t="s">
        <v>60</v>
      </c>
      <c r="W1" s="104" t="s">
        <v>62</v>
      </c>
      <c r="X1" s="104" t="s">
        <v>64</v>
      </c>
      <c r="Y1" s="104" t="s">
        <v>66</v>
      </c>
      <c r="Z1" s="104" t="s">
        <v>68</v>
      </c>
      <c r="AA1" s="104" t="s">
        <v>70</v>
      </c>
      <c r="AB1" s="104" t="s">
        <v>72</v>
      </c>
      <c r="AC1" s="104" t="s">
        <v>74</v>
      </c>
      <c r="AD1" s="104" t="s">
        <v>76</v>
      </c>
      <c r="AE1" s="104" t="s">
        <v>78</v>
      </c>
      <c r="AF1" s="104" t="s">
        <v>80</v>
      </c>
      <c r="AG1" s="104" t="s">
        <v>82</v>
      </c>
      <c r="AH1" s="104" t="s">
        <v>84</v>
      </c>
      <c r="AI1" s="104" t="s">
        <v>86</v>
      </c>
      <c r="AJ1" s="104" t="s">
        <v>88</v>
      </c>
      <c r="AK1" s="104" t="s">
        <v>90</v>
      </c>
      <c r="AL1" s="104" t="s">
        <v>92</v>
      </c>
      <c r="AM1" s="104" t="s">
        <v>94</v>
      </c>
      <c r="AN1" s="104" t="s">
        <v>96</v>
      </c>
      <c r="AO1" s="104" t="s">
        <v>98</v>
      </c>
      <c r="AP1" s="104" t="s">
        <v>100</v>
      </c>
      <c r="AQ1" s="104" t="s">
        <v>102</v>
      </c>
      <c r="AR1" s="104" t="s">
        <v>104</v>
      </c>
      <c r="AS1" s="104" t="s">
        <v>106</v>
      </c>
      <c r="AT1" s="104" t="s">
        <v>108</v>
      </c>
      <c r="AU1" s="104" t="s">
        <v>110</v>
      </c>
      <c r="AV1" s="104" t="s">
        <v>112</v>
      </c>
      <c r="AW1" s="104" t="s">
        <v>114</v>
      </c>
      <c r="AX1" s="104" t="s">
        <v>116</v>
      </c>
      <c r="AY1" s="104" t="s">
        <v>118</v>
      </c>
      <c r="AZ1" s="104" t="s">
        <v>120</v>
      </c>
      <c r="BA1" s="104" t="s">
        <v>122</v>
      </c>
      <c r="BB1" s="104" t="s">
        <v>124</v>
      </c>
      <c r="BC1" s="104" t="s">
        <v>126</v>
      </c>
      <c r="BD1" s="104" t="s">
        <v>128</v>
      </c>
      <c r="BE1" s="104" t="s">
        <v>130</v>
      </c>
      <c r="BF1" s="104" t="s">
        <v>132</v>
      </c>
      <c r="BG1" s="104" t="s">
        <v>134</v>
      </c>
      <c r="BH1" s="104" t="s">
        <v>136</v>
      </c>
      <c r="BI1" s="104" t="s">
        <v>138</v>
      </c>
      <c r="BJ1" s="104" t="s">
        <v>140</v>
      </c>
      <c r="BK1" s="104" t="s">
        <v>142</v>
      </c>
      <c r="BL1" s="76"/>
      <c r="BM1" s="76"/>
      <c r="BN1" s="77"/>
      <c r="BO1" s="76"/>
      <c r="BP1" s="76"/>
      <c r="BQ1" s="76"/>
      <c r="BR1" s="76"/>
      <c r="BS1" s="78"/>
      <c r="BT1" s="75"/>
      <c r="BU1" s="75"/>
      <c r="BV1" s="75"/>
    </row>
    <row r="2" spans="1:84" ht="4.5" customHeight="1" x14ac:dyDescent="0.2">
      <c r="B2" s="74" t="s">
        <v>1</v>
      </c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76"/>
      <c r="BM2" s="76"/>
      <c r="BN2" s="76"/>
      <c r="BO2" s="76"/>
      <c r="BP2" s="76"/>
      <c r="BQ2" s="76"/>
      <c r="BR2" s="76"/>
      <c r="BS2" s="76"/>
      <c r="BT2" s="75"/>
      <c r="BU2" s="75"/>
    </row>
    <row r="3" spans="1:84" x14ac:dyDescent="0.2">
      <c r="B3" s="74"/>
      <c r="C3" s="79"/>
      <c r="D3" s="82">
        <f>-D76</f>
        <v>0</v>
      </c>
      <c r="E3" s="82">
        <f t="shared" ref="E3:BP3" si="0">-E76</f>
        <v>0</v>
      </c>
      <c r="F3" s="82">
        <f t="shared" si="0"/>
        <v>0</v>
      </c>
      <c r="G3" s="82">
        <f t="shared" si="0"/>
        <v>0</v>
      </c>
      <c r="H3" s="82">
        <f t="shared" si="0"/>
        <v>0</v>
      </c>
      <c r="I3" s="82">
        <f t="shared" si="0"/>
        <v>0</v>
      </c>
      <c r="J3" s="82">
        <f t="shared" si="0"/>
        <v>0</v>
      </c>
      <c r="K3" s="82">
        <f t="shared" si="0"/>
        <v>0</v>
      </c>
      <c r="L3" s="82">
        <f t="shared" si="0"/>
        <v>0</v>
      </c>
      <c r="M3" s="82">
        <f t="shared" si="0"/>
        <v>0</v>
      </c>
      <c r="N3" s="82">
        <f t="shared" si="0"/>
        <v>0</v>
      </c>
      <c r="O3" s="82">
        <f t="shared" si="0"/>
        <v>0</v>
      </c>
      <c r="P3" s="82">
        <f t="shared" si="0"/>
        <v>0</v>
      </c>
      <c r="Q3" s="82">
        <f t="shared" si="0"/>
        <v>0</v>
      </c>
      <c r="R3" s="82">
        <f t="shared" si="0"/>
        <v>0</v>
      </c>
      <c r="S3" s="82">
        <f t="shared" si="0"/>
        <v>0</v>
      </c>
      <c r="T3" s="82">
        <f t="shared" si="0"/>
        <v>0</v>
      </c>
      <c r="U3" s="82">
        <f t="shared" si="0"/>
        <v>0</v>
      </c>
      <c r="V3" s="82">
        <f t="shared" si="0"/>
        <v>0</v>
      </c>
      <c r="W3" s="82">
        <f t="shared" si="0"/>
        <v>0</v>
      </c>
      <c r="X3" s="82">
        <f t="shared" si="0"/>
        <v>0</v>
      </c>
      <c r="Y3" s="82">
        <f t="shared" si="0"/>
        <v>0</v>
      </c>
      <c r="Z3" s="82">
        <f t="shared" si="0"/>
        <v>0</v>
      </c>
      <c r="AA3" s="82">
        <f t="shared" si="0"/>
        <v>0</v>
      </c>
      <c r="AB3" s="82">
        <f t="shared" si="0"/>
        <v>0</v>
      </c>
      <c r="AC3" s="82">
        <f t="shared" si="0"/>
        <v>0</v>
      </c>
      <c r="AD3" s="82">
        <f t="shared" si="0"/>
        <v>0</v>
      </c>
      <c r="AE3" s="82">
        <f t="shared" si="0"/>
        <v>0</v>
      </c>
      <c r="AF3" s="82">
        <f t="shared" si="0"/>
        <v>0</v>
      </c>
      <c r="AG3" s="82">
        <f t="shared" si="0"/>
        <v>0</v>
      </c>
      <c r="AH3" s="82">
        <f t="shared" si="0"/>
        <v>0</v>
      </c>
      <c r="AI3" s="82">
        <f t="shared" si="0"/>
        <v>0</v>
      </c>
      <c r="AJ3" s="82">
        <f t="shared" si="0"/>
        <v>0</v>
      </c>
      <c r="AK3" s="82">
        <f t="shared" si="0"/>
        <v>0</v>
      </c>
      <c r="AL3" s="82">
        <f t="shared" si="0"/>
        <v>0</v>
      </c>
      <c r="AM3" s="82">
        <f t="shared" si="0"/>
        <v>0</v>
      </c>
      <c r="AN3" s="82">
        <f t="shared" si="0"/>
        <v>0</v>
      </c>
      <c r="AO3" s="82">
        <f t="shared" si="0"/>
        <v>0</v>
      </c>
      <c r="AP3" s="82">
        <f t="shared" si="0"/>
        <v>0</v>
      </c>
      <c r="AQ3" s="82">
        <f t="shared" si="0"/>
        <v>0</v>
      </c>
      <c r="AR3" s="82">
        <f t="shared" si="0"/>
        <v>0</v>
      </c>
      <c r="AS3" s="82">
        <f t="shared" si="0"/>
        <v>0</v>
      </c>
      <c r="AT3" s="82">
        <f t="shared" si="0"/>
        <v>0</v>
      </c>
      <c r="AU3" s="82">
        <f t="shared" si="0"/>
        <v>0</v>
      </c>
      <c r="AV3" s="82">
        <f t="shared" si="0"/>
        <v>0</v>
      </c>
      <c r="AW3" s="82">
        <f t="shared" si="0"/>
        <v>0</v>
      </c>
      <c r="AX3" s="82">
        <f t="shared" si="0"/>
        <v>0</v>
      </c>
      <c r="AY3" s="82">
        <f t="shared" si="0"/>
        <v>0</v>
      </c>
      <c r="AZ3" s="82">
        <f t="shared" si="0"/>
        <v>0</v>
      </c>
      <c r="BA3" s="82">
        <f t="shared" si="0"/>
        <v>0</v>
      </c>
      <c r="BB3" s="82">
        <f t="shared" si="0"/>
        <v>0</v>
      </c>
      <c r="BC3" s="82">
        <f t="shared" si="0"/>
        <v>0</v>
      </c>
      <c r="BD3" s="82">
        <f t="shared" si="0"/>
        <v>0</v>
      </c>
      <c r="BE3" s="82">
        <f t="shared" si="0"/>
        <v>0</v>
      </c>
      <c r="BF3" s="82">
        <f t="shared" si="0"/>
        <v>0</v>
      </c>
      <c r="BG3" s="82">
        <f t="shared" si="0"/>
        <v>0</v>
      </c>
      <c r="BH3" s="82">
        <f t="shared" si="0"/>
        <v>0</v>
      </c>
      <c r="BI3" s="82">
        <f t="shared" si="0"/>
        <v>0</v>
      </c>
      <c r="BJ3" s="82">
        <f t="shared" si="0"/>
        <v>0</v>
      </c>
      <c r="BK3" s="82">
        <f t="shared" si="0"/>
        <v>0</v>
      </c>
      <c r="BL3" s="82">
        <f t="shared" si="0"/>
        <v>0</v>
      </c>
      <c r="BM3" s="82">
        <f t="shared" si="0"/>
        <v>0</v>
      </c>
      <c r="BN3" s="82">
        <f t="shared" si="0"/>
        <v>0</v>
      </c>
      <c r="BO3" s="82">
        <f t="shared" si="0"/>
        <v>0</v>
      </c>
      <c r="BP3" s="82">
        <f t="shared" si="0"/>
        <v>0</v>
      </c>
      <c r="BQ3" s="82">
        <f t="shared" ref="BQ3:BY3" si="1">-BQ76</f>
        <v>0</v>
      </c>
      <c r="BR3" s="82">
        <f t="shared" si="1"/>
        <v>0</v>
      </c>
      <c r="BS3" s="82">
        <f t="shared" si="1"/>
        <v>0</v>
      </c>
      <c r="BT3" s="82">
        <f t="shared" si="1"/>
        <v>0</v>
      </c>
      <c r="BU3" s="82">
        <f t="shared" si="1"/>
        <v>0</v>
      </c>
      <c r="BV3" s="82">
        <f t="shared" si="1"/>
        <v>0</v>
      </c>
      <c r="BW3" s="82">
        <f t="shared" si="1"/>
        <v>0</v>
      </c>
      <c r="BX3" s="82">
        <f t="shared" si="1"/>
        <v>0</v>
      </c>
      <c r="BY3" s="82">
        <f t="shared" si="1"/>
        <v>0</v>
      </c>
    </row>
    <row r="4" spans="1:84" x14ac:dyDescent="0.2">
      <c r="B4" s="116" t="s">
        <v>2</v>
      </c>
      <c r="C4" s="116" t="s">
        <v>3</v>
      </c>
      <c r="D4" s="116">
        <v>1</v>
      </c>
      <c r="E4" s="116">
        <f>+D4+1</f>
        <v>2</v>
      </c>
      <c r="F4" s="116">
        <f t="shared" ref="F4:BK4" si="2">+E4+1</f>
        <v>3</v>
      </c>
      <c r="G4" s="116">
        <f t="shared" si="2"/>
        <v>4</v>
      </c>
      <c r="H4" s="116">
        <f t="shared" si="2"/>
        <v>5</v>
      </c>
      <c r="I4" s="116">
        <f t="shared" si="2"/>
        <v>6</v>
      </c>
      <c r="J4" s="116">
        <f t="shared" si="2"/>
        <v>7</v>
      </c>
      <c r="K4" s="116">
        <f t="shared" si="2"/>
        <v>8</v>
      </c>
      <c r="L4" s="116">
        <f t="shared" si="2"/>
        <v>9</v>
      </c>
      <c r="M4" s="116">
        <f t="shared" si="2"/>
        <v>10</v>
      </c>
      <c r="N4" s="116">
        <f t="shared" si="2"/>
        <v>11</v>
      </c>
      <c r="O4" s="116">
        <f t="shared" si="2"/>
        <v>12</v>
      </c>
      <c r="P4" s="116">
        <f t="shared" si="2"/>
        <v>13</v>
      </c>
      <c r="Q4" s="116">
        <f t="shared" si="2"/>
        <v>14</v>
      </c>
      <c r="R4" s="116">
        <f t="shared" si="2"/>
        <v>15</v>
      </c>
      <c r="S4" s="116">
        <f t="shared" si="2"/>
        <v>16</v>
      </c>
      <c r="T4" s="116">
        <f t="shared" si="2"/>
        <v>17</v>
      </c>
      <c r="U4" s="116">
        <f t="shared" si="2"/>
        <v>18</v>
      </c>
      <c r="V4" s="116">
        <f t="shared" si="2"/>
        <v>19</v>
      </c>
      <c r="W4" s="116">
        <f t="shared" si="2"/>
        <v>20</v>
      </c>
      <c r="X4" s="116">
        <f t="shared" si="2"/>
        <v>21</v>
      </c>
      <c r="Y4" s="116">
        <f t="shared" si="2"/>
        <v>22</v>
      </c>
      <c r="Z4" s="116">
        <f t="shared" si="2"/>
        <v>23</v>
      </c>
      <c r="AA4" s="116">
        <f t="shared" si="2"/>
        <v>24</v>
      </c>
      <c r="AB4" s="116">
        <f t="shared" si="2"/>
        <v>25</v>
      </c>
      <c r="AC4" s="116">
        <f t="shared" si="2"/>
        <v>26</v>
      </c>
      <c r="AD4" s="116">
        <f t="shared" si="2"/>
        <v>27</v>
      </c>
      <c r="AE4" s="116">
        <f t="shared" si="2"/>
        <v>28</v>
      </c>
      <c r="AF4" s="116">
        <f t="shared" si="2"/>
        <v>29</v>
      </c>
      <c r="AG4" s="116">
        <f t="shared" si="2"/>
        <v>30</v>
      </c>
      <c r="AH4" s="116">
        <f t="shared" si="2"/>
        <v>31</v>
      </c>
      <c r="AI4" s="116">
        <f t="shared" si="2"/>
        <v>32</v>
      </c>
      <c r="AJ4" s="116">
        <f t="shared" si="2"/>
        <v>33</v>
      </c>
      <c r="AK4" s="116">
        <f t="shared" si="2"/>
        <v>34</v>
      </c>
      <c r="AL4" s="116">
        <f t="shared" si="2"/>
        <v>35</v>
      </c>
      <c r="AM4" s="116">
        <f t="shared" si="2"/>
        <v>36</v>
      </c>
      <c r="AN4" s="116">
        <f t="shared" si="2"/>
        <v>37</v>
      </c>
      <c r="AO4" s="116">
        <f t="shared" si="2"/>
        <v>38</v>
      </c>
      <c r="AP4" s="116">
        <f t="shared" si="2"/>
        <v>39</v>
      </c>
      <c r="AQ4" s="116">
        <f t="shared" si="2"/>
        <v>40</v>
      </c>
      <c r="AR4" s="116">
        <f t="shared" si="2"/>
        <v>41</v>
      </c>
      <c r="AS4" s="116">
        <f t="shared" si="2"/>
        <v>42</v>
      </c>
      <c r="AT4" s="116">
        <f t="shared" si="2"/>
        <v>43</v>
      </c>
      <c r="AU4" s="116">
        <f t="shared" si="2"/>
        <v>44</v>
      </c>
      <c r="AV4" s="116">
        <f t="shared" si="2"/>
        <v>45</v>
      </c>
      <c r="AW4" s="116">
        <f t="shared" si="2"/>
        <v>46</v>
      </c>
      <c r="AX4" s="116">
        <f t="shared" si="2"/>
        <v>47</v>
      </c>
      <c r="AY4" s="116">
        <f t="shared" si="2"/>
        <v>48</v>
      </c>
      <c r="AZ4" s="116">
        <f t="shared" si="2"/>
        <v>49</v>
      </c>
      <c r="BA4" s="116">
        <f t="shared" si="2"/>
        <v>50</v>
      </c>
      <c r="BB4" s="116">
        <f t="shared" si="2"/>
        <v>51</v>
      </c>
      <c r="BC4" s="116">
        <f t="shared" si="2"/>
        <v>52</v>
      </c>
      <c r="BD4" s="116">
        <f t="shared" si="2"/>
        <v>53</v>
      </c>
      <c r="BE4" s="116">
        <f t="shared" si="2"/>
        <v>54</v>
      </c>
      <c r="BF4" s="116">
        <f t="shared" si="2"/>
        <v>55</v>
      </c>
      <c r="BG4" s="116">
        <f t="shared" si="2"/>
        <v>56</v>
      </c>
      <c r="BH4" s="116">
        <f>+BG4+1</f>
        <v>57</v>
      </c>
      <c r="BI4" s="116">
        <f t="shared" si="2"/>
        <v>58</v>
      </c>
      <c r="BJ4" s="116">
        <f t="shared" si="2"/>
        <v>59</v>
      </c>
      <c r="BK4" s="116">
        <f t="shared" si="2"/>
        <v>60</v>
      </c>
      <c r="BL4" s="116">
        <v>180</v>
      </c>
      <c r="BM4" s="83">
        <v>3011</v>
      </c>
      <c r="BN4" s="83">
        <v>3012</v>
      </c>
      <c r="BO4" s="83">
        <v>3020</v>
      </c>
      <c r="BP4" s="83">
        <v>3030</v>
      </c>
      <c r="BQ4" s="83">
        <v>3040</v>
      </c>
      <c r="BR4" s="83">
        <v>3050</v>
      </c>
      <c r="BS4" s="83">
        <v>3090</v>
      </c>
      <c r="BT4" s="83">
        <v>3100</v>
      </c>
      <c r="BU4" s="83">
        <v>4090</v>
      </c>
      <c r="BV4" s="83">
        <v>5090</v>
      </c>
      <c r="BW4" s="117">
        <v>600</v>
      </c>
      <c r="BX4" s="117">
        <v>700</v>
      </c>
      <c r="BY4" s="117">
        <v>800</v>
      </c>
    </row>
    <row r="5" spans="1:84" ht="15" customHeight="1" x14ac:dyDescent="0.2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25" t="s">
        <v>4</v>
      </c>
      <c r="BN5" s="125" t="s">
        <v>5</v>
      </c>
      <c r="BO5" s="119" t="s">
        <v>6</v>
      </c>
      <c r="BP5" s="125" t="s">
        <v>7</v>
      </c>
      <c r="BQ5" s="121" t="s">
        <v>8</v>
      </c>
      <c r="BR5" s="119" t="s">
        <v>9</v>
      </c>
      <c r="BS5" s="119" t="s">
        <v>10</v>
      </c>
      <c r="BT5" s="119" t="s">
        <v>11</v>
      </c>
      <c r="BU5" s="123" t="s">
        <v>12</v>
      </c>
      <c r="BV5" s="119" t="s">
        <v>16</v>
      </c>
      <c r="BW5" s="118"/>
      <c r="BX5" s="118"/>
      <c r="BY5" s="118"/>
    </row>
    <row r="6" spans="1:84" ht="33" customHeight="1" x14ac:dyDescent="0.2"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26"/>
      <c r="BN6" s="126"/>
      <c r="BO6" s="120"/>
      <c r="BP6" s="126"/>
      <c r="BQ6" s="122"/>
      <c r="BR6" s="120"/>
      <c r="BS6" s="120"/>
      <c r="BT6" s="120"/>
      <c r="BU6" s="124"/>
      <c r="BV6" s="120"/>
      <c r="BW6" s="118"/>
      <c r="BX6" s="118"/>
      <c r="BY6" s="118"/>
      <c r="CA6" s="84" t="s">
        <v>17</v>
      </c>
      <c r="CB6" s="84" t="s">
        <v>18</v>
      </c>
      <c r="CC6" s="84" t="s">
        <v>19</v>
      </c>
      <c r="CD6" s="84" t="s">
        <v>20</v>
      </c>
      <c r="CE6" s="84" t="s">
        <v>21</v>
      </c>
      <c r="CF6" s="84" t="s">
        <v>22</v>
      </c>
    </row>
    <row r="7" spans="1:84" x14ac:dyDescent="0.2">
      <c r="A7" s="85">
        <f>-BY7</f>
        <v>0</v>
      </c>
      <c r="B7" s="86" t="s">
        <v>23</v>
      </c>
      <c r="C7" s="87" t="s">
        <v>24</v>
      </c>
      <c r="D7" s="88">
        <v>17292</v>
      </c>
      <c r="E7" s="88">
        <v>0</v>
      </c>
      <c r="F7" s="88">
        <v>0</v>
      </c>
      <c r="G7" s="88">
        <v>0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334</v>
      </c>
      <c r="N7" s="88">
        <v>729</v>
      </c>
      <c r="O7" s="88">
        <v>5525</v>
      </c>
      <c r="P7" s="88">
        <v>0</v>
      </c>
      <c r="Q7" s="88">
        <v>0</v>
      </c>
      <c r="R7" s="88">
        <v>0</v>
      </c>
      <c r="S7" s="88">
        <v>0</v>
      </c>
      <c r="T7" s="88">
        <v>0</v>
      </c>
      <c r="U7" s="88">
        <v>0</v>
      </c>
      <c r="V7" s="88">
        <v>0</v>
      </c>
      <c r="W7" s="88">
        <v>0</v>
      </c>
      <c r="X7" s="88">
        <v>202909</v>
      </c>
      <c r="Y7" s="88">
        <v>0</v>
      </c>
      <c r="Z7" s="88">
        <v>0</v>
      </c>
      <c r="AA7" s="88">
        <v>0</v>
      </c>
      <c r="AB7" s="88">
        <v>0</v>
      </c>
      <c r="AC7" s="88">
        <v>0</v>
      </c>
      <c r="AD7" s="88">
        <v>0</v>
      </c>
      <c r="AE7" s="88">
        <v>0</v>
      </c>
      <c r="AF7" s="88">
        <v>0</v>
      </c>
      <c r="AG7" s="88">
        <v>0</v>
      </c>
      <c r="AH7" s="88">
        <v>0</v>
      </c>
      <c r="AI7" s="88">
        <v>0</v>
      </c>
      <c r="AJ7" s="88">
        <v>0</v>
      </c>
      <c r="AK7" s="88">
        <v>0</v>
      </c>
      <c r="AL7" s="88">
        <v>0</v>
      </c>
      <c r="AM7" s="88">
        <v>0</v>
      </c>
      <c r="AN7" s="88">
        <v>0</v>
      </c>
      <c r="AO7" s="88">
        <v>0</v>
      </c>
      <c r="AP7" s="88">
        <v>0</v>
      </c>
      <c r="AQ7" s="88">
        <v>0</v>
      </c>
      <c r="AR7" s="88">
        <v>0</v>
      </c>
      <c r="AS7" s="88">
        <v>0</v>
      </c>
      <c r="AT7" s="88">
        <v>0</v>
      </c>
      <c r="AU7" s="88">
        <v>0</v>
      </c>
      <c r="AV7" s="88">
        <v>0</v>
      </c>
      <c r="AW7" s="88">
        <v>0</v>
      </c>
      <c r="AX7" s="88">
        <v>0</v>
      </c>
      <c r="AY7" s="88">
        <v>0</v>
      </c>
      <c r="AZ7" s="88">
        <v>0</v>
      </c>
      <c r="BA7" s="88">
        <v>0</v>
      </c>
      <c r="BB7" s="88">
        <v>0</v>
      </c>
      <c r="BC7" s="88">
        <v>0</v>
      </c>
      <c r="BD7" s="88">
        <v>0</v>
      </c>
      <c r="BE7" s="88">
        <v>0</v>
      </c>
      <c r="BF7" s="88">
        <v>0</v>
      </c>
      <c r="BG7" s="88">
        <v>0</v>
      </c>
      <c r="BH7" s="88">
        <v>0</v>
      </c>
      <c r="BI7" s="88">
        <v>0</v>
      </c>
      <c r="BJ7" s="88">
        <v>0</v>
      </c>
      <c r="BK7" s="88">
        <v>0</v>
      </c>
      <c r="BL7" s="89">
        <v>226789</v>
      </c>
      <c r="BM7" s="88">
        <v>0</v>
      </c>
      <c r="BN7" s="88">
        <v>0</v>
      </c>
      <c r="BO7" s="88">
        <v>0</v>
      </c>
      <c r="BP7" s="88">
        <v>0</v>
      </c>
      <c r="BQ7" s="88">
        <v>9588</v>
      </c>
      <c r="BR7" s="88">
        <v>0</v>
      </c>
      <c r="BS7" s="89">
        <v>9588</v>
      </c>
      <c r="BT7" s="89">
        <v>236377</v>
      </c>
      <c r="BU7" s="88">
        <v>862</v>
      </c>
      <c r="BV7" s="89">
        <v>11089</v>
      </c>
      <c r="BW7" s="89">
        <v>224426</v>
      </c>
      <c r="BX7" s="88">
        <v>236377</v>
      </c>
      <c r="BY7" s="88">
        <v>0</v>
      </c>
      <c r="CA7" s="85">
        <f t="shared" ref="CA7:CA38" si="3">SUM(D7:BK7)-BL7</f>
        <v>0</v>
      </c>
      <c r="CB7" s="85">
        <f t="shared" ref="CB7:CB38" si="4">SUM(BM7:BR7)-BS7</f>
        <v>0</v>
      </c>
      <c r="CC7" s="85">
        <f t="shared" ref="CC7:CC38" si="5">+BT7-BS7-BL7</f>
        <v>0</v>
      </c>
      <c r="CD7" s="85" t="e">
        <f>SUM(#REF!)-BV7</f>
        <v>#REF!</v>
      </c>
      <c r="CE7" s="85">
        <f t="shared" ref="CE7:CE38" si="6">+BX7-BW7-BV7-BU7</f>
        <v>0</v>
      </c>
      <c r="CF7" s="85">
        <f t="shared" ref="CF7:CF38" si="7">+BT7-BX7</f>
        <v>0</v>
      </c>
    </row>
    <row r="8" spans="1:84" x14ac:dyDescent="0.2">
      <c r="A8" s="85">
        <f t="shared" ref="A8:A71" si="8">-BY8</f>
        <v>0</v>
      </c>
      <c r="B8" s="86" t="s">
        <v>25</v>
      </c>
      <c r="C8" s="87" t="s">
        <v>26</v>
      </c>
      <c r="D8" s="88">
        <v>0</v>
      </c>
      <c r="E8" s="88">
        <v>17823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6111</v>
      </c>
      <c r="N8" s="88">
        <v>9441</v>
      </c>
      <c r="O8" s="88">
        <v>5644</v>
      </c>
      <c r="P8" s="88">
        <v>0</v>
      </c>
      <c r="Q8" s="88">
        <v>3378</v>
      </c>
      <c r="R8" s="88">
        <v>0</v>
      </c>
      <c r="S8" s="88">
        <v>0</v>
      </c>
      <c r="T8" s="88">
        <v>0</v>
      </c>
      <c r="U8" s="88">
        <v>0</v>
      </c>
      <c r="V8" s="88">
        <v>0</v>
      </c>
      <c r="W8" s="88">
        <v>15039</v>
      </c>
      <c r="X8" s="88">
        <v>81115</v>
      </c>
      <c r="Y8" s="88">
        <v>2788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8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3326</v>
      </c>
      <c r="AY8" s="88">
        <v>85076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1288</v>
      </c>
      <c r="BI8" s="88">
        <v>7181</v>
      </c>
      <c r="BJ8" s="88">
        <v>0</v>
      </c>
      <c r="BK8" s="88">
        <v>0</v>
      </c>
      <c r="BL8" s="89">
        <v>238210</v>
      </c>
      <c r="BM8" s="88">
        <v>240024</v>
      </c>
      <c r="BN8" s="88">
        <v>0</v>
      </c>
      <c r="BO8" s="88">
        <v>0</v>
      </c>
      <c r="BP8" s="88">
        <v>0</v>
      </c>
      <c r="BQ8" s="88">
        <v>757</v>
      </c>
      <c r="BR8" s="88">
        <v>0</v>
      </c>
      <c r="BS8" s="89">
        <v>240781</v>
      </c>
      <c r="BT8" s="89">
        <v>478991</v>
      </c>
      <c r="BU8" s="88">
        <v>248737</v>
      </c>
      <c r="BV8" s="89">
        <v>59885</v>
      </c>
      <c r="BW8" s="89">
        <v>170369</v>
      </c>
      <c r="BX8" s="88">
        <v>478991</v>
      </c>
      <c r="BY8" s="88">
        <v>0</v>
      </c>
      <c r="CA8" s="85">
        <f t="shared" si="3"/>
        <v>0</v>
      </c>
      <c r="CB8" s="85">
        <f t="shared" si="4"/>
        <v>0</v>
      </c>
      <c r="CC8" s="85">
        <f t="shared" si="5"/>
        <v>0</v>
      </c>
      <c r="CD8" s="85" t="e">
        <f>SUM(#REF!)-BV8</f>
        <v>#REF!</v>
      </c>
      <c r="CE8" s="85">
        <f t="shared" si="6"/>
        <v>0</v>
      </c>
      <c r="CF8" s="85">
        <f t="shared" si="7"/>
        <v>0</v>
      </c>
    </row>
    <row r="9" spans="1:84" x14ac:dyDescent="0.2">
      <c r="A9" s="85">
        <f t="shared" si="8"/>
        <v>0</v>
      </c>
      <c r="B9" s="86" t="s">
        <v>27</v>
      </c>
      <c r="C9" s="87" t="s">
        <v>28</v>
      </c>
      <c r="D9" s="88">
        <v>0</v>
      </c>
      <c r="E9" s="88">
        <v>0</v>
      </c>
      <c r="F9" s="88">
        <v>51583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8183</v>
      </c>
      <c r="N9" s="88">
        <v>5977</v>
      </c>
      <c r="O9" s="88">
        <v>0</v>
      </c>
      <c r="P9" s="88">
        <v>0</v>
      </c>
      <c r="Q9" s="88">
        <v>41691</v>
      </c>
      <c r="R9" s="88">
        <v>0</v>
      </c>
      <c r="S9" s="88">
        <v>0</v>
      </c>
      <c r="T9" s="88">
        <v>0</v>
      </c>
      <c r="U9" s="88">
        <v>0</v>
      </c>
      <c r="V9" s="88">
        <v>0</v>
      </c>
      <c r="W9" s="88">
        <v>2633</v>
      </c>
      <c r="X9" s="88">
        <v>43636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163</v>
      </c>
      <c r="AF9" s="88">
        <v>0</v>
      </c>
      <c r="AG9" s="88">
        <v>0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4386</v>
      </c>
      <c r="AY9" s="88">
        <v>232906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3019</v>
      </c>
      <c r="BI9" s="88">
        <v>33228</v>
      </c>
      <c r="BJ9" s="88">
        <v>0</v>
      </c>
      <c r="BK9" s="88">
        <v>0</v>
      </c>
      <c r="BL9" s="89">
        <v>427405</v>
      </c>
      <c r="BM9" s="88">
        <v>1444669</v>
      </c>
      <c r="BN9" s="88">
        <v>0</v>
      </c>
      <c r="BO9" s="88">
        <v>0</v>
      </c>
      <c r="BP9" s="88">
        <v>53782</v>
      </c>
      <c r="BQ9" s="88">
        <v>1664</v>
      </c>
      <c r="BR9" s="88">
        <v>0</v>
      </c>
      <c r="BS9" s="89">
        <v>1500115</v>
      </c>
      <c r="BT9" s="89">
        <v>1927520</v>
      </c>
      <c r="BU9" s="88">
        <v>970794</v>
      </c>
      <c r="BV9" s="89">
        <v>372083</v>
      </c>
      <c r="BW9" s="89">
        <v>584643</v>
      </c>
      <c r="BX9" s="88">
        <v>1927520</v>
      </c>
      <c r="BY9" s="88">
        <v>0</v>
      </c>
      <c r="CA9" s="85">
        <f t="shared" si="3"/>
        <v>0</v>
      </c>
      <c r="CB9" s="85">
        <f t="shared" si="4"/>
        <v>0</v>
      </c>
      <c r="CC9" s="85">
        <f t="shared" si="5"/>
        <v>0</v>
      </c>
      <c r="CD9" s="85" t="e">
        <f>SUM(#REF!)-BV9</f>
        <v>#REF!</v>
      </c>
      <c r="CE9" s="85">
        <f t="shared" si="6"/>
        <v>0</v>
      </c>
      <c r="CF9" s="85">
        <f t="shared" si="7"/>
        <v>0</v>
      </c>
    </row>
    <row r="10" spans="1:84" x14ac:dyDescent="0.2">
      <c r="A10" s="85">
        <f t="shared" si="8"/>
        <v>0</v>
      </c>
      <c r="B10" s="90" t="s">
        <v>29</v>
      </c>
      <c r="C10" s="91" t="s">
        <v>30</v>
      </c>
      <c r="D10" s="88">
        <v>0</v>
      </c>
      <c r="E10" s="88">
        <v>0</v>
      </c>
      <c r="F10" s="88">
        <v>0</v>
      </c>
      <c r="G10" s="88">
        <v>13902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322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795</v>
      </c>
      <c r="X10" s="88">
        <v>7391</v>
      </c>
      <c r="Y10" s="88">
        <v>701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140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1488</v>
      </c>
      <c r="AY10" s="88">
        <v>58722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3362</v>
      </c>
      <c r="BI10" s="88">
        <v>20287</v>
      </c>
      <c r="BJ10" s="88">
        <v>0</v>
      </c>
      <c r="BK10" s="88">
        <v>0</v>
      </c>
      <c r="BL10" s="89">
        <v>107110</v>
      </c>
      <c r="BM10" s="88">
        <v>917388</v>
      </c>
      <c r="BN10" s="88">
        <v>0</v>
      </c>
      <c r="BO10" s="88">
        <v>0</v>
      </c>
      <c r="BP10" s="88">
        <v>620067</v>
      </c>
      <c r="BQ10" s="88">
        <v>785</v>
      </c>
      <c r="BR10" s="88">
        <v>0</v>
      </c>
      <c r="BS10" s="89">
        <v>1538240</v>
      </c>
      <c r="BT10" s="89">
        <v>1645350</v>
      </c>
      <c r="BU10" s="88">
        <v>557984</v>
      </c>
      <c r="BV10" s="89">
        <v>310042</v>
      </c>
      <c r="BW10" s="89">
        <v>777324</v>
      </c>
      <c r="BX10" s="88">
        <v>1645350</v>
      </c>
      <c r="BY10" s="88">
        <v>0</v>
      </c>
      <c r="CA10" s="85">
        <f t="shared" si="3"/>
        <v>0</v>
      </c>
      <c r="CB10" s="85">
        <f t="shared" si="4"/>
        <v>0</v>
      </c>
      <c r="CC10" s="85">
        <f t="shared" si="5"/>
        <v>0</v>
      </c>
      <c r="CD10" s="85" t="e">
        <f>SUM(#REF!)-BV10</f>
        <v>#REF!</v>
      </c>
      <c r="CE10" s="85">
        <f t="shared" si="6"/>
        <v>0</v>
      </c>
      <c r="CF10" s="85">
        <f t="shared" si="7"/>
        <v>0</v>
      </c>
    </row>
    <row r="11" spans="1:84" x14ac:dyDescent="0.2">
      <c r="A11" s="85">
        <f t="shared" si="8"/>
        <v>0</v>
      </c>
      <c r="B11" s="90" t="s">
        <v>31</v>
      </c>
      <c r="C11" s="91" t="s">
        <v>32</v>
      </c>
      <c r="D11" s="88">
        <v>0</v>
      </c>
      <c r="E11" s="88">
        <v>0</v>
      </c>
      <c r="F11" s="88">
        <v>0</v>
      </c>
      <c r="G11" s="88">
        <v>0</v>
      </c>
      <c r="H11" s="88">
        <v>1151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4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1027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5035</v>
      </c>
      <c r="AY11" s="88">
        <v>53189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79</v>
      </c>
      <c r="BH11" s="88">
        <v>1239</v>
      </c>
      <c r="BI11" s="88">
        <v>654</v>
      </c>
      <c r="BJ11" s="88">
        <v>0</v>
      </c>
      <c r="BK11" s="88">
        <v>0</v>
      </c>
      <c r="BL11" s="89">
        <v>62378</v>
      </c>
      <c r="BM11" s="88">
        <v>224823</v>
      </c>
      <c r="BN11" s="88">
        <v>0</v>
      </c>
      <c r="BO11" s="88">
        <v>0</v>
      </c>
      <c r="BP11" s="88">
        <v>0</v>
      </c>
      <c r="BQ11" s="88">
        <v>699</v>
      </c>
      <c r="BR11" s="88">
        <v>0</v>
      </c>
      <c r="BS11" s="89">
        <v>225522</v>
      </c>
      <c r="BT11" s="89">
        <v>287900</v>
      </c>
      <c r="BU11" s="88">
        <v>202056</v>
      </c>
      <c r="BV11" s="89">
        <v>39255</v>
      </c>
      <c r="BW11" s="89">
        <v>46589</v>
      </c>
      <c r="BX11" s="88">
        <v>287900</v>
      </c>
      <c r="BY11" s="88">
        <v>0</v>
      </c>
      <c r="CA11" s="85">
        <f t="shared" si="3"/>
        <v>0</v>
      </c>
      <c r="CB11" s="85">
        <f t="shared" si="4"/>
        <v>0</v>
      </c>
      <c r="CC11" s="85">
        <f t="shared" si="5"/>
        <v>0</v>
      </c>
      <c r="CD11" s="85" t="e">
        <f>SUM(#REF!)-BV11</f>
        <v>#REF!</v>
      </c>
      <c r="CE11" s="85">
        <f t="shared" si="6"/>
        <v>0</v>
      </c>
      <c r="CF11" s="85">
        <f t="shared" si="7"/>
        <v>0</v>
      </c>
    </row>
    <row r="12" spans="1:84" x14ac:dyDescent="0.2">
      <c r="A12" s="85">
        <f t="shared" si="8"/>
        <v>0</v>
      </c>
      <c r="B12" s="90" t="s">
        <v>33</v>
      </c>
      <c r="C12" s="91" t="s">
        <v>34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189850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3149837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0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0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0</v>
      </c>
      <c r="BH12" s="88">
        <v>0</v>
      </c>
      <c r="BI12" s="88">
        <v>0</v>
      </c>
      <c r="BJ12" s="88">
        <v>0</v>
      </c>
      <c r="BK12" s="88">
        <v>0</v>
      </c>
      <c r="BL12" s="89">
        <v>3339687</v>
      </c>
      <c r="BM12" s="88">
        <v>0</v>
      </c>
      <c r="BN12" s="88">
        <v>0</v>
      </c>
      <c r="BO12" s="88">
        <v>0</v>
      </c>
      <c r="BP12" s="88">
        <v>1120574</v>
      </c>
      <c r="BQ12" s="88">
        <v>7358</v>
      </c>
      <c r="BR12" s="88">
        <v>82584</v>
      </c>
      <c r="BS12" s="89">
        <v>1210516</v>
      </c>
      <c r="BT12" s="89">
        <v>4550203</v>
      </c>
      <c r="BU12" s="88">
        <v>0</v>
      </c>
      <c r="BV12" s="89">
        <v>829670</v>
      </c>
      <c r="BW12" s="89">
        <v>3720533</v>
      </c>
      <c r="BX12" s="88">
        <v>4550203</v>
      </c>
      <c r="BY12" s="88">
        <v>0</v>
      </c>
      <c r="CA12" s="85">
        <f t="shared" si="3"/>
        <v>0</v>
      </c>
      <c r="CB12" s="85">
        <f t="shared" si="4"/>
        <v>0</v>
      </c>
      <c r="CC12" s="85">
        <f t="shared" si="5"/>
        <v>0</v>
      </c>
      <c r="CD12" s="85" t="e">
        <f>SUM(#REF!)-BV12</f>
        <v>#REF!</v>
      </c>
      <c r="CE12" s="85">
        <f t="shared" si="6"/>
        <v>0</v>
      </c>
      <c r="CF12" s="85">
        <f t="shared" si="7"/>
        <v>0</v>
      </c>
    </row>
    <row r="13" spans="1:84" x14ac:dyDescent="0.2">
      <c r="A13" s="85">
        <f t="shared" si="8"/>
        <v>0</v>
      </c>
      <c r="B13" s="90" t="s">
        <v>35</v>
      </c>
      <c r="C13" s="91" t="s">
        <v>36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429543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619454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1588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9">
        <v>1050585</v>
      </c>
      <c r="BM13" s="88">
        <v>7240</v>
      </c>
      <c r="BN13" s="88">
        <v>0</v>
      </c>
      <c r="BO13" s="88">
        <v>0</v>
      </c>
      <c r="BP13" s="88">
        <v>2458141</v>
      </c>
      <c r="BQ13" s="88">
        <v>27189</v>
      </c>
      <c r="BR13" s="88">
        <v>849009</v>
      </c>
      <c r="BS13" s="89">
        <v>3341579</v>
      </c>
      <c r="BT13" s="89">
        <v>4392164</v>
      </c>
      <c r="BU13" s="88">
        <v>0</v>
      </c>
      <c r="BV13" s="89">
        <v>509032</v>
      </c>
      <c r="BW13" s="89">
        <v>3883132</v>
      </c>
      <c r="BX13" s="88">
        <v>4392164</v>
      </c>
      <c r="BY13" s="88">
        <v>0</v>
      </c>
      <c r="CA13" s="85">
        <f t="shared" si="3"/>
        <v>0</v>
      </c>
      <c r="CB13" s="85">
        <f t="shared" si="4"/>
        <v>0</v>
      </c>
      <c r="CC13" s="85">
        <f t="shared" si="5"/>
        <v>0</v>
      </c>
      <c r="CD13" s="85" t="e">
        <f>SUM(#REF!)-BV13</f>
        <v>#REF!</v>
      </c>
      <c r="CE13" s="85">
        <f t="shared" si="6"/>
        <v>0</v>
      </c>
      <c r="CF13" s="85">
        <f t="shared" si="7"/>
        <v>0</v>
      </c>
    </row>
    <row r="14" spans="1:84" x14ac:dyDescent="0.2">
      <c r="A14" s="85">
        <f t="shared" si="8"/>
        <v>0</v>
      </c>
      <c r="B14" s="90" t="s">
        <v>37</v>
      </c>
      <c r="C14" s="91" t="s">
        <v>38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41975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142862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0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0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0</v>
      </c>
      <c r="BB14" s="88">
        <v>0</v>
      </c>
      <c r="BC14" s="88">
        <v>0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9">
        <v>184837</v>
      </c>
      <c r="BM14" s="88">
        <v>0</v>
      </c>
      <c r="BN14" s="88">
        <v>0</v>
      </c>
      <c r="BO14" s="88">
        <v>0</v>
      </c>
      <c r="BP14" s="88">
        <v>119978</v>
      </c>
      <c r="BQ14" s="88">
        <v>-4050</v>
      </c>
      <c r="BR14" s="88">
        <v>21848</v>
      </c>
      <c r="BS14" s="89">
        <v>137776</v>
      </c>
      <c r="BT14" s="89">
        <v>322613</v>
      </c>
      <c r="BU14" s="88">
        <v>0</v>
      </c>
      <c r="BV14" s="89">
        <v>43119</v>
      </c>
      <c r="BW14" s="89">
        <v>279494</v>
      </c>
      <c r="BX14" s="88">
        <v>322613</v>
      </c>
      <c r="BY14" s="88">
        <v>0</v>
      </c>
      <c r="CA14" s="85">
        <f t="shared" si="3"/>
        <v>0</v>
      </c>
      <c r="CB14" s="85">
        <f t="shared" si="4"/>
        <v>0</v>
      </c>
      <c r="CC14" s="85">
        <f t="shared" si="5"/>
        <v>0</v>
      </c>
      <c r="CD14" s="85" t="e">
        <f>SUM(#REF!)-BV14</f>
        <v>#REF!</v>
      </c>
      <c r="CE14" s="85">
        <f t="shared" si="6"/>
        <v>0</v>
      </c>
      <c r="CF14" s="85">
        <f t="shared" si="7"/>
        <v>0</v>
      </c>
    </row>
    <row r="15" spans="1:84" x14ac:dyDescent="0.2">
      <c r="A15" s="85">
        <f t="shared" si="8"/>
        <v>0</v>
      </c>
      <c r="B15" s="90" t="s">
        <v>39</v>
      </c>
      <c r="C15" s="91" t="s">
        <v>40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478</v>
      </c>
      <c r="M15" s="88">
        <v>276</v>
      </c>
      <c r="N15" s="88">
        <v>0</v>
      </c>
      <c r="O15" s="88">
        <v>65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2469</v>
      </c>
      <c r="W15" s="88">
        <v>114</v>
      </c>
      <c r="X15" s="88">
        <v>3203</v>
      </c>
      <c r="Y15" s="88">
        <v>973</v>
      </c>
      <c r="Z15" s="88">
        <v>0</v>
      </c>
      <c r="AA15" s="88">
        <v>0</v>
      </c>
      <c r="AB15" s="88">
        <v>0</v>
      </c>
      <c r="AC15" s="88">
        <v>1235</v>
      </c>
      <c r="AD15" s="88">
        <v>0</v>
      </c>
      <c r="AE15" s="88">
        <v>43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209</v>
      </c>
      <c r="AY15" s="88">
        <v>871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9</v>
      </c>
      <c r="BI15" s="88">
        <v>79</v>
      </c>
      <c r="BJ15" s="88">
        <v>0</v>
      </c>
      <c r="BK15" s="88">
        <v>0</v>
      </c>
      <c r="BL15" s="89">
        <v>10024</v>
      </c>
      <c r="BM15" s="88">
        <v>37884</v>
      </c>
      <c r="BN15" s="88">
        <v>0</v>
      </c>
      <c r="BO15" s="88">
        <v>0</v>
      </c>
      <c r="BP15" s="88">
        <v>53712</v>
      </c>
      <c r="BQ15" s="88">
        <v>970</v>
      </c>
      <c r="BR15" s="88">
        <v>0</v>
      </c>
      <c r="BS15" s="89">
        <v>92566</v>
      </c>
      <c r="BT15" s="89">
        <v>102590</v>
      </c>
      <c r="BU15" s="88">
        <v>66376</v>
      </c>
      <c r="BV15" s="89">
        <v>11135</v>
      </c>
      <c r="BW15" s="89">
        <v>25079</v>
      </c>
      <c r="BX15" s="88">
        <v>102590</v>
      </c>
      <c r="BY15" s="88">
        <v>0</v>
      </c>
      <c r="CA15" s="85">
        <f t="shared" si="3"/>
        <v>0</v>
      </c>
      <c r="CB15" s="85">
        <f t="shared" si="4"/>
        <v>0</v>
      </c>
      <c r="CC15" s="85">
        <f t="shared" si="5"/>
        <v>0</v>
      </c>
      <c r="CD15" s="85" t="e">
        <f>SUM(#REF!)-BV15</f>
        <v>#REF!</v>
      </c>
      <c r="CE15" s="85">
        <f t="shared" si="6"/>
        <v>0</v>
      </c>
      <c r="CF15" s="85">
        <f t="shared" si="7"/>
        <v>0</v>
      </c>
    </row>
    <row r="16" spans="1:84" x14ac:dyDescent="0.2">
      <c r="A16" s="85">
        <f t="shared" si="8"/>
        <v>0</v>
      </c>
      <c r="B16" s="90" t="s">
        <v>41</v>
      </c>
      <c r="C16" s="91" t="s">
        <v>42</v>
      </c>
      <c r="D16" s="88">
        <v>1957</v>
      </c>
      <c r="E16" s="88">
        <v>1863</v>
      </c>
      <c r="F16" s="88">
        <v>2229</v>
      </c>
      <c r="G16" s="88">
        <v>16738</v>
      </c>
      <c r="H16" s="88">
        <v>118</v>
      </c>
      <c r="I16" s="88">
        <v>25591</v>
      </c>
      <c r="J16" s="88">
        <v>14060</v>
      </c>
      <c r="K16" s="88">
        <v>1178</v>
      </c>
      <c r="L16" s="88">
        <v>326</v>
      </c>
      <c r="M16" s="88">
        <v>5792</v>
      </c>
      <c r="N16" s="88">
        <v>0</v>
      </c>
      <c r="O16" s="88">
        <v>11880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4947</v>
      </c>
      <c r="X16" s="88">
        <v>73594</v>
      </c>
      <c r="Y16" s="88">
        <v>1349</v>
      </c>
      <c r="Z16" s="88">
        <v>0</v>
      </c>
      <c r="AA16" s="88">
        <v>209</v>
      </c>
      <c r="AB16" s="88">
        <v>0</v>
      </c>
      <c r="AC16" s="88">
        <v>0</v>
      </c>
      <c r="AD16" s="88">
        <v>0</v>
      </c>
      <c r="AE16" s="88">
        <v>67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1396</v>
      </c>
      <c r="AY16" s="88">
        <v>73096</v>
      </c>
      <c r="AZ16" s="88">
        <v>0</v>
      </c>
      <c r="BA16" s="88">
        <v>0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195</v>
      </c>
      <c r="BH16" s="88">
        <v>0</v>
      </c>
      <c r="BI16" s="88">
        <v>0</v>
      </c>
      <c r="BJ16" s="88">
        <v>0</v>
      </c>
      <c r="BK16" s="88">
        <v>0</v>
      </c>
      <c r="BL16" s="89">
        <v>236585</v>
      </c>
      <c r="BM16" s="88">
        <v>218094</v>
      </c>
      <c r="BN16" s="88">
        <v>0</v>
      </c>
      <c r="BO16" s="88">
        <v>0</v>
      </c>
      <c r="BP16" s="88">
        <v>218178</v>
      </c>
      <c r="BQ16" s="88">
        <v>5392</v>
      </c>
      <c r="BR16" s="88">
        <v>0</v>
      </c>
      <c r="BS16" s="89">
        <v>441664</v>
      </c>
      <c r="BT16" s="89">
        <v>678249</v>
      </c>
      <c r="BU16" s="88">
        <v>306737</v>
      </c>
      <c r="BV16" s="89">
        <v>78292</v>
      </c>
      <c r="BW16" s="89">
        <v>293220</v>
      </c>
      <c r="BX16" s="88">
        <v>678249</v>
      </c>
      <c r="BY16" s="88">
        <v>0</v>
      </c>
      <c r="CA16" s="85">
        <f t="shared" si="3"/>
        <v>0</v>
      </c>
      <c r="CB16" s="85">
        <f t="shared" si="4"/>
        <v>0</v>
      </c>
      <c r="CC16" s="85">
        <f t="shared" si="5"/>
        <v>0</v>
      </c>
      <c r="CD16" s="85" t="e">
        <f>SUM(#REF!)-BV16</f>
        <v>#REF!</v>
      </c>
      <c r="CE16" s="85">
        <f t="shared" si="6"/>
        <v>0</v>
      </c>
      <c r="CF16" s="85">
        <f t="shared" si="7"/>
        <v>0</v>
      </c>
    </row>
    <row r="17" spans="1:84" x14ac:dyDescent="0.2">
      <c r="A17" s="85">
        <f t="shared" si="8"/>
        <v>0</v>
      </c>
      <c r="B17" s="90" t="s">
        <v>43</v>
      </c>
      <c r="C17" s="91" t="s">
        <v>44</v>
      </c>
      <c r="D17" s="88">
        <v>0</v>
      </c>
      <c r="E17" s="88">
        <v>186</v>
      </c>
      <c r="F17" s="88">
        <v>3259</v>
      </c>
      <c r="G17" s="88">
        <v>6097</v>
      </c>
      <c r="H17" s="88">
        <v>30</v>
      </c>
      <c r="I17" s="88">
        <v>0</v>
      </c>
      <c r="J17" s="88">
        <v>2330</v>
      </c>
      <c r="K17" s="88">
        <v>0</v>
      </c>
      <c r="L17" s="88">
        <v>221</v>
      </c>
      <c r="M17" s="88">
        <v>5322</v>
      </c>
      <c r="N17" s="88">
        <v>12088</v>
      </c>
      <c r="O17" s="88">
        <v>0</v>
      </c>
      <c r="P17" s="88">
        <v>0</v>
      </c>
      <c r="Q17" s="88">
        <v>14826</v>
      </c>
      <c r="R17" s="8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198</v>
      </c>
      <c r="X17" s="88">
        <v>65529</v>
      </c>
      <c r="Y17" s="88">
        <v>0</v>
      </c>
      <c r="Z17" s="88">
        <v>0</v>
      </c>
      <c r="AA17" s="88">
        <v>24</v>
      </c>
      <c r="AB17" s="88">
        <v>0</v>
      </c>
      <c r="AC17" s="88">
        <v>0</v>
      </c>
      <c r="AD17" s="88">
        <v>0</v>
      </c>
      <c r="AE17" s="88">
        <v>268</v>
      </c>
      <c r="AF17" s="88">
        <v>0</v>
      </c>
      <c r="AG17" s="88">
        <v>0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  <c r="AN17" s="88">
        <v>0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0</v>
      </c>
      <c r="AW17" s="88">
        <v>0</v>
      </c>
      <c r="AX17" s="88">
        <v>5360</v>
      </c>
      <c r="AY17" s="88">
        <v>206298</v>
      </c>
      <c r="AZ17" s="88">
        <v>0</v>
      </c>
      <c r="BA17" s="88">
        <v>0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9">
        <v>322036</v>
      </c>
      <c r="BM17" s="88">
        <v>1172224</v>
      </c>
      <c r="BN17" s="88">
        <v>0</v>
      </c>
      <c r="BO17" s="88">
        <v>0</v>
      </c>
      <c r="BP17" s="88">
        <v>239007</v>
      </c>
      <c r="BQ17" s="88">
        <v>-4808</v>
      </c>
      <c r="BR17" s="88">
        <v>0</v>
      </c>
      <c r="BS17" s="89">
        <v>1406423</v>
      </c>
      <c r="BT17" s="89">
        <v>1728459</v>
      </c>
      <c r="BU17" s="88">
        <v>687035</v>
      </c>
      <c r="BV17" s="89">
        <v>376784</v>
      </c>
      <c r="BW17" s="89">
        <v>664640</v>
      </c>
      <c r="BX17" s="88">
        <v>1728459</v>
      </c>
      <c r="BY17" s="88">
        <v>0</v>
      </c>
      <c r="CA17" s="85">
        <f t="shared" si="3"/>
        <v>0</v>
      </c>
      <c r="CB17" s="85">
        <f t="shared" si="4"/>
        <v>0</v>
      </c>
      <c r="CC17" s="85">
        <f t="shared" si="5"/>
        <v>0</v>
      </c>
      <c r="CD17" s="85" t="e">
        <f>SUM(#REF!)-BV17</f>
        <v>#REF!</v>
      </c>
      <c r="CE17" s="85">
        <f t="shared" si="6"/>
        <v>0</v>
      </c>
      <c r="CF17" s="85">
        <f t="shared" si="7"/>
        <v>0</v>
      </c>
    </row>
    <row r="18" spans="1:84" x14ac:dyDescent="0.2">
      <c r="A18" s="85">
        <f t="shared" si="8"/>
        <v>0</v>
      </c>
      <c r="B18" s="90" t="s">
        <v>45</v>
      </c>
      <c r="C18" s="91" t="s">
        <v>46</v>
      </c>
      <c r="D18" s="88">
        <v>2961</v>
      </c>
      <c r="E18" s="88">
        <v>1155</v>
      </c>
      <c r="F18" s="88">
        <v>2031</v>
      </c>
      <c r="G18" s="88">
        <v>3937</v>
      </c>
      <c r="H18" s="88">
        <v>229</v>
      </c>
      <c r="I18" s="88">
        <v>160565</v>
      </c>
      <c r="J18" s="88">
        <v>11780</v>
      </c>
      <c r="K18" s="88">
        <v>2653</v>
      </c>
      <c r="L18" s="88">
        <v>88</v>
      </c>
      <c r="M18" s="88">
        <v>1364</v>
      </c>
      <c r="N18" s="88">
        <v>88</v>
      </c>
      <c r="O18" s="88">
        <v>0</v>
      </c>
      <c r="P18" s="88">
        <v>3879</v>
      </c>
      <c r="Q18" s="88">
        <v>5105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9">
        <v>195835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9">
        <v>0</v>
      </c>
      <c r="BT18" s="89">
        <v>195835</v>
      </c>
      <c r="BU18" s="88">
        <v>0</v>
      </c>
      <c r="BV18" s="89">
        <v>0</v>
      </c>
      <c r="BW18" s="89">
        <v>195835</v>
      </c>
      <c r="BX18" s="88">
        <v>195835</v>
      </c>
      <c r="BY18" s="88">
        <v>0</v>
      </c>
      <c r="CA18" s="85">
        <f t="shared" si="3"/>
        <v>0</v>
      </c>
      <c r="CB18" s="85">
        <f t="shared" si="4"/>
        <v>0</v>
      </c>
      <c r="CC18" s="85">
        <f t="shared" si="5"/>
        <v>0</v>
      </c>
      <c r="CD18" s="85" t="e">
        <f>SUM(#REF!)-BV18</f>
        <v>#REF!</v>
      </c>
      <c r="CE18" s="85">
        <f t="shared" si="6"/>
        <v>0</v>
      </c>
      <c r="CF18" s="85">
        <f t="shared" si="7"/>
        <v>0</v>
      </c>
    </row>
    <row r="19" spans="1:84" x14ac:dyDescent="0.2">
      <c r="A19" s="85">
        <f t="shared" si="8"/>
        <v>0</v>
      </c>
      <c r="B19" s="90" t="s">
        <v>47</v>
      </c>
      <c r="C19" s="91" t="s">
        <v>48</v>
      </c>
      <c r="D19" s="88">
        <v>59</v>
      </c>
      <c r="E19" s="88">
        <v>36</v>
      </c>
      <c r="F19" s="88">
        <v>0</v>
      </c>
      <c r="G19" s="88">
        <v>6</v>
      </c>
      <c r="H19" s="88">
        <v>1</v>
      </c>
      <c r="I19" s="88">
        <v>186</v>
      </c>
      <c r="J19" s="88">
        <v>12773</v>
      </c>
      <c r="K19" s="88">
        <v>18</v>
      </c>
      <c r="L19" s="88">
        <v>7</v>
      </c>
      <c r="M19" s="88">
        <v>346</v>
      </c>
      <c r="N19" s="88">
        <v>0</v>
      </c>
      <c r="O19" s="88">
        <v>0</v>
      </c>
      <c r="P19" s="88">
        <v>477</v>
      </c>
      <c r="Q19" s="88">
        <v>4682</v>
      </c>
      <c r="R19" s="88">
        <v>0</v>
      </c>
      <c r="S19" s="88">
        <v>19437</v>
      </c>
      <c r="T19" s="88">
        <v>2234</v>
      </c>
      <c r="U19" s="88">
        <v>0</v>
      </c>
      <c r="V19" s="88">
        <v>202</v>
      </c>
      <c r="W19" s="88">
        <v>9310</v>
      </c>
      <c r="X19" s="88">
        <v>18649</v>
      </c>
      <c r="Y19" s="88">
        <v>0</v>
      </c>
      <c r="Z19" s="88">
        <v>0</v>
      </c>
      <c r="AA19" s="88">
        <v>83</v>
      </c>
      <c r="AB19" s="88">
        <v>0</v>
      </c>
      <c r="AC19" s="88">
        <v>128526</v>
      </c>
      <c r="AD19" s="88">
        <v>49</v>
      </c>
      <c r="AE19" s="88">
        <v>693</v>
      </c>
      <c r="AF19" s="88">
        <v>23</v>
      </c>
      <c r="AG19" s="88">
        <v>287</v>
      </c>
      <c r="AH19" s="88">
        <v>0</v>
      </c>
      <c r="AI19" s="88">
        <v>0</v>
      </c>
      <c r="AJ19" s="88">
        <v>0</v>
      </c>
      <c r="AK19" s="88">
        <v>827</v>
      </c>
      <c r="AL19" s="88">
        <v>185</v>
      </c>
      <c r="AM19" s="88">
        <v>69</v>
      </c>
      <c r="AN19" s="88">
        <v>0</v>
      </c>
      <c r="AO19" s="88">
        <v>0</v>
      </c>
      <c r="AP19" s="88">
        <v>30832</v>
      </c>
      <c r="AQ19" s="88">
        <v>71</v>
      </c>
      <c r="AR19" s="88">
        <v>15</v>
      </c>
      <c r="AS19" s="88">
        <v>0</v>
      </c>
      <c r="AT19" s="88">
        <v>0</v>
      </c>
      <c r="AU19" s="88">
        <v>0</v>
      </c>
      <c r="AV19" s="88">
        <v>0</v>
      </c>
      <c r="AW19" s="88">
        <v>0</v>
      </c>
      <c r="AX19" s="88">
        <v>2949</v>
      </c>
      <c r="AY19" s="88">
        <v>14375</v>
      </c>
      <c r="AZ19" s="88">
        <v>0</v>
      </c>
      <c r="BA19" s="88">
        <v>0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171</v>
      </c>
      <c r="BI19" s="88">
        <v>2030</v>
      </c>
      <c r="BJ19" s="88">
        <v>0</v>
      </c>
      <c r="BK19" s="88">
        <v>0</v>
      </c>
      <c r="BL19" s="89">
        <v>249608</v>
      </c>
      <c r="BM19" s="88">
        <v>57739</v>
      </c>
      <c r="BN19" s="88">
        <v>0</v>
      </c>
      <c r="BO19" s="88">
        <v>0</v>
      </c>
      <c r="BP19" s="88">
        <v>0</v>
      </c>
      <c r="BQ19" s="88">
        <v>689</v>
      </c>
      <c r="BR19" s="88">
        <v>0</v>
      </c>
      <c r="BS19" s="89">
        <v>58428</v>
      </c>
      <c r="BT19" s="89">
        <v>308036</v>
      </c>
      <c r="BU19" s="88">
        <v>0</v>
      </c>
      <c r="BV19" s="89">
        <v>51670</v>
      </c>
      <c r="BW19" s="89">
        <v>256366</v>
      </c>
      <c r="BX19" s="88">
        <v>308036</v>
      </c>
      <c r="BY19" s="88">
        <v>0</v>
      </c>
      <c r="CA19" s="85">
        <f t="shared" si="3"/>
        <v>0</v>
      </c>
      <c r="CB19" s="85">
        <f t="shared" si="4"/>
        <v>0</v>
      </c>
      <c r="CC19" s="85">
        <f t="shared" si="5"/>
        <v>0</v>
      </c>
      <c r="CD19" s="85" t="e">
        <f>SUM(#REF!)-BV19</f>
        <v>#REF!</v>
      </c>
      <c r="CE19" s="85">
        <f t="shared" si="6"/>
        <v>0</v>
      </c>
      <c r="CF19" s="85">
        <f t="shared" si="7"/>
        <v>0</v>
      </c>
    </row>
    <row r="20" spans="1:84" x14ac:dyDescent="0.2">
      <c r="A20" s="85">
        <f t="shared" si="8"/>
        <v>0</v>
      </c>
      <c r="B20" s="90" t="s">
        <v>49</v>
      </c>
      <c r="C20" s="91" t="s">
        <v>50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57</v>
      </c>
      <c r="O20" s="88">
        <v>0</v>
      </c>
      <c r="P20" s="88">
        <v>0</v>
      </c>
      <c r="Q20" s="88">
        <v>155308</v>
      </c>
      <c r="R20" s="88">
        <v>0</v>
      </c>
      <c r="S20" s="88">
        <v>0</v>
      </c>
      <c r="T20" s="88">
        <v>0</v>
      </c>
      <c r="U20" s="88">
        <v>0</v>
      </c>
      <c r="V20" s="88">
        <v>312</v>
      </c>
      <c r="W20" s="88">
        <v>173320</v>
      </c>
      <c r="X20" s="88">
        <v>818758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227</v>
      </c>
      <c r="AF20" s="88">
        <v>0</v>
      </c>
      <c r="AG20" s="88">
        <v>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249</v>
      </c>
      <c r="AN20" s="88">
        <v>0</v>
      </c>
      <c r="AO20" s="88">
        <v>0</v>
      </c>
      <c r="AP20" s="88">
        <v>0</v>
      </c>
      <c r="AQ20" s="88">
        <v>0</v>
      </c>
      <c r="AR20" s="88">
        <v>4783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5813</v>
      </c>
      <c r="AY20" s="88">
        <v>867550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2082</v>
      </c>
      <c r="BI20" s="88">
        <v>5923</v>
      </c>
      <c r="BJ20" s="88">
        <v>0</v>
      </c>
      <c r="BK20" s="88">
        <v>0</v>
      </c>
      <c r="BL20" s="89">
        <v>2034382</v>
      </c>
      <c r="BM20" s="88">
        <v>2561791</v>
      </c>
      <c r="BN20" s="88">
        <v>0</v>
      </c>
      <c r="BO20" s="88">
        <v>0</v>
      </c>
      <c r="BP20" s="88">
        <v>3662</v>
      </c>
      <c r="BQ20" s="88">
        <v>906</v>
      </c>
      <c r="BR20" s="88">
        <v>764999</v>
      </c>
      <c r="BS20" s="89">
        <v>3331358</v>
      </c>
      <c r="BT20" s="89">
        <v>5365740</v>
      </c>
      <c r="BU20" s="88">
        <v>0</v>
      </c>
      <c r="BV20" s="89">
        <v>791296</v>
      </c>
      <c r="BW20" s="89">
        <v>4574444</v>
      </c>
      <c r="BX20" s="88">
        <v>5365740</v>
      </c>
      <c r="BY20" s="88">
        <v>0</v>
      </c>
      <c r="CA20" s="85">
        <f t="shared" si="3"/>
        <v>0</v>
      </c>
      <c r="CB20" s="85">
        <f t="shared" si="4"/>
        <v>0</v>
      </c>
      <c r="CC20" s="85">
        <f t="shared" si="5"/>
        <v>0</v>
      </c>
      <c r="CD20" s="85" t="e">
        <f>SUM(#REF!)-BV20</f>
        <v>#REF!</v>
      </c>
      <c r="CE20" s="85">
        <f t="shared" si="6"/>
        <v>0</v>
      </c>
      <c r="CF20" s="85">
        <f t="shared" si="7"/>
        <v>0</v>
      </c>
    </row>
    <row r="21" spans="1:84" x14ac:dyDescent="0.2">
      <c r="A21" s="85">
        <f t="shared" si="8"/>
        <v>0</v>
      </c>
      <c r="B21" s="90" t="s">
        <v>51</v>
      </c>
      <c r="C21" s="91" t="s">
        <v>52</v>
      </c>
      <c r="D21" s="88">
        <v>0</v>
      </c>
      <c r="E21" s="88">
        <v>0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0</v>
      </c>
      <c r="L21" s="88">
        <v>0</v>
      </c>
      <c r="M21" s="88">
        <v>0</v>
      </c>
      <c r="N21" s="88">
        <v>0</v>
      </c>
      <c r="O21" s="88">
        <v>0</v>
      </c>
      <c r="P21" s="88">
        <v>0</v>
      </c>
      <c r="Q21" s="88">
        <v>0</v>
      </c>
      <c r="R21" s="88">
        <v>62375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141344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  <c r="AN21" s="88">
        <v>83831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  <c r="BC21" s="88">
        <v>0</v>
      </c>
      <c r="BD21" s="88">
        <v>0</v>
      </c>
      <c r="BE21" s="88">
        <v>0</v>
      </c>
      <c r="BF21" s="88">
        <v>0</v>
      </c>
      <c r="BG21" s="88">
        <v>0</v>
      </c>
      <c r="BH21" s="88">
        <v>0</v>
      </c>
      <c r="BI21" s="88">
        <v>0</v>
      </c>
      <c r="BJ21" s="88">
        <v>0</v>
      </c>
      <c r="BK21" s="88">
        <v>0</v>
      </c>
      <c r="BL21" s="89">
        <v>287550</v>
      </c>
      <c r="BM21" s="88">
        <v>0</v>
      </c>
      <c r="BN21" s="88">
        <v>0</v>
      </c>
      <c r="BO21" s="88">
        <v>0</v>
      </c>
      <c r="BP21" s="88">
        <v>0</v>
      </c>
      <c r="BQ21" s="88">
        <v>0</v>
      </c>
      <c r="BR21" s="88">
        <v>2015065</v>
      </c>
      <c r="BS21" s="89">
        <v>2015065</v>
      </c>
      <c r="BT21" s="89">
        <v>2302615</v>
      </c>
      <c r="BU21" s="88">
        <v>1711026</v>
      </c>
      <c r="BV21" s="89">
        <v>40369</v>
      </c>
      <c r="BW21" s="89">
        <v>551220</v>
      </c>
      <c r="BX21" s="88">
        <v>2302615</v>
      </c>
      <c r="BY21" s="88">
        <v>0</v>
      </c>
      <c r="CA21" s="85">
        <f t="shared" si="3"/>
        <v>0</v>
      </c>
      <c r="CB21" s="85">
        <f t="shared" si="4"/>
        <v>0</v>
      </c>
      <c r="CC21" s="85">
        <f t="shared" si="5"/>
        <v>0</v>
      </c>
      <c r="CD21" s="85" t="e">
        <f>SUM(#REF!)-BV21</f>
        <v>#REF!</v>
      </c>
      <c r="CE21" s="85">
        <f t="shared" si="6"/>
        <v>0</v>
      </c>
      <c r="CF21" s="85">
        <f t="shared" si="7"/>
        <v>0</v>
      </c>
    </row>
    <row r="22" spans="1:84" x14ac:dyDescent="0.2">
      <c r="A22" s="85">
        <f t="shared" si="8"/>
        <v>0</v>
      </c>
      <c r="B22" s="90" t="s">
        <v>53</v>
      </c>
      <c r="C22" s="91" t="s">
        <v>54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0</v>
      </c>
      <c r="S22" s="88">
        <v>276272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88">
        <v>6318161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  <c r="BC22" s="88">
        <v>0</v>
      </c>
      <c r="BD22" s="88">
        <v>0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9">
        <v>6594433</v>
      </c>
      <c r="BM22" s="88">
        <v>0</v>
      </c>
      <c r="BN22" s="88">
        <v>0</v>
      </c>
      <c r="BO22" s="88">
        <v>0</v>
      </c>
      <c r="BP22" s="88">
        <v>0</v>
      </c>
      <c r="BQ22" s="88">
        <v>143052</v>
      </c>
      <c r="BR22" s="88">
        <v>30492</v>
      </c>
      <c r="BS22" s="89">
        <v>173544</v>
      </c>
      <c r="BT22" s="89">
        <v>6767977</v>
      </c>
      <c r="BU22" s="88">
        <v>0</v>
      </c>
      <c r="BV22" s="89">
        <v>637443</v>
      </c>
      <c r="BW22" s="89">
        <v>6130534</v>
      </c>
      <c r="BX22" s="88">
        <v>6767977</v>
      </c>
      <c r="BY22" s="88">
        <v>0</v>
      </c>
      <c r="CA22" s="85">
        <f t="shared" si="3"/>
        <v>0</v>
      </c>
      <c r="CB22" s="85">
        <f t="shared" si="4"/>
        <v>0</v>
      </c>
      <c r="CC22" s="85">
        <f t="shared" si="5"/>
        <v>0</v>
      </c>
      <c r="CD22" s="85" t="e">
        <f>SUM(#REF!)-BV22</f>
        <v>#REF!</v>
      </c>
      <c r="CE22" s="85">
        <f t="shared" si="6"/>
        <v>0</v>
      </c>
      <c r="CF22" s="85">
        <f t="shared" si="7"/>
        <v>0</v>
      </c>
    </row>
    <row r="23" spans="1:84" x14ac:dyDescent="0.2">
      <c r="A23" s="85">
        <f t="shared" si="8"/>
        <v>0</v>
      </c>
      <c r="B23" s="90" t="s">
        <v>55</v>
      </c>
      <c r="C23" s="91" t="s">
        <v>56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88">
        <v>0</v>
      </c>
      <c r="T23" s="88">
        <v>119952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626306</v>
      </c>
      <c r="AH23" s="88">
        <v>12421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727411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0</v>
      </c>
      <c r="BD23" s="88">
        <v>0</v>
      </c>
      <c r="BE23" s="88">
        <v>0</v>
      </c>
      <c r="BF23" s="88">
        <v>0</v>
      </c>
      <c r="BG23" s="88">
        <v>0</v>
      </c>
      <c r="BH23" s="88">
        <v>0</v>
      </c>
      <c r="BI23" s="88">
        <v>0</v>
      </c>
      <c r="BJ23" s="88">
        <v>0</v>
      </c>
      <c r="BK23" s="88">
        <v>0</v>
      </c>
      <c r="BL23" s="89">
        <v>1486090</v>
      </c>
      <c r="BM23" s="88">
        <v>0</v>
      </c>
      <c r="BN23" s="88">
        <v>0</v>
      </c>
      <c r="BO23" s="88">
        <v>0</v>
      </c>
      <c r="BP23" s="88">
        <v>0</v>
      </c>
      <c r="BQ23" s="88">
        <v>1518</v>
      </c>
      <c r="BR23" s="88">
        <v>1394904</v>
      </c>
      <c r="BS23" s="89">
        <v>1396422</v>
      </c>
      <c r="BT23" s="89">
        <v>2882512</v>
      </c>
      <c r="BU23" s="88">
        <v>14544</v>
      </c>
      <c r="BV23" s="89">
        <v>438748</v>
      </c>
      <c r="BW23" s="89">
        <v>2429220</v>
      </c>
      <c r="BX23" s="88">
        <v>2882512</v>
      </c>
      <c r="BY23" s="88">
        <v>0</v>
      </c>
      <c r="CA23" s="85">
        <f t="shared" si="3"/>
        <v>0</v>
      </c>
      <c r="CB23" s="85">
        <f t="shared" si="4"/>
        <v>0</v>
      </c>
      <c r="CC23" s="85">
        <f t="shared" si="5"/>
        <v>0</v>
      </c>
      <c r="CD23" s="85" t="e">
        <f>SUM(#REF!)-BV23</f>
        <v>#REF!</v>
      </c>
      <c r="CE23" s="85">
        <f t="shared" si="6"/>
        <v>0</v>
      </c>
      <c r="CF23" s="85">
        <f t="shared" si="7"/>
        <v>0</v>
      </c>
    </row>
    <row r="24" spans="1:84" x14ac:dyDescent="0.2">
      <c r="A24" s="85">
        <f t="shared" si="8"/>
        <v>0</v>
      </c>
      <c r="B24" s="90" t="s">
        <v>57</v>
      </c>
      <c r="C24" s="91" t="s">
        <v>58</v>
      </c>
      <c r="D24" s="88">
        <v>1196</v>
      </c>
      <c r="E24" s="88">
        <v>1145</v>
      </c>
      <c r="F24" s="88">
        <v>3673</v>
      </c>
      <c r="G24" s="88">
        <v>2309</v>
      </c>
      <c r="H24" s="88">
        <v>552</v>
      </c>
      <c r="I24" s="88">
        <v>216088</v>
      </c>
      <c r="J24" s="88">
        <v>48562</v>
      </c>
      <c r="K24" s="88">
        <v>3776</v>
      </c>
      <c r="L24" s="88">
        <v>18</v>
      </c>
      <c r="M24" s="88">
        <v>5261</v>
      </c>
      <c r="N24" s="88">
        <v>5471</v>
      </c>
      <c r="O24" s="88">
        <v>11492</v>
      </c>
      <c r="P24" s="88">
        <v>5804</v>
      </c>
      <c r="Q24" s="88">
        <v>150947</v>
      </c>
      <c r="R24" s="88">
        <v>1527</v>
      </c>
      <c r="S24" s="88">
        <v>255887</v>
      </c>
      <c r="T24" s="88">
        <v>89724</v>
      </c>
      <c r="U24" s="88">
        <v>0</v>
      </c>
      <c r="V24" s="88">
        <v>62210</v>
      </c>
      <c r="W24" s="88">
        <v>12381</v>
      </c>
      <c r="X24" s="88">
        <v>13182</v>
      </c>
      <c r="Y24" s="88">
        <v>1768</v>
      </c>
      <c r="Z24" s="88">
        <v>0</v>
      </c>
      <c r="AA24" s="88">
        <v>819</v>
      </c>
      <c r="AB24" s="88">
        <v>0</v>
      </c>
      <c r="AC24" s="88">
        <v>3239</v>
      </c>
      <c r="AD24" s="88">
        <v>1622</v>
      </c>
      <c r="AE24" s="88">
        <v>1714</v>
      </c>
      <c r="AF24" s="88">
        <v>11335</v>
      </c>
      <c r="AG24" s="88">
        <v>61763</v>
      </c>
      <c r="AH24" s="88">
        <v>619768</v>
      </c>
      <c r="AI24" s="88">
        <v>6611</v>
      </c>
      <c r="AJ24" s="88">
        <v>0</v>
      </c>
      <c r="AK24" s="88">
        <v>1285</v>
      </c>
      <c r="AL24" s="88">
        <v>685</v>
      </c>
      <c r="AM24" s="88">
        <v>1264</v>
      </c>
      <c r="AN24" s="88">
        <v>546735</v>
      </c>
      <c r="AO24" s="88">
        <v>3083</v>
      </c>
      <c r="AP24" s="88">
        <v>171405</v>
      </c>
      <c r="AQ24" s="88">
        <v>60446</v>
      </c>
      <c r="AR24" s="88">
        <v>184228</v>
      </c>
      <c r="AS24" s="88">
        <v>420068</v>
      </c>
      <c r="AT24" s="88">
        <v>368339</v>
      </c>
      <c r="AU24" s="88">
        <v>19814</v>
      </c>
      <c r="AV24" s="88">
        <v>628612</v>
      </c>
      <c r="AW24" s="88">
        <v>14722</v>
      </c>
      <c r="AX24" s="88">
        <v>3618</v>
      </c>
      <c r="AY24" s="88">
        <v>31742</v>
      </c>
      <c r="AZ24" s="88">
        <v>8735</v>
      </c>
      <c r="BA24" s="88">
        <v>5701</v>
      </c>
      <c r="BB24" s="88">
        <v>1134</v>
      </c>
      <c r="BC24" s="88">
        <v>5015</v>
      </c>
      <c r="BD24" s="88">
        <v>650</v>
      </c>
      <c r="BE24" s="88">
        <v>5263</v>
      </c>
      <c r="BF24" s="88">
        <v>2498</v>
      </c>
      <c r="BG24" s="88">
        <v>162351</v>
      </c>
      <c r="BH24" s="88">
        <v>50494</v>
      </c>
      <c r="BI24" s="88">
        <v>20383</v>
      </c>
      <c r="BJ24" s="88">
        <v>2740</v>
      </c>
      <c r="BK24" s="88">
        <v>2357</v>
      </c>
      <c r="BL24" s="89">
        <v>4323211</v>
      </c>
      <c r="BM24" s="88">
        <v>1812279</v>
      </c>
      <c r="BN24" s="88">
        <v>46617</v>
      </c>
      <c r="BO24" s="88">
        <v>0</v>
      </c>
      <c r="BP24" s="88">
        <v>0</v>
      </c>
      <c r="BQ24" s="88">
        <v>10513</v>
      </c>
      <c r="BR24" s="88">
        <v>811</v>
      </c>
      <c r="BS24" s="89">
        <v>1870220</v>
      </c>
      <c r="BT24" s="89">
        <v>6193431</v>
      </c>
      <c r="BU24" s="88">
        <v>4766117</v>
      </c>
      <c r="BV24" s="89">
        <v>1427314</v>
      </c>
      <c r="BW24" s="89">
        <v>0</v>
      </c>
      <c r="BX24" s="88">
        <v>6193431</v>
      </c>
      <c r="BY24" s="88">
        <v>0</v>
      </c>
      <c r="CA24" s="85">
        <f t="shared" si="3"/>
        <v>0</v>
      </c>
      <c r="CB24" s="85">
        <f t="shared" si="4"/>
        <v>0</v>
      </c>
      <c r="CC24" s="85">
        <f t="shared" si="5"/>
        <v>0</v>
      </c>
      <c r="CD24" s="85" t="e">
        <f>SUM(#REF!)-BV24</f>
        <v>#REF!</v>
      </c>
      <c r="CE24" s="85">
        <f t="shared" si="6"/>
        <v>0</v>
      </c>
      <c r="CF24" s="85">
        <f t="shared" si="7"/>
        <v>0</v>
      </c>
    </row>
    <row r="25" spans="1:84" x14ac:dyDescent="0.2">
      <c r="A25" s="85">
        <f t="shared" si="8"/>
        <v>0</v>
      </c>
      <c r="B25" s="90" t="s">
        <v>59</v>
      </c>
      <c r="C25" s="91" t="s">
        <v>60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88">
        <v>0</v>
      </c>
      <c r="S25" s="88">
        <v>0</v>
      </c>
      <c r="T25" s="88">
        <v>0</v>
      </c>
      <c r="U25" s="88">
        <v>0</v>
      </c>
      <c r="V25" s="88">
        <v>389983</v>
      </c>
      <c r="W25" s="88">
        <v>32822</v>
      </c>
      <c r="X25" s="88">
        <v>26082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181</v>
      </c>
      <c r="AF25" s="88">
        <v>0</v>
      </c>
      <c r="AG25" s="88">
        <v>0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  <c r="AN25" s="88">
        <v>0</v>
      </c>
      <c r="AO25" s="88">
        <v>0</v>
      </c>
      <c r="AP25" s="88">
        <v>0</v>
      </c>
      <c r="AQ25" s="88">
        <v>0</v>
      </c>
      <c r="AR25" s="88">
        <v>137</v>
      </c>
      <c r="AS25" s="88">
        <v>0</v>
      </c>
      <c r="AT25" s="88">
        <v>359</v>
      </c>
      <c r="AU25" s="88">
        <v>0</v>
      </c>
      <c r="AV25" s="88">
        <v>0</v>
      </c>
      <c r="AW25" s="88">
        <v>0</v>
      </c>
      <c r="AX25" s="88">
        <v>743</v>
      </c>
      <c r="AY25" s="88">
        <v>50184</v>
      </c>
      <c r="AZ25" s="88">
        <v>0</v>
      </c>
      <c r="BA25" s="88">
        <v>0</v>
      </c>
      <c r="BB25" s="88">
        <v>0</v>
      </c>
      <c r="BC25" s="88">
        <v>0</v>
      </c>
      <c r="BD25" s="88">
        <v>0</v>
      </c>
      <c r="BE25" s="88">
        <v>0</v>
      </c>
      <c r="BF25" s="88">
        <v>0</v>
      </c>
      <c r="BG25" s="88">
        <v>388</v>
      </c>
      <c r="BH25" s="88">
        <v>0</v>
      </c>
      <c r="BI25" s="88">
        <v>1475</v>
      </c>
      <c r="BJ25" s="88">
        <v>119</v>
      </c>
      <c r="BK25" s="88">
        <v>148</v>
      </c>
      <c r="BL25" s="89">
        <v>502621</v>
      </c>
      <c r="BM25" s="88">
        <v>403887</v>
      </c>
      <c r="BN25" s="88">
        <v>0</v>
      </c>
      <c r="BO25" s="88">
        <v>0</v>
      </c>
      <c r="BP25" s="88">
        <v>0</v>
      </c>
      <c r="BQ25" s="88">
        <v>26498</v>
      </c>
      <c r="BR25" s="88">
        <v>7067301</v>
      </c>
      <c r="BS25" s="89">
        <v>7497686</v>
      </c>
      <c r="BT25" s="89">
        <v>8000307</v>
      </c>
      <c r="BU25" s="88">
        <v>45599</v>
      </c>
      <c r="BV25" s="89">
        <v>780882</v>
      </c>
      <c r="BW25" s="89">
        <v>7173826</v>
      </c>
      <c r="BX25" s="88">
        <v>8000307</v>
      </c>
      <c r="BY25" s="88">
        <v>0</v>
      </c>
      <c r="CA25" s="85">
        <f t="shared" si="3"/>
        <v>0</v>
      </c>
      <c r="CB25" s="85">
        <f t="shared" si="4"/>
        <v>0</v>
      </c>
      <c r="CC25" s="85">
        <f t="shared" si="5"/>
        <v>0</v>
      </c>
      <c r="CD25" s="85" t="e">
        <f>SUM(#REF!)-BV25</f>
        <v>#REF!</v>
      </c>
      <c r="CE25" s="85">
        <f t="shared" si="6"/>
        <v>0</v>
      </c>
      <c r="CF25" s="85">
        <f t="shared" si="7"/>
        <v>0</v>
      </c>
    </row>
    <row r="26" spans="1:84" x14ac:dyDescent="0.2">
      <c r="A26" s="85">
        <f t="shared" si="8"/>
        <v>0</v>
      </c>
      <c r="B26" s="90" t="s">
        <v>61</v>
      </c>
      <c r="C26" s="91" t="s">
        <v>62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38188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531</v>
      </c>
      <c r="AS26" s="88">
        <v>0</v>
      </c>
      <c r="AT26" s="88">
        <v>26288</v>
      </c>
      <c r="AU26" s="88">
        <v>25</v>
      </c>
      <c r="AV26" s="88">
        <v>0</v>
      </c>
      <c r="AW26" s="88">
        <v>0</v>
      </c>
      <c r="AX26" s="88">
        <v>1928</v>
      </c>
      <c r="AY26" s="88">
        <v>48754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499</v>
      </c>
      <c r="BH26" s="88">
        <v>0</v>
      </c>
      <c r="BI26" s="88">
        <v>2337</v>
      </c>
      <c r="BJ26" s="88">
        <v>0</v>
      </c>
      <c r="BK26" s="88">
        <v>0</v>
      </c>
      <c r="BL26" s="89">
        <v>118550</v>
      </c>
      <c r="BM26" s="88">
        <v>196653</v>
      </c>
      <c r="BN26" s="88">
        <v>0</v>
      </c>
      <c r="BO26" s="88">
        <v>0</v>
      </c>
      <c r="BP26" s="88">
        <v>0</v>
      </c>
      <c r="BQ26" s="88">
        <v>5881</v>
      </c>
      <c r="BR26" s="88">
        <v>393124</v>
      </c>
      <c r="BS26" s="89">
        <v>595658</v>
      </c>
      <c r="BT26" s="89">
        <v>714208</v>
      </c>
      <c r="BU26" s="88">
        <v>3286</v>
      </c>
      <c r="BV26" s="89">
        <v>66918</v>
      </c>
      <c r="BW26" s="89">
        <v>644004</v>
      </c>
      <c r="BX26" s="88">
        <v>714208</v>
      </c>
      <c r="BY26" s="88">
        <v>0</v>
      </c>
      <c r="CA26" s="85">
        <f t="shared" si="3"/>
        <v>0</v>
      </c>
      <c r="CB26" s="85">
        <f t="shared" si="4"/>
        <v>0</v>
      </c>
      <c r="CC26" s="85">
        <f t="shared" si="5"/>
        <v>0</v>
      </c>
      <c r="CD26" s="85" t="e">
        <f>SUM(#REF!)-BV26</f>
        <v>#REF!</v>
      </c>
      <c r="CE26" s="85">
        <f t="shared" si="6"/>
        <v>0</v>
      </c>
      <c r="CF26" s="85">
        <f t="shared" si="7"/>
        <v>0</v>
      </c>
    </row>
    <row r="27" spans="1:84" x14ac:dyDescent="0.2">
      <c r="A27" s="85">
        <f t="shared" si="8"/>
        <v>0</v>
      </c>
      <c r="B27" s="90" t="s">
        <v>63</v>
      </c>
      <c r="C27" s="91" t="s">
        <v>64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38129</v>
      </c>
      <c r="N27" s="88">
        <v>202071</v>
      </c>
      <c r="O27" s="88">
        <v>2673</v>
      </c>
      <c r="P27" s="88">
        <v>0</v>
      </c>
      <c r="Q27" s="88">
        <v>89336</v>
      </c>
      <c r="R27" s="88">
        <v>0</v>
      </c>
      <c r="S27" s="88">
        <v>0</v>
      </c>
      <c r="T27" s="88">
        <v>0</v>
      </c>
      <c r="U27" s="88">
        <v>0</v>
      </c>
      <c r="V27" s="88">
        <v>19149</v>
      </c>
      <c r="W27" s="88">
        <v>105942</v>
      </c>
      <c r="X27" s="88">
        <v>60320</v>
      </c>
      <c r="Y27" s="88">
        <v>1817</v>
      </c>
      <c r="Z27" s="88">
        <v>0</v>
      </c>
      <c r="AA27" s="88">
        <v>0</v>
      </c>
      <c r="AB27" s="88">
        <v>0</v>
      </c>
      <c r="AC27" s="88">
        <v>0</v>
      </c>
      <c r="AD27" s="88">
        <v>38</v>
      </c>
      <c r="AE27" s="88">
        <v>900</v>
      </c>
      <c r="AF27" s="88">
        <v>126</v>
      </c>
      <c r="AG27" s="88">
        <v>0</v>
      </c>
      <c r="AH27" s="88">
        <v>1707</v>
      </c>
      <c r="AI27" s="88">
        <v>77</v>
      </c>
      <c r="AJ27" s="88">
        <v>0</v>
      </c>
      <c r="AK27" s="88">
        <v>0</v>
      </c>
      <c r="AL27" s="88">
        <v>0</v>
      </c>
      <c r="AM27" s="88">
        <v>0</v>
      </c>
      <c r="AN27" s="88">
        <v>733</v>
      </c>
      <c r="AO27" s="88">
        <v>0</v>
      </c>
      <c r="AP27" s="88">
        <v>0</v>
      </c>
      <c r="AQ27" s="88">
        <v>21682</v>
      </c>
      <c r="AR27" s="88">
        <v>90205</v>
      </c>
      <c r="AS27" s="88">
        <v>0</v>
      </c>
      <c r="AT27" s="88">
        <v>53296</v>
      </c>
      <c r="AU27" s="88">
        <v>50</v>
      </c>
      <c r="AV27" s="88">
        <v>49216</v>
      </c>
      <c r="AW27" s="88">
        <v>1376</v>
      </c>
      <c r="AX27" s="88">
        <v>31173</v>
      </c>
      <c r="AY27" s="88">
        <v>335479</v>
      </c>
      <c r="AZ27" s="88">
        <v>13428</v>
      </c>
      <c r="BA27" s="88">
        <v>928</v>
      </c>
      <c r="BB27" s="88">
        <v>26</v>
      </c>
      <c r="BC27" s="88">
        <v>1330</v>
      </c>
      <c r="BD27" s="88">
        <v>801</v>
      </c>
      <c r="BE27" s="88">
        <v>0</v>
      </c>
      <c r="BF27" s="88">
        <v>168</v>
      </c>
      <c r="BG27" s="88">
        <v>30762</v>
      </c>
      <c r="BH27" s="88">
        <v>1663</v>
      </c>
      <c r="BI27" s="88">
        <v>94637</v>
      </c>
      <c r="BJ27" s="88">
        <v>5081</v>
      </c>
      <c r="BK27" s="88">
        <v>2569</v>
      </c>
      <c r="BL27" s="89">
        <v>1256888</v>
      </c>
      <c r="BM27" s="88">
        <v>6200114</v>
      </c>
      <c r="BN27" s="88">
        <v>31680</v>
      </c>
      <c r="BO27" s="88">
        <v>50516</v>
      </c>
      <c r="BP27" s="88">
        <v>0</v>
      </c>
      <c r="BQ27" s="88">
        <v>25112</v>
      </c>
      <c r="BR27" s="88">
        <v>650955</v>
      </c>
      <c r="BS27" s="89">
        <v>6958377</v>
      </c>
      <c r="BT27" s="89">
        <v>8215265</v>
      </c>
      <c r="BU27" s="88">
        <v>4084611</v>
      </c>
      <c r="BV27" s="89">
        <v>1531994</v>
      </c>
      <c r="BW27" s="89">
        <v>2598660</v>
      </c>
      <c r="BX27" s="88">
        <v>8215265</v>
      </c>
      <c r="BY27" s="88">
        <v>0</v>
      </c>
      <c r="CA27" s="85">
        <f t="shared" si="3"/>
        <v>0</v>
      </c>
      <c r="CB27" s="85">
        <f t="shared" si="4"/>
        <v>0</v>
      </c>
      <c r="CC27" s="85">
        <f t="shared" si="5"/>
        <v>0</v>
      </c>
      <c r="CD27" s="85" t="e">
        <f>SUM(#REF!)-BV27</f>
        <v>#REF!</v>
      </c>
      <c r="CE27" s="85">
        <f t="shared" si="6"/>
        <v>0</v>
      </c>
      <c r="CF27" s="85">
        <f t="shared" si="7"/>
        <v>0</v>
      </c>
    </row>
    <row r="28" spans="1:84" x14ac:dyDescent="0.2">
      <c r="A28" s="85">
        <f t="shared" si="8"/>
        <v>0</v>
      </c>
      <c r="B28" s="90" t="s">
        <v>65</v>
      </c>
      <c r="C28" s="91" t="s">
        <v>66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3350</v>
      </c>
      <c r="X28" s="88">
        <v>1813</v>
      </c>
      <c r="Y28" s="88">
        <v>3276</v>
      </c>
      <c r="Z28" s="88">
        <v>0</v>
      </c>
      <c r="AA28" s="88">
        <v>0</v>
      </c>
      <c r="AB28" s="88">
        <v>0</v>
      </c>
      <c r="AC28" s="88">
        <v>0</v>
      </c>
      <c r="AD28" s="88">
        <v>3</v>
      </c>
      <c r="AE28" s="88">
        <v>315</v>
      </c>
      <c r="AF28" s="88">
        <v>0</v>
      </c>
      <c r="AG28" s="88">
        <v>0</v>
      </c>
      <c r="AH28" s="88">
        <v>1667</v>
      </c>
      <c r="AI28" s="88">
        <v>8</v>
      </c>
      <c r="AJ28" s="88">
        <v>0</v>
      </c>
      <c r="AK28" s="88">
        <v>0</v>
      </c>
      <c r="AL28" s="88">
        <v>0</v>
      </c>
      <c r="AM28" s="88">
        <v>0</v>
      </c>
      <c r="AN28" s="88">
        <v>0</v>
      </c>
      <c r="AO28" s="88">
        <v>0</v>
      </c>
      <c r="AP28" s="88">
        <v>0</v>
      </c>
      <c r="AQ28" s="88">
        <v>2902</v>
      </c>
      <c r="AR28" s="88">
        <v>5139</v>
      </c>
      <c r="AS28" s="88">
        <v>0</v>
      </c>
      <c r="AT28" s="88">
        <v>12559</v>
      </c>
      <c r="AU28" s="88">
        <v>28</v>
      </c>
      <c r="AV28" s="88">
        <v>8701</v>
      </c>
      <c r="AW28" s="88">
        <v>1317</v>
      </c>
      <c r="AX28" s="88">
        <v>4667</v>
      </c>
      <c r="AY28" s="88">
        <v>43767</v>
      </c>
      <c r="AZ28" s="88">
        <v>1019</v>
      </c>
      <c r="BA28" s="88">
        <v>907</v>
      </c>
      <c r="BB28" s="88">
        <v>134</v>
      </c>
      <c r="BC28" s="88">
        <v>673</v>
      </c>
      <c r="BD28" s="88">
        <v>502</v>
      </c>
      <c r="BE28" s="88">
        <v>0</v>
      </c>
      <c r="BF28" s="88">
        <v>237</v>
      </c>
      <c r="BG28" s="88">
        <v>11937</v>
      </c>
      <c r="BH28" s="88">
        <v>1247</v>
      </c>
      <c r="BI28" s="88">
        <v>1977</v>
      </c>
      <c r="BJ28" s="88">
        <v>1377</v>
      </c>
      <c r="BK28" s="88">
        <v>128</v>
      </c>
      <c r="BL28" s="89">
        <v>109650</v>
      </c>
      <c r="BM28" s="88">
        <v>220252</v>
      </c>
      <c r="BN28" s="88">
        <v>31671</v>
      </c>
      <c r="BO28" s="88">
        <v>0</v>
      </c>
      <c r="BP28" s="88">
        <v>0</v>
      </c>
      <c r="BQ28" s="88">
        <v>1585</v>
      </c>
      <c r="BR28" s="88">
        <v>0</v>
      </c>
      <c r="BS28" s="89">
        <v>253508</v>
      </c>
      <c r="BT28" s="89">
        <v>363158</v>
      </c>
      <c r="BU28" s="88">
        <v>237109</v>
      </c>
      <c r="BV28" s="89">
        <v>75893</v>
      </c>
      <c r="BW28" s="89">
        <v>50156</v>
      </c>
      <c r="BX28" s="88">
        <v>363158</v>
      </c>
      <c r="BY28" s="88">
        <v>0</v>
      </c>
      <c r="CA28" s="85">
        <f t="shared" si="3"/>
        <v>0</v>
      </c>
      <c r="CB28" s="85">
        <f t="shared" si="4"/>
        <v>0</v>
      </c>
      <c r="CC28" s="85">
        <f t="shared" si="5"/>
        <v>0</v>
      </c>
      <c r="CD28" s="85" t="e">
        <f>SUM(#REF!)-BV28</f>
        <v>#REF!</v>
      </c>
      <c r="CE28" s="85">
        <f t="shared" si="6"/>
        <v>0</v>
      </c>
      <c r="CF28" s="85">
        <f t="shared" si="7"/>
        <v>0</v>
      </c>
    </row>
    <row r="29" spans="1:84" x14ac:dyDescent="0.2">
      <c r="A29" s="85">
        <f t="shared" si="8"/>
        <v>0</v>
      </c>
      <c r="B29" s="90" t="s">
        <v>67</v>
      </c>
      <c r="C29" s="91" t="s">
        <v>68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1038</v>
      </c>
      <c r="AU29" s="88">
        <v>0</v>
      </c>
      <c r="AV29" s="88">
        <v>0</v>
      </c>
      <c r="AW29" s="88">
        <v>0</v>
      </c>
      <c r="AX29" s="88">
        <v>1136</v>
      </c>
      <c r="AY29" s="88">
        <v>38309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9">
        <v>40483</v>
      </c>
      <c r="BM29" s="88">
        <v>1124797</v>
      </c>
      <c r="BN29" s="88">
        <v>0</v>
      </c>
      <c r="BO29" s="88">
        <v>0</v>
      </c>
      <c r="BP29" s="88">
        <v>0</v>
      </c>
      <c r="BQ29" s="88">
        <v>1071</v>
      </c>
      <c r="BR29" s="88">
        <v>0</v>
      </c>
      <c r="BS29" s="89">
        <v>1125868</v>
      </c>
      <c r="BT29" s="89">
        <v>1166351</v>
      </c>
      <c r="BU29" s="88">
        <v>938172</v>
      </c>
      <c r="BV29" s="89">
        <v>228179</v>
      </c>
      <c r="BW29" s="89">
        <v>0</v>
      </c>
      <c r="BX29" s="88">
        <v>1166351</v>
      </c>
      <c r="BY29" s="88">
        <v>0</v>
      </c>
      <c r="CA29" s="85">
        <f t="shared" si="3"/>
        <v>0</v>
      </c>
      <c r="CB29" s="85">
        <f t="shared" si="4"/>
        <v>0</v>
      </c>
      <c r="CC29" s="85">
        <f t="shared" si="5"/>
        <v>0</v>
      </c>
      <c r="CD29" s="85" t="e">
        <f>SUM(#REF!)-BV29</f>
        <v>#REF!</v>
      </c>
      <c r="CE29" s="85">
        <f t="shared" si="6"/>
        <v>0</v>
      </c>
      <c r="CF29" s="85">
        <f t="shared" si="7"/>
        <v>0</v>
      </c>
    </row>
    <row r="30" spans="1:84" x14ac:dyDescent="0.2">
      <c r="A30" s="85">
        <f t="shared" si="8"/>
        <v>0</v>
      </c>
      <c r="B30" s="90" t="s">
        <v>69</v>
      </c>
      <c r="C30" s="91" t="s">
        <v>70</v>
      </c>
      <c r="D30" s="88">
        <v>28</v>
      </c>
      <c r="E30" s="88">
        <v>22</v>
      </c>
      <c r="F30" s="88">
        <v>33</v>
      </c>
      <c r="G30" s="88">
        <v>58</v>
      </c>
      <c r="H30" s="88">
        <v>6</v>
      </c>
      <c r="I30" s="88">
        <v>647</v>
      </c>
      <c r="J30" s="88">
        <v>288</v>
      </c>
      <c r="K30" s="88">
        <v>61</v>
      </c>
      <c r="L30" s="88">
        <v>5</v>
      </c>
      <c r="M30" s="88">
        <v>2</v>
      </c>
      <c r="N30" s="88">
        <v>0</v>
      </c>
      <c r="O30" s="88">
        <v>0</v>
      </c>
      <c r="P30" s="88">
        <v>147</v>
      </c>
      <c r="Q30" s="88">
        <v>198</v>
      </c>
      <c r="R30" s="88">
        <v>172</v>
      </c>
      <c r="S30" s="88">
        <v>1462</v>
      </c>
      <c r="T30" s="88">
        <v>272</v>
      </c>
      <c r="U30" s="88">
        <v>0</v>
      </c>
      <c r="V30" s="88">
        <v>1270</v>
      </c>
      <c r="W30" s="88">
        <v>235</v>
      </c>
      <c r="X30" s="88">
        <v>332</v>
      </c>
      <c r="Y30" s="88">
        <v>327</v>
      </c>
      <c r="Z30" s="88">
        <v>0</v>
      </c>
      <c r="AA30" s="88">
        <v>33774</v>
      </c>
      <c r="AB30" s="88">
        <v>0</v>
      </c>
      <c r="AC30" s="88">
        <v>525</v>
      </c>
      <c r="AD30" s="88">
        <v>1578</v>
      </c>
      <c r="AE30" s="88">
        <v>220</v>
      </c>
      <c r="AF30" s="88">
        <v>5771</v>
      </c>
      <c r="AG30" s="88">
        <v>376</v>
      </c>
      <c r="AH30" s="88">
        <v>1086</v>
      </c>
      <c r="AI30" s="88">
        <v>129</v>
      </c>
      <c r="AJ30" s="88">
        <v>0</v>
      </c>
      <c r="AK30" s="88">
        <v>131</v>
      </c>
      <c r="AL30" s="88">
        <v>1561</v>
      </c>
      <c r="AM30" s="88">
        <v>1212</v>
      </c>
      <c r="AN30" s="88">
        <v>973</v>
      </c>
      <c r="AO30" s="88">
        <v>670</v>
      </c>
      <c r="AP30" s="88">
        <v>3932</v>
      </c>
      <c r="AQ30" s="88">
        <v>1939</v>
      </c>
      <c r="AR30" s="88">
        <v>5169</v>
      </c>
      <c r="AS30" s="88">
        <v>1368</v>
      </c>
      <c r="AT30" s="88">
        <v>1805</v>
      </c>
      <c r="AU30" s="88">
        <v>59</v>
      </c>
      <c r="AV30" s="88">
        <v>2913</v>
      </c>
      <c r="AW30" s="88">
        <v>900</v>
      </c>
      <c r="AX30" s="88">
        <v>4681</v>
      </c>
      <c r="AY30" s="88">
        <v>281</v>
      </c>
      <c r="AZ30" s="88">
        <v>7457</v>
      </c>
      <c r="BA30" s="88">
        <v>1504</v>
      </c>
      <c r="BB30" s="88">
        <v>352</v>
      </c>
      <c r="BC30" s="88">
        <v>1376</v>
      </c>
      <c r="BD30" s="88">
        <v>1256</v>
      </c>
      <c r="BE30" s="88">
        <v>356</v>
      </c>
      <c r="BF30" s="88">
        <v>400</v>
      </c>
      <c r="BG30" s="88">
        <v>65279</v>
      </c>
      <c r="BH30" s="88">
        <v>21463</v>
      </c>
      <c r="BI30" s="88">
        <v>13539</v>
      </c>
      <c r="BJ30" s="88">
        <v>3131</v>
      </c>
      <c r="BK30" s="88">
        <v>1829</v>
      </c>
      <c r="BL30" s="89">
        <v>194560</v>
      </c>
      <c r="BM30" s="88">
        <v>986222</v>
      </c>
      <c r="BN30" s="88">
        <v>13179</v>
      </c>
      <c r="BO30" s="88">
        <v>0</v>
      </c>
      <c r="BP30" s="88">
        <v>0</v>
      </c>
      <c r="BQ30" s="88">
        <v>599</v>
      </c>
      <c r="BR30" s="88">
        <v>0</v>
      </c>
      <c r="BS30" s="89">
        <v>1000000</v>
      </c>
      <c r="BT30" s="89">
        <v>1194560</v>
      </c>
      <c r="BU30" s="88">
        <v>907058</v>
      </c>
      <c r="BV30" s="89">
        <v>187222</v>
      </c>
      <c r="BW30" s="89">
        <v>100280</v>
      </c>
      <c r="BX30" s="88">
        <v>1194560</v>
      </c>
      <c r="BY30" s="88">
        <v>0</v>
      </c>
      <c r="CA30" s="85">
        <f t="shared" si="3"/>
        <v>0</v>
      </c>
      <c r="CB30" s="85">
        <f t="shared" si="4"/>
        <v>0</v>
      </c>
      <c r="CC30" s="85">
        <f t="shared" si="5"/>
        <v>0</v>
      </c>
      <c r="CD30" s="85" t="e">
        <f>SUM(#REF!)-BV30</f>
        <v>#REF!</v>
      </c>
      <c r="CE30" s="85">
        <f t="shared" si="6"/>
        <v>0</v>
      </c>
      <c r="CF30" s="85">
        <f t="shared" si="7"/>
        <v>0</v>
      </c>
    </row>
    <row r="31" spans="1:84" x14ac:dyDescent="0.2">
      <c r="A31" s="85">
        <f t="shared" si="8"/>
        <v>0</v>
      </c>
      <c r="B31" s="90" t="s">
        <v>71</v>
      </c>
      <c r="C31" s="91" t="s">
        <v>72</v>
      </c>
      <c r="D31" s="88">
        <v>879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12</v>
      </c>
      <c r="L31" s="88">
        <v>0</v>
      </c>
      <c r="M31" s="88">
        <v>2</v>
      </c>
      <c r="N31" s="88">
        <v>0</v>
      </c>
      <c r="O31" s="88">
        <v>0</v>
      </c>
      <c r="P31" s="88">
        <v>0</v>
      </c>
      <c r="Q31" s="88">
        <v>0</v>
      </c>
      <c r="R31" s="88">
        <v>154</v>
      </c>
      <c r="S31" s="88">
        <v>5985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1524</v>
      </c>
      <c r="AB31" s="88">
        <v>0</v>
      </c>
      <c r="AC31" s="88">
        <v>243</v>
      </c>
      <c r="AD31" s="88">
        <v>0</v>
      </c>
      <c r="AE31" s="88">
        <v>0</v>
      </c>
      <c r="AF31" s="88">
        <v>91</v>
      </c>
      <c r="AG31" s="88">
        <v>110</v>
      </c>
      <c r="AH31" s="88">
        <v>2787</v>
      </c>
      <c r="AI31" s="88">
        <v>166</v>
      </c>
      <c r="AJ31" s="88">
        <v>0</v>
      </c>
      <c r="AK31" s="88">
        <v>185</v>
      </c>
      <c r="AL31" s="88">
        <v>600</v>
      </c>
      <c r="AM31" s="88">
        <v>386</v>
      </c>
      <c r="AN31" s="88">
        <v>154</v>
      </c>
      <c r="AO31" s="88">
        <v>66</v>
      </c>
      <c r="AP31" s="88">
        <v>1235</v>
      </c>
      <c r="AQ31" s="88">
        <v>18</v>
      </c>
      <c r="AR31" s="88">
        <v>253</v>
      </c>
      <c r="AS31" s="88">
        <v>352</v>
      </c>
      <c r="AT31" s="88">
        <v>684</v>
      </c>
      <c r="AU31" s="88">
        <v>38</v>
      </c>
      <c r="AV31" s="88">
        <v>622</v>
      </c>
      <c r="AW31" s="88">
        <v>0</v>
      </c>
      <c r="AX31" s="88">
        <v>21</v>
      </c>
      <c r="AY31" s="88">
        <v>0</v>
      </c>
      <c r="AZ31" s="88">
        <v>341</v>
      </c>
      <c r="BA31" s="88">
        <v>0</v>
      </c>
      <c r="BB31" s="88">
        <v>0</v>
      </c>
      <c r="BC31" s="88">
        <v>0</v>
      </c>
      <c r="BD31" s="88">
        <v>2835</v>
      </c>
      <c r="BE31" s="88">
        <v>0</v>
      </c>
      <c r="BF31" s="88">
        <v>0</v>
      </c>
      <c r="BG31" s="88">
        <v>14893</v>
      </c>
      <c r="BH31" s="88">
        <v>6545</v>
      </c>
      <c r="BI31" s="88">
        <v>5575</v>
      </c>
      <c r="BJ31" s="88">
        <v>1734</v>
      </c>
      <c r="BK31" s="88">
        <v>464</v>
      </c>
      <c r="BL31" s="89">
        <v>48954</v>
      </c>
      <c r="BM31" s="88">
        <v>409688</v>
      </c>
      <c r="BN31" s="88">
        <v>3295</v>
      </c>
      <c r="BO31" s="88">
        <v>0</v>
      </c>
      <c r="BP31" s="88">
        <v>0</v>
      </c>
      <c r="BQ31" s="88">
        <v>1515</v>
      </c>
      <c r="BR31" s="88">
        <v>0</v>
      </c>
      <c r="BS31" s="89">
        <v>414498</v>
      </c>
      <c r="BT31" s="89">
        <v>463452</v>
      </c>
      <c r="BU31" s="88">
        <v>386322</v>
      </c>
      <c r="BV31" s="89">
        <v>77130</v>
      </c>
      <c r="BW31" s="89">
        <v>0</v>
      </c>
      <c r="BX31" s="88">
        <v>463452</v>
      </c>
      <c r="BY31" s="88">
        <v>0</v>
      </c>
      <c r="CA31" s="85">
        <f t="shared" si="3"/>
        <v>0</v>
      </c>
      <c r="CB31" s="85">
        <f t="shared" si="4"/>
        <v>0</v>
      </c>
      <c r="CC31" s="85">
        <f t="shared" si="5"/>
        <v>0</v>
      </c>
      <c r="CD31" s="85" t="e">
        <f>SUM(#REF!)-BV31</f>
        <v>#REF!</v>
      </c>
      <c r="CE31" s="85">
        <f t="shared" si="6"/>
        <v>0</v>
      </c>
      <c r="CF31" s="85">
        <f t="shared" si="7"/>
        <v>0</v>
      </c>
    </row>
    <row r="32" spans="1:84" x14ac:dyDescent="0.2">
      <c r="A32" s="85">
        <f t="shared" si="8"/>
        <v>0</v>
      </c>
      <c r="B32" s="90" t="s">
        <v>73</v>
      </c>
      <c r="C32" s="91" t="s">
        <v>74</v>
      </c>
      <c r="D32" s="88">
        <v>5</v>
      </c>
      <c r="E32" s="88">
        <v>3</v>
      </c>
      <c r="F32" s="88">
        <v>17</v>
      </c>
      <c r="G32" s="88">
        <v>36</v>
      </c>
      <c r="H32" s="88">
        <v>2</v>
      </c>
      <c r="I32" s="88">
        <v>0</v>
      </c>
      <c r="J32" s="88">
        <v>18678</v>
      </c>
      <c r="K32" s="88">
        <v>53</v>
      </c>
      <c r="L32" s="88">
        <v>3</v>
      </c>
      <c r="M32" s="88">
        <v>6</v>
      </c>
      <c r="N32" s="88">
        <v>23</v>
      </c>
      <c r="O32" s="88">
        <v>0</v>
      </c>
      <c r="P32" s="88">
        <v>0</v>
      </c>
      <c r="Q32" s="88">
        <v>278</v>
      </c>
      <c r="R32" s="88">
        <v>0</v>
      </c>
      <c r="S32" s="88">
        <v>1887</v>
      </c>
      <c r="T32" s="88">
        <v>305</v>
      </c>
      <c r="U32" s="88">
        <v>0</v>
      </c>
      <c r="V32" s="88">
        <v>56</v>
      </c>
      <c r="W32" s="88">
        <v>0</v>
      </c>
      <c r="X32" s="88">
        <v>192</v>
      </c>
      <c r="Y32" s="88">
        <v>36</v>
      </c>
      <c r="Z32" s="88">
        <v>0</v>
      </c>
      <c r="AA32" s="88">
        <v>45</v>
      </c>
      <c r="AB32" s="88">
        <v>0</v>
      </c>
      <c r="AC32" s="88">
        <v>20073</v>
      </c>
      <c r="AD32" s="88">
        <v>144</v>
      </c>
      <c r="AE32" s="88">
        <v>22</v>
      </c>
      <c r="AF32" s="88">
        <v>1396</v>
      </c>
      <c r="AG32" s="88">
        <v>407</v>
      </c>
      <c r="AH32" s="88">
        <v>676</v>
      </c>
      <c r="AI32" s="88">
        <v>53</v>
      </c>
      <c r="AJ32" s="88">
        <v>0</v>
      </c>
      <c r="AK32" s="88">
        <v>29244</v>
      </c>
      <c r="AL32" s="88">
        <v>3432</v>
      </c>
      <c r="AM32" s="88">
        <v>1599</v>
      </c>
      <c r="AN32" s="88">
        <v>0</v>
      </c>
      <c r="AO32" s="88">
        <v>0</v>
      </c>
      <c r="AP32" s="88">
        <v>555195</v>
      </c>
      <c r="AQ32" s="88">
        <v>93</v>
      </c>
      <c r="AR32" s="88">
        <v>3946</v>
      </c>
      <c r="AS32" s="88">
        <v>0</v>
      </c>
      <c r="AT32" s="88">
        <v>1098</v>
      </c>
      <c r="AU32" s="88">
        <v>435</v>
      </c>
      <c r="AV32" s="88">
        <v>0</v>
      </c>
      <c r="AW32" s="88">
        <v>1237</v>
      </c>
      <c r="AX32" s="88">
        <v>14</v>
      </c>
      <c r="AY32" s="88">
        <v>439</v>
      </c>
      <c r="AZ32" s="88">
        <v>27</v>
      </c>
      <c r="BA32" s="88">
        <v>0</v>
      </c>
      <c r="BB32" s="88">
        <v>0</v>
      </c>
      <c r="BC32" s="88">
        <v>0</v>
      </c>
      <c r="BD32" s="88">
        <v>0</v>
      </c>
      <c r="BE32" s="88">
        <v>38</v>
      </c>
      <c r="BF32" s="88">
        <v>0</v>
      </c>
      <c r="BG32" s="88">
        <v>1977</v>
      </c>
      <c r="BH32" s="88">
        <v>3605</v>
      </c>
      <c r="BI32" s="88">
        <v>518</v>
      </c>
      <c r="BJ32" s="88">
        <v>270</v>
      </c>
      <c r="BK32" s="88">
        <v>0</v>
      </c>
      <c r="BL32" s="89">
        <v>647563</v>
      </c>
      <c r="BM32" s="88">
        <v>48218</v>
      </c>
      <c r="BN32" s="88">
        <v>756</v>
      </c>
      <c r="BO32" s="88">
        <v>0</v>
      </c>
      <c r="BP32" s="88">
        <v>0</v>
      </c>
      <c r="BQ32" s="88">
        <v>674</v>
      </c>
      <c r="BR32" s="88">
        <v>10457</v>
      </c>
      <c r="BS32" s="89">
        <v>60105</v>
      </c>
      <c r="BT32" s="89">
        <v>707668</v>
      </c>
      <c r="BU32" s="88">
        <v>85228</v>
      </c>
      <c r="BV32" s="89">
        <v>140322</v>
      </c>
      <c r="BW32" s="89">
        <v>482118</v>
      </c>
      <c r="BX32" s="88">
        <v>707668</v>
      </c>
      <c r="BY32" s="88">
        <v>0</v>
      </c>
      <c r="CA32" s="85">
        <f t="shared" si="3"/>
        <v>0</v>
      </c>
      <c r="CB32" s="85">
        <f t="shared" si="4"/>
        <v>0</v>
      </c>
      <c r="CC32" s="85">
        <f t="shared" si="5"/>
        <v>0</v>
      </c>
      <c r="CD32" s="85" t="e">
        <f>SUM(#REF!)-BV32</f>
        <v>#REF!</v>
      </c>
      <c r="CE32" s="85">
        <f t="shared" si="6"/>
        <v>0</v>
      </c>
      <c r="CF32" s="85">
        <f t="shared" si="7"/>
        <v>0</v>
      </c>
    </row>
    <row r="33" spans="1:84" x14ac:dyDescent="0.2">
      <c r="A33" s="85">
        <f t="shared" si="8"/>
        <v>0</v>
      </c>
      <c r="B33" s="90" t="s">
        <v>75</v>
      </c>
      <c r="C33" s="91" t="s">
        <v>76</v>
      </c>
      <c r="D33" s="88">
        <v>0</v>
      </c>
      <c r="E33" s="88">
        <v>0</v>
      </c>
      <c r="F33" s="88">
        <v>4</v>
      </c>
      <c r="G33" s="88">
        <v>45</v>
      </c>
      <c r="H33" s="88">
        <v>1</v>
      </c>
      <c r="I33" s="88">
        <v>1223</v>
      </c>
      <c r="J33" s="88">
        <v>249</v>
      </c>
      <c r="K33" s="88">
        <v>4</v>
      </c>
      <c r="L33" s="88">
        <v>2</v>
      </c>
      <c r="M33" s="88">
        <v>221</v>
      </c>
      <c r="N33" s="88">
        <v>31</v>
      </c>
      <c r="O33" s="88">
        <v>111</v>
      </c>
      <c r="P33" s="88">
        <v>57</v>
      </c>
      <c r="Q33" s="88">
        <v>9</v>
      </c>
      <c r="R33" s="88">
        <v>540</v>
      </c>
      <c r="S33" s="88">
        <v>728</v>
      </c>
      <c r="T33" s="88">
        <v>1158</v>
      </c>
      <c r="U33" s="88">
        <v>0</v>
      </c>
      <c r="V33" s="88">
        <v>326</v>
      </c>
      <c r="W33" s="88">
        <v>4476</v>
      </c>
      <c r="X33" s="88">
        <v>125</v>
      </c>
      <c r="Y33" s="88">
        <v>701</v>
      </c>
      <c r="Z33" s="88">
        <v>0</v>
      </c>
      <c r="AA33" s="88">
        <v>1037</v>
      </c>
      <c r="AB33" s="88">
        <v>0</v>
      </c>
      <c r="AC33" s="88">
        <v>120</v>
      </c>
      <c r="AD33" s="88">
        <v>22876</v>
      </c>
      <c r="AE33" s="88">
        <v>33</v>
      </c>
      <c r="AF33" s="88">
        <v>39</v>
      </c>
      <c r="AG33" s="88">
        <v>160</v>
      </c>
      <c r="AH33" s="88">
        <v>300</v>
      </c>
      <c r="AI33" s="88">
        <v>22</v>
      </c>
      <c r="AJ33" s="88">
        <v>0</v>
      </c>
      <c r="AK33" s="88">
        <v>34</v>
      </c>
      <c r="AL33" s="88">
        <v>56</v>
      </c>
      <c r="AM33" s="88">
        <v>86</v>
      </c>
      <c r="AN33" s="88">
        <v>814</v>
      </c>
      <c r="AO33" s="88">
        <v>322</v>
      </c>
      <c r="AP33" s="88">
        <v>2071</v>
      </c>
      <c r="AQ33" s="88">
        <v>9745</v>
      </c>
      <c r="AR33" s="88">
        <v>114567</v>
      </c>
      <c r="AS33" s="88">
        <v>534</v>
      </c>
      <c r="AT33" s="88">
        <v>41</v>
      </c>
      <c r="AU33" s="88">
        <v>20</v>
      </c>
      <c r="AV33" s="88">
        <v>1702</v>
      </c>
      <c r="AW33" s="88">
        <v>1241</v>
      </c>
      <c r="AX33" s="88">
        <v>848</v>
      </c>
      <c r="AY33" s="88">
        <v>2933</v>
      </c>
      <c r="AZ33" s="88">
        <v>13984</v>
      </c>
      <c r="BA33" s="88">
        <v>3079</v>
      </c>
      <c r="BB33" s="88">
        <v>749</v>
      </c>
      <c r="BC33" s="88">
        <v>4082</v>
      </c>
      <c r="BD33" s="88">
        <v>1473</v>
      </c>
      <c r="BE33" s="88">
        <v>2296</v>
      </c>
      <c r="BF33" s="88">
        <v>838</v>
      </c>
      <c r="BG33" s="88">
        <v>74533</v>
      </c>
      <c r="BH33" s="88">
        <v>33052</v>
      </c>
      <c r="BI33" s="88">
        <v>6246</v>
      </c>
      <c r="BJ33" s="88">
        <v>710</v>
      </c>
      <c r="BK33" s="88">
        <v>280</v>
      </c>
      <c r="BL33" s="89">
        <v>310934</v>
      </c>
      <c r="BM33" s="88">
        <v>32671</v>
      </c>
      <c r="BN33" s="88">
        <v>1429</v>
      </c>
      <c r="BO33" s="88">
        <v>0</v>
      </c>
      <c r="BP33" s="88">
        <v>0</v>
      </c>
      <c r="BQ33" s="88">
        <v>1259</v>
      </c>
      <c r="BR33" s="88">
        <v>0</v>
      </c>
      <c r="BS33" s="89">
        <v>35359</v>
      </c>
      <c r="BT33" s="89">
        <v>346293</v>
      </c>
      <c r="BU33" s="88">
        <v>181593</v>
      </c>
      <c r="BV33" s="89">
        <v>59653</v>
      </c>
      <c r="BW33" s="89">
        <v>105047</v>
      </c>
      <c r="BX33" s="88">
        <v>346293</v>
      </c>
      <c r="BY33" s="88">
        <v>0</v>
      </c>
      <c r="CA33" s="85">
        <f t="shared" si="3"/>
        <v>0</v>
      </c>
      <c r="CB33" s="85">
        <f t="shared" si="4"/>
        <v>0</v>
      </c>
      <c r="CC33" s="85">
        <f t="shared" si="5"/>
        <v>0</v>
      </c>
      <c r="CD33" s="85" t="e">
        <f>SUM(#REF!)-BV33</f>
        <v>#REF!</v>
      </c>
      <c r="CE33" s="85">
        <f t="shared" si="6"/>
        <v>0</v>
      </c>
      <c r="CF33" s="85">
        <f t="shared" si="7"/>
        <v>0</v>
      </c>
    </row>
    <row r="34" spans="1:84" x14ac:dyDescent="0.2">
      <c r="A34" s="85">
        <f t="shared" si="8"/>
        <v>0</v>
      </c>
      <c r="B34" s="90" t="s">
        <v>77</v>
      </c>
      <c r="C34" s="91" t="s">
        <v>78</v>
      </c>
      <c r="D34" s="88">
        <v>5854</v>
      </c>
      <c r="E34" s="88">
        <v>3903</v>
      </c>
      <c r="F34" s="88">
        <v>5324</v>
      </c>
      <c r="G34" s="88">
        <v>17645</v>
      </c>
      <c r="H34" s="88">
        <v>1892</v>
      </c>
      <c r="I34" s="88">
        <v>350323</v>
      </c>
      <c r="J34" s="88">
        <v>380288</v>
      </c>
      <c r="K34" s="88">
        <v>9468</v>
      </c>
      <c r="L34" s="88">
        <v>2938</v>
      </c>
      <c r="M34" s="88">
        <v>5627</v>
      </c>
      <c r="N34" s="88">
        <v>11905</v>
      </c>
      <c r="O34" s="88">
        <v>2573</v>
      </c>
      <c r="P34" s="88">
        <v>1218</v>
      </c>
      <c r="Q34" s="88">
        <v>11981</v>
      </c>
      <c r="R34" s="88">
        <v>536</v>
      </c>
      <c r="S34" s="88">
        <v>1026</v>
      </c>
      <c r="T34" s="88">
        <v>3216</v>
      </c>
      <c r="U34" s="88">
        <v>0</v>
      </c>
      <c r="V34" s="88">
        <v>12602</v>
      </c>
      <c r="W34" s="88">
        <v>2438</v>
      </c>
      <c r="X34" s="88">
        <v>1152</v>
      </c>
      <c r="Y34" s="88">
        <v>466</v>
      </c>
      <c r="Z34" s="88">
        <v>0</v>
      </c>
      <c r="AA34" s="88">
        <v>9901</v>
      </c>
      <c r="AB34" s="88">
        <v>0</v>
      </c>
      <c r="AC34" s="88">
        <v>11427</v>
      </c>
      <c r="AD34" s="88">
        <v>5767</v>
      </c>
      <c r="AE34" s="88">
        <v>22253</v>
      </c>
      <c r="AF34" s="88">
        <v>77527</v>
      </c>
      <c r="AG34" s="88">
        <v>2252</v>
      </c>
      <c r="AH34" s="88">
        <v>105401</v>
      </c>
      <c r="AI34" s="88">
        <v>7552</v>
      </c>
      <c r="AJ34" s="88">
        <v>0</v>
      </c>
      <c r="AK34" s="88">
        <v>725</v>
      </c>
      <c r="AL34" s="88">
        <v>916</v>
      </c>
      <c r="AM34" s="88">
        <v>6120</v>
      </c>
      <c r="AN34" s="88">
        <v>8173</v>
      </c>
      <c r="AO34" s="88">
        <v>24003</v>
      </c>
      <c r="AP34" s="88">
        <v>64504</v>
      </c>
      <c r="AQ34" s="88">
        <v>19660</v>
      </c>
      <c r="AR34" s="88">
        <v>38960</v>
      </c>
      <c r="AS34" s="88">
        <v>1267</v>
      </c>
      <c r="AT34" s="88">
        <v>2841</v>
      </c>
      <c r="AU34" s="88">
        <v>189</v>
      </c>
      <c r="AV34" s="88">
        <v>929</v>
      </c>
      <c r="AW34" s="88">
        <v>344</v>
      </c>
      <c r="AX34" s="88">
        <v>530</v>
      </c>
      <c r="AY34" s="88">
        <v>443</v>
      </c>
      <c r="AZ34" s="88">
        <v>278</v>
      </c>
      <c r="BA34" s="88">
        <v>90</v>
      </c>
      <c r="BB34" s="88">
        <v>37</v>
      </c>
      <c r="BC34" s="88">
        <v>75</v>
      </c>
      <c r="BD34" s="88">
        <v>0</v>
      </c>
      <c r="BE34" s="88">
        <v>214</v>
      </c>
      <c r="BF34" s="88">
        <v>51</v>
      </c>
      <c r="BG34" s="88">
        <v>24844</v>
      </c>
      <c r="BH34" s="88">
        <v>6720</v>
      </c>
      <c r="BI34" s="88">
        <v>198712</v>
      </c>
      <c r="BJ34" s="88">
        <v>246</v>
      </c>
      <c r="BK34" s="88">
        <v>5501</v>
      </c>
      <c r="BL34" s="89">
        <v>1480827</v>
      </c>
      <c r="BM34" s="88">
        <v>1461347</v>
      </c>
      <c r="BN34" s="88">
        <v>15098</v>
      </c>
      <c r="BO34" s="88">
        <v>0</v>
      </c>
      <c r="BP34" s="88">
        <v>0</v>
      </c>
      <c r="BQ34" s="88">
        <v>1421</v>
      </c>
      <c r="BR34" s="88">
        <v>39262</v>
      </c>
      <c r="BS34" s="89">
        <v>1517128</v>
      </c>
      <c r="BT34" s="89">
        <v>2997955</v>
      </c>
      <c r="BU34" s="88">
        <v>2431318</v>
      </c>
      <c r="BV34" s="89">
        <v>500887</v>
      </c>
      <c r="BW34" s="89">
        <v>65750</v>
      </c>
      <c r="BX34" s="88">
        <v>2997955</v>
      </c>
      <c r="BY34" s="88">
        <v>0</v>
      </c>
      <c r="CA34" s="85">
        <f t="shared" si="3"/>
        <v>0</v>
      </c>
      <c r="CB34" s="85">
        <f t="shared" si="4"/>
        <v>0</v>
      </c>
      <c r="CC34" s="85">
        <f t="shared" si="5"/>
        <v>0</v>
      </c>
      <c r="CD34" s="85" t="e">
        <f>SUM(#REF!)-BV34</f>
        <v>#REF!</v>
      </c>
      <c r="CE34" s="85">
        <f t="shared" si="6"/>
        <v>0</v>
      </c>
      <c r="CF34" s="85">
        <f t="shared" si="7"/>
        <v>0</v>
      </c>
    </row>
    <row r="35" spans="1:84" x14ac:dyDescent="0.2">
      <c r="A35" s="85">
        <f t="shared" si="8"/>
        <v>0</v>
      </c>
      <c r="B35" s="90" t="s">
        <v>79</v>
      </c>
      <c r="C35" s="91" t="s">
        <v>80</v>
      </c>
      <c r="D35" s="88">
        <v>1582</v>
      </c>
      <c r="E35" s="88">
        <v>1128</v>
      </c>
      <c r="F35" s="88">
        <v>175</v>
      </c>
      <c r="G35" s="88">
        <v>516</v>
      </c>
      <c r="H35" s="88">
        <v>3</v>
      </c>
      <c r="I35" s="88">
        <v>81</v>
      </c>
      <c r="J35" s="88">
        <v>1068</v>
      </c>
      <c r="K35" s="88">
        <v>757</v>
      </c>
      <c r="L35" s="88">
        <v>76</v>
      </c>
      <c r="M35" s="88">
        <v>9</v>
      </c>
      <c r="N35" s="88">
        <v>905</v>
      </c>
      <c r="O35" s="88">
        <v>1046</v>
      </c>
      <c r="P35" s="88">
        <v>965</v>
      </c>
      <c r="Q35" s="88">
        <v>294</v>
      </c>
      <c r="R35" s="88">
        <v>0</v>
      </c>
      <c r="S35" s="88">
        <v>3520</v>
      </c>
      <c r="T35" s="88">
        <v>369</v>
      </c>
      <c r="U35" s="88">
        <v>0</v>
      </c>
      <c r="V35" s="88">
        <v>5501</v>
      </c>
      <c r="W35" s="88">
        <v>6000</v>
      </c>
      <c r="X35" s="88">
        <v>3248</v>
      </c>
      <c r="Y35" s="88">
        <v>2456</v>
      </c>
      <c r="Z35" s="88">
        <v>0</v>
      </c>
      <c r="AA35" s="88">
        <v>49</v>
      </c>
      <c r="AB35" s="88">
        <v>0</v>
      </c>
      <c r="AC35" s="88">
        <v>313</v>
      </c>
      <c r="AD35" s="88">
        <v>4677</v>
      </c>
      <c r="AE35" s="88">
        <v>258</v>
      </c>
      <c r="AF35" s="88">
        <v>40373</v>
      </c>
      <c r="AG35" s="88">
        <v>52</v>
      </c>
      <c r="AH35" s="88">
        <v>22</v>
      </c>
      <c r="AI35" s="88">
        <v>121</v>
      </c>
      <c r="AJ35" s="88">
        <v>0</v>
      </c>
      <c r="AK35" s="88">
        <v>386</v>
      </c>
      <c r="AL35" s="88">
        <v>567</v>
      </c>
      <c r="AM35" s="88">
        <v>205</v>
      </c>
      <c r="AN35" s="88">
        <v>5749</v>
      </c>
      <c r="AO35" s="88">
        <v>1002</v>
      </c>
      <c r="AP35" s="88">
        <v>2161</v>
      </c>
      <c r="AQ35" s="88">
        <v>87867</v>
      </c>
      <c r="AR35" s="88">
        <v>197078</v>
      </c>
      <c r="AS35" s="88">
        <v>66679</v>
      </c>
      <c r="AT35" s="88">
        <v>1052</v>
      </c>
      <c r="AU35" s="88">
        <v>268</v>
      </c>
      <c r="AV35" s="88">
        <v>83451</v>
      </c>
      <c r="AW35" s="88">
        <v>887</v>
      </c>
      <c r="AX35" s="88">
        <v>50</v>
      </c>
      <c r="AY35" s="88">
        <v>1456</v>
      </c>
      <c r="AZ35" s="88">
        <v>108</v>
      </c>
      <c r="BA35" s="88">
        <v>112</v>
      </c>
      <c r="BB35" s="88">
        <v>47</v>
      </c>
      <c r="BC35" s="88">
        <v>161</v>
      </c>
      <c r="BD35" s="88">
        <v>244</v>
      </c>
      <c r="BE35" s="88">
        <v>278</v>
      </c>
      <c r="BF35" s="88">
        <v>40</v>
      </c>
      <c r="BG35" s="88">
        <v>167</v>
      </c>
      <c r="BH35" s="88">
        <v>723</v>
      </c>
      <c r="BI35" s="88">
        <v>877</v>
      </c>
      <c r="BJ35" s="88">
        <v>2614</v>
      </c>
      <c r="BK35" s="88">
        <v>1343</v>
      </c>
      <c r="BL35" s="89">
        <v>531136</v>
      </c>
      <c r="BM35" s="88">
        <v>61147</v>
      </c>
      <c r="BN35" s="88">
        <v>1643</v>
      </c>
      <c r="BO35" s="88">
        <v>0</v>
      </c>
      <c r="BP35" s="88">
        <v>22204</v>
      </c>
      <c r="BQ35" s="88">
        <v>11245</v>
      </c>
      <c r="BR35" s="88">
        <v>340500</v>
      </c>
      <c r="BS35" s="89">
        <v>436739</v>
      </c>
      <c r="BT35" s="89">
        <v>967875</v>
      </c>
      <c r="BU35" s="88">
        <v>113100</v>
      </c>
      <c r="BV35" s="89">
        <v>152264</v>
      </c>
      <c r="BW35" s="89">
        <v>702511</v>
      </c>
      <c r="BX35" s="88">
        <v>967875</v>
      </c>
      <c r="BY35" s="88">
        <v>0</v>
      </c>
      <c r="CA35" s="85">
        <f t="shared" si="3"/>
        <v>0</v>
      </c>
      <c r="CB35" s="85">
        <f t="shared" si="4"/>
        <v>0</v>
      </c>
      <c r="CC35" s="85">
        <f t="shared" si="5"/>
        <v>0</v>
      </c>
      <c r="CD35" s="85" t="e">
        <f>SUM(#REF!)-BV35</f>
        <v>#REF!</v>
      </c>
      <c r="CE35" s="85">
        <f t="shared" si="6"/>
        <v>0</v>
      </c>
      <c r="CF35" s="85">
        <f t="shared" si="7"/>
        <v>0</v>
      </c>
    </row>
    <row r="36" spans="1:84" x14ac:dyDescent="0.2">
      <c r="A36" s="85">
        <f t="shared" si="8"/>
        <v>0</v>
      </c>
      <c r="B36" s="90" t="s">
        <v>81</v>
      </c>
      <c r="C36" s="91" t="s">
        <v>82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77</v>
      </c>
      <c r="J36" s="88">
        <v>1051</v>
      </c>
      <c r="K36" s="88">
        <v>16</v>
      </c>
      <c r="L36" s="88">
        <v>2</v>
      </c>
      <c r="M36" s="88">
        <v>6</v>
      </c>
      <c r="N36" s="88">
        <v>14</v>
      </c>
      <c r="O36" s="88">
        <v>0</v>
      </c>
      <c r="P36" s="88">
        <v>109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57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58</v>
      </c>
      <c r="AF36" s="88">
        <v>11841</v>
      </c>
      <c r="AG36" s="88">
        <v>118454</v>
      </c>
      <c r="AH36" s="88">
        <v>2324</v>
      </c>
      <c r="AI36" s="88">
        <v>229</v>
      </c>
      <c r="AJ36" s="88">
        <v>0</v>
      </c>
      <c r="AK36" s="88">
        <v>584</v>
      </c>
      <c r="AL36" s="88">
        <v>65</v>
      </c>
      <c r="AM36" s="88">
        <v>755</v>
      </c>
      <c r="AN36" s="88">
        <v>0</v>
      </c>
      <c r="AO36" s="88">
        <v>342</v>
      </c>
      <c r="AP36" s="88">
        <v>1464858</v>
      </c>
      <c r="AQ36" s="88">
        <v>237</v>
      </c>
      <c r="AR36" s="88">
        <v>1181</v>
      </c>
      <c r="AS36" s="88">
        <v>0</v>
      </c>
      <c r="AT36" s="88">
        <v>234</v>
      </c>
      <c r="AU36" s="88">
        <v>0</v>
      </c>
      <c r="AV36" s="88">
        <v>0</v>
      </c>
      <c r="AW36" s="88">
        <v>0</v>
      </c>
      <c r="AX36" s="88">
        <v>55</v>
      </c>
      <c r="AY36" s="88">
        <v>2009</v>
      </c>
      <c r="AZ36" s="88">
        <v>0</v>
      </c>
      <c r="BA36" s="88">
        <v>0</v>
      </c>
      <c r="BB36" s="88">
        <v>16</v>
      </c>
      <c r="BC36" s="88">
        <v>0</v>
      </c>
      <c r="BD36" s="88">
        <v>5766</v>
      </c>
      <c r="BE36" s="88">
        <v>0</v>
      </c>
      <c r="BF36" s="88">
        <v>0</v>
      </c>
      <c r="BG36" s="88">
        <v>1014</v>
      </c>
      <c r="BH36" s="88">
        <v>5928</v>
      </c>
      <c r="BI36" s="88">
        <v>2065</v>
      </c>
      <c r="BJ36" s="88">
        <v>0</v>
      </c>
      <c r="BK36" s="88">
        <v>0</v>
      </c>
      <c r="BL36" s="89">
        <v>1619347</v>
      </c>
      <c r="BM36" s="88">
        <v>54530</v>
      </c>
      <c r="BN36" s="88">
        <v>238</v>
      </c>
      <c r="BO36" s="88">
        <v>0</v>
      </c>
      <c r="BP36" s="88">
        <v>53333</v>
      </c>
      <c r="BQ36" s="88">
        <v>93</v>
      </c>
      <c r="BR36" s="88">
        <v>206670</v>
      </c>
      <c r="BS36" s="89">
        <v>314864</v>
      </c>
      <c r="BT36" s="89">
        <v>1934211</v>
      </c>
      <c r="BU36" s="88">
        <v>45147</v>
      </c>
      <c r="BV36" s="89">
        <v>208283</v>
      </c>
      <c r="BW36" s="89">
        <v>1680781</v>
      </c>
      <c r="BX36" s="88">
        <v>1934211</v>
      </c>
      <c r="BY36" s="88">
        <v>0</v>
      </c>
      <c r="CA36" s="85">
        <f t="shared" si="3"/>
        <v>0</v>
      </c>
      <c r="CB36" s="85">
        <f t="shared" si="4"/>
        <v>0</v>
      </c>
      <c r="CC36" s="85">
        <f t="shared" si="5"/>
        <v>0</v>
      </c>
      <c r="CD36" s="85" t="e">
        <f>SUM(#REF!)-BV36</f>
        <v>#REF!</v>
      </c>
      <c r="CE36" s="85">
        <f t="shared" si="6"/>
        <v>0</v>
      </c>
      <c r="CF36" s="85">
        <f t="shared" si="7"/>
        <v>0</v>
      </c>
    </row>
    <row r="37" spans="1:84" x14ac:dyDescent="0.2">
      <c r="A37" s="85">
        <f t="shared" si="8"/>
        <v>0</v>
      </c>
      <c r="B37" s="90" t="s">
        <v>83</v>
      </c>
      <c r="C37" s="91" t="s">
        <v>84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1326822</v>
      </c>
      <c r="AI37" s="88">
        <v>10263</v>
      </c>
      <c r="AJ37" s="88">
        <v>0</v>
      </c>
      <c r="AK37" s="88">
        <v>990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88">
        <v>0</v>
      </c>
      <c r="AU37" s="88">
        <v>0</v>
      </c>
      <c r="AV37" s="88">
        <v>0</v>
      </c>
      <c r="AW37" s="88">
        <v>0</v>
      </c>
      <c r="AX37" s="88">
        <v>0</v>
      </c>
      <c r="AY37" s="88">
        <v>0</v>
      </c>
      <c r="AZ37" s="88">
        <v>0</v>
      </c>
      <c r="BA37" s="88">
        <v>0</v>
      </c>
      <c r="BB37" s="88">
        <v>0</v>
      </c>
      <c r="BC37" s="88">
        <v>0</v>
      </c>
      <c r="BD37" s="88">
        <v>0</v>
      </c>
      <c r="BE37" s="88">
        <v>0</v>
      </c>
      <c r="BF37" s="88">
        <v>0</v>
      </c>
      <c r="BG37" s="88">
        <v>0</v>
      </c>
      <c r="BH37" s="88">
        <v>0</v>
      </c>
      <c r="BI37" s="88">
        <v>0</v>
      </c>
      <c r="BJ37" s="88">
        <v>0</v>
      </c>
      <c r="BK37" s="88">
        <v>0</v>
      </c>
      <c r="BL37" s="89">
        <v>1338075</v>
      </c>
      <c r="BM37" s="88">
        <v>0</v>
      </c>
      <c r="BN37" s="88">
        <v>0</v>
      </c>
      <c r="BO37" s="88">
        <v>0</v>
      </c>
      <c r="BP37" s="88">
        <v>0</v>
      </c>
      <c r="BQ37" s="88">
        <v>883775</v>
      </c>
      <c r="BR37" s="88">
        <v>16182012</v>
      </c>
      <c r="BS37" s="89">
        <v>17065787</v>
      </c>
      <c r="BT37" s="89">
        <v>18403862</v>
      </c>
      <c r="BU37" s="88">
        <v>0</v>
      </c>
      <c r="BV37" s="89">
        <v>1929809</v>
      </c>
      <c r="BW37" s="89">
        <v>16474053</v>
      </c>
      <c r="BX37" s="88">
        <v>18403862</v>
      </c>
      <c r="BY37" s="88">
        <v>0</v>
      </c>
      <c r="CA37" s="85">
        <f t="shared" si="3"/>
        <v>0</v>
      </c>
      <c r="CB37" s="85">
        <f t="shared" si="4"/>
        <v>0</v>
      </c>
      <c r="CC37" s="85">
        <f t="shared" si="5"/>
        <v>0</v>
      </c>
      <c r="CD37" s="85" t="e">
        <f>SUM(#REF!)-BV37</f>
        <v>#REF!</v>
      </c>
      <c r="CE37" s="85">
        <f t="shared" si="6"/>
        <v>0</v>
      </c>
      <c r="CF37" s="85">
        <f t="shared" si="7"/>
        <v>0</v>
      </c>
    </row>
    <row r="38" spans="1:84" x14ac:dyDescent="0.2">
      <c r="A38" s="85">
        <f t="shared" si="8"/>
        <v>0</v>
      </c>
      <c r="B38" s="90" t="s">
        <v>85</v>
      </c>
      <c r="C38" s="91" t="s">
        <v>86</v>
      </c>
      <c r="D38" s="88">
        <v>1792</v>
      </c>
      <c r="E38" s="88">
        <v>1039</v>
      </c>
      <c r="F38" s="88">
        <v>238</v>
      </c>
      <c r="G38" s="88">
        <v>735</v>
      </c>
      <c r="H38" s="88">
        <v>7</v>
      </c>
      <c r="I38" s="88">
        <v>4501</v>
      </c>
      <c r="J38" s="88">
        <v>9942</v>
      </c>
      <c r="K38" s="88">
        <v>211</v>
      </c>
      <c r="L38" s="88">
        <v>6</v>
      </c>
      <c r="M38" s="88">
        <v>32</v>
      </c>
      <c r="N38" s="88">
        <v>65</v>
      </c>
      <c r="O38" s="88">
        <v>187</v>
      </c>
      <c r="P38" s="88">
        <v>1343</v>
      </c>
      <c r="Q38" s="88">
        <v>379</v>
      </c>
      <c r="R38" s="88">
        <v>259</v>
      </c>
      <c r="S38" s="88">
        <v>125</v>
      </c>
      <c r="T38" s="88">
        <v>3098</v>
      </c>
      <c r="U38" s="88">
        <v>0</v>
      </c>
      <c r="V38" s="88">
        <v>317</v>
      </c>
      <c r="W38" s="88">
        <v>1233</v>
      </c>
      <c r="X38" s="88">
        <v>135</v>
      </c>
      <c r="Y38" s="88">
        <v>43</v>
      </c>
      <c r="Z38" s="88">
        <v>0</v>
      </c>
      <c r="AA38" s="88">
        <v>120</v>
      </c>
      <c r="AB38" s="88">
        <v>0</v>
      </c>
      <c r="AC38" s="88">
        <v>979</v>
      </c>
      <c r="AD38" s="88">
        <v>172</v>
      </c>
      <c r="AE38" s="88">
        <v>1111</v>
      </c>
      <c r="AF38" s="88">
        <v>389</v>
      </c>
      <c r="AG38" s="88">
        <v>1704</v>
      </c>
      <c r="AH38" s="88">
        <v>3521</v>
      </c>
      <c r="AI38" s="88">
        <v>128239</v>
      </c>
      <c r="AJ38" s="88">
        <v>0</v>
      </c>
      <c r="AK38" s="88">
        <v>3382</v>
      </c>
      <c r="AL38" s="88">
        <v>1546</v>
      </c>
      <c r="AM38" s="88">
        <v>3784</v>
      </c>
      <c r="AN38" s="88">
        <v>59434</v>
      </c>
      <c r="AO38" s="88">
        <v>231</v>
      </c>
      <c r="AP38" s="88">
        <v>545970</v>
      </c>
      <c r="AQ38" s="88">
        <v>90948</v>
      </c>
      <c r="AR38" s="88">
        <v>91483</v>
      </c>
      <c r="AS38" s="88">
        <v>721</v>
      </c>
      <c r="AT38" s="88">
        <v>1639</v>
      </c>
      <c r="AU38" s="88">
        <v>363</v>
      </c>
      <c r="AV38" s="88">
        <v>2969</v>
      </c>
      <c r="AW38" s="88">
        <v>232</v>
      </c>
      <c r="AX38" s="88">
        <v>901</v>
      </c>
      <c r="AY38" s="88">
        <v>195</v>
      </c>
      <c r="AZ38" s="88">
        <v>6717</v>
      </c>
      <c r="BA38" s="88">
        <v>1816</v>
      </c>
      <c r="BB38" s="88">
        <v>363</v>
      </c>
      <c r="BC38" s="88">
        <v>428</v>
      </c>
      <c r="BD38" s="88">
        <v>4209</v>
      </c>
      <c r="BE38" s="88">
        <v>1725</v>
      </c>
      <c r="BF38" s="88">
        <v>255</v>
      </c>
      <c r="BG38" s="88">
        <v>34635</v>
      </c>
      <c r="BH38" s="88">
        <v>3151</v>
      </c>
      <c r="BI38" s="88">
        <v>22682</v>
      </c>
      <c r="BJ38" s="88">
        <v>4860</v>
      </c>
      <c r="BK38" s="88">
        <v>7539</v>
      </c>
      <c r="BL38" s="89">
        <v>1054100</v>
      </c>
      <c r="BM38" s="88">
        <v>55202</v>
      </c>
      <c r="BN38" s="88">
        <v>1408</v>
      </c>
      <c r="BO38" s="88">
        <v>0</v>
      </c>
      <c r="BP38" s="88">
        <v>184286</v>
      </c>
      <c r="BQ38" s="88">
        <v>2384</v>
      </c>
      <c r="BR38" s="88">
        <v>0</v>
      </c>
      <c r="BS38" s="89">
        <v>243280</v>
      </c>
      <c r="BT38" s="89">
        <v>1297380</v>
      </c>
      <c r="BU38" s="88">
        <v>714565</v>
      </c>
      <c r="BV38" s="89">
        <v>256256</v>
      </c>
      <c r="BW38" s="89">
        <v>326559</v>
      </c>
      <c r="BX38" s="88">
        <v>1297380</v>
      </c>
      <c r="BY38" s="88">
        <v>0</v>
      </c>
      <c r="CA38" s="85">
        <f t="shared" si="3"/>
        <v>0</v>
      </c>
      <c r="CB38" s="85">
        <f t="shared" si="4"/>
        <v>0</v>
      </c>
      <c r="CC38" s="85">
        <f t="shared" si="5"/>
        <v>0</v>
      </c>
      <c r="CD38" s="85" t="e">
        <f>SUM(#REF!)-BV38</f>
        <v>#REF!</v>
      </c>
      <c r="CE38" s="85">
        <f t="shared" si="6"/>
        <v>0</v>
      </c>
      <c r="CF38" s="85">
        <f t="shared" si="7"/>
        <v>0</v>
      </c>
    </row>
    <row r="39" spans="1:84" x14ac:dyDescent="0.2">
      <c r="A39" s="85">
        <f t="shared" si="8"/>
        <v>0</v>
      </c>
      <c r="B39" s="90" t="s">
        <v>87</v>
      </c>
      <c r="C39" s="91" t="s">
        <v>88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3740</v>
      </c>
      <c r="J39" s="88">
        <v>0</v>
      </c>
      <c r="K39" s="88">
        <v>1455</v>
      </c>
      <c r="L39" s="88">
        <v>0</v>
      </c>
      <c r="M39" s="88">
        <v>0</v>
      </c>
      <c r="N39" s="88">
        <v>0</v>
      </c>
      <c r="O39" s="88">
        <v>0</v>
      </c>
      <c r="P39" s="88">
        <v>637</v>
      </c>
      <c r="Q39" s="88">
        <v>487</v>
      </c>
      <c r="R39" s="88">
        <v>4047</v>
      </c>
      <c r="S39" s="88">
        <v>30324</v>
      </c>
      <c r="T39" s="88">
        <v>30553</v>
      </c>
      <c r="U39" s="88">
        <v>0</v>
      </c>
      <c r="V39" s="88">
        <v>26572</v>
      </c>
      <c r="W39" s="88">
        <v>0</v>
      </c>
      <c r="X39" s="88">
        <v>1896</v>
      </c>
      <c r="Y39" s="88">
        <v>138</v>
      </c>
      <c r="Z39" s="88">
        <v>0</v>
      </c>
      <c r="AA39" s="88">
        <v>511</v>
      </c>
      <c r="AB39" s="88">
        <v>0</v>
      </c>
      <c r="AC39" s="88">
        <v>423</v>
      </c>
      <c r="AD39" s="88">
        <v>127</v>
      </c>
      <c r="AE39" s="88">
        <v>0</v>
      </c>
      <c r="AF39" s="88">
        <v>338</v>
      </c>
      <c r="AG39" s="88">
        <v>564</v>
      </c>
      <c r="AH39" s="88">
        <v>20652</v>
      </c>
      <c r="AI39" s="88">
        <v>2959</v>
      </c>
      <c r="AJ39" s="88">
        <v>0</v>
      </c>
      <c r="AK39" s="88">
        <v>87</v>
      </c>
      <c r="AL39" s="88">
        <v>0</v>
      </c>
      <c r="AM39" s="88">
        <v>56</v>
      </c>
      <c r="AN39" s="88">
        <v>4546</v>
      </c>
      <c r="AO39" s="88">
        <v>1232</v>
      </c>
      <c r="AP39" s="88">
        <v>9356</v>
      </c>
      <c r="AQ39" s="88">
        <v>0</v>
      </c>
      <c r="AR39" s="88">
        <v>0</v>
      </c>
      <c r="AS39" s="88">
        <v>76</v>
      </c>
      <c r="AT39" s="88">
        <v>0</v>
      </c>
      <c r="AU39" s="88">
        <v>63</v>
      </c>
      <c r="AV39" s="88">
        <v>0</v>
      </c>
      <c r="AW39" s="88">
        <v>0</v>
      </c>
      <c r="AX39" s="88">
        <v>0</v>
      </c>
      <c r="AY39" s="88">
        <v>0</v>
      </c>
      <c r="AZ39" s="88">
        <v>2456</v>
      </c>
      <c r="BA39" s="88">
        <v>0</v>
      </c>
      <c r="BB39" s="88">
        <v>0</v>
      </c>
      <c r="BC39" s="88">
        <v>0</v>
      </c>
      <c r="BD39" s="88">
        <v>0</v>
      </c>
      <c r="BE39" s="88">
        <v>0</v>
      </c>
      <c r="BF39" s="88">
        <v>0</v>
      </c>
      <c r="BG39" s="88">
        <v>0</v>
      </c>
      <c r="BH39" s="88">
        <v>3042</v>
      </c>
      <c r="BI39" s="88">
        <v>0</v>
      </c>
      <c r="BJ39" s="88">
        <v>0</v>
      </c>
      <c r="BK39" s="88">
        <v>0</v>
      </c>
      <c r="BL39" s="89">
        <v>146337</v>
      </c>
      <c r="BM39" s="88">
        <v>0</v>
      </c>
      <c r="BN39" s="88">
        <v>81</v>
      </c>
      <c r="BO39" s="88">
        <v>0</v>
      </c>
      <c r="BP39" s="88">
        <v>97564</v>
      </c>
      <c r="BQ39" s="88">
        <v>-3348</v>
      </c>
      <c r="BR39" s="88">
        <v>0</v>
      </c>
      <c r="BS39" s="89">
        <v>94297</v>
      </c>
      <c r="BT39" s="89">
        <v>240634</v>
      </c>
      <c r="BU39" s="88">
        <v>204756</v>
      </c>
      <c r="BV39" s="89">
        <v>35878</v>
      </c>
      <c r="BW39" s="89">
        <v>0</v>
      </c>
      <c r="BX39" s="88">
        <v>240634</v>
      </c>
      <c r="BY39" s="88">
        <v>0</v>
      </c>
      <c r="CA39" s="85">
        <f t="shared" ref="CA39:CA68" si="9">SUM(D39:BK39)-BL39</f>
        <v>0</v>
      </c>
      <c r="CB39" s="85">
        <f t="shared" ref="CB39:CB68" si="10">SUM(BM39:BR39)-BS39</f>
        <v>0</v>
      </c>
      <c r="CC39" s="85">
        <f t="shared" ref="CC39:CC68" si="11">+BT39-BS39-BL39</f>
        <v>0</v>
      </c>
      <c r="CD39" s="85" t="e">
        <f>SUM(#REF!)-BV39</f>
        <v>#REF!</v>
      </c>
      <c r="CE39" s="85">
        <f t="shared" ref="CE39:CE68" si="12">+BX39-BW39-BV39-BU39</f>
        <v>0</v>
      </c>
      <c r="CF39" s="85">
        <f t="shared" ref="CF39:CF68" si="13">+BT39-BX39</f>
        <v>0</v>
      </c>
    </row>
    <row r="40" spans="1:84" x14ac:dyDescent="0.2">
      <c r="A40" s="85">
        <f t="shared" si="8"/>
        <v>0</v>
      </c>
      <c r="B40" s="90" t="s">
        <v>89</v>
      </c>
      <c r="C40" s="91" t="s">
        <v>90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798</v>
      </c>
      <c r="R40" s="88">
        <v>2076</v>
      </c>
      <c r="S40" s="88">
        <v>1123</v>
      </c>
      <c r="T40" s="88">
        <v>1483</v>
      </c>
      <c r="U40" s="88">
        <v>0</v>
      </c>
      <c r="V40" s="88">
        <v>0</v>
      </c>
      <c r="W40" s="88">
        <v>0</v>
      </c>
      <c r="X40" s="88">
        <v>0</v>
      </c>
      <c r="Y40" s="88">
        <v>132</v>
      </c>
      <c r="Z40" s="88">
        <v>0</v>
      </c>
      <c r="AA40" s="88">
        <v>0</v>
      </c>
      <c r="AB40" s="88">
        <v>0</v>
      </c>
      <c r="AC40" s="88">
        <v>108</v>
      </c>
      <c r="AD40" s="88">
        <v>58</v>
      </c>
      <c r="AE40" s="88">
        <v>0</v>
      </c>
      <c r="AF40" s="88">
        <v>411</v>
      </c>
      <c r="AG40" s="88">
        <v>0</v>
      </c>
      <c r="AH40" s="88">
        <v>0</v>
      </c>
      <c r="AI40" s="88">
        <v>2784</v>
      </c>
      <c r="AJ40" s="88">
        <v>0</v>
      </c>
      <c r="AK40" s="88">
        <v>126</v>
      </c>
      <c r="AL40" s="88">
        <v>0</v>
      </c>
      <c r="AM40" s="88">
        <v>0</v>
      </c>
      <c r="AN40" s="88">
        <v>1694</v>
      </c>
      <c r="AO40" s="88">
        <v>0</v>
      </c>
      <c r="AP40" s="88">
        <v>20125</v>
      </c>
      <c r="AQ40" s="88">
        <v>0</v>
      </c>
      <c r="AR40" s="88">
        <v>0</v>
      </c>
      <c r="AS40" s="88">
        <v>89341</v>
      </c>
      <c r="AT40" s="88">
        <v>8874</v>
      </c>
      <c r="AU40" s="88">
        <v>1469</v>
      </c>
      <c r="AV40" s="88">
        <v>0</v>
      </c>
      <c r="AW40" s="88">
        <v>0</v>
      </c>
      <c r="AX40" s="88">
        <v>0</v>
      </c>
      <c r="AY40" s="88">
        <v>0</v>
      </c>
      <c r="AZ40" s="88">
        <v>0</v>
      </c>
      <c r="BA40" s="88">
        <v>0</v>
      </c>
      <c r="BB40" s="88">
        <v>0</v>
      </c>
      <c r="BC40" s="88">
        <v>0</v>
      </c>
      <c r="BD40" s="88">
        <v>0</v>
      </c>
      <c r="BE40" s="88">
        <v>0</v>
      </c>
      <c r="BF40" s="88">
        <v>0</v>
      </c>
      <c r="BG40" s="88">
        <v>0</v>
      </c>
      <c r="BH40" s="88">
        <v>0</v>
      </c>
      <c r="BI40" s="88">
        <v>0</v>
      </c>
      <c r="BJ40" s="88">
        <v>0</v>
      </c>
      <c r="BK40" s="88">
        <v>0</v>
      </c>
      <c r="BL40" s="89">
        <v>130602</v>
      </c>
      <c r="BM40" s="88">
        <v>1938779</v>
      </c>
      <c r="BN40" s="88">
        <v>761</v>
      </c>
      <c r="BO40" s="88">
        <v>0</v>
      </c>
      <c r="BP40" s="88">
        <v>763752</v>
      </c>
      <c r="BQ40" s="88">
        <v>25325</v>
      </c>
      <c r="BR40" s="88">
        <v>72173</v>
      </c>
      <c r="BS40" s="89">
        <v>2800790</v>
      </c>
      <c r="BT40" s="89">
        <v>2931392</v>
      </c>
      <c r="BU40" s="88">
        <v>2013303</v>
      </c>
      <c r="BV40" s="89">
        <v>816530</v>
      </c>
      <c r="BW40" s="89">
        <v>101559</v>
      </c>
      <c r="BX40" s="88">
        <v>2931392</v>
      </c>
      <c r="BY40" s="88">
        <v>0</v>
      </c>
      <c r="CA40" s="85">
        <f t="shared" si="9"/>
        <v>0</v>
      </c>
      <c r="CB40" s="85">
        <f t="shared" si="10"/>
        <v>0</v>
      </c>
      <c r="CC40" s="85">
        <f t="shared" si="11"/>
        <v>0</v>
      </c>
      <c r="CD40" s="85" t="e">
        <f>SUM(#REF!)-BV40</f>
        <v>#REF!</v>
      </c>
      <c r="CE40" s="85">
        <f t="shared" si="12"/>
        <v>0</v>
      </c>
      <c r="CF40" s="85">
        <f t="shared" si="13"/>
        <v>0</v>
      </c>
    </row>
    <row r="41" spans="1:84" x14ac:dyDescent="0.2">
      <c r="A41" s="85">
        <f t="shared" si="8"/>
        <v>0</v>
      </c>
      <c r="B41" s="90" t="s">
        <v>91</v>
      </c>
      <c r="C41" s="91" t="s">
        <v>92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84</v>
      </c>
      <c r="J41" s="88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>
        <v>0</v>
      </c>
      <c r="R41" s="88">
        <v>0</v>
      </c>
      <c r="S41" s="88">
        <v>254</v>
      </c>
      <c r="T41" s="88">
        <v>108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C41" s="88">
        <v>72</v>
      </c>
      <c r="AD41" s="88">
        <v>0</v>
      </c>
      <c r="AE41" s="88">
        <v>0</v>
      </c>
      <c r="AF41" s="88">
        <v>0</v>
      </c>
      <c r="AG41" s="88">
        <v>0</v>
      </c>
      <c r="AH41" s="88">
        <v>568</v>
      </c>
      <c r="AI41" s="88">
        <v>0</v>
      </c>
      <c r="AJ41" s="88">
        <v>0</v>
      </c>
      <c r="AK41" s="88">
        <v>0</v>
      </c>
      <c r="AL41" s="88">
        <v>2224</v>
      </c>
      <c r="AM41" s="88">
        <v>0</v>
      </c>
      <c r="AN41" s="88">
        <v>423</v>
      </c>
      <c r="AO41" s="88">
        <v>67</v>
      </c>
      <c r="AP41" s="88">
        <v>425</v>
      </c>
      <c r="AQ41" s="88">
        <v>378</v>
      </c>
      <c r="AR41" s="88">
        <v>1887</v>
      </c>
      <c r="AS41" s="88">
        <v>0</v>
      </c>
      <c r="AT41" s="88">
        <v>263</v>
      </c>
      <c r="AU41" s="88">
        <v>0</v>
      </c>
      <c r="AV41" s="88">
        <v>757</v>
      </c>
      <c r="AW41" s="88">
        <v>0</v>
      </c>
      <c r="AX41" s="88">
        <v>1039</v>
      </c>
      <c r="AY41" s="88">
        <v>4343</v>
      </c>
      <c r="AZ41" s="88">
        <v>1543</v>
      </c>
      <c r="BA41" s="88">
        <v>2742</v>
      </c>
      <c r="BB41" s="88">
        <v>624</v>
      </c>
      <c r="BC41" s="88">
        <v>275</v>
      </c>
      <c r="BD41" s="88">
        <v>452</v>
      </c>
      <c r="BE41" s="88">
        <v>166</v>
      </c>
      <c r="BF41" s="88">
        <v>0</v>
      </c>
      <c r="BG41" s="88">
        <v>13674</v>
      </c>
      <c r="BH41" s="88">
        <v>2253</v>
      </c>
      <c r="BI41" s="88">
        <v>1638</v>
      </c>
      <c r="BJ41" s="88">
        <v>0</v>
      </c>
      <c r="BK41" s="88">
        <v>0</v>
      </c>
      <c r="BL41" s="89">
        <v>36259</v>
      </c>
      <c r="BM41" s="88">
        <v>42542</v>
      </c>
      <c r="BN41" s="88">
        <v>271</v>
      </c>
      <c r="BO41" s="88">
        <v>0</v>
      </c>
      <c r="BP41" s="88">
        <v>75695</v>
      </c>
      <c r="BQ41" s="88">
        <v>969</v>
      </c>
      <c r="BR41" s="88">
        <v>0</v>
      </c>
      <c r="BS41" s="89">
        <v>119477</v>
      </c>
      <c r="BT41" s="89">
        <v>155736</v>
      </c>
      <c r="BU41" s="88">
        <v>101966</v>
      </c>
      <c r="BV41" s="89">
        <v>27322</v>
      </c>
      <c r="BW41" s="89">
        <v>26448</v>
      </c>
      <c r="BX41" s="88">
        <v>155736</v>
      </c>
      <c r="BY41" s="88">
        <v>0</v>
      </c>
      <c r="CA41" s="85">
        <f t="shared" si="9"/>
        <v>0</v>
      </c>
      <c r="CB41" s="85">
        <f t="shared" si="10"/>
        <v>0</v>
      </c>
      <c r="CC41" s="85">
        <f t="shared" si="11"/>
        <v>0</v>
      </c>
      <c r="CD41" s="85" t="e">
        <f>SUM(#REF!)-BV41</f>
        <v>#REF!</v>
      </c>
      <c r="CE41" s="85">
        <f t="shared" si="12"/>
        <v>0</v>
      </c>
      <c r="CF41" s="85">
        <f t="shared" si="13"/>
        <v>0</v>
      </c>
    </row>
    <row r="42" spans="1:84" x14ac:dyDescent="0.2">
      <c r="A42" s="85">
        <f t="shared" si="8"/>
        <v>0</v>
      </c>
      <c r="B42" s="90" t="s">
        <v>93</v>
      </c>
      <c r="C42" s="91" t="s">
        <v>94</v>
      </c>
      <c r="D42" s="88">
        <v>51</v>
      </c>
      <c r="E42" s="88">
        <v>185</v>
      </c>
      <c r="F42" s="88">
        <v>7</v>
      </c>
      <c r="G42" s="88">
        <v>29</v>
      </c>
      <c r="H42" s="88">
        <v>0</v>
      </c>
      <c r="I42" s="88">
        <v>6756</v>
      </c>
      <c r="J42" s="88">
        <v>82</v>
      </c>
      <c r="K42" s="88">
        <v>279</v>
      </c>
      <c r="L42" s="88">
        <v>3</v>
      </c>
      <c r="M42" s="88">
        <v>54</v>
      </c>
      <c r="N42" s="88">
        <v>64</v>
      </c>
      <c r="O42" s="88">
        <v>83</v>
      </c>
      <c r="P42" s="88">
        <v>798</v>
      </c>
      <c r="Q42" s="88">
        <v>6362</v>
      </c>
      <c r="R42" s="88">
        <v>226</v>
      </c>
      <c r="S42" s="88">
        <v>27156</v>
      </c>
      <c r="T42" s="88">
        <v>5929</v>
      </c>
      <c r="U42" s="88">
        <v>0</v>
      </c>
      <c r="V42" s="88">
        <v>996</v>
      </c>
      <c r="W42" s="88">
        <v>2745</v>
      </c>
      <c r="X42" s="88">
        <v>2714</v>
      </c>
      <c r="Y42" s="88">
        <v>146</v>
      </c>
      <c r="Z42" s="88">
        <v>0</v>
      </c>
      <c r="AA42" s="88">
        <v>638</v>
      </c>
      <c r="AB42" s="88">
        <v>0</v>
      </c>
      <c r="AC42" s="88">
        <v>2952</v>
      </c>
      <c r="AD42" s="88">
        <v>757</v>
      </c>
      <c r="AE42" s="88">
        <v>97</v>
      </c>
      <c r="AF42" s="88">
        <v>657</v>
      </c>
      <c r="AG42" s="88">
        <v>2476</v>
      </c>
      <c r="AH42" s="88">
        <v>2794</v>
      </c>
      <c r="AI42" s="88">
        <v>401</v>
      </c>
      <c r="AJ42" s="88">
        <v>0</v>
      </c>
      <c r="AK42" s="88">
        <v>754</v>
      </c>
      <c r="AL42" s="88">
        <v>13</v>
      </c>
      <c r="AM42" s="88">
        <v>3675</v>
      </c>
      <c r="AN42" s="88">
        <v>17494</v>
      </c>
      <c r="AO42" s="88">
        <v>499</v>
      </c>
      <c r="AP42" s="88">
        <v>19143</v>
      </c>
      <c r="AQ42" s="88">
        <v>16964</v>
      </c>
      <c r="AR42" s="88">
        <v>62220</v>
      </c>
      <c r="AS42" s="88">
        <v>5082</v>
      </c>
      <c r="AT42" s="88">
        <v>5501</v>
      </c>
      <c r="AU42" s="88">
        <v>536</v>
      </c>
      <c r="AV42" s="88">
        <v>2863</v>
      </c>
      <c r="AW42" s="88">
        <v>458</v>
      </c>
      <c r="AX42" s="88">
        <v>1293</v>
      </c>
      <c r="AY42" s="88">
        <v>10761</v>
      </c>
      <c r="AZ42" s="88">
        <v>11352</v>
      </c>
      <c r="BA42" s="88">
        <v>4749</v>
      </c>
      <c r="BB42" s="88">
        <v>66</v>
      </c>
      <c r="BC42" s="88">
        <v>954</v>
      </c>
      <c r="BD42" s="88">
        <v>2222</v>
      </c>
      <c r="BE42" s="88">
        <v>684</v>
      </c>
      <c r="BF42" s="88">
        <v>102</v>
      </c>
      <c r="BG42" s="88">
        <v>24305</v>
      </c>
      <c r="BH42" s="88">
        <v>11334</v>
      </c>
      <c r="BI42" s="88">
        <v>22564</v>
      </c>
      <c r="BJ42" s="88">
        <v>4433</v>
      </c>
      <c r="BK42" s="88">
        <v>3375</v>
      </c>
      <c r="BL42" s="89">
        <v>298833</v>
      </c>
      <c r="BM42" s="88">
        <v>41372</v>
      </c>
      <c r="BN42" s="88">
        <v>14591</v>
      </c>
      <c r="BO42" s="88">
        <v>0</v>
      </c>
      <c r="BP42" s="88">
        <v>85987</v>
      </c>
      <c r="BQ42" s="88">
        <v>842</v>
      </c>
      <c r="BR42" s="88">
        <v>0</v>
      </c>
      <c r="BS42" s="89">
        <v>142792</v>
      </c>
      <c r="BT42" s="89">
        <v>441625</v>
      </c>
      <c r="BU42" s="88">
        <v>317648</v>
      </c>
      <c r="BV42" s="89">
        <v>69257</v>
      </c>
      <c r="BW42" s="89">
        <v>54720</v>
      </c>
      <c r="BX42" s="88">
        <v>441625</v>
      </c>
      <c r="BY42" s="88">
        <v>0</v>
      </c>
      <c r="CA42" s="85">
        <f t="shared" si="9"/>
        <v>0</v>
      </c>
      <c r="CB42" s="85">
        <f t="shared" si="10"/>
        <v>0</v>
      </c>
      <c r="CC42" s="85">
        <f t="shared" si="11"/>
        <v>0</v>
      </c>
      <c r="CD42" s="85" t="e">
        <f>SUM(#REF!)-BV42</f>
        <v>#REF!</v>
      </c>
      <c r="CE42" s="85">
        <f t="shared" si="12"/>
        <v>0</v>
      </c>
      <c r="CF42" s="85">
        <f t="shared" si="13"/>
        <v>0</v>
      </c>
    </row>
    <row r="43" spans="1:84" x14ac:dyDescent="0.2">
      <c r="A43" s="85">
        <f t="shared" si="8"/>
        <v>0</v>
      </c>
      <c r="B43" s="90" t="s">
        <v>95</v>
      </c>
      <c r="C43" s="91" t="s">
        <v>96</v>
      </c>
      <c r="D43" s="88">
        <v>4</v>
      </c>
      <c r="E43" s="88">
        <v>4</v>
      </c>
      <c r="F43" s="88">
        <v>58</v>
      </c>
      <c r="G43" s="88">
        <v>64</v>
      </c>
      <c r="H43" s="88">
        <v>5</v>
      </c>
      <c r="I43" s="88">
        <v>1112</v>
      </c>
      <c r="J43" s="88">
        <v>443</v>
      </c>
      <c r="K43" s="88">
        <v>5</v>
      </c>
      <c r="L43" s="88">
        <v>6</v>
      </c>
      <c r="M43" s="88">
        <v>720</v>
      </c>
      <c r="N43" s="88">
        <v>347</v>
      </c>
      <c r="O43" s="88">
        <v>46</v>
      </c>
      <c r="P43" s="88">
        <v>383</v>
      </c>
      <c r="Q43" s="88">
        <v>869</v>
      </c>
      <c r="R43" s="88">
        <v>218</v>
      </c>
      <c r="S43" s="88">
        <v>3151</v>
      </c>
      <c r="T43" s="88">
        <v>2155</v>
      </c>
      <c r="U43" s="88">
        <v>0</v>
      </c>
      <c r="V43" s="88">
        <v>5596</v>
      </c>
      <c r="W43" s="88">
        <v>1564</v>
      </c>
      <c r="X43" s="88">
        <v>2554</v>
      </c>
      <c r="Y43" s="88">
        <v>1836</v>
      </c>
      <c r="Z43" s="88">
        <v>0</v>
      </c>
      <c r="AA43" s="88">
        <v>3220</v>
      </c>
      <c r="AB43" s="88">
        <v>0</v>
      </c>
      <c r="AC43" s="88">
        <v>2025</v>
      </c>
      <c r="AD43" s="88">
        <v>1809</v>
      </c>
      <c r="AE43" s="88">
        <v>504</v>
      </c>
      <c r="AF43" s="88">
        <v>5251</v>
      </c>
      <c r="AG43" s="88">
        <v>20580</v>
      </c>
      <c r="AH43" s="88">
        <v>20094</v>
      </c>
      <c r="AI43" s="88">
        <v>1123</v>
      </c>
      <c r="AJ43" s="88">
        <v>0</v>
      </c>
      <c r="AK43" s="88">
        <v>1002</v>
      </c>
      <c r="AL43" s="88">
        <v>520</v>
      </c>
      <c r="AM43" s="88">
        <v>2339</v>
      </c>
      <c r="AN43" s="88">
        <v>169721</v>
      </c>
      <c r="AO43" s="88">
        <v>830</v>
      </c>
      <c r="AP43" s="88">
        <v>3651</v>
      </c>
      <c r="AQ43" s="88">
        <v>2660</v>
      </c>
      <c r="AR43" s="88">
        <v>8782</v>
      </c>
      <c r="AS43" s="88">
        <v>2346</v>
      </c>
      <c r="AT43" s="88">
        <v>1363</v>
      </c>
      <c r="AU43" s="88">
        <v>19</v>
      </c>
      <c r="AV43" s="88">
        <v>2187</v>
      </c>
      <c r="AW43" s="88">
        <v>5494</v>
      </c>
      <c r="AX43" s="88">
        <v>18528</v>
      </c>
      <c r="AY43" s="88">
        <v>6066</v>
      </c>
      <c r="AZ43" s="88">
        <v>6801</v>
      </c>
      <c r="BA43" s="88">
        <v>5450</v>
      </c>
      <c r="BB43" s="88">
        <v>969</v>
      </c>
      <c r="BC43" s="88">
        <v>2354</v>
      </c>
      <c r="BD43" s="88">
        <v>1249</v>
      </c>
      <c r="BE43" s="88">
        <v>410</v>
      </c>
      <c r="BF43" s="88">
        <v>578</v>
      </c>
      <c r="BG43" s="88">
        <v>89471</v>
      </c>
      <c r="BH43" s="88">
        <v>8772</v>
      </c>
      <c r="BI43" s="88">
        <v>10021</v>
      </c>
      <c r="BJ43" s="88">
        <v>6998</v>
      </c>
      <c r="BK43" s="88">
        <v>1389</v>
      </c>
      <c r="BL43" s="89">
        <v>435716</v>
      </c>
      <c r="BM43" s="88">
        <v>630219</v>
      </c>
      <c r="BN43" s="88">
        <v>8907</v>
      </c>
      <c r="BO43" s="88">
        <v>0</v>
      </c>
      <c r="BP43" s="88">
        <v>0</v>
      </c>
      <c r="BQ43" s="88">
        <v>0</v>
      </c>
      <c r="BR43" s="88">
        <v>0</v>
      </c>
      <c r="BS43" s="89">
        <v>639126</v>
      </c>
      <c r="BT43" s="89">
        <v>1074842</v>
      </c>
      <c r="BU43" s="88">
        <v>0</v>
      </c>
      <c r="BV43" s="89">
        <v>21001</v>
      </c>
      <c r="BW43" s="89">
        <v>1053841</v>
      </c>
      <c r="BX43" s="88">
        <v>1074842</v>
      </c>
      <c r="BY43" s="88">
        <v>0</v>
      </c>
      <c r="CA43" s="85">
        <f t="shared" si="9"/>
        <v>0</v>
      </c>
      <c r="CB43" s="85">
        <f t="shared" si="10"/>
        <v>0</v>
      </c>
      <c r="CC43" s="85">
        <f t="shared" si="11"/>
        <v>0</v>
      </c>
      <c r="CD43" s="85" t="e">
        <f>SUM(#REF!)-BV43</f>
        <v>#REF!</v>
      </c>
      <c r="CE43" s="85">
        <f t="shared" si="12"/>
        <v>0</v>
      </c>
      <c r="CF43" s="85">
        <f t="shared" si="13"/>
        <v>0</v>
      </c>
    </row>
    <row r="44" spans="1:84" x14ac:dyDescent="0.2">
      <c r="A44" s="85">
        <f t="shared" si="8"/>
        <v>0</v>
      </c>
      <c r="B44" s="90" t="s">
        <v>97</v>
      </c>
      <c r="C44" s="91" t="s">
        <v>98</v>
      </c>
      <c r="D44" s="88">
        <v>58</v>
      </c>
      <c r="E44" s="88">
        <v>56</v>
      </c>
      <c r="F44" s="88">
        <v>71</v>
      </c>
      <c r="G44" s="88">
        <v>1</v>
      </c>
      <c r="H44" s="88">
        <v>1</v>
      </c>
      <c r="I44" s="88">
        <v>321</v>
      </c>
      <c r="J44" s="88">
        <v>137</v>
      </c>
      <c r="K44" s="88">
        <v>3</v>
      </c>
      <c r="L44" s="88">
        <v>3</v>
      </c>
      <c r="M44" s="88">
        <v>46</v>
      </c>
      <c r="N44" s="88">
        <v>27</v>
      </c>
      <c r="O44" s="88">
        <v>3</v>
      </c>
      <c r="P44" s="88">
        <v>3</v>
      </c>
      <c r="Q44" s="88">
        <v>9</v>
      </c>
      <c r="R44" s="88">
        <v>3</v>
      </c>
      <c r="S44" s="88">
        <v>185</v>
      </c>
      <c r="T44" s="88">
        <v>55</v>
      </c>
      <c r="U44" s="88">
        <v>0</v>
      </c>
      <c r="V44" s="88">
        <v>322</v>
      </c>
      <c r="W44" s="88">
        <v>11</v>
      </c>
      <c r="X44" s="88">
        <v>62</v>
      </c>
      <c r="Y44" s="88">
        <v>116</v>
      </c>
      <c r="Z44" s="88">
        <v>0</v>
      </c>
      <c r="AA44" s="88">
        <v>9</v>
      </c>
      <c r="AB44" s="88">
        <v>0</v>
      </c>
      <c r="AC44" s="88">
        <v>11</v>
      </c>
      <c r="AD44" s="88">
        <v>9</v>
      </c>
      <c r="AE44" s="88">
        <v>30</v>
      </c>
      <c r="AF44" s="88">
        <v>15</v>
      </c>
      <c r="AG44" s="88">
        <v>120</v>
      </c>
      <c r="AH44" s="88">
        <v>229</v>
      </c>
      <c r="AI44" s="88">
        <v>6</v>
      </c>
      <c r="AJ44" s="88">
        <v>0</v>
      </c>
      <c r="AK44" s="88">
        <v>13</v>
      </c>
      <c r="AL44" s="88">
        <v>4</v>
      </c>
      <c r="AM44" s="88">
        <v>5</v>
      </c>
      <c r="AN44" s="88">
        <v>23</v>
      </c>
      <c r="AO44" s="88">
        <v>959</v>
      </c>
      <c r="AP44" s="88">
        <v>155</v>
      </c>
      <c r="AQ44" s="88">
        <v>40</v>
      </c>
      <c r="AR44" s="88">
        <v>284</v>
      </c>
      <c r="AS44" s="88">
        <v>96</v>
      </c>
      <c r="AT44" s="88">
        <v>267</v>
      </c>
      <c r="AU44" s="88">
        <v>12</v>
      </c>
      <c r="AV44" s="88">
        <v>35</v>
      </c>
      <c r="AW44" s="88">
        <v>276</v>
      </c>
      <c r="AX44" s="88">
        <v>778</v>
      </c>
      <c r="AY44" s="88">
        <v>189</v>
      </c>
      <c r="AZ44" s="88">
        <v>177</v>
      </c>
      <c r="BA44" s="88">
        <v>89</v>
      </c>
      <c r="BB44" s="88">
        <v>6</v>
      </c>
      <c r="BC44" s="88">
        <v>55</v>
      </c>
      <c r="BD44" s="88">
        <v>272</v>
      </c>
      <c r="BE44" s="88">
        <v>20</v>
      </c>
      <c r="BF44" s="88">
        <v>13</v>
      </c>
      <c r="BG44" s="88">
        <v>1086</v>
      </c>
      <c r="BH44" s="88">
        <v>271</v>
      </c>
      <c r="BI44" s="88">
        <v>451</v>
      </c>
      <c r="BJ44" s="88">
        <v>42</v>
      </c>
      <c r="BK44" s="88">
        <v>98</v>
      </c>
      <c r="BL44" s="89">
        <v>7638</v>
      </c>
      <c r="BM44" s="88">
        <v>23356</v>
      </c>
      <c r="BN44" s="88">
        <v>401</v>
      </c>
      <c r="BO44" s="88">
        <v>20546</v>
      </c>
      <c r="BP44" s="88">
        <v>0</v>
      </c>
      <c r="BQ44" s="88">
        <v>486</v>
      </c>
      <c r="BR44" s="88">
        <v>0</v>
      </c>
      <c r="BS44" s="89">
        <v>44789</v>
      </c>
      <c r="BT44" s="89">
        <v>52427</v>
      </c>
      <c r="BU44" s="88">
        <v>0</v>
      </c>
      <c r="BV44" s="89">
        <v>0</v>
      </c>
      <c r="BW44" s="89">
        <v>52427</v>
      </c>
      <c r="BX44" s="88">
        <v>52427</v>
      </c>
      <c r="BY44" s="88">
        <v>0</v>
      </c>
      <c r="CA44" s="85">
        <f t="shared" si="9"/>
        <v>0</v>
      </c>
      <c r="CB44" s="85">
        <f t="shared" si="10"/>
        <v>0</v>
      </c>
      <c r="CC44" s="85">
        <f t="shared" si="11"/>
        <v>0</v>
      </c>
      <c r="CD44" s="85" t="e">
        <f>SUM(#REF!)-BV44</f>
        <v>#REF!</v>
      </c>
      <c r="CE44" s="85">
        <f t="shared" si="12"/>
        <v>0</v>
      </c>
      <c r="CF44" s="85">
        <f t="shared" si="13"/>
        <v>0</v>
      </c>
    </row>
    <row r="45" spans="1:84" x14ac:dyDescent="0.2">
      <c r="A45" s="85">
        <f t="shared" si="8"/>
        <v>0</v>
      </c>
      <c r="B45" s="90" t="s">
        <v>99</v>
      </c>
      <c r="C45" s="91" t="s">
        <v>100</v>
      </c>
      <c r="D45" s="88">
        <v>1296</v>
      </c>
      <c r="E45" s="88">
        <v>466</v>
      </c>
      <c r="F45" s="88">
        <v>173</v>
      </c>
      <c r="G45" s="88">
        <v>276</v>
      </c>
      <c r="H45" s="88">
        <v>1</v>
      </c>
      <c r="I45" s="88">
        <v>195617</v>
      </c>
      <c r="J45" s="88">
        <v>8192</v>
      </c>
      <c r="K45" s="88">
        <v>6050</v>
      </c>
      <c r="L45" s="88">
        <v>930</v>
      </c>
      <c r="M45" s="88">
        <v>2725</v>
      </c>
      <c r="N45" s="88">
        <v>10168</v>
      </c>
      <c r="O45" s="88">
        <v>0</v>
      </c>
      <c r="P45" s="88">
        <v>6984</v>
      </c>
      <c r="Q45" s="88">
        <v>2559</v>
      </c>
      <c r="R45" s="88">
        <v>437</v>
      </c>
      <c r="S45" s="88">
        <v>43929</v>
      </c>
      <c r="T45" s="88">
        <v>23999</v>
      </c>
      <c r="U45" s="88">
        <v>0</v>
      </c>
      <c r="V45" s="88">
        <v>1003</v>
      </c>
      <c r="W45" s="88">
        <v>1368</v>
      </c>
      <c r="X45" s="88">
        <v>393</v>
      </c>
      <c r="Y45" s="88">
        <v>97</v>
      </c>
      <c r="Z45" s="88">
        <v>0</v>
      </c>
      <c r="AA45" s="88">
        <v>832</v>
      </c>
      <c r="AB45" s="88">
        <v>0</v>
      </c>
      <c r="AC45" s="88">
        <v>942</v>
      </c>
      <c r="AD45" s="88">
        <v>362</v>
      </c>
      <c r="AE45" s="88">
        <v>616</v>
      </c>
      <c r="AF45" s="88">
        <v>7506</v>
      </c>
      <c r="AG45" s="88">
        <v>13319</v>
      </c>
      <c r="AH45" s="88">
        <v>2088</v>
      </c>
      <c r="AI45" s="88">
        <v>5720</v>
      </c>
      <c r="AJ45" s="88">
        <v>0</v>
      </c>
      <c r="AK45" s="88">
        <v>602</v>
      </c>
      <c r="AL45" s="88">
        <v>12</v>
      </c>
      <c r="AM45" s="88">
        <v>38</v>
      </c>
      <c r="AN45" s="88">
        <v>15434</v>
      </c>
      <c r="AO45" s="88">
        <v>896</v>
      </c>
      <c r="AP45" s="88">
        <v>16114</v>
      </c>
      <c r="AQ45" s="88">
        <v>25973</v>
      </c>
      <c r="AR45" s="88">
        <v>290332</v>
      </c>
      <c r="AS45" s="88">
        <v>6698</v>
      </c>
      <c r="AT45" s="88">
        <v>5916</v>
      </c>
      <c r="AU45" s="88">
        <v>76</v>
      </c>
      <c r="AV45" s="88">
        <v>1084</v>
      </c>
      <c r="AW45" s="88">
        <v>41255</v>
      </c>
      <c r="AX45" s="88">
        <v>1783</v>
      </c>
      <c r="AY45" s="88">
        <v>22366</v>
      </c>
      <c r="AZ45" s="88">
        <v>21604</v>
      </c>
      <c r="BA45" s="88">
        <v>22754</v>
      </c>
      <c r="BB45" s="88">
        <v>834</v>
      </c>
      <c r="BC45" s="88">
        <v>1613</v>
      </c>
      <c r="BD45" s="88">
        <v>249242</v>
      </c>
      <c r="BE45" s="88">
        <v>4145</v>
      </c>
      <c r="BF45" s="88">
        <v>1056</v>
      </c>
      <c r="BG45" s="88">
        <v>103991</v>
      </c>
      <c r="BH45" s="88">
        <v>19840</v>
      </c>
      <c r="BI45" s="88">
        <v>6174</v>
      </c>
      <c r="BJ45" s="88">
        <v>1615</v>
      </c>
      <c r="BK45" s="88">
        <v>3015</v>
      </c>
      <c r="BL45" s="89">
        <v>1202510</v>
      </c>
      <c r="BM45" s="88">
        <v>0</v>
      </c>
      <c r="BN45" s="88">
        <v>0</v>
      </c>
      <c r="BO45" s="88">
        <v>0</v>
      </c>
      <c r="BP45" s="88">
        <v>8052327</v>
      </c>
      <c r="BQ45" s="88">
        <v>0</v>
      </c>
      <c r="BR45" s="88">
        <v>0</v>
      </c>
      <c r="BS45" s="89">
        <v>8052327</v>
      </c>
      <c r="BT45" s="89">
        <v>9254837</v>
      </c>
      <c r="BU45" s="88">
        <v>4077</v>
      </c>
      <c r="BV45" s="89">
        <v>0</v>
      </c>
      <c r="BW45" s="89">
        <v>9250760</v>
      </c>
      <c r="BX45" s="88">
        <v>9254837</v>
      </c>
      <c r="BY45" s="88">
        <v>0</v>
      </c>
      <c r="CA45" s="85">
        <f t="shared" si="9"/>
        <v>0</v>
      </c>
      <c r="CB45" s="85">
        <f t="shared" si="10"/>
        <v>0</v>
      </c>
      <c r="CC45" s="85">
        <f t="shared" si="11"/>
        <v>0</v>
      </c>
      <c r="CD45" s="85" t="e">
        <f>SUM(#REF!)-BV45</f>
        <v>#REF!</v>
      </c>
      <c r="CE45" s="85">
        <f t="shared" si="12"/>
        <v>0</v>
      </c>
      <c r="CF45" s="85">
        <f t="shared" si="13"/>
        <v>0</v>
      </c>
    </row>
    <row r="46" spans="1:84" x14ac:dyDescent="0.2">
      <c r="A46" s="85">
        <f t="shared" si="8"/>
        <v>0</v>
      </c>
      <c r="B46" s="90" t="s">
        <v>101</v>
      </c>
      <c r="C46" s="91" t="s">
        <v>102</v>
      </c>
      <c r="D46" s="88">
        <v>650</v>
      </c>
      <c r="E46" s="88">
        <v>653</v>
      </c>
      <c r="F46" s="88">
        <v>135</v>
      </c>
      <c r="G46" s="88">
        <v>2422</v>
      </c>
      <c r="H46" s="88">
        <v>183</v>
      </c>
      <c r="I46" s="88">
        <v>3516</v>
      </c>
      <c r="J46" s="88">
        <v>1628</v>
      </c>
      <c r="K46" s="88">
        <v>180</v>
      </c>
      <c r="L46" s="88">
        <v>16</v>
      </c>
      <c r="M46" s="88">
        <v>154</v>
      </c>
      <c r="N46" s="88">
        <v>84</v>
      </c>
      <c r="O46" s="88">
        <v>145</v>
      </c>
      <c r="P46" s="88">
        <v>777</v>
      </c>
      <c r="Q46" s="88">
        <v>8</v>
      </c>
      <c r="R46" s="88">
        <v>94</v>
      </c>
      <c r="S46" s="88">
        <v>6623</v>
      </c>
      <c r="T46" s="88">
        <v>2216</v>
      </c>
      <c r="U46" s="88">
        <v>0</v>
      </c>
      <c r="V46" s="88">
        <v>1275</v>
      </c>
      <c r="W46" s="88">
        <v>341</v>
      </c>
      <c r="X46" s="88">
        <v>179</v>
      </c>
      <c r="Y46" s="88">
        <v>383</v>
      </c>
      <c r="Z46" s="88">
        <v>0</v>
      </c>
      <c r="AA46" s="88">
        <v>12</v>
      </c>
      <c r="AB46" s="88">
        <v>0</v>
      </c>
      <c r="AC46" s="88">
        <v>25</v>
      </c>
      <c r="AD46" s="88">
        <v>36</v>
      </c>
      <c r="AE46" s="88">
        <v>21</v>
      </c>
      <c r="AF46" s="88">
        <v>42</v>
      </c>
      <c r="AG46" s="88">
        <v>441</v>
      </c>
      <c r="AH46" s="88">
        <v>84854</v>
      </c>
      <c r="AI46" s="88">
        <v>28</v>
      </c>
      <c r="AJ46" s="88">
        <v>0</v>
      </c>
      <c r="AK46" s="88">
        <v>96</v>
      </c>
      <c r="AL46" s="88">
        <v>38</v>
      </c>
      <c r="AM46" s="88">
        <v>45</v>
      </c>
      <c r="AN46" s="88">
        <v>1114</v>
      </c>
      <c r="AO46" s="88">
        <v>97</v>
      </c>
      <c r="AP46" s="88">
        <v>1246</v>
      </c>
      <c r="AQ46" s="88">
        <v>16081</v>
      </c>
      <c r="AR46" s="88">
        <v>69172</v>
      </c>
      <c r="AS46" s="88">
        <v>133272</v>
      </c>
      <c r="AT46" s="88">
        <v>1114</v>
      </c>
      <c r="AU46" s="88">
        <v>33</v>
      </c>
      <c r="AV46" s="88">
        <v>2069</v>
      </c>
      <c r="AW46" s="88">
        <v>8967</v>
      </c>
      <c r="AX46" s="88">
        <v>367</v>
      </c>
      <c r="AY46" s="88">
        <v>343</v>
      </c>
      <c r="AZ46" s="88">
        <v>827</v>
      </c>
      <c r="BA46" s="88">
        <v>867</v>
      </c>
      <c r="BB46" s="88">
        <v>92</v>
      </c>
      <c r="BC46" s="88">
        <v>282</v>
      </c>
      <c r="BD46" s="88">
        <v>392</v>
      </c>
      <c r="BE46" s="88">
        <v>1397</v>
      </c>
      <c r="BF46" s="88">
        <v>70</v>
      </c>
      <c r="BG46" s="88">
        <v>102984</v>
      </c>
      <c r="BH46" s="88">
        <v>10442</v>
      </c>
      <c r="BI46" s="88">
        <v>1427</v>
      </c>
      <c r="BJ46" s="88">
        <v>403</v>
      </c>
      <c r="BK46" s="88">
        <v>329</v>
      </c>
      <c r="BL46" s="89">
        <v>460687</v>
      </c>
      <c r="BM46" s="88">
        <v>99657</v>
      </c>
      <c r="BN46" s="88">
        <v>1467</v>
      </c>
      <c r="BO46" s="88">
        <v>0</v>
      </c>
      <c r="BP46" s="88">
        <v>0</v>
      </c>
      <c r="BQ46" s="88">
        <v>0</v>
      </c>
      <c r="BR46" s="88">
        <v>0</v>
      </c>
      <c r="BS46" s="89">
        <v>101124</v>
      </c>
      <c r="BT46" s="89">
        <v>561811</v>
      </c>
      <c r="BU46" s="88">
        <v>0</v>
      </c>
      <c r="BV46" s="89">
        <v>-1595315</v>
      </c>
      <c r="BW46" s="89">
        <v>2157126</v>
      </c>
      <c r="BX46" s="88">
        <v>561811</v>
      </c>
      <c r="BY46" s="88">
        <v>0</v>
      </c>
      <c r="CA46" s="85">
        <f t="shared" si="9"/>
        <v>0</v>
      </c>
      <c r="CB46" s="85">
        <f t="shared" si="10"/>
        <v>0</v>
      </c>
      <c r="CC46" s="85">
        <f t="shared" si="11"/>
        <v>0</v>
      </c>
      <c r="CD46" s="85" t="e">
        <f>SUM(#REF!)-BV46</f>
        <v>#REF!</v>
      </c>
      <c r="CE46" s="85">
        <f t="shared" si="12"/>
        <v>0</v>
      </c>
      <c r="CF46" s="85">
        <f t="shared" si="13"/>
        <v>0</v>
      </c>
    </row>
    <row r="47" spans="1:84" x14ac:dyDescent="0.2">
      <c r="A47" s="85">
        <f t="shared" si="8"/>
        <v>0</v>
      </c>
      <c r="B47" s="90" t="s">
        <v>103</v>
      </c>
      <c r="C47" s="91" t="s">
        <v>104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v>0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0</v>
      </c>
      <c r="AG47" s="88">
        <v>0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  <c r="AN47" s="88">
        <v>0</v>
      </c>
      <c r="AO47" s="88">
        <v>0</v>
      </c>
      <c r="AP47" s="88">
        <v>0</v>
      </c>
      <c r="AQ47" s="88">
        <v>0</v>
      </c>
      <c r="AR47" s="88">
        <v>0</v>
      </c>
      <c r="AS47" s="88">
        <v>0</v>
      </c>
      <c r="AT47" s="88">
        <v>0</v>
      </c>
      <c r="AU47" s="88">
        <v>0</v>
      </c>
      <c r="AV47" s="88">
        <v>0</v>
      </c>
      <c r="AW47" s="88">
        <v>0</v>
      </c>
      <c r="AX47" s="88">
        <v>0</v>
      </c>
      <c r="AY47" s="88">
        <v>0</v>
      </c>
      <c r="AZ47" s="88">
        <v>0</v>
      </c>
      <c r="BA47" s="88">
        <v>0</v>
      </c>
      <c r="BB47" s="88">
        <v>0</v>
      </c>
      <c r="BC47" s="88">
        <v>0</v>
      </c>
      <c r="BD47" s="88">
        <v>0</v>
      </c>
      <c r="BE47" s="88">
        <v>0</v>
      </c>
      <c r="BF47" s="88">
        <v>0</v>
      </c>
      <c r="BG47" s="88">
        <v>0</v>
      </c>
      <c r="BH47" s="88">
        <v>0</v>
      </c>
      <c r="BI47" s="88">
        <v>0</v>
      </c>
      <c r="BJ47" s="88">
        <v>0</v>
      </c>
      <c r="BK47" s="88">
        <v>0</v>
      </c>
      <c r="BL47" s="89">
        <v>0</v>
      </c>
      <c r="BM47" s="88">
        <v>0</v>
      </c>
      <c r="BN47" s="88">
        <v>0</v>
      </c>
      <c r="BO47" s="88">
        <v>0</v>
      </c>
      <c r="BP47" s="88">
        <v>0</v>
      </c>
      <c r="BQ47" s="88">
        <v>0</v>
      </c>
      <c r="BR47" s="88">
        <v>0</v>
      </c>
      <c r="BS47" s="89">
        <v>0</v>
      </c>
      <c r="BT47" s="89">
        <v>0</v>
      </c>
      <c r="BU47" s="88">
        <v>0</v>
      </c>
      <c r="BV47" s="89">
        <v>-10134320</v>
      </c>
      <c r="BW47" s="89">
        <v>10134320</v>
      </c>
      <c r="BX47" s="88">
        <v>0</v>
      </c>
      <c r="BY47" s="88">
        <v>0</v>
      </c>
      <c r="CA47" s="85">
        <f t="shared" si="9"/>
        <v>0</v>
      </c>
      <c r="CB47" s="85">
        <f t="shared" si="10"/>
        <v>0</v>
      </c>
      <c r="CC47" s="85">
        <f t="shared" si="11"/>
        <v>0</v>
      </c>
      <c r="CD47" s="85" t="e">
        <f>SUM(#REF!)-BV47</f>
        <v>#REF!</v>
      </c>
      <c r="CE47" s="85">
        <f t="shared" si="12"/>
        <v>0</v>
      </c>
      <c r="CF47" s="85">
        <f t="shared" si="13"/>
        <v>0</v>
      </c>
    </row>
    <row r="48" spans="1:84" x14ac:dyDescent="0.2">
      <c r="A48" s="85">
        <f t="shared" si="8"/>
        <v>0</v>
      </c>
      <c r="B48" s="90" t="s">
        <v>105</v>
      </c>
      <c r="C48" s="91" t="s">
        <v>106</v>
      </c>
      <c r="D48" s="88">
        <v>1655</v>
      </c>
      <c r="E48" s="88">
        <v>850</v>
      </c>
      <c r="F48" s="88">
        <v>1363</v>
      </c>
      <c r="G48" s="88">
        <v>11811</v>
      </c>
      <c r="H48" s="88">
        <v>571</v>
      </c>
      <c r="I48" s="88">
        <v>45708</v>
      </c>
      <c r="J48" s="88">
        <v>21685</v>
      </c>
      <c r="K48" s="88">
        <v>2940</v>
      </c>
      <c r="L48" s="88">
        <v>108</v>
      </c>
      <c r="M48" s="88">
        <v>3330</v>
      </c>
      <c r="N48" s="88">
        <v>1173</v>
      </c>
      <c r="O48" s="88">
        <v>2158</v>
      </c>
      <c r="P48" s="88">
        <v>2973</v>
      </c>
      <c r="Q48" s="88">
        <v>15716</v>
      </c>
      <c r="R48" s="88">
        <v>20</v>
      </c>
      <c r="S48" s="88">
        <v>38214</v>
      </c>
      <c r="T48" s="88">
        <v>26398</v>
      </c>
      <c r="U48" s="88">
        <v>0</v>
      </c>
      <c r="V48" s="88">
        <v>1181</v>
      </c>
      <c r="W48" s="88">
        <v>2897</v>
      </c>
      <c r="X48" s="88">
        <v>5110</v>
      </c>
      <c r="Y48" s="88">
        <v>1884</v>
      </c>
      <c r="Z48" s="88">
        <v>0</v>
      </c>
      <c r="AA48" s="88">
        <v>2428</v>
      </c>
      <c r="AB48" s="88">
        <v>0</v>
      </c>
      <c r="AC48" s="88">
        <v>2940</v>
      </c>
      <c r="AD48" s="88">
        <v>1992</v>
      </c>
      <c r="AE48" s="88">
        <v>402</v>
      </c>
      <c r="AF48" s="88">
        <v>6208</v>
      </c>
      <c r="AG48" s="88">
        <v>17450</v>
      </c>
      <c r="AH48" s="88">
        <v>50224</v>
      </c>
      <c r="AI48" s="88">
        <v>1370</v>
      </c>
      <c r="AJ48" s="88">
        <v>0</v>
      </c>
      <c r="AK48" s="88">
        <v>917</v>
      </c>
      <c r="AL48" s="88">
        <v>562</v>
      </c>
      <c r="AM48" s="88">
        <v>1335</v>
      </c>
      <c r="AN48" s="88">
        <v>17088</v>
      </c>
      <c r="AO48" s="88">
        <v>911</v>
      </c>
      <c r="AP48" s="88">
        <v>21571</v>
      </c>
      <c r="AQ48" s="88">
        <v>52367</v>
      </c>
      <c r="AR48" s="88">
        <v>513278</v>
      </c>
      <c r="AS48" s="88">
        <v>21921</v>
      </c>
      <c r="AT48" s="88">
        <v>4265</v>
      </c>
      <c r="AU48" s="88">
        <v>47</v>
      </c>
      <c r="AV48" s="88">
        <v>7163</v>
      </c>
      <c r="AW48" s="88">
        <v>9320</v>
      </c>
      <c r="AX48" s="88">
        <v>1542</v>
      </c>
      <c r="AY48" s="88">
        <v>10259</v>
      </c>
      <c r="AZ48" s="88">
        <v>450</v>
      </c>
      <c r="BA48" s="88">
        <v>934</v>
      </c>
      <c r="BB48" s="88">
        <v>354</v>
      </c>
      <c r="BC48" s="88">
        <v>286</v>
      </c>
      <c r="BD48" s="88">
        <v>1301</v>
      </c>
      <c r="BE48" s="88">
        <v>934</v>
      </c>
      <c r="BF48" s="88">
        <v>1908</v>
      </c>
      <c r="BG48" s="88">
        <v>4894</v>
      </c>
      <c r="BH48" s="88">
        <v>22808</v>
      </c>
      <c r="BI48" s="88">
        <v>668</v>
      </c>
      <c r="BJ48" s="88">
        <v>1402</v>
      </c>
      <c r="BK48" s="88">
        <v>2571</v>
      </c>
      <c r="BL48" s="89">
        <v>971815</v>
      </c>
      <c r="BM48" s="88">
        <v>130448</v>
      </c>
      <c r="BN48" s="88">
        <v>3658</v>
      </c>
      <c r="BO48" s="88">
        <v>0</v>
      </c>
      <c r="BP48" s="88">
        <v>0</v>
      </c>
      <c r="BQ48" s="88">
        <v>0</v>
      </c>
      <c r="BR48" s="88">
        <v>8820</v>
      </c>
      <c r="BS48" s="89">
        <v>142926</v>
      </c>
      <c r="BT48" s="89">
        <v>1114741</v>
      </c>
      <c r="BU48" s="88">
        <v>14589</v>
      </c>
      <c r="BV48" s="89">
        <v>-539884</v>
      </c>
      <c r="BW48" s="89">
        <v>1640036</v>
      </c>
      <c r="BX48" s="88">
        <v>1114741</v>
      </c>
      <c r="BY48" s="88">
        <v>0</v>
      </c>
      <c r="CA48" s="85">
        <f t="shared" si="9"/>
        <v>0</v>
      </c>
      <c r="CB48" s="85">
        <f t="shared" si="10"/>
        <v>0</v>
      </c>
      <c r="CC48" s="85">
        <f t="shared" si="11"/>
        <v>0</v>
      </c>
      <c r="CD48" s="85" t="e">
        <f>SUM(#REF!)-BV48</f>
        <v>#REF!</v>
      </c>
      <c r="CE48" s="85">
        <f t="shared" si="12"/>
        <v>0</v>
      </c>
      <c r="CF48" s="85">
        <f t="shared" si="13"/>
        <v>0</v>
      </c>
    </row>
    <row r="49" spans="1:84" x14ac:dyDescent="0.2">
      <c r="A49" s="85">
        <f t="shared" si="8"/>
        <v>0</v>
      </c>
      <c r="B49" s="90" t="s">
        <v>107</v>
      </c>
      <c r="C49" s="91" t="s">
        <v>108</v>
      </c>
      <c r="D49" s="88">
        <v>809</v>
      </c>
      <c r="E49" s="88">
        <v>407</v>
      </c>
      <c r="F49" s="88">
        <v>247</v>
      </c>
      <c r="G49" s="88">
        <v>925</v>
      </c>
      <c r="H49" s="88">
        <v>33</v>
      </c>
      <c r="I49" s="88">
        <v>19633</v>
      </c>
      <c r="J49" s="88">
        <v>19105</v>
      </c>
      <c r="K49" s="88">
        <v>746</v>
      </c>
      <c r="L49" s="88">
        <v>76</v>
      </c>
      <c r="M49" s="88">
        <v>2697</v>
      </c>
      <c r="N49" s="88">
        <v>4484</v>
      </c>
      <c r="O49" s="88">
        <v>984</v>
      </c>
      <c r="P49" s="88">
        <v>2773</v>
      </c>
      <c r="Q49" s="88">
        <v>6056</v>
      </c>
      <c r="R49" s="88">
        <v>3</v>
      </c>
      <c r="S49" s="88">
        <v>52603</v>
      </c>
      <c r="T49" s="88">
        <v>65089</v>
      </c>
      <c r="U49" s="88">
        <v>0</v>
      </c>
      <c r="V49" s="88">
        <v>78200</v>
      </c>
      <c r="W49" s="88">
        <v>1958</v>
      </c>
      <c r="X49" s="88">
        <v>2634</v>
      </c>
      <c r="Y49" s="88">
        <v>1324</v>
      </c>
      <c r="Z49" s="88">
        <v>0</v>
      </c>
      <c r="AA49" s="88">
        <v>1428</v>
      </c>
      <c r="AB49" s="88">
        <v>0</v>
      </c>
      <c r="AC49" s="88">
        <v>3838</v>
      </c>
      <c r="AD49" s="88">
        <v>1106</v>
      </c>
      <c r="AE49" s="88">
        <v>389</v>
      </c>
      <c r="AF49" s="88">
        <v>3913</v>
      </c>
      <c r="AG49" s="88">
        <v>11526</v>
      </c>
      <c r="AH49" s="88">
        <v>297430</v>
      </c>
      <c r="AI49" s="88">
        <v>1479</v>
      </c>
      <c r="AJ49" s="88">
        <v>0</v>
      </c>
      <c r="AK49" s="88">
        <v>575</v>
      </c>
      <c r="AL49" s="88">
        <v>740</v>
      </c>
      <c r="AM49" s="88">
        <v>687</v>
      </c>
      <c r="AN49" s="88">
        <v>8702</v>
      </c>
      <c r="AO49" s="88">
        <v>884</v>
      </c>
      <c r="AP49" s="88">
        <v>14193</v>
      </c>
      <c r="AQ49" s="88">
        <v>114207</v>
      </c>
      <c r="AR49" s="88">
        <v>396038</v>
      </c>
      <c r="AS49" s="88">
        <v>6341</v>
      </c>
      <c r="AT49" s="88">
        <v>16775</v>
      </c>
      <c r="AU49" s="88">
        <v>85</v>
      </c>
      <c r="AV49" s="88">
        <v>0</v>
      </c>
      <c r="AW49" s="88">
        <v>18423</v>
      </c>
      <c r="AX49" s="88">
        <v>286</v>
      </c>
      <c r="AY49" s="88">
        <v>0</v>
      </c>
      <c r="AZ49" s="88">
        <v>7931</v>
      </c>
      <c r="BA49" s="88">
        <v>1416</v>
      </c>
      <c r="BB49" s="88">
        <v>190</v>
      </c>
      <c r="BC49" s="88">
        <v>660</v>
      </c>
      <c r="BD49" s="88">
        <v>1029</v>
      </c>
      <c r="BE49" s="88">
        <v>1020</v>
      </c>
      <c r="BF49" s="88">
        <v>1104</v>
      </c>
      <c r="BG49" s="88">
        <v>17437</v>
      </c>
      <c r="BH49" s="88">
        <v>10090</v>
      </c>
      <c r="BI49" s="88">
        <v>1259</v>
      </c>
      <c r="BJ49" s="88">
        <v>1273</v>
      </c>
      <c r="BK49" s="88">
        <v>1341</v>
      </c>
      <c r="BL49" s="89">
        <v>1204581</v>
      </c>
      <c r="BM49" s="88">
        <v>56495</v>
      </c>
      <c r="BN49" s="88">
        <v>1985</v>
      </c>
      <c r="BO49" s="88">
        <v>0</v>
      </c>
      <c r="BP49" s="88">
        <v>0</v>
      </c>
      <c r="BQ49" s="88">
        <v>0</v>
      </c>
      <c r="BR49" s="88">
        <v>7215</v>
      </c>
      <c r="BS49" s="89">
        <v>65695</v>
      </c>
      <c r="BT49" s="89">
        <v>1270276</v>
      </c>
      <c r="BU49" s="88">
        <v>290608</v>
      </c>
      <c r="BV49" s="89">
        <v>-27396</v>
      </c>
      <c r="BW49" s="89">
        <v>1007064</v>
      </c>
      <c r="BX49" s="88">
        <v>1270276</v>
      </c>
      <c r="BY49" s="88">
        <v>0</v>
      </c>
      <c r="CA49" s="85">
        <f t="shared" si="9"/>
        <v>0</v>
      </c>
      <c r="CB49" s="85">
        <f t="shared" si="10"/>
        <v>0</v>
      </c>
      <c r="CC49" s="85">
        <f t="shared" si="11"/>
        <v>0</v>
      </c>
      <c r="CD49" s="85" t="e">
        <f>SUM(#REF!)-BV49</f>
        <v>#REF!</v>
      </c>
      <c r="CE49" s="85">
        <f t="shared" si="12"/>
        <v>0</v>
      </c>
      <c r="CF49" s="85">
        <f t="shared" si="13"/>
        <v>0</v>
      </c>
    </row>
    <row r="50" spans="1:84" x14ac:dyDescent="0.2">
      <c r="A50" s="85">
        <f t="shared" si="8"/>
        <v>0</v>
      </c>
      <c r="B50" s="90" t="s">
        <v>109</v>
      </c>
      <c r="C50" s="91" t="s">
        <v>110</v>
      </c>
      <c r="D50" s="88">
        <v>11</v>
      </c>
      <c r="E50" s="88">
        <v>14</v>
      </c>
      <c r="F50" s="88">
        <v>15</v>
      </c>
      <c r="G50" s="88">
        <v>35</v>
      </c>
      <c r="H50" s="88">
        <v>2</v>
      </c>
      <c r="I50" s="88">
        <v>636</v>
      </c>
      <c r="J50" s="88">
        <v>1261</v>
      </c>
      <c r="K50" s="88">
        <v>50</v>
      </c>
      <c r="L50" s="88">
        <v>6</v>
      </c>
      <c r="M50" s="88">
        <v>12</v>
      </c>
      <c r="N50" s="88">
        <v>26</v>
      </c>
      <c r="O50" s="88">
        <v>70</v>
      </c>
      <c r="P50" s="88">
        <v>729</v>
      </c>
      <c r="Q50" s="88">
        <v>131</v>
      </c>
      <c r="R50" s="88">
        <v>16</v>
      </c>
      <c r="S50" s="88">
        <v>1349</v>
      </c>
      <c r="T50" s="88">
        <v>1318</v>
      </c>
      <c r="U50" s="88">
        <v>0</v>
      </c>
      <c r="V50" s="88">
        <v>3512</v>
      </c>
      <c r="W50" s="88">
        <v>242</v>
      </c>
      <c r="X50" s="88">
        <v>644</v>
      </c>
      <c r="Y50" s="88">
        <v>37</v>
      </c>
      <c r="Z50" s="88">
        <v>0</v>
      </c>
      <c r="AA50" s="88">
        <v>23</v>
      </c>
      <c r="AB50" s="88">
        <v>0</v>
      </c>
      <c r="AC50" s="88">
        <v>504</v>
      </c>
      <c r="AD50" s="88">
        <v>107</v>
      </c>
      <c r="AE50" s="88">
        <v>20</v>
      </c>
      <c r="AF50" s="88">
        <v>0</v>
      </c>
      <c r="AG50" s="88">
        <v>704</v>
      </c>
      <c r="AH50" s="88">
        <v>7960</v>
      </c>
      <c r="AI50" s="88">
        <v>87</v>
      </c>
      <c r="AJ50" s="88">
        <v>0</v>
      </c>
      <c r="AK50" s="88">
        <v>32</v>
      </c>
      <c r="AL50" s="88">
        <v>4</v>
      </c>
      <c r="AM50" s="88">
        <v>9</v>
      </c>
      <c r="AN50" s="88">
        <v>93</v>
      </c>
      <c r="AO50" s="88">
        <v>63</v>
      </c>
      <c r="AP50" s="88">
        <v>760</v>
      </c>
      <c r="AQ50" s="88">
        <v>47</v>
      </c>
      <c r="AR50" s="88">
        <v>1854</v>
      </c>
      <c r="AS50" s="88">
        <v>0</v>
      </c>
      <c r="AT50" s="88">
        <v>874</v>
      </c>
      <c r="AU50" s="88">
        <v>1416</v>
      </c>
      <c r="AV50" s="88">
        <v>0</v>
      </c>
      <c r="AW50" s="88">
        <v>2146</v>
      </c>
      <c r="AX50" s="88">
        <v>0</v>
      </c>
      <c r="AY50" s="88">
        <v>14</v>
      </c>
      <c r="AZ50" s="88">
        <v>252</v>
      </c>
      <c r="BA50" s="88">
        <v>33</v>
      </c>
      <c r="BB50" s="88">
        <v>10</v>
      </c>
      <c r="BC50" s="88">
        <v>123</v>
      </c>
      <c r="BD50" s="88">
        <v>0</v>
      </c>
      <c r="BE50" s="88">
        <v>12</v>
      </c>
      <c r="BF50" s="88">
        <v>40</v>
      </c>
      <c r="BG50" s="88">
        <v>674</v>
      </c>
      <c r="BH50" s="88">
        <v>1432</v>
      </c>
      <c r="BI50" s="88">
        <v>1923</v>
      </c>
      <c r="BJ50" s="88">
        <v>96</v>
      </c>
      <c r="BK50" s="88">
        <v>190</v>
      </c>
      <c r="BL50" s="89">
        <v>31618</v>
      </c>
      <c r="BM50" s="88">
        <v>22598</v>
      </c>
      <c r="BN50" s="88">
        <v>662</v>
      </c>
      <c r="BO50" s="88">
        <v>0</v>
      </c>
      <c r="BP50" s="88">
        <v>0</v>
      </c>
      <c r="BQ50" s="88">
        <v>0</v>
      </c>
      <c r="BR50" s="88">
        <v>0</v>
      </c>
      <c r="BS50" s="89">
        <v>23260</v>
      </c>
      <c r="BT50" s="89">
        <v>54878</v>
      </c>
      <c r="BU50" s="88">
        <v>0</v>
      </c>
      <c r="BV50" s="89">
        <v>-13196</v>
      </c>
      <c r="BW50" s="89">
        <v>68074</v>
      </c>
      <c r="BX50" s="88">
        <v>54878</v>
      </c>
      <c r="BY50" s="88">
        <v>0</v>
      </c>
      <c r="CA50" s="85">
        <f t="shared" si="9"/>
        <v>0</v>
      </c>
      <c r="CB50" s="85">
        <f t="shared" si="10"/>
        <v>0</v>
      </c>
      <c r="CC50" s="85">
        <f t="shared" si="11"/>
        <v>0</v>
      </c>
      <c r="CD50" s="85" t="e">
        <f>SUM(#REF!)-BV50</f>
        <v>#REF!</v>
      </c>
      <c r="CE50" s="85">
        <f t="shared" si="12"/>
        <v>0</v>
      </c>
      <c r="CF50" s="85">
        <f t="shared" si="13"/>
        <v>0</v>
      </c>
    </row>
    <row r="51" spans="1:84" x14ac:dyDescent="0.2">
      <c r="A51" s="85">
        <f t="shared" si="8"/>
        <v>0</v>
      </c>
      <c r="B51" s="90" t="s">
        <v>111</v>
      </c>
      <c r="C51" s="91" t="s">
        <v>112</v>
      </c>
      <c r="D51" s="88">
        <v>101</v>
      </c>
      <c r="E51" s="88">
        <v>72</v>
      </c>
      <c r="F51" s="88">
        <v>0</v>
      </c>
      <c r="G51" s="88">
        <v>737</v>
      </c>
      <c r="H51" s="88">
        <v>0</v>
      </c>
      <c r="I51" s="88">
        <v>4364</v>
      </c>
      <c r="J51" s="88">
        <v>1527</v>
      </c>
      <c r="K51" s="88">
        <v>127</v>
      </c>
      <c r="L51" s="88">
        <v>4</v>
      </c>
      <c r="M51" s="88">
        <v>10</v>
      </c>
      <c r="N51" s="88">
        <v>22</v>
      </c>
      <c r="O51" s="88">
        <v>24</v>
      </c>
      <c r="P51" s="88">
        <v>375</v>
      </c>
      <c r="Q51" s="88">
        <v>838</v>
      </c>
      <c r="R51" s="88">
        <v>87</v>
      </c>
      <c r="S51" s="88">
        <v>2269</v>
      </c>
      <c r="T51" s="88">
        <v>390</v>
      </c>
      <c r="U51" s="88">
        <v>0</v>
      </c>
      <c r="V51" s="88">
        <v>603</v>
      </c>
      <c r="W51" s="88">
        <v>1539</v>
      </c>
      <c r="X51" s="88">
        <v>879</v>
      </c>
      <c r="Y51" s="88">
        <v>1041</v>
      </c>
      <c r="Z51" s="88">
        <v>0</v>
      </c>
      <c r="AA51" s="88">
        <v>86</v>
      </c>
      <c r="AB51" s="88">
        <v>0</v>
      </c>
      <c r="AC51" s="88">
        <v>482</v>
      </c>
      <c r="AD51" s="88">
        <v>539</v>
      </c>
      <c r="AE51" s="88">
        <v>29</v>
      </c>
      <c r="AF51" s="88">
        <v>668</v>
      </c>
      <c r="AG51" s="88">
        <v>1048</v>
      </c>
      <c r="AH51" s="88">
        <v>25106</v>
      </c>
      <c r="AI51" s="88">
        <v>152</v>
      </c>
      <c r="AJ51" s="88">
        <v>0</v>
      </c>
      <c r="AK51" s="88">
        <v>59</v>
      </c>
      <c r="AL51" s="88">
        <v>20</v>
      </c>
      <c r="AM51" s="88">
        <v>54</v>
      </c>
      <c r="AN51" s="88">
        <v>2169</v>
      </c>
      <c r="AO51" s="88">
        <v>573</v>
      </c>
      <c r="AP51" s="88">
        <v>6058</v>
      </c>
      <c r="AQ51" s="88">
        <v>7437</v>
      </c>
      <c r="AR51" s="88">
        <v>72769</v>
      </c>
      <c r="AS51" s="88">
        <v>911</v>
      </c>
      <c r="AT51" s="88">
        <v>5294</v>
      </c>
      <c r="AU51" s="88">
        <v>0</v>
      </c>
      <c r="AV51" s="88">
        <v>118393</v>
      </c>
      <c r="AW51" s="88">
        <v>5386</v>
      </c>
      <c r="AX51" s="88">
        <v>1342</v>
      </c>
      <c r="AY51" s="88">
        <v>13327</v>
      </c>
      <c r="AZ51" s="88">
        <v>78</v>
      </c>
      <c r="BA51" s="88">
        <v>1150</v>
      </c>
      <c r="BB51" s="88">
        <v>106</v>
      </c>
      <c r="BC51" s="88">
        <v>568</v>
      </c>
      <c r="BD51" s="88">
        <v>637</v>
      </c>
      <c r="BE51" s="88">
        <v>1408</v>
      </c>
      <c r="BF51" s="88">
        <v>34</v>
      </c>
      <c r="BG51" s="88">
        <v>97078</v>
      </c>
      <c r="BH51" s="88">
        <v>13741</v>
      </c>
      <c r="BI51" s="88">
        <v>2866</v>
      </c>
      <c r="BJ51" s="88">
        <v>2058</v>
      </c>
      <c r="BK51" s="88">
        <v>1026</v>
      </c>
      <c r="BL51" s="89">
        <v>397661</v>
      </c>
      <c r="BM51" s="88">
        <v>830986</v>
      </c>
      <c r="BN51" s="88">
        <v>28601</v>
      </c>
      <c r="BO51" s="88">
        <v>0</v>
      </c>
      <c r="BP51" s="88">
        <v>0</v>
      </c>
      <c r="BQ51" s="88">
        <v>0</v>
      </c>
      <c r="BR51" s="88">
        <v>15255</v>
      </c>
      <c r="BS51" s="89">
        <v>874842</v>
      </c>
      <c r="BT51" s="89">
        <v>1272503</v>
      </c>
      <c r="BU51" s="88">
        <v>70989</v>
      </c>
      <c r="BV51" s="89">
        <v>-829510</v>
      </c>
      <c r="BW51" s="89">
        <v>2031024</v>
      </c>
      <c r="BX51" s="88">
        <v>1272503</v>
      </c>
      <c r="BY51" s="88">
        <v>0</v>
      </c>
      <c r="CA51" s="85">
        <f t="shared" si="9"/>
        <v>0</v>
      </c>
      <c r="CB51" s="85">
        <f t="shared" si="10"/>
        <v>0</v>
      </c>
      <c r="CC51" s="85">
        <f t="shared" si="11"/>
        <v>0</v>
      </c>
      <c r="CD51" s="85" t="e">
        <f>SUM(#REF!)-BV51</f>
        <v>#REF!</v>
      </c>
      <c r="CE51" s="85">
        <f t="shared" si="12"/>
        <v>0</v>
      </c>
      <c r="CF51" s="85">
        <f t="shared" si="13"/>
        <v>0</v>
      </c>
    </row>
    <row r="52" spans="1:84" x14ac:dyDescent="0.2">
      <c r="A52" s="85">
        <f t="shared" si="8"/>
        <v>0</v>
      </c>
      <c r="B52" s="90" t="s">
        <v>113</v>
      </c>
      <c r="C52" s="91" t="s">
        <v>114</v>
      </c>
      <c r="D52" s="88">
        <v>57</v>
      </c>
      <c r="E52" s="88">
        <v>56</v>
      </c>
      <c r="F52" s="88">
        <v>22</v>
      </c>
      <c r="G52" s="88">
        <v>197</v>
      </c>
      <c r="H52" s="88">
        <v>2</v>
      </c>
      <c r="I52" s="88">
        <v>1457</v>
      </c>
      <c r="J52" s="88">
        <v>774</v>
      </c>
      <c r="K52" s="88">
        <v>13</v>
      </c>
      <c r="L52" s="88">
        <v>6</v>
      </c>
      <c r="M52" s="88">
        <v>7</v>
      </c>
      <c r="N52" s="88">
        <v>0</v>
      </c>
      <c r="O52" s="88">
        <v>39</v>
      </c>
      <c r="P52" s="88">
        <v>149</v>
      </c>
      <c r="Q52" s="88">
        <v>56</v>
      </c>
      <c r="R52" s="88">
        <v>16</v>
      </c>
      <c r="S52" s="88">
        <v>1723</v>
      </c>
      <c r="T52" s="88">
        <v>127</v>
      </c>
      <c r="U52" s="88">
        <v>0</v>
      </c>
      <c r="V52" s="88">
        <v>3</v>
      </c>
      <c r="W52" s="88">
        <v>905</v>
      </c>
      <c r="X52" s="88">
        <v>1034</v>
      </c>
      <c r="Y52" s="88">
        <v>711</v>
      </c>
      <c r="Z52" s="88">
        <v>0</v>
      </c>
      <c r="AA52" s="88">
        <v>81</v>
      </c>
      <c r="AB52" s="88">
        <v>0</v>
      </c>
      <c r="AC52" s="88">
        <v>1179</v>
      </c>
      <c r="AD52" s="88">
        <v>1125</v>
      </c>
      <c r="AE52" s="88">
        <v>359</v>
      </c>
      <c r="AF52" s="88">
        <v>207</v>
      </c>
      <c r="AG52" s="88">
        <v>596</v>
      </c>
      <c r="AH52" s="88">
        <v>2727</v>
      </c>
      <c r="AI52" s="88">
        <v>5065</v>
      </c>
      <c r="AJ52" s="88">
        <v>0</v>
      </c>
      <c r="AK52" s="88">
        <v>393</v>
      </c>
      <c r="AL52" s="88">
        <v>182</v>
      </c>
      <c r="AM52" s="88">
        <v>580</v>
      </c>
      <c r="AN52" s="88">
        <v>80</v>
      </c>
      <c r="AO52" s="88">
        <v>15</v>
      </c>
      <c r="AP52" s="88">
        <v>31583</v>
      </c>
      <c r="AQ52" s="88">
        <v>323</v>
      </c>
      <c r="AR52" s="88">
        <v>1686</v>
      </c>
      <c r="AS52" s="88">
        <v>11381</v>
      </c>
      <c r="AT52" s="88">
        <v>6256</v>
      </c>
      <c r="AU52" s="88">
        <v>174</v>
      </c>
      <c r="AV52" s="88">
        <v>90687</v>
      </c>
      <c r="AW52" s="88">
        <v>11824</v>
      </c>
      <c r="AX52" s="88">
        <v>119</v>
      </c>
      <c r="AY52" s="88">
        <v>46494</v>
      </c>
      <c r="AZ52" s="88">
        <v>10714</v>
      </c>
      <c r="BA52" s="88">
        <v>405</v>
      </c>
      <c r="BB52" s="88">
        <v>93</v>
      </c>
      <c r="BC52" s="88">
        <v>564</v>
      </c>
      <c r="BD52" s="88">
        <v>90</v>
      </c>
      <c r="BE52" s="88">
        <v>68</v>
      </c>
      <c r="BF52" s="88">
        <v>285</v>
      </c>
      <c r="BG52" s="88">
        <v>1945</v>
      </c>
      <c r="BH52" s="88">
        <v>517</v>
      </c>
      <c r="BI52" s="88">
        <v>702</v>
      </c>
      <c r="BJ52" s="88">
        <v>814</v>
      </c>
      <c r="BK52" s="88">
        <v>365</v>
      </c>
      <c r="BL52" s="89">
        <v>237032</v>
      </c>
      <c r="BM52" s="88">
        <v>120234</v>
      </c>
      <c r="BN52" s="88">
        <v>882</v>
      </c>
      <c r="BO52" s="88">
        <v>0</v>
      </c>
      <c r="BP52" s="88">
        <v>0</v>
      </c>
      <c r="BQ52" s="88">
        <v>0</v>
      </c>
      <c r="BR52" s="88">
        <v>0</v>
      </c>
      <c r="BS52" s="89">
        <v>121116</v>
      </c>
      <c r="BT52" s="89">
        <v>358148</v>
      </c>
      <c r="BU52" s="88">
        <v>14547</v>
      </c>
      <c r="BV52" s="89">
        <v>-180498</v>
      </c>
      <c r="BW52" s="89">
        <v>524099</v>
      </c>
      <c r="BX52" s="88">
        <v>358148</v>
      </c>
      <c r="BY52" s="88">
        <v>0</v>
      </c>
      <c r="CA52" s="85">
        <f t="shared" si="9"/>
        <v>0</v>
      </c>
      <c r="CB52" s="85">
        <f t="shared" si="10"/>
        <v>0</v>
      </c>
      <c r="CC52" s="85">
        <f t="shared" si="11"/>
        <v>0</v>
      </c>
      <c r="CD52" s="85" t="e">
        <f>SUM(#REF!)-BV52</f>
        <v>#REF!</v>
      </c>
      <c r="CE52" s="85">
        <f t="shared" si="12"/>
        <v>0</v>
      </c>
      <c r="CF52" s="85">
        <f t="shared" si="13"/>
        <v>0</v>
      </c>
    </row>
    <row r="53" spans="1:84" x14ac:dyDescent="0.2">
      <c r="A53" s="85">
        <f t="shared" si="8"/>
        <v>0</v>
      </c>
      <c r="B53" s="90" t="s">
        <v>115</v>
      </c>
      <c r="C53" s="91" t="s">
        <v>116</v>
      </c>
      <c r="D53" s="88">
        <v>0</v>
      </c>
      <c r="E53" s="88">
        <v>0</v>
      </c>
      <c r="F53" s="88">
        <v>0</v>
      </c>
      <c r="G53" s="88">
        <v>0</v>
      </c>
      <c r="H53" s="88">
        <v>0</v>
      </c>
      <c r="I53" s="88">
        <v>1389</v>
      </c>
      <c r="J53" s="88">
        <v>0</v>
      </c>
      <c r="K53" s="88">
        <v>83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  <c r="Q53" s="88">
        <v>20</v>
      </c>
      <c r="R53" s="88">
        <v>30</v>
      </c>
      <c r="S53" s="88">
        <v>2710</v>
      </c>
      <c r="T53" s="88">
        <v>723</v>
      </c>
      <c r="U53" s="88">
        <v>0</v>
      </c>
      <c r="V53" s="88">
        <v>2155</v>
      </c>
      <c r="W53" s="88">
        <v>265</v>
      </c>
      <c r="X53" s="88">
        <v>378</v>
      </c>
      <c r="Y53" s="88">
        <v>467</v>
      </c>
      <c r="Z53" s="88">
        <v>0</v>
      </c>
      <c r="AA53" s="88">
        <v>11</v>
      </c>
      <c r="AB53" s="88">
        <v>0</v>
      </c>
      <c r="AC53" s="88">
        <v>238</v>
      </c>
      <c r="AD53" s="88">
        <v>197</v>
      </c>
      <c r="AE53" s="88">
        <v>63</v>
      </c>
      <c r="AF53" s="88">
        <v>160</v>
      </c>
      <c r="AG53" s="88">
        <v>705</v>
      </c>
      <c r="AH53" s="88">
        <v>5826</v>
      </c>
      <c r="AI53" s="88">
        <v>139</v>
      </c>
      <c r="AJ53" s="88">
        <v>0</v>
      </c>
      <c r="AK53" s="88">
        <v>17</v>
      </c>
      <c r="AL53" s="88">
        <v>24</v>
      </c>
      <c r="AM53" s="88">
        <v>19</v>
      </c>
      <c r="AN53" s="88">
        <v>536</v>
      </c>
      <c r="AO53" s="88">
        <v>534</v>
      </c>
      <c r="AP53" s="88">
        <v>1209</v>
      </c>
      <c r="AQ53" s="88">
        <v>2941</v>
      </c>
      <c r="AR53" s="88">
        <v>10573</v>
      </c>
      <c r="AS53" s="88">
        <v>887</v>
      </c>
      <c r="AT53" s="88">
        <v>1719</v>
      </c>
      <c r="AU53" s="88">
        <v>0</v>
      </c>
      <c r="AV53" s="88">
        <v>4514</v>
      </c>
      <c r="AW53" s="88">
        <v>388</v>
      </c>
      <c r="AX53" s="88">
        <v>428</v>
      </c>
      <c r="AY53" s="88">
        <v>174</v>
      </c>
      <c r="AZ53" s="88">
        <v>2405</v>
      </c>
      <c r="BA53" s="88">
        <v>177</v>
      </c>
      <c r="BB53" s="88">
        <v>131</v>
      </c>
      <c r="BC53" s="88">
        <v>946</v>
      </c>
      <c r="BD53" s="88">
        <v>1650</v>
      </c>
      <c r="BE53" s="88">
        <v>1408</v>
      </c>
      <c r="BF53" s="88">
        <v>479</v>
      </c>
      <c r="BG53" s="88">
        <v>25212</v>
      </c>
      <c r="BH53" s="88">
        <v>4514</v>
      </c>
      <c r="BI53" s="88">
        <v>2140</v>
      </c>
      <c r="BJ53" s="88">
        <v>477</v>
      </c>
      <c r="BK53" s="88">
        <v>848</v>
      </c>
      <c r="BL53" s="89">
        <v>79909</v>
      </c>
      <c r="BM53" s="88">
        <v>140635</v>
      </c>
      <c r="BN53" s="88">
        <v>1378</v>
      </c>
      <c r="BO53" s="88">
        <v>0</v>
      </c>
      <c r="BP53" s="88">
        <v>0</v>
      </c>
      <c r="BQ53" s="88">
        <v>0</v>
      </c>
      <c r="BR53" s="88">
        <v>16156</v>
      </c>
      <c r="BS53" s="89">
        <v>158169</v>
      </c>
      <c r="BT53" s="89">
        <v>238078</v>
      </c>
      <c r="BU53" s="88">
        <v>34623</v>
      </c>
      <c r="BV53" s="89">
        <v>0</v>
      </c>
      <c r="BW53" s="89">
        <v>203455</v>
      </c>
      <c r="BX53" s="88">
        <v>238078</v>
      </c>
      <c r="BY53" s="88">
        <v>0</v>
      </c>
      <c r="CA53" s="85">
        <f t="shared" si="9"/>
        <v>0</v>
      </c>
      <c r="CB53" s="85">
        <f t="shared" si="10"/>
        <v>0</v>
      </c>
      <c r="CC53" s="85">
        <f t="shared" si="11"/>
        <v>0</v>
      </c>
      <c r="CD53" s="85" t="e">
        <f>SUM(#REF!)-BV53</f>
        <v>#REF!</v>
      </c>
      <c r="CE53" s="85">
        <f t="shared" si="12"/>
        <v>0</v>
      </c>
      <c r="CF53" s="85">
        <f t="shared" si="13"/>
        <v>0</v>
      </c>
    </row>
    <row r="54" spans="1:84" x14ac:dyDescent="0.2">
      <c r="A54" s="85">
        <f t="shared" si="8"/>
        <v>0</v>
      </c>
      <c r="B54" s="90" t="s">
        <v>117</v>
      </c>
      <c r="C54" s="91" t="s">
        <v>118</v>
      </c>
      <c r="D54" s="88">
        <v>0</v>
      </c>
      <c r="E54" s="88">
        <v>26</v>
      </c>
      <c r="F54" s="88">
        <v>30</v>
      </c>
      <c r="G54" s="88">
        <v>47</v>
      </c>
      <c r="H54" s="88">
        <v>1</v>
      </c>
      <c r="I54" s="88">
        <v>4953</v>
      </c>
      <c r="J54" s="88">
        <v>299</v>
      </c>
      <c r="K54" s="88">
        <v>66</v>
      </c>
      <c r="L54" s="88">
        <v>5</v>
      </c>
      <c r="M54" s="88">
        <v>55</v>
      </c>
      <c r="N54" s="88">
        <v>101</v>
      </c>
      <c r="O54" s="88">
        <v>229</v>
      </c>
      <c r="P54" s="88">
        <v>563</v>
      </c>
      <c r="Q54" s="88">
        <v>1039</v>
      </c>
      <c r="R54" s="88">
        <v>347</v>
      </c>
      <c r="S54" s="88">
        <v>13316</v>
      </c>
      <c r="T54" s="88">
        <v>6049</v>
      </c>
      <c r="U54" s="88">
        <v>0</v>
      </c>
      <c r="V54" s="88">
        <v>31738</v>
      </c>
      <c r="W54" s="88">
        <v>1708</v>
      </c>
      <c r="X54" s="88">
        <v>1527</v>
      </c>
      <c r="Y54" s="88">
        <v>505</v>
      </c>
      <c r="Z54" s="88">
        <v>0</v>
      </c>
      <c r="AA54" s="88">
        <v>132</v>
      </c>
      <c r="AB54" s="88">
        <v>0</v>
      </c>
      <c r="AC54" s="88">
        <v>1286</v>
      </c>
      <c r="AD54" s="88">
        <v>1394</v>
      </c>
      <c r="AE54" s="88">
        <v>117</v>
      </c>
      <c r="AF54" s="88">
        <v>345</v>
      </c>
      <c r="AG54" s="88">
        <v>788</v>
      </c>
      <c r="AH54" s="88">
        <v>18757</v>
      </c>
      <c r="AI54" s="88">
        <v>965</v>
      </c>
      <c r="AJ54" s="88">
        <v>0</v>
      </c>
      <c r="AK54" s="88">
        <v>160</v>
      </c>
      <c r="AL54" s="88">
        <v>348</v>
      </c>
      <c r="AM54" s="88">
        <v>1526</v>
      </c>
      <c r="AN54" s="88">
        <v>2706</v>
      </c>
      <c r="AO54" s="88">
        <v>309</v>
      </c>
      <c r="AP54" s="88">
        <v>93106</v>
      </c>
      <c r="AQ54" s="88">
        <v>19706</v>
      </c>
      <c r="AR54" s="88">
        <v>146154</v>
      </c>
      <c r="AS54" s="88">
        <v>11283</v>
      </c>
      <c r="AT54" s="88">
        <v>7762</v>
      </c>
      <c r="AU54" s="88">
        <v>628</v>
      </c>
      <c r="AV54" s="88">
        <v>80443</v>
      </c>
      <c r="AW54" s="88">
        <v>7330</v>
      </c>
      <c r="AX54" s="88">
        <v>2283</v>
      </c>
      <c r="AY54" s="88">
        <v>1263</v>
      </c>
      <c r="AZ54" s="88">
        <v>6359</v>
      </c>
      <c r="BA54" s="88">
        <v>2681</v>
      </c>
      <c r="BB54" s="88">
        <v>460</v>
      </c>
      <c r="BC54" s="88">
        <v>1834</v>
      </c>
      <c r="BD54" s="88">
        <v>1338</v>
      </c>
      <c r="BE54" s="88">
        <v>2752</v>
      </c>
      <c r="BF54" s="88">
        <v>1431</v>
      </c>
      <c r="BG54" s="88">
        <v>467552</v>
      </c>
      <c r="BH54" s="88">
        <v>489</v>
      </c>
      <c r="BI54" s="88">
        <v>3173</v>
      </c>
      <c r="BJ54" s="88">
        <v>2415</v>
      </c>
      <c r="BK54" s="88">
        <v>2853</v>
      </c>
      <c r="BL54" s="89">
        <v>954732</v>
      </c>
      <c r="BM54" s="88">
        <v>2667303</v>
      </c>
      <c r="BN54" s="88">
        <v>30850</v>
      </c>
      <c r="BO54" s="88">
        <v>0</v>
      </c>
      <c r="BP54" s="88">
        <v>0</v>
      </c>
      <c r="BQ54" s="88">
        <v>0</v>
      </c>
      <c r="BR54" s="88">
        <v>21054</v>
      </c>
      <c r="BS54" s="89">
        <v>2719207</v>
      </c>
      <c r="BT54" s="89">
        <v>3673939</v>
      </c>
      <c r="BU54" s="88">
        <v>26686</v>
      </c>
      <c r="BV54" s="89">
        <v>0</v>
      </c>
      <c r="BW54" s="89">
        <v>3647253</v>
      </c>
      <c r="BX54" s="88">
        <v>3673939</v>
      </c>
      <c r="BY54" s="88">
        <v>0</v>
      </c>
      <c r="CA54" s="85">
        <f t="shared" si="9"/>
        <v>0</v>
      </c>
      <c r="CB54" s="85">
        <f t="shared" si="10"/>
        <v>0</v>
      </c>
      <c r="CC54" s="85">
        <f t="shared" si="11"/>
        <v>0</v>
      </c>
      <c r="CD54" s="85" t="e">
        <f>SUM(#REF!)-BV54</f>
        <v>#REF!</v>
      </c>
      <c r="CE54" s="85">
        <f t="shared" si="12"/>
        <v>0</v>
      </c>
      <c r="CF54" s="85">
        <f t="shared" si="13"/>
        <v>0</v>
      </c>
    </row>
    <row r="55" spans="1:84" x14ac:dyDescent="0.2">
      <c r="A55" s="85">
        <f t="shared" si="8"/>
        <v>0</v>
      </c>
      <c r="B55" s="90" t="s">
        <v>119</v>
      </c>
      <c r="C55" s="91" t="s">
        <v>120</v>
      </c>
      <c r="D55" s="88">
        <v>3</v>
      </c>
      <c r="E55" s="88">
        <v>3</v>
      </c>
      <c r="F55" s="88">
        <v>5</v>
      </c>
      <c r="G55" s="88">
        <v>131</v>
      </c>
      <c r="H55" s="88">
        <v>3</v>
      </c>
      <c r="I55" s="88">
        <v>2098</v>
      </c>
      <c r="J55" s="88">
        <v>21</v>
      </c>
      <c r="K55" s="88">
        <v>12</v>
      </c>
      <c r="L55" s="88">
        <v>3</v>
      </c>
      <c r="M55" s="88">
        <v>7</v>
      </c>
      <c r="N55" s="88">
        <v>7</v>
      </c>
      <c r="O55" s="88">
        <v>33</v>
      </c>
      <c r="P55" s="88">
        <v>375</v>
      </c>
      <c r="Q55" s="88">
        <v>1158</v>
      </c>
      <c r="R55" s="88">
        <v>7</v>
      </c>
      <c r="S55" s="88">
        <v>10957</v>
      </c>
      <c r="T55" s="88">
        <v>6954</v>
      </c>
      <c r="U55" s="88">
        <v>0</v>
      </c>
      <c r="V55" s="88">
        <v>13034</v>
      </c>
      <c r="W55" s="88">
        <v>1585</v>
      </c>
      <c r="X55" s="88">
        <v>595</v>
      </c>
      <c r="Y55" s="88">
        <v>686</v>
      </c>
      <c r="Z55" s="88">
        <v>0</v>
      </c>
      <c r="AA55" s="88">
        <v>47</v>
      </c>
      <c r="AB55" s="88">
        <v>0</v>
      </c>
      <c r="AC55" s="88">
        <v>141</v>
      </c>
      <c r="AD55" s="88">
        <v>1821</v>
      </c>
      <c r="AE55" s="88">
        <v>71</v>
      </c>
      <c r="AF55" s="88">
        <v>149</v>
      </c>
      <c r="AG55" s="88">
        <v>422</v>
      </c>
      <c r="AH55" s="88">
        <v>15378</v>
      </c>
      <c r="AI55" s="88">
        <v>1692</v>
      </c>
      <c r="AJ55" s="88">
        <v>0</v>
      </c>
      <c r="AK55" s="88">
        <v>16</v>
      </c>
      <c r="AL55" s="88">
        <v>38</v>
      </c>
      <c r="AM55" s="88">
        <v>269</v>
      </c>
      <c r="AN55" s="88">
        <v>19844</v>
      </c>
      <c r="AO55" s="88">
        <v>491</v>
      </c>
      <c r="AP55" s="88">
        <v>14091</v>
      </c>
      <c r="AQ55" s="88">
        <v>11565</v>
      </c>
      <c r="AR55" s="88">
        <v>55019</v>
      </c>
      <c r="AS55" s="88">
        <v>1161</v>
      </c>
      <c r="AT55" s="88">
        <v>3406</v>
      </c>
      <c r="AU55" s="88">
        <v>724</v>
      </c>
      <c r="AV55" s="88">
        <v>36243</v>
      </c>
      <c r="AW55" s="88">
        <v>16395</v>
      </c>
      <c r="AX55" s="88">
        <v>1978</v>
      </c>
      <c r="AY55" s="88">
        <v>355</v>
      </c>
      <c r="AZ55" s="88">
        <v>141324</v>
      </c>
      <c r="BA55" s="88">
        <v>10972</v>
      </c>
      <c r="BB55" s="88">
        <v>373</v>
      </c>
      <c r="BC55" s="88">
        <v>4478</v>
      </c>
      <c r="BD55" s="88">
        <v>3796</v>
      </c>
      <c r="BE55" s="88">
        <v>7939</v>
      </c>
      <c r="BF55" s="88">
        <v>2732</v>
      </c>
      <c r="BG55" s="88">
        <v>101254</v>
      </c>
      <c r="BH55" s="88">
        <v>19949</v>
      </c>
      <c r="BI55" s="88">
        <v>18325</v>
      </c>
      <c r="BJ55" s="88">
        <v>2027</v>
      </c>
      <c r="BK55" s="88">
        <v>5524</v>
      </c>
      <c r="BL55" s="89">
        <v>537686</v>
      </c>
      <c r="BM55" s="88">
        <v>1517323</v>
      </c>
      <c r="BN55" s="88">
        <v>2200</v>
      </c>
      <c r="BO55" s="88">
        <v>27080</v>
      </c>
      <c r="BP55" s="88">
        <v>960</v>
      </c>
      <c r="BQ55" s="88">
        <v>0</v>
      </c>
      <c r="BR55" s="88">
        <v>1893</v>
      </c>
      <c r="BS55" s="89">
        <v>1549456</v>
      </c>
      <c r="BT55" s="89">
        <v>2087142</v>
      </c>
      <c r="BU55" s="88">
        <v>682976</v>
      </c>
      <c r="BV55" s="89">
        <v>127213</v>
      </c>
      <c r="BW55" s="89">
        <v>1276953</v>
      </c>
      <c r="BX55" s="88">
        <v>2087142</v>
      </c>
      <c r="BY55" s="88">
        <v>0</v>
      </c>
      <c r="CA55" s="85">
        <f t="shared" si="9"/>
        <v>0</v>
      </c>
      <c r="CB55" s="85">
        <f t="shared" si="10"/>
        <v>0</v>
      </c>
      <c r="CC55" s="85">
        <f t="shared" si="11"/>
        <v>0</v>
      </c>
      <c r="CD55" s="85" t="e">
        <f>SUM(#REF!)-BV55</f>
        <v>#REF!</v>
      </c>
      <c r="CE55" s="85">
        <f t="shared" si="12"/>
        <v>0</v>
      </c>
      <c r="CF55" s="85">
        <f t="shared" si="13"/>
        <v>0</v>
      </c>
    </row>
    <row r="56" spans="1:84" x14ac:dyDescent="0.2">
      <c r="A56" s="85">
        <f t="shared" si="8"/>
        <v>0</v>
      </c>
      <c r="B56" s="90" t="s">
        <v>121</v>
      </c>
      <c r="C56" s="91" t="s">
        <v>122</v>
      </c>
      <c r="D56" s="88">
        <v>2224</v>
      </c>
      <c r="E56" s="88">
        <v>1112</v>
      </c>
      <c r="F56" s="88">
        <v>46</v>
      </c>
      <c r="G56" s="88">
        <v>330</v>
      </c>
      <c r="H56" s="88">
        <v>3</v>
      </c>
      <c r="I56" s="88">
        <v>79498</v>
      </c>
      <c r="J56" s="88">
        <v>3250</v>
      </c>
      <c r="K56" s="88">
        <v>1274</v>
      </c>
      <c r="L56" s="88">
        <v>15</v>
      </c>
      <c r="M56" s="88">
        <v>9</v>
      </c>
      <c r="N56" s="88">
        <v>0</v>
      </c>
      <c r="O56" s="88">
        <v>147</v>
      </c>
      <c r="P56" s="88">
        <v>914</v>
      </c>
      <c r="Q56" s="88">
        <v>3676</v>
      </c>
      <c r="R56" s="88">
        <v>42</v>
      </c>
      <c r="S56" s="88">
        <v>9013</v>
      </c>
      <c r="T56" s="88">
        <v>5263</v>
      </c>
      <c r="U56" s="88">
        <v>0</v>
      </c>
      <c r="V56" s="88">
        <v>66336</v>
      </c>
      <c r="W56" s="88">
        <v>5527</v>
      </c>
      <c r="X56" s="88">
        <v>2859</v>
      </c>
      <c r="Y56" s="88">
        <v>615</v>
      </c>
      <c r="Z56" s="88">
        <v>0</v>
      </c>
      <c r="AA56" s="88">
        <v>346</v>
      </c>
      <c r="AB56" s="88">
        <v>0</v>
      </c>
      <c r="AC56" s="88">
        <v>442</v>
      </c>
      <c r="AD56" s="88">
        <v>1424</v>
      </c>
      <c r="AE56" s="88">
        <v>245</v>
      </c>
      <c r="AF56" s="88">
        <v>1831</v>
      </c>
      <c r="AG56" s="88">
        <v>1514</v>
      </c>
      <c r="AH56" s="88">
        <v>131054</v>
      </c>
      <c r="AI56" s="88">
        <v>2120</v>
      </c>
      <c r="AJ56" s="88">
        <v>0</v>
      </c>
      <c r="AK56" s="88">
        <v>601</v>
      </c>
      <c r="AL56" s="88">
        <v>38</v>
      </c>
      <c r="AM56" s="88">
        <v>2088</v>
      </c>
      <c r="AN56" s="88">
        <v>18757</v>
      </c>
      <c r="AO56" s="88">
        <v>132</v>
      </c>
      <c r="AP56" s="88">
        <v>35110</v>
      </c>
      <c r="AQ56" s="88">
        <v>6847</v>
      </c>
      <c r="AR56" s="88">
        <v>228095</v>
      </c>
      <c r="AS56" s="88">
        <v>9406</v>
      </c>
      <c r="AT56" s="88">
        <v>8688</v>
      </c>
      <c r="AU56" s="88">
        <v>1381</v>
      </c>
      <c r="AV56" s="88">
        <v>35532</v>
      </c>
      <c r="AW56" s="88">
        <v>973</v>
      </c>
      <c r="AX56" s="88">
        <v>1842</v>
      </c>
      <c r="AY56" s="88">
        <v>118</v>
      </c>
      <c r="AZ56" s="88">
        <v>12870</v>
      </c>
      <c r="BA56" s="88">
        <v>69670</v>
      </c>
      <c r="BB56" s="88">
        <v>605</v>
      </c>
      <c r="BC56" s="88">
        <v>37178</v>
      </c>
      <c r="BD56" s="88">
        <v>28281</v>
      </c>
      <c r="BE56" s="88">
        <v>1775</v>
      </c>
      <c r="BF56" s="88">
        <v>1613</v>
      </c>
      <c r="BG56" s="88">
        <v>2858</v>
      </c>
      <c r="BH56" s="88">
        <v>15753</v>
      </c>
      <c r="BI56" s="88">
        <v>5210</v>
      </c>
      <c r="BJ56" s="88">
        <v>5493</v>
      </c>
      <c r="BK56" s="88">
        <v>1445</v>
      </c>
      <c r="BL56" s="89">
        <v>853488</v>
      </c>
      <c r="BM56" s="88">
        <v>139190</v>
      </c>
      <c r="BN56" s="88">
        <v>418</v>
      </c>
      <c r="BO56" s="88">
        <v>65240</v>
      </c>
      <c r="BP56" s="88">
        <v>0</v>
      </c>
      <c r="BQ56" s="88">
        <v>0</v>
      </c>
      <c r="BR56" s="88">
        <v>963</v>
      </c>
      <c r="BS56" s="89">
        <v>205811</v>
      </c>
      <c r="BT56" s="89">
        <v>1059299</v>
      </c>
      <c r="BU56" s="88">
        <v>1585</v>
      </c>
      <c r="BV56" s="89">
        <v>0</v>
      </c>
      <c r="BW56" s="89">
        <v>1057714</v>
      </c>
      <c r="BX56" s="88">
        <v>1059299</v>
      </c>
      <c r="BY56" s="88">
        <v>0</v>
      </c>
      <c r="CA56" s="85">
        <f t="shared" si="9"/>
        <v>0</v>
      </c>
      <c r="CB56" s="85">
        <f t="shared" si="10"/>
        <v>0</v>
      </c>
      <c r="CC56" s="85">
        <f t="shared" si="11"/>
        <v>0</v>
      </c>
      <c r="CD56" s="85" t="e">
        <f>SUM(#REF!)-BV56</f>
        <v>#REF!</v>
      </c>
      <c r="CE56" s="85">
        <f t="shared" si="12"/>
        <v>0</v>
      </c>
      <c r="CF56" s="85">
        <f t="shared" si="13"/>
        <v>0</v>
      </c>
    </row>
    <row r="57" spans="1:84" x14ac:dyDescent="0.2">
      <c r="A57" s="85">
        <f t="shared" si="8"/>
        <v>0</v>
      </c>
      <c r="B57" s="90" t="s">
        <v>123</v>
      </c>
      <c r="C57" s="91" t="s">
        <v>124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740</v>
      </c>
      <c r="J57" s="88">
        <v>343</v>
      </c>
      <c r="K57" s="88">
        <v>33</v>
      </c>
      <c r="L57" s="88">
        <v>0</v>
      </c>
      <c r="M57" s="88">
        <v>72</v>
      </c>
      <c r="N57" s="88">
        <v>0</v>
      </c>
      <c r="O57" s="88">
        <v>8</v>
      </c>
      <c r="P57" s="88">
        <v>150</v>
      </c>
      <c r="Q57" s="88">
        <v>166</v>
      </c>
      <c r="R57" s="88">
        <v>74</v>
      </c>
      <c r="S57" s="88">
        <v>1839</v>
      </c>
      <c r="T57" s="88">
        <v>1604</v>
      </c>
      <c r="U57" s="88">
        <v>0</v>
      </c>
      <c r="V57" s="88">
        <v>2321</v>
      </c>
      <c r="W57" s="88">
        <v>119</v>
      </c>
      <c r="X57" s="88">
        <v>31</v>
      </c>
      <c r="Y57" s="88">
        <v>120</v>
      </c>
      <c r="Z57" s="88">
        <v>0</v>
      </c>
      <c r="AA57" s="88">
        <v>23</v>
      </c>
      <c r="AB57" s="88">
        <v>0</v>
      </c>
      <c r="AC57" s="88">
        <v>15</v>
      </c>
      <c r="AD57" s="88">
        <v>14</v>
      </c>
      <c r="AE57" s="88">
        <v>4</v>
      </c>
      <c r="AF57" s="88">
        <v>27</v>
      </c>
      <c r="AG57" s="88">
        <v>40</v>
      </c>
      <c r="AH57" s="88">
        <v>7627</v>
      </c>
      <c r="AI57" s="88">
        <v>44</v>
      </c>
      <c r="AJ57" s="88">
        <v>0</v>
      </c>
      <c r="AK57" s="88">
        <v>18</v>
      </c>
      <c r="AL57" s="88">
        <v>2</v>
      </c>
      <c r="AM57" s="88">
        <v>4</v>
      </c>
      <c r="AN57" s="88">
        <v>66</v>
      </c>
      <c r="AO57" s="88">
        <v>50</v>
      </c>
      <c r="AP57" s="88">
        <v>8216</v>
      </c>
      <c r="AQ57" s="88">
        <v>604</v>
      </c>
      <c r="AR57" s="88">
        <v>1907</v>
      </c>
      <c r="AS57" s="88">
        <v>115</v>
      </c>
      <c r="AT57" s="88">
        <v>3036</v>
      </c>
      <c r="AU57" s="88">
        <v>29</v>
      </c>
      <c r="AV57" s="88">
        <v>26822</v>
      </c>
      <c r="AW57" s="88">
        <v>195</v>
      </c>
      <c r="AX57" s="88">
        <v>156</v>
      </c>
      <c r="AY57" s="88">
        <v>0</v>
      </c>
      <c r="AZ57" s="88">
        <v>5739</v>
      </c>
      <c r="BA57" s="88">
        <v>6713</v>
      </c>
      <c r="BB57" s="88">
        <v>613</v>
      </c>
      <c r="BC57" s="88">
        <v>7761</v>
      </c>
      <c r="BD57" s="88">
        <v>1204</v>
      </c>
      <c r="BE57" s="88">
        <v>850</v>
      </c>
      <c r="BF57" s="88">
        <v>206</v>
      </c>
      <c r="BG57" s="88">
        <v>7072</v>
      </c>
      <c r="BH57" s="88">
        <v>2933</v>
      </c>
      <c r="BI57" s="88">
        <v>9216</v>
      </c>
      <c r="BJ57" s="88">
        <v>1101</v>
      </c>
      <c r="BK57" s="88">
        <v>309</v>
      </c>
      <c r="BL57" s="89">
        <v>100351</v>
      </c>
      <c r="BM57" s="88">
        <v>12226</v>
      </c>
      <c r="BN57" s="88">
        <v>125</v>
      </c>
      <c r="BO57" s="88">
        <v>0</v>
      </c>
      <c r="BP57" s="88">
        <v>0</v>
      </c>
      <c r="BQ57" s="88">
        <v>0</v>
      </c>
      <c r="BR57" s="88">
        <v>355</v>
      </c>
      <c r="BS57" s="89">
        <v>12706</v>
      </c>
      <c r="BT57" s="89">
        <v>113057</v>
      </c>
      <c r="BU57" s="88">
        <v>41475</v>
      </c>
      <c r="BV57" s="89">
        <v>0</v>
      </c>
      <c r="BW57" s="89">
        <v>71582</v>
      </c>
      <c r="BX57" s="88">
        <v>113057</v>
      </c>
      <c r="BY57" s="88">
        <v>0</v>
      </c>
      <c r="CA57" s="85">
        <f t="shared" si="9"/>
        <v>0</v>
      </c>
      <c r="CB57" s="85">
        <f t="shared" si="10"/>
        <v>0</v>
      </c>
      <c r="CC57" s="85">
        <f t="shared" si="11"/>
        <v>0</v>
      </c>
      <c r="CD57" s="85" t="e">
        <f>SUM(#REF!)-BV57</f>
        <v>#REF!</v>
      </c>
      <c r="CE57" s="85">
        <f t="shared" si="12"/>
        <v>0</v>
      </c>
      <c r="CF57" s="85">
        <f t="shared" si="13"/>
        <v>0</v>
      </c>
    </row>
    <row r="58" spans="1:84" x14ac:dyDescent="0.2">
      <c r="A58" s="85">
        <f t="shared" si="8"/>
        <v>0</v>
      </c>
      <c r="B58" s="90" t="s">
        <v>125</v>
      </c>
      <c r="C58" s="91" t="s">
        <v>126</v>
      </c>
      <c r="D58" s="88">
        <v>376</v>
      </c>
      <c r="E58" s="88">
        <v>255</v>
      </c>
      <c r="F58" s="88">
        <v>34</v>
      </c>
      <c r="G58" s="88">
        <v>0</v>
      </c>
      <c r="H58" s="88">
        <v>0</v>
      </c>
      <c r="I58" s="88">
        <v>278</v>
      </c>
      <c r="J58" s="88">
        <v>0</v>
      </c>
      <c r="K58" s="88">
        <v>11</v>
      </c>
      <c r="L58" s="88">
        <v>0</v>
      </c>
      <c r="M58" s="88">
        <v>42</v>
      </c>
      <c r="N58" s="88">
        <v>51</v>
      </c>
      <c r="O58" s="88">
        <v>0</v>
      </c>
      <c r="P58" s="88">
        <v>385</v>
      </c>
      <c r="Q58" s="88">
        <v>1496</v>
      </c>
      <c r="R58" s="88">
        <v>0</v>
      </c>
      <c r="S58" s="88">
        <v>354</v>
      </c>
      <c r="T58" s="88">
        <v>450</v>
      </c>
      <c r="U58" s="88">
        <v>0</v>
      </c>
      <c r="V58" s="88">
        <v>24493</v>
      </c>
      <c r="W58" s="88">
        <v>3353</v>
      </c>
      <c r="X58" s="88">
        <v>443</v>
      </c>
      <c r="Y58" s="88">
        <v>73</v>
      </c>
      <c r="Z58" s="88">
        <v>0</v>
      </c>
      <c r="AA58" s="88">
        <v>52</v>
      </c>
      <c r="AB58" s="88">
        <v>0</v>
      </c>
      <c r="AC58" s="88">
        <v>48</v>
      </c>
      <c r="AD58" s="88">
        <v>308</v>
      </c>
      <c r="AE58" s="88">
        <v>59</v>
      </c>
      <c r="AF58" s="88">
        <v>23</v>
      </c>
      <c r="AG58" s="88">
        <v>697</v>
      </c>
      <c r="AH58" s="88">
        <v>22578</v>
      </c>
      <c r="AI58" s="88">
        <v>98</v>
      </c>
      <c r="AJ58" s="88">
        <v>0</v>
      </c>
      <c r="AK58" s="88">
        <v>16</v>
      </c>
      <c r="AL58" s="88">
        <v>0</v>
      </c>
      <c r="AM58" s="88">
        <v>189</v>
      </c>
      <c r="AN58" s="88">
        <v>387</v>
      </c>
      <c r="AO58" s="88">
        <v>17</v>
      </c>
      <c r="AP58" s="88">
        <v>2478</v>
      </c>
      <c r="AQ58" s="88">
        <v>3762</v>
      </c>
      <c r="AR58" s="88">
        <v>0</v>
      </c>
      <c r="AS58" s="88">
        <v>1753</v>
      </c>
      <c r="AT58" s="88">
        <v>1743</v>
      </c>
      <c r="AU58" s="88">
        <v>243</v>
      </c>
      <c r="AV58" s="88">
        <v>3467</v>
      </c>
      <c r="AW58" s="88">
        <v>858</v>
      </c>
      <c r="AX58" s="88">
        <v>254</v>
      </c>
      <c r="AY58" s="88">
        <v>0</v>
      </c>
      <c r="AZ58" s="88">
        <v>1853</v>
      </c>
      <c r="BA58" s="88">
        <v>8129</v>
      </c>
      <c r="BB58" s="88">
        <v>761</v>
      </c>
      <c r="BC58" s="88">
        <v>23389</v>
      </c>
      <c r="BD58" s="88">
        <v>9172</v>
      </c>
      <c r="BE58" s="88">
        <v>1524</v>
      </c>
      <c r="BF58" s="88">
        <v>1403</v>
      </c>
      <c r="BG58" s="88">
        <v>102</v>
      </c>
      <c r="BH58" s="88">
        <v>1092</v>
      </c>
      <c r="BI58" s="88">
        <v>0</v>
      </c>
      <c r="BJ58" s="88">
        <v>157</v>
      </c>
      <c r="BK58" s="88">
        <v>954</v>
      </c>
      <c r="BL58" s="89">
        <v>119660</v>
      </c>
      <c r="BM58" s="88">
        <v>152345</v>
      </c>
      <c r="BN58" s="88">
        <v>251</v>
      </c>
      <c r="BO58" s="88">
        <v>0</v>
      </c>
      <c r="BP58" s="88">
        <v>0</v>
      </c>
      <c r="BQ58" s="88">
        <v>0</v>
      </c>
      <c r="BR58" s="88">
        <v>1039</v>
      </c>
      <c r="BS58" s="89">
        <v>153635</v>
      </c>
      <c r="BT58" s="89">
        <v>273295</v>
      </c>
      <c r="BU58" s="88">
        <v>2369</v>
      </c>
      <c r="BV58" s="89">
        <v>0</v>
      </c>
      <c r="BW58" s="89">
        <v>270926</v>
      </c>
      <c r="BX58" s="88">
        <v>273295</v>
      </c>
      <c r="BY58" s="88">
        <v>0</v>
      </c>
      <c r="CA58" s="85">
        <f t="shared" si="9"/>
        <v>0</v>
      </c>
      <c r="CB58" s="85">
        <f t="shared" si="10"/>
        <v>0</v>
      </c>
      <c r="CC58" s="85">
        <f t="shared" si="11"/>
        <v>0</v>
      </c>
      <c r="CD58" s="85" t="e">
        <f>SUM(#REF!)-BV58</f>
        <v>#REF!</v>
      </c>
      <c r="CE58" s="85">
        <f t="shared" si="12"/>
        <v>0</v>
      </c>
      <c r="CF58" s="85">
        <f t="shared" si="13"/>
        <v>0</v>
      </c>
    </row>
    <row r="59" spans="1:84" x14ac:dyDescent="0.2">
      <c r="A59" s="85">
        <f t="shared" si="8"/>
        <v>0</v>
      </c>
      <c r="B59" s="90" t="s">
        <v>127</v>
      </c>
      <c r="C59" s="91" t="s">
        <v>128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4</v>
      </c>
      <c r="K59" s="88">
        <v>3</v>
      </c>
      <c r="L59" s="88">
        <v>0</v>
      </c>
      <c r="M59" s="88">
        <v>0</v>
      </c>
      <c r="N59" s="88">
        <v>0</v>
      </c>
      <c r="O59" s="88">
        <v>0</v>
      </c>
      <c r="P59" s="88">
        <v>123</v>
      </c>
      <c r="Q59" s="88">
        <v>36</v>
      </c>
      <c r="R59" s="88">
        <v>19</v>
      </c>
      <c r="S59" s="88">
        <v>4132</v>
      </c>
      <c r="T59" s="88">
        <v>6952</v>
      </c>
      <c r="U59" s="88">
        <v>0</v>
      </c>
      <c r="V59" s="88">
        <v>3192</v>
      </c>
      <c r="W59" s="88">
        <v>671</v>
      </c>
      <c r="X59" s="88">
        <v>969</v>
      </c>
      <c r="Y59" s="88">
        <v>100</v>
      </c>
      <c r="Z59" s="88">
        <v>0</v>
      </c>
      <c r="AA59" s="88">
        <v>38</v>
      </c>
      <c r="AB59" s="88">
        <v>0</v>
      </c>
      <c r="AC59" s="88">
        <v>40</v>
      </c>
      <c r="AD59" s="88">
        <v>1791</v>
      </c>
      <c r="AE59" s="88">
        <v>20</v>
      </c>
      <c r="AF59" s="88">
        <v>1314</v>
      </c>
      <c r="AG59" s="88">
        <v>341</v>
      </c>
      <c r="AH59" s="88">
        <v>1062</v>
      </c>
      <c r="AI59" s="88">
        <v>494</v>
      </c>
      <c r="AJ59" s="88">
        <v>0</v>
      </c>
      <c r="AK59" s="88">
        <v>0</v>
      </c>
      <c r="AL59" s="88">
        <v>39</v>
      </c>
      <c r="AM59" s="88">
        <v>4</v>
      </c>
      <c r="AN59" s="88">
        <v>4477</v>
      </c>
      <c r="AO59" s="88">
        <v>557</v>
      </c>
      <c r="AP59" s="88">
        <v>38412</v>
      </c>
      <c r="AQ59" s="88">
        <v>94830</v>
      </c>
      <c r="AR59" s="88">
        <v>280770</v>
      </c>
      <c r="AS59" s="88">
        <v>6675</v>
      </c>
      <c r="AT59" s="88">
        <v>643</v>
      </c>
      <c r="AU59" s="88">
        <v>0</v>
      </c>
      <c r="AV59" s="88">
        <v>3204</v>
      </c>
      <c r="AW59" s="88">
        <v>1153</v>
      </c>
      <c r="AX59" s="88">
        <v>561</v>
      </c>
      <c r="AY59" s="88">
        <v>94</v>
      </c>
      <c r="AZ59" s="88">
        <v>5208</v>
      </c>
      <c r="BA59" s="88">
        <v>1238</v>
      </c>
      <c r="BB59" s="88">
        <v>350</v>
      </c>
      <c r="BC59" s="88">
        <v>1737</v>
      </c>
      <c r="BD59" s="88">
        <v>28520</v>
      </c>
      <c r="BE59" s="88">
        <v>5129</v>
      </c>
      <c r="BF59" s="88">
        <v>1234</v>
      </c>
      <c r="BG59" s="88">
        <v>8353</v>
      </c>
      <c r="BH59" s="88">
        <v>4790</v>
      </c>
      <c r="BI59" s="88">
        <v>2316</v>
      </c>
      <c r="BJ59" s="88">
        <v>3397</v>
      </c>
      <c r="BK59" s="88">
        <v>11098</v>
      </c>
      <c r="BL59" s="89">
        <v>526090</v>
      </c>
      <c r="BM59" s="88">
        <v>1855117</v>
      </c>
      <c r="BN59" s="88">
        <v>57633</v>
      </c>
      <c r="BO59" s="88">
        <v>0</v>
      </c>
      <c r="BP59" s="88">
        <v>0</v>
      </c>
      <c r="BQ59" s="88">
        <v>0</v>
      </c>
      <c r="BR59" s="88">
        <v>0</v>
      </c>
      <c r="BS59" s="89">
        <v>1912750</v>
      </c>
      <c r="BT59" s="89">
        <v>2438840</v>
      </c>
      <c r="BU59" s="88">
        <v>0</v>
      </c>
      <c r="BV59" s="89">
        <v>0</v>
      </c>
      <c r="BW59" s="89">
        <v>2438840</v>
      </c>
      <c r="BX59" s="88">
        <v>2438840</v>
      </c>
      <c r="BY59" s="88">
        <v>0</v>
      </c>
      <c r="CA59" s="85">
        <f t="shared" si="9"/>
        <v>0</v>
      </c>
      <c r="CB59" s="85">
        <f t="shared" si="10"/>
        <v>0</v>
      </c>
      <c r="CC59" s="85">
        <f t="shared" si="11"/>
        <v>0</v>
      </c>
      <c r="CD59" s="85" t="e">
        <f>SUM(#REF!)-BV59</f>
        <v>#REF!</v>
      </c>
      <c r="CE59" s="85">
        <f t="shared" si="12"/>
        <v>0</v>
      </c>
      <c r="CF59" s="85">
        <f t="shared" si="13"/>
        <v>0</v>
      </c>
    </row>
    <row r="60" spans="1:84" x14ac:dyDescent="0.2">
      <c r="A60" s="85">
        <f t="shared" si="8"/>
        <v>0</v>
      </c>
      <c r="B60" s="90" t="s">
        <v>129</v>
      </c>
      <c r="C60" s="91" t="s">
        <v>130</v>
      </c>
      <c r="D60" s="88">
        <v>965</v>
      </c>
      <c r="E60" s="88">
        <v>36</v>
      </c>
      <c r="F60" s="88">
        <v>27</v>
      </c>
      <c r="G60" s="88">
        <v>18</v>
      </c>
      <c r="H60" s="88">
        <v>0</v>
      </c>
      <c r="I60" s="88">
        <v>4211</v>
      </c>
      <c r="J60" s="88">
        <v>493</v>
      </c>
      <c r="K60" s="88">
        <v>62</v>
      </c>
      <c r="L60" s="88">
        <v>0</v>
      </c>
      <c r="M60" s="88">
        <v>30</v>
      </c>
      <c r="N60" s="88">
        <v>182</v>
      </c>
      <c r="O60" s="88">
        <v>1753</v>
      </c>
      <c r="P60" s="88">
        <v>2134</v>
      </c>
      <c r="Q60" s="88">
        <v>10</v>
      </c>
      <c r="R60" s="88">
        <v>79</v>
      </c>
      <c r="S60" s="88">
        <v>4229</v>
      </c>
      <c r="T60" s="88">
        <v>1482</v>
      </c>
      <c r="U60" s="88">
        <v>0</v>
      </c>
      <c r="V60" s="88">
        <v>117</v>
      </c>
      <c r="W60" s="88">
        <v>39</v>
      </c>
      <c r="X60" s="88">
        <v>693</v>
      </c>
      <c r="Y60" s="88">
        <v>662</v>
      </c>
      <c r="Z60" s="88">
        <v>0</v>
      </c>
      <c r="AA60" s="88">
        <v>169</v>
      </c>
      <c r="AB60" s="88">
        <v>0</v>
      </c>
      <c r="AC60" s="88">
        <v>229</v>
      </c>
      <c r="AD60" s="88">
        <v>1113</v>
      </c>
      <c r="AE60" s="88">
        <v>168</v>
      </c>
      <c r="AF60" s="88">
        <v>1367</v>
      </c>
      <c r="AG60" s="88">
        <v>1770</v>
      </c>
      <c r="AH60" s="88">
        <v>20394</v>
      </c>
      <c r="AI60" s="88">
        <v>71</v>
      </c>
      <c r="AJ60" s="88">
        <v>0</v>
      </c>
      <c r="AK60" s="88">
        <v>933</v>
      </c>
      <c r="AL60" s="88">
        <v>67</v>
      </c>
      <c r="AM60" s="88">
        <v>39</v>
      </c>
      <c r="AN60" s="88">
        <v>10962</v>
      </c>
      <c r="AO60" s="88">
        <v>1303</v>
      </c>
      <c r="AP60" s="88">
        <v>29386</v>
      </c>
      <c r="AQ60" s="88">
        <v>12529</v>
      </c>
      <c r="AR60" s="88">
        <v>21948</v>
      </c>
      <c r="AS60" s="88">
        <v>3850</v>
      </c>
      <c r="AT60" s="88">
        <v>5243</v>
      </c>
      <c r="AU60" s="88">
        <v>219</v>
      </c>
      <c r="AV60" s="88">
        <v>16871</v>
      </c>
      <c r="AW60" s="88">
        <v>14437</v>
      </c>
      <c r="AX60" s="88">
        <v>1029</v>
      </c>
      <c r="AY60" s="88">
        <v>107</v>
      </c>
      <c r="AZ60" s="88">
        <v>13841</v>
      </c>
      <c r="BA60" s="88">
        <v>6664</v>
      </c>
      <c r="BB60" s="88">
        <v>336</v>
      </c>
      <c r="BC60" s="88">
        <v>4330</v>
      </c>
      <c r="BD60" s="88">
        <v>9883</v>
      </c>
      <c r="BE60" s="88">
        <v>6775</v>
      </c>
      <c r="BF60" s="88">
        <v>4548</v>
      </c>
      <c r="BG60" s="88">
        <v>18649</v>
      </c>
      <c r="BH60" s="88">
        <v>4933</v>
      </c>
      <c r="BI60" s="88">
        <v>4926</v>
      </c>
      <c r="BJ60" s="88">
        <v>2502</v>
      </c>
      <c r="BK60" s="88">
        <v>1244</v>
      </c>
      <c r="BL60" s="89">
        <v>240057</v>
      </c>
      <c r="BM60" s="88">
        <v>12675</v>
      </c>
      <c r="BN60" s="88">
        <v>1775</v>
      </c>
      <c r="BO60" s="88">
        <v>0</v>
      </c>
      <c r="BP60" s="88">
        <v>0</v>
      </c>
      <c r="BQ60" s="88">
        <v>0</v>
      </c>
      <c r="BR60" s="88">
        <v>638</v>
      </c>
      <c r="BS60" s="89">
        <v>15088</v>
      </c>
      <c r="BT60" s="89">
        <v>255145</v>
      </c>
      <c r="BU60" s="88">
        <v>76562</v>
      </c>
      <c r="BV60" s="89">
        <v>0</v>
      </c>
      <c r="BW60" s="89">
        <v>178583</v>
      </c>
      <c r="BX60" s="88">
        <v>255145</v>
      </c>
      <c r="BY60" s="88">
        <v>0</v>
      </c>
      <c r="CA60" s="85">
        <f t="shared" si="9"/>
        <v>0</v>
      </c>
      <c r="CB60" s="85">
        <f t="shared" si="10"/>
        <v>0</v>
      </c>
      <c r="CC60" s="85">
        <f t="shared" si="11"/>
        <v>0</v>
      </c>
      <c r="CD60" s="85" t="e">
        <f>SUM(#REF!)-BV60</f>
        <v>#REF!</v>
      </c>
      <c r="CE60" s="85">
        <f t="shared" si="12"/>
        <v>0</v>
      </c>
      <c r="CF60" s="85">
        <f t="shared" si="13"/>
        <v>0</v>
      </c>
    </row>
    <row r="61" spans="1:84" x14ac:dyDescent="0.2">
      <c r="A61" s="85">
        <f t="shared" si="8"/>
        <v>0</v>
      </c>
      <c r="B61" s="90" t="s">
        <v>131</v>
      </c>
      <c r="C61" s="91" t="s">
        <v>132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123</v>
      </c>
      <c r="J61" s="88">
        <v>7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37</v>
      </c>
      <c r="Q61" s="88">
        <v>0</v>
      </c>
      <c r="R61" s="88">
        <v>27</v>
      </c>
      <c r="S61" s="88">
        <v>118</v>
      </c>
      <c r="T61" s="88">
        <v>0</v>
      </c>
      <c r="U61" s="88">
        <v>0</v>
      </c>
      <c r="V61" s="88">
        <v>70</v>
      </c>
      <c r="W61" s="88">
        <v>27</v>
      </c>
      <c r="X61" s="88">
        <v>18</v>
      </c>
      <c r="Y61" s="88">
        <v>28</v>
      </c>
      <c r="Z61" s="88">
        <v>0</v>
      </c>
      <c r="AA61" s="88">
        <v>11</v>
      </c>
      <c r="AB61" s="88">
        <v>0</v>
      </c>
      <c r="AC61" s="88">
        <v>28</v>
      </c>
      <c r="AD61" s="88">
        <v>13</v>
      </c>
      <c r="AE61" s="88">
        <v>0</v>
      </c>
      <c r="AF61" s="88">
        <v>13</v>
      </c>
      <c r="AG61" s="88">
        <v>27</v>
      </c>
      <c r="AH61" s="88">
        <v>678</v>
      </c>
      <c r="AI61" s="88">
        <v>13</v>
      </c>
      <c r="AJ61" s="88">
        <v>0</v>
      </c>
      <c r="AK61" s="88">
        <v>11</v>
      </c>
      <c r="AL61" s="88">
        <v>0</v>
      </c>
      <c r="AM61" s="88">
        <v>0</v>
      </c>
      <c r="AN61" s="88">
        <v>0</v>
      </c>
      <c r="AO61" s="88">
        <v>0</v>
      </c>
      <c r="AP61" s="88">
        <v>101</v>
      </c>
      <c r="AQ61" s="88">
        <v>33</v>
      </c>
      <c r="AR61" s="88">
        <v>157</v>
      </c>
      <c r="AS61" s="88">
        <v>288</v>
      </c>
      <c r="AT61" s="88">
        <v>964</v>
      </c>
      <c r="AU61" s="88">
        <v>0</v>
      </c>
      <c r="AV61" s="88">
        <v>256</v>
      </c>
      <c r="AW61" s="88">
        <v>124</v>
      </c>
      <c r="AX61" s="88">
        <v>19</v>
      </c>
      <c r="AY61" s="88">
        <v>64</v>
      </c>
      <c r="AZ61" s="88">
        <v>76</v>
      </c>
      <c r="BA61" s="88">
        <v>125</v>
      </c>
      <c r="BB61" s="88">
        <v>22</v>
      </c>
      <c r="BC61" s="88">
        <v>108</v>
      </c>
      <c r="BD61" s="88">
        <v>29</v>
      </c>
      <c r="BE61" s="88">
        <v>17</v>
      </c>
      <c r="BF61" s="88">
        <v>1238</v>
      </c>
      <c r="BG61" s="88">
        <v>2098</v>
      </c>
      <c r="BH61" s="88">
        <v>107</v>
      </c>
      <c r="BI61" s="88">
        <v>83</v>
      </c>
      <c r="BJ61" s="88">
        <v>18</v>
      </c>
      <c r="BK61" s="88">
        <v>16</v>
      </c>
      <c r="BL61" s="89">
        <v>7192</v>
      </c>
      <c r="BM61" s="88">
        <v>238337</v>
      </c>
      <c r="BN61" s="88">
        <v>16608</v>
      </c>
      <c r="BO61" s="88">
        <v>0</v>
      </c>
      <c r="BP61" s="88">
        <v>0</v>
      </c>
      <c r="BQ61" s="88">
        <v>0</v>
      </c>
      <c r="BR61" s="88">
        <v>2323</v>
      </c>
      <c r="BS61" s="89">
        <v>257268</v>
      </c>
      <c r="BT61" s="89">
        <v>264460</v>
      </c>
      <c r="BU61" s="88">
        <v>192262</v>
      </c>
      <c r="BV61" s="89">
        <v>0</v>
      </c>
      <c r="BW61" s="89">
        <v>72198</v>
      </c>
      <c r="BX61" s="88">
        <v>264460</v>
      </c>
      <c r="BY61" s="88">
        <v>0</v>
      </c>
      <c r="CA61" s="85">
        <f t="shared" si="9"/>
        <v>0</v>
      </c>
      <c r="CB61" s="85">
        <f t="shared" si="10"/>
        <v>0</v>
      </c>
      <c r="CC61" s="85">
        <f t="shared" si="11"/>
        <v>0</v>
      </c>
      <c r="CD61" s="85" t="e">
        <f>SUM(#REF!)-BV61</f>
        <v>#REF!</v>
      </c>
      <c r="CE61" s="85">
        <f t="shared" si="12"/>
        <v>0</v>
      </c>
      <c r="CF61" s="85">
        <f t="shared" si="13"/>
        <v>0</v>
      </c>
    </row>
    <row r="62" spans="1:84" x14ac:dyDescent="0.2">
      <c r="A62" s="85">
        <f t="shared" si="8"/>
        <v>0</v>
      </c>
      <c r="B62" s="90" t="s">
        <v>133</v>
      </c>
      <c r="C62" s="91" t="s">
        <v>134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44962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251</v>
      </c>
      <c r="T62" s="88">
        <v>0</v>
      </c>
      <c r="U62" s="88">
        <v>0</v>
      </c>
      <c r="V62" s="88">
        <v>61</v>
      </c>
      <c r="W62" s="88">
        <v>0</v>
      </c>
      <c r="X62" s="88">
        <v>15</v>
      </c>
      <c r="Y62" s="88">
        <v>0</v>
      </c>
      <c r="Z62" s="88">
        <v>0</v>
      </c>
      <c r="AA62" s="88">
        <v>0</v>
      </c>
      <c r="AB62" s="88">
        <v>0</v>
      </c>
      <c r="AC62" s="88">
        <v>0</v>
      </c>
      <c r="AD62" s="88">
        <v>0</v>
      </c>
      <c r="AE62" s="88">
        <v>0</v>
      </c>
      <c r="AF62" s="88">
        <v>0</v>
      </c>
      <c r="AG62" s="88">
        <v>0</v>
      </c>
      <c r="AH62" s="88">
        <v>0</v>
      </c>
      <c r="AI62" s="88">
        <v>0</v>
      </c>
      <c r="AJ62" s="88">
        <v>0</v>
      </c>
      <c r="AK62" s="88">
        <v>0</v>
      </c>
      <c r="AL62" s="88">
        <v>0</v>
      </c>
      <c r="AM62" s="88">
        <v>0</v>
      </c>
      <c r="AN62" s="88">
        <v>0</v>
      </c>
      <c r="AO62" s="88">
        <v>0</v>
      </c>
      <c r="AP62" s="88">
        <v>0</v>
      </c>
      <c r="AQ62" s="88">
        <v>0</v>
      </c>
      <c r="AR62" s="88">
        <v>896</v>
      </c>
      <c r="AS62" s="88">
        <v>2841</v>
      </c>
      <c r="AT62" s="88">
        <v>1702</v>
      </c>
      <c r="AU62" s="88">
        <v>127</v>
      </c>
      <c r="AV62" s="88">
        <v>2813</v>
      </c>
      <c r="AW62" s="88">
        <v>1400</v>
      </c>
      <c r="AX62" s="88">
        <v>873</v>
      </c>
      <c r="AY62" s="88">
        <v>114</v>
      </c>
      <c r="AZ62" s="88">
        <v>14582</v>
      </c>
      <c r="BA62" s="88">
        <v>15318</v>
      </c>
      <c r="BB62" s="88">
        <v>5161</v>
      </c>
      <c r="BC62" s="88">
        <v>1598</v>
      </c>
      <c r="BD62" s="88">
        <v>93920</v>
      </c>
      <c r="BE62" s="88">
        <v>2869</v>
      </c>
      <c r="BF62" s="88">
        <v>1172</v>
      </c>
      <c r="BG62" s="88">
        <v>11700</v>
      </c>
      <c r="BH62" s="88">
        <v>41284</v>
      </c>
      <c r="BI62" s="88">
        <v>8691</v>
      </c>
      <c r="BJ62" s="88">
        <v>1344</v>
      </c>
      <c r="BK62" s="88">
        <v>0</v>
      </c>
      <c r="BL62" s="89">
        <v>253694</v>
      </c>
      <c r="BM62" s="88">
        <v>66263</v>
      </c>
      <c r="BN62" s="88">
        <v>12371</v>
      </c>
      <c r="BO62" s="88">
        <v>5059400</v>
      </c>
      <c r="BP62" s="88">
        <v>113535</v>
      </c>
      <c r="BQ62" s="88">
        <v>0</v>
      </c>
      <c r="BR62" s="88">
        <v>2219</v>
      </c>
      <c r="BS62" s="89">
        <v>5253788</v>
      </c>
      <c r="BT62" s="89">
        <v>5507482</v>
      </c>
      <c r="BU62" s="88">
        <v>2687</v>
      </c>
      <c r="BV62" s="89">
        <v>0</v>
      </c>
      <c r="BW62" s="89">
        <v>5504795</v>
      </c>
      <c r="BX62" s="88">
        <v>5507482</v>
      </c>
      <c r="BY62" s="88">
        <v>0</v>
      </c>
      <c r="CA62" s="85">
        <f t="shared" si="9"/>
        <v>0</v>
      </c>
      <c r="CB62" s="85">
        <f t="shared" si="10"/>
        <v>0</v>
      </c>
      <c r="CC62" s="85">
        <f t="shared" si="11"/>
        <v>0</v>
      </c>
      <c r="CD62" s="85" t="e">
        <f>SUM(#REF!)-BV62</f>
        <v>#REF!</v>
      </c>
      <c r="CE62" s="85">
        <f t="shared" si="12"/>
        <v>0</v>
      </c>
      <c r="CF62" s="85">
        <f t="shared" si="13"/>
        <v>0</v>
      </c>
    </row>
    <row r="63" spans="1:84" x14ac:dyDescent="0.2">
      <c r="A63" s="85">
        <f t="shared" si="8"/>
        <v>0</v>
      </c>
      <c r="B63" s="90" t="s">
        <v>135</v>
      </c>
      <c r="C63" s="91" t="s">
        <v>136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80</v>
      </c>
      <c r="S63" s="88">
        <v>506</v>
      </c>
      <c r="T63" s="88">
        <v>0</v>
      </c>
      <c r="U63" s="88">
        <v>0</v>
      </c>
      <c r="V63" s="88">
        <v>170</v>
      </c>
      <c r="W63" s="88">
        <v>232</v>
      </c>
      <c r="X63" s="88">
        <v>280</v>
      </c>
      <c r="Y63" s="88">
        <v>0</v>
      </c>
      <c r="Z63" s="88">
        <v>0</v>
      </c>
      <c r="AA63" s="88">
        <v>28</v>
      </c>
      <c r="AB63" s="88">
        <v>0</v>
      </c>
      <c r="AC63" s="88">
        <v>29</v>
      </c>
      <c r="AD63" s="88">
        <v>27</v>
      </c>
      <c r="AE63" s="88">
        <v>8</v>
      </c>
      <c r="AF63" s="88">
        <v>32</v>
      </c>
      <c r="AG63" s="88">
        <v>151</v>
      </c>
      <c r="AH63" s="88">
        <v>8558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  <c r="AN63" s="88">
        <v>503</v>
      </c>
      <c r="AO63" s="88">
        <v>36</v>
      </c>
      <c r="AP63" s="88">
        <v>1052</v>
      </c>
      <c r="AQ63" s="88">
        <v>297</v>
      </c>
      <c r="AR63" s="88">
        <v>11802</v>
      </c>
      <c r="AS63" s="88">
        <v>535</v>
      </c>
      <c r="AT63" s="88">
        <v>953</v>
      </c>
      <c r="AU63" s="88">
        <v>0</v>
      </c>
      <c r="AV63" s="88">
        <v>4224</v>
      </c>
      <c r="AW63" s="88">
        <v>8986</v>
      </c>
      <c r="AX63" s="88">
        <v>2259</v>
      </c>
      <c r="AY63" s="88">
        <v>8</v>
      </c>
      <c r="AZ63" s="88">
        <v>11680</v>
      </c>
      <c r="BA63" s="88">
        <v>9701</v>
      </c>
      <c r="BB63" s="88">
        <v>685</v>
      </c>
      <c r="BC63" s="88">
        <v>788</v>
      </c>
      <c r="BD63" s="88">
        <v>0</v>
      </c>
      <c r="BE63" s="88">
        <v>818</v>
      </c>
      <c r="BF63" s="88">
        <v>39</v>
      </c>
      <c r="BG63" s="88">
        <v>415427</v>
      </c>
      <c r="BH63" s="88">
        <v>156516</v>
      </c>
      <c r="BI63" s="88">
        <v>5828</v>
      </c>
      <c r="BJ63" s="88">
        <v>3706</v>
      </c>
      <c r="BK63" s="88">
        <v>3024</v>
      </c>
      <c r="BL63" s="89">
        <v>648968</v>
      </c>
      <c r="BM63" s="88">
        <v>690029</v>
      </c>
      <c r="BN63" s="88">
        <v>20030</v>
      </c>
      <c r="BO63" s="88">
        <v>822759</v>
      </c>
      <c r="BP63" s="88">
        <v>0</v>
      </c>
      <c r="BQ63" s="88">
        <v>0</v>
      </c>
      <c r="BR63" s="88">
        <v>1109</v>
      </c>
      <c r="BS63" s="89">
        <v>1533927</v>
      </c>
      <c r="BT63" s="89">
        <v>2182895</v>
      </c>
      <c r="BU63" s="88">
        <v>9959</v>
      </c>
      <c r="BV63" s="89">
        <v>0</v>
      </c>
      <c r="BW63" s="89">
        <v>2172936</v>
      </c>
      <c r="BX63" s="88">
        <v>2182895</v>
      </c>
      <c r="BY63" s="88">
        <v>0</v>
      </c>
      <c r="CA63" s="85">
        <f t="shared" si="9"/>
        <v>0</v>
      </c>
      <c r="CB63" s="85">
        <f t="shared" si="10"/>
        <v>0</v>
      </c>
      <c r="CC63" s="85">
        <f t="shared" si="11"/>
        <v>0</v>
      </c>
      <c r="CD63" s="85" t="e">
        <f>SUM(#REF!)-BV63</f>
        <v>#REF!</v>
      </c>
      <c r="CE63" s="85">
        <f t="shared" si="12"/>
        <v>0</v>
      </c>
      <c r="CF63" s="85">
        <f t="shared" si="13"/>
        <v>0</v>
      </c>
    </row>
    <row r="64" spans="1:84" x14ac:dyDescent="0.2">
      <c r="A64" s="85">
        <f t="shared" si="8"/>
        <v>0</v>
      </c>
      <c r="B64" s="90" t="s">
        <v>137</v>
      </c>
      <c r="C64" s="91" t="s">
        <v>138</v>
      </c>
      <c r="D64" s="88">
        <v>2</v>
      </c>
      <c r="E64" s="88">
        <v>2</v>
      </c>
      <c r="F64" s="88">
        <v>3</v>
      </c>
      <c r="G64" s="88">
        <v>5</v>
      </c>
      <c r="H64" s="88">
        <v>1</v>
      </c>
      <c r="I64" s="88">
        <v>24</v>
      </c>
      <c r="J64" s="88">
        <v>155</v>
      </c>
      <c r="K64" s="88">
        <v>0</v>
      </c>
      <c r="L64" s="88">
        <v>1</v>
      </c>
      <c r="M64" s="88">
        <v>45</v>
      </c>
      <c r="N64" s="88">
        <v>99</v>
      </c>
      <c r="O64" s="88">
        <v>2</v>
      </c>
      <c r="P64" s="88">
        <v>225</v>
      </c>
      <c r="Q64" s="88">
        <v>3</v>
      </c>
      <c r="R64" s="88">
        <v>31</v>
      </c>
      <c r="S64" s="88">
        <v>4615</v>
      </c>
      <c r="T64" s="88">
        <v>548</v>
      </c>
      <c r="U64" s="88">
        <v>0</v>
      </c>
      <c r="V64" s="88">
        <v>29359</v>
      </c>
      <c r="W64" s="88">
        <v>503</v>
      </c>
      <c r="X64" s="88">
        <v>715</v>
      </c>
      <c r="Y64" s="88">
        <v>194</v>
      </c>
      <c r="Z64" s="88">
        <v>0</v>
      </c>
      <c r="AA64" s="88">
        <v>47</v>
      </c>
      <c r="AB64" s="88">
        <v>0</v>
      </c>
      <c r="AC64" s="88">
        <v>12</v>
      </c>
      <c r="AD64" s="88">
        <v>132</v>
      </c>
      <c r="AE64" s="88">
        <v>40</v>
      </c>
      <c r="AF64" s="88">
        <v>120</v>
      </c>
      <c r="AG64" s="88">
        <v>388</v>
      </c>
      <c r="AH64" s="88">
        <v>122068</v>
      </c>
      <c r="AI64" s="88">
        <v>44</v>
      </c>
      <c r="AJ64" s="88">
        <v>0</v>
      </c>
      <c r="AK64" s="88">
        <v>126</v>
      </c>
      <c r="AL64" s="88">
        <v>2</v>
      </c>
      <c r="AM64" s="88">
        <v>24</v>
      </c>
      <c r="AN64" s="88">
        <v>537</v>
      </c>
      <c r="AO64" s="88">
        <v>95</v>
      </c>
      <c r="AP64" s="88">
        <v>10010</v>
      </c>
      <c r="AQ64" s="88">
        <v>3611</v>
      </c>
      <c r="AR64" s="88">
        <v>8551</v>
      </c>
      <c r="AS64" s="88">
        <v>542</v>
      </c>
      <c r="AT64" s="88">
        <v>1287</v>
      </c>
      <c r="AU64" s="88">
        <v>45</v>
      </c>
      <c r="AV64" s="88">
        <v>1433</v>
      </c>
      <c r="AW64" s="88">
        <v>825</v>
      </c>
      <c r="AX64" s="88">
        <v>1097</v>
      </c>
      <c r="AY64" s="88">
        <v>122</v>
      </c>
      <c r="AZ64" s="88">
        <v>1942</v>
      </c>
      <c r="BA64" s="88">
        <v>4110</v>
      </c>
      <c r="BB64" s="88">
        <v>26</v>
      </c>
      <c r="BC64" s="88">
        <v>549</v>
      </c>
      <c r="BD64" s="88">
        <v>1992</v>
      </c>
      <c r="BE64" s="88">
        <v>612</v>
      </c>
      <c r="BF64" s="88">
        <v>113</v>
      </c>
      <c r="BG64" s="88">
        <v>33568</v>
      </c>
      <c r="BH64" s="88">
        <v>15399</v>
      </c>
      <c r="BI64" s="88">
        <v>24516</v>
      </c>
      <c r="BJ64" s="88">
        <v>314</v>
      </c>
      <c r="BK64" s="88">
        <v>363</v>
      </c>
      <c r="BL64" s="89">
        <v>271194</v>
      </c>
      <c r="BM64" s="88">
        <v>788883</v>
      </c>
      <c r="BN64" s="88">
        <v>1790</v>
      </c>
      <c r="BO64" s="88">
        <v>237594</v>
      </c>
      <c r="BP64" s="88">
        <v>0</v>
      </c>
      <c r="BQ64" s="88">
        <v>0</v>
      </c>
      <c r="BR64" s="88">
        <v>2456</v>
      </c>
      <c r="BS64" s="89">
        <v>1030723</v>
      </c>
      <c r="BT64" s="89">
        <v>1301917</v>
      </c>
      <c r="BU64" s="88">
        <v>11971</v>
      </c>
      <c r="BV64" s="89">
        <v>0</v>
      </c>
      <c r="BW64" s="89">
        <v>1289946</v>
      </c>
      <c r="BX64" s="88">
        <v>1301917</v>
      </c>
      <c r="BY64" s="88">
        <v>0</v>
      </c>
      <c r="CA64" s="85">
        <f t="shared" si="9"/>
        <v>0</v>
      </c>
      <c r="CB64" s="85">
        <f t="shared" si="10"/>
        <v>0</v>
      </c>
      <c r="CC64" s="85">
        <f t="shared" si="11"/>
        <v>0</v>
      </c>
      <c r="CD64" s="85" t="e">
        <f>SUM(#REF!)-BV64</f>
        <v>#REF!</v>
      </c>
      <c r="CE64" s="85">
        <f t="shared" si="12"/>
        <v>0</v>
      </c>
      <c r="CF64" s="85">
        <f t="shared" si="13"/>
        <v>0</v>
      </c>
    </row>
    <row r="65" spans="1:84" x14ac:dyDescent="0.2">
      <c r="A65" s="85">
        <f t="shared" si="8"/>
        <v>0</v>
      </c>
      <c r="B65" s="90" t="s">
        <v>139</v>
      </c>
      <c r="C65" s="91" t="s">
        <v>140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368</v>
      </c>
      <c r="J65" s="88">
        <v>267</v>
      </c>
      <c r="K65" s="88">
        <v>72</v>
      </c>
      <c r="L65" s="88">
        <v>0</v>
      </c>
      <c r="M65" s="88">
        <v>6</v>
      </c>
      <c r="N65" s="88">
        <v>0</v>
      </c>
      <c r="O65" s="88">
        <v>0</v>
      </c>
      <c r="P65" s="88">
        <v>0</v>
      </c>
      <c r="Q65" s="88">
        <v>34</v>
      </c>
      <c r="R65" s="88">
        <v>0</v>
      </c>
      <c r="S65" s="88">
        <v>6765</v>
      </c>
      <c r="T65" s="88">
        <v>0</v>
      </c>
      <c r="U65" s="88">
        <v>0</v>
      </c>
      <c r="V65" s="88">
        <v>336</v>
      </c>
      <c r="W65" s="88">
        <v>273</v>
      </c>
      <c r="X65" s="88">
        <v>14</v>
      </c>
      <c r="Y65" s="88">
        <v>84</v>
      </c>
      <c r="Z65" s="88">
        <v>0</v>
      </c>
      <c r="AA65" s="88">
        <v>12</v>
      </c>
      <c r="AB65" s="88">
        <v>0</v>
      </c>
      <c r="AC65" s="88">
        <v>59</v>
      </c>
      <c r="AD65" s="88">
        <v>0</v>
      </c>
      <c r="AE65" s="88">
        <v>26</v>
      </c>
      <c r="AF65" s="88">
        <v>117</v>
      </c>
      <c r="AG65" s="88">
        <v>101</v>
      </c>
      <c r="AH65" s="88">
        <v>3277</v>
      </c>
      <c r="AI65" s="88">
        <v>0</v>
      </c>
      <c r="AJ65" s="88">
        <v>0</v>
      </c>
      <c r="AK65" s="88">
        <v>14</v>
      </c>
      <c r="AL65" s="88">
        <v>12</v>
      </c>
      <c r="AM65" s="88">
        <v>8</v>
      </c>
      <c r="AN65" s="88">
        <v>655</v>
      </c>
      <c r="AO65" s="88">
        <v>0</v>
      </c>
      <c r="AP65" s="88">
        <v>2947</v>
      </c>
      <c r="AQ65" s="88">
        <v>606</v>
      </c>
      <c r="AR65" s="88">
        <v>1622</v>
      </c>
      <c r="AS65" s="88">
        <v>187</v>
      </c>
      <c r="AT65" s="88">
        <v>146</v>
      </c>
      <c r="AU65" s="88">
        <v>0</v>
      </c>
      <c r="AV65" s="88">
        <v>177</v>
      </c>
      <c r="AW65" s="88">
        <v>1008</v>
      </c>
      <c r="AX65" s="88">
        <v>100</v>
      </c>
      <c r="AY65" s="88">
        <v>6</v>
      </c>
      <c r="AZ65" s="88">
        <v>854</v>
      </c>
      <c r="BA65" s="88">
        <v>499</v>
      </c>
      <c r="BB65" s="88">
        <v>23</v>
      </c>
      <c r="BC65" s="88">
        <v>812</v>
      </c>
      <c r="BD65" s="88">
        <v>864</v>
      </c>
      <c r="BE65" s="88">
        <v>148</v>
      </c>
      <c r="BF65" s="88">
        <v>713</v>
      </c>
      <c r="BG65" s="88">
        <v>811</v>
      </c>
      <c r="BH65" s="88">
        <v>3169</v>
      </c>
      <c r="BI65" s="88">
        <v>622</v>
      </c>
      <c r="BJ65" s="88">
        <v>265</v>
      </c>
      <c r="BK65" s="88">
        <v>124</v>
      </c>
      <c r="BL65" s="89">
        <v>28203</v>
      </c>
      <c r="BM65" s="88">
        <v>147394</v>
      </c>
      <c r="BN65" s="88">
        <v>13648</v>
      </c>
      <c r="BO65" s="88">
        <v>60401</v>
      </c>
      <c r="BP65" s="88">
        <v>0</v>
      </c>
      <c r="BQ65" s="88">
        <v>0</v>
      </c>
      <c r="BR65" s="88">
        <v>3334</v>
      </c>
      <c r="BS65" s="89">
        <v>224777</v>
      </c>
      <c r="BT65" s="89">
        <v>252980</v>
      </c>
      <c r="BU65" s="88">
        <v>80704</v>
      </c>
      <c r="BV65" s="89">
        <v>0</v>
      </c>
      <c r="BW65" s="89">
        <v>172276</v>
      </c>
      <c r="BX65" s="88">
        <v>252980</v>
      </c>
      <c r="BY65" s="88">
        <v>0</v>
      </c>
      <c r="CA65" s="85">
        <f t="shared" si="9"/>
        <v>0</v>
      </c>
      <c r="CB65" s="85">
        <f t="shared" si="10"/>
        <v>0</v>
      </c>
      <c r="CC65" s="85">
        <f t="shared" si="11"/>
        <v>0</v>
      </c>
      <c r="CD65" s="85" t="e">
        <f>SUM(#REF!)-BV65</f>
        <v>#REF!</v>
      </c>
      <c r="CE65" s="85">
        <f t="shared" si="12"/>
        <v>0</v>
      </c>
      <c r="CF65" s="85">
        <f t="shared" si="13"/>
        <v>0</v>
      </c>
    </row>
    <row r="66" spans="1:84" x14ac:dyDescent="0.2">
      <c r="A66" s="85">
        <f t="shared" si="8"/>
        <v>0</v>
      </c>
      <c r="B66" s="90" t="s">
        <v>141</v>
      </c>
      <c r="C66" s="91" t="s">
        <v>142</v>
      </c>
      <c r="D66" s="88">
        <v>0</v>
      </c>
      <c r="E66" s="88">
        <v>0</v>
      </c>
      <c r="F66" s="88">
        <v>23</v>
      </c>
      <c r="G66" s="88">
        <v>59</v>
      </c>
      <c r="H66" s="88">
        <v>0</v>
      </c>
      <c r="I66" s="88">
        <v>418</v>
      </c>
      <c r="J66" s="88">
        <v>663</v>
      </c>
      <c r="K66" s="88">
        <v>0</v>
      </c>
      <c r="L66" s="88">
        <v>0</v>
      </c>
      <c r="M66" s="88">
        <v>0</v>
      </c>
      <c r="N66" s="88">
        <v>0</v>
      </c>
      <c r="O66" s="88">
        <v>1936</v>
      </c>
      <c r="P66" s="88">
        <v>56</v>
      </c>
      <c r="Q66" s="88">
        <v>2</v>
      </c>
      <c r="R66" s="88">
        <v>11</v>
      </c>
      <c r="S66" s="88">
        <v>92</v>
      </c>
      <c r="T66" s="88">
        <v>194</v>
      </c>
      <c r="U66" s="88">
        <v>0</v>
      </c>
      <c r="V66" s="88">
        <v>301</v>
      </c>
      <c r="W66" s="88">
        <v>296</v>
      </c>
      <c r="X66" s="88">
        <v>168</v>
      </c>
      <c r="Y66" s="88">
        <v>144</v>
      </c>
      <c r="Z66" s="88">
        <v>0</v>
      </c>
      <c r="AA66" s="88">
        <v>9</v>
      </c>
      <c r="AB66" s="88">
        <v>0</v>
      </c>
      <c r="AC66" s="88">
        <v>33</v>
      </c>
      <c r="AD66" s="88">
        <v>130</v>
      </c>
      <c r="AE66" s="88">
        <v>62</v>
      </c>
      <c r="AF66" s="88">
        <v>118</v>
      </c>
      <c r="AG66" s="88">
        <v>87</v>
      </c>
      <c r="AH66" s="88">
        <v>87</v>
      </c>
      <c r="AI66" s="88">
        <v>52</v>
      </c>
      <c r="AJ66" s="88">
        <v>0</v>
      </c>
      <c r="AK66" s="88">
        <v>0</v>
      </c>
      <c r="AL66" s="88">
        <v>14</v>
      </c>
      <c r="AM66" s="88">
        <v>64</v>
      </c>
      <c r="AN66" s="88">
        <v>0</v>
      </c>
      <c r="AO66" s="88">
        <v>0</v>
      </c>
      <c r="AP66" s="88">
        <v>3838</v>
      </c>
      <c r="AQ66" s="88">
        <v>2099</v>
      </c>
      <c r="AR66" s="88">
        <v>1953</v>
      </c>
      <c r="AS66" s="88">
        <v>1381</v>
      </c>
      <c r="AT66" s="88">
        <v>149</v>
      </c>
      <c r="AU66" s="88">
        <v>24</v>
      </c>
      <c r="AV66" s="88">
        <v>921</v>
      </c>
      <c r="AW66" s="88">
        <v>362</v>
      </c>
      <c r="AX66" s="88">
        <v>159</v>
      </c>
      <c r="AY66" s="88">
        <v>2500</v>
      </c>
      <c r="AZ66" s="88">
        <v>334</v>
      </c>
      <c r="BA66" s="88">
        <v>338</v>
      </c>
      <c r="BB66" s="88">
        <v>39</v>
      </c>
      <c r="BC66" s="88">
        <v>340</v>
      </c>
      <c r="BD66" s="88">
        <v>27</v>
      </c>
      <c r="BE66" s="88">
        <v>102</v>
      </c>
      <c r="BF66" s="88">
        <v>4</v>
      </c>
      <c r="BG66" s="88">
        <v>1492</v>
      </c>
      <c r="BH66" s="88">
        <v>446</v>
      </c>
      <c r="BI66" s="88">
        <v>1734</v>
      </c>
      <c r="BJ66" s="88">
        <v>149</v>
      </c>
      <c r="BK66" s="88">
        <v>4597</v>
      </c>
      <c r="BL66" s="89">
        <v>28007</v>
      </c>
      <c r="BM66" s="88">
        <v>340505</v>
      </c>
      <c r="BN66" s="88">
        <v>21791</v>
      </c>
      <c r="BO66" s="88">
        <v>0</v>
      </c>
      <c r="BP66" s="88">
        <v>0</v>
      </c>
      <c r="BQ66" s="88">
        <v>0</v>
      </c>
      <c r="BR66" s="88">
        <v>124</v>
      </c>
      <c r="BS66" s="89">
        <v>362420</v>
      </c>
      <c r="BT66" s="89">
        <v>390427</v>
      </c>
      <c r="BU66" s="88">
        <v>2377</v>
      </c>
      <c r="BV66" s="89">
        <v>0</v>
      </c>
      <c r="BW66" s="89">
        <v>388050</v>
      </c>
      <c r="BX66" s="88">
        <v>390427</v>
      </c>
      <c r="BY66" s="88">
        <v>0</v>
      </c>
      <c r="CA66" s="85">
        <f t="shared" si="9"/>
        <v>0</v>
      </c>
      <c r="CB66" s="85">
        <f t="shared" si="10"/>
        <v>0</v>
      </c>
      <c r="CC66" s="85">
        <f t="shared" si="11"/>
        <v>0</v>
      </c>
      <c r="CD66" s="85" t="e">
        <f>SUM(#REF!)-BV66</f>
        <v>#REF!</v>
      </c>
      <c r="CE66" s="85">
        <f t="shared" si="12"/>
        <v>0</v>
      </c>
      <c r="CF66" s="85">
        <f t="shared" si="13"/>
        <v>0</v>
      </c>
    </row>
    <row r="67" spans="1:84" x14ac:dyDescent="0.2">
      <c r="A67" s="85">
        <f t="shared" si="8"/>
        <v>0</v>
      </c>
      <c r="B67" s="92" t="s">
        <v>143</v>
      </c>
      <c r="C67" s="93" t="s">
        <v>144</v>
      </c>
      <c r="D67" s="94">
        <v>41867</v>
      </c>
      <c r="E67" s="94">
        <v>32500</v>
      </c>
      <c r="F67" s="94">
        <v>70825</v>
      </c>
      <c r="G67" s="94">
        <v>79111</v>
      </c>
      <c r="H67" s="94">
        <v>4798</v>
      </c>
      <c r="I67" s="94">
        <v>1371138</v>
      </c>
      <c r="J67" s="94">
        <v>990948</v>
      </c>
      <c r="K67" s="94">
        <v>73646</v>
      </c>
      <c r="L67" s="94">
        <v>5352</v>
      </c>
      <c r="M67" s="94">
        <v>87366</v>
      </c>
      <c r="N67" s="94">
        <v>265700</v>
      </c>
      <c r="O67" s="94">
        <v>48856</v>
      </c>
      <c r="P67" s="94">
        <v>35542</v>
      </c>
      <c r="Q67" s="94">
        <v>519941</v>
      </c>
      <c r="R67" s="94">
        <v>73553</v>
      </c>
      <c r="S67" s="94">
        <v>834129</v>
      </c>
      <c r="T67" s="94">
        <v>410367</v>
      </c>
      <c r="U67" s="94">
        <v>0</v>
      </c>
      <c r="V67" s="94">
        <v>3937237</v>
      </c>
      <c r="W67" s="94">
        <v>441593</v>
      </c>
      <c r="X67" s="94">
        <v>2067623</v>
      </c>
      <c r="Y67" s="94">
        <v>28224</v>
      </c>
      <c r="Z67" s="94">
        <v>0</v>
      </c>
      <c r="AA67" s="94">
        <v>57778</v>
      </c>
      <c r="AB67" s="94">
        <v>0</v>
      </c>
      <c r="AC67" s="94">
        <v>184781</v>
      </c>
      <c r="AD67" s="94">
        <v>53317</v>
      </c>
      <c r="AE67" s="94">
        <v>33043</v>
      </c>
      <c r="AF67" s="94">
        <v>322605</v>
      </c>
      <c r="AG67" s="94">
        <v>887726</v>
      </c>
      <c r="AH67" s="94">
        <v>9410077</v>
      </c>
      <c r="AI67" s="94">
        <v>180376</v>
      </c>
      <c r="AJ67" s="94">
        <v>0</v>
      </c>
      <c r="AK67" s="94">
        <v>44341</v>
      </c>
      <c r="AL67" s="94">
        <v>14516</v>
      </c>
      <c r="AM67" s="94">
        <v>28786</v>
      </c>
      <c r="AN67" s="94">
        <v>1004607</v>
      </c>
      <c r="AO67" s="94">
        <v>40269</v>
      </c>
      <c r="AP67" s="94">
        <v>3953910</v>
      </c>
      <c r="AQ67" s="94">
        <v>691515</v>
      </c>
      <c r="AR67" s="94">
        <v>2925424</v>
      </c>
      <c r="AS67" s="94">
        <v>809358</v>
      </c>
      <c r="AT67" s="94">
        <v>565476</v>
      </c>
      <c r="AU67" s="94">
        <v>28639</v>
      </c>
      <c r="AV67" s="94">
        <v>1221273</v>
      </c>
      <c r="AW67" s="94">
        <v>180239</v>
      </c>
      <c r="AX67" s="94">
        <v>120442</v>
      </c>
      <c r="AY67" s="94">
        <v>2268749</v>
      </c>
      <c r="AZ67" s="94">
        <v>335346</v>
      </c>
      <c r="BA67" s="94">
        <v>191061</v>
      </c>
      <c r="BB67" s="94">
        <v>15787</v>
      </c>
      <c r="BC67" s="94">
        <v>106722</v>
      </c>
      <c r="BD67" s="94">
        <v>455298</v>
      </c>
      <c r="BE67" s="94">
        <v>53152</v>
      </c>
      <c r="BF67" s="94">
        <v>26602</v>
      </c>
      <c r="BG67" s="94">
        <v>1977240</v>
      </c>
      <c r="BH67" s="94">
        <v>521677</v>
      </c>
      <c r="BI67" s="94">
        <v>576878</v>
      </c>
      <c r="BJ67" s="94">
        <v>65381</v>
      </c>
      <c r="BK67" s="94">
        <v>68256</v>
      </c>
      <c r="BL67" s="89">
        <v>40840963</v>
      </c>
      <c r="BM67" s="94">
        <v>32653794</v>
      </c>
      <c r="BN67" s="94">
        <v>390149</v>
      </c>
      <c r="BO67" s="94">
        <v>6343536</v>
      </c>
      <c r="BP67" s="94">
        <v>14336744</v>
      </c>
      <c r="BQ67" s="94">
        <v>1189608</v>
      </c>
      <c r="BR67" s="94">
        <v>30207119</v>
      </c>
      <c r="BS67" s="89">
        <v>85120950</v>
      </c>
      <c r="BT67" s="89">
        <v>125961913</v>
      </c>
      <c r="BU67" s="94">
        <v>23904095</v>
      </c>
      <c r="BV67" s="89">
        <v>0</v>
      </c>
      <c r="BW67" s="89">
        <v>102057818</v>
      </c>
      <c r="BX67" s="88">
        <v>125961913</v>
      </c>
      <c r="BY67" s="88">
        <v>0</v>
      </c>
      <c r="CA67" s="85">
        <f t="shared" si="9"/>
        <v>0</v>
      </c>
      <c r="CB67" s="85">
        <f t="shared" si="10"/>
        <v>0</v>
      </c>
      <c r="CC67" s="85">
        <f t="shared" si="11"/>
        <v>0</v>
      </c>
      <c r="CD67" s="85" t="e">
        <f>SUM(#REF!)-BV67</f>
        <v>#REF!</v>
      </c>
      <c r="CE67" s="85">
        <f t="shared" si="12"/>
        <v>0</v>
      </c>
      <c r="CF67" s="85">
        <f t="shared" si="13"/>
        <v>0</v>
      </c>
    </row>
    <row r="68" spans="1:84" x14ac:dyDescent="0.2">
      <c r="A68" s="85">
        <f t="shared" si="8"/>
        <v>0</v>
      </c>
      <c r="B68" s="90">
        <v>200</v>
      </c>
      <c r="C68" s="91" t="s">
        <v>145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0</v>
      </c>
      <c r="AC68" s="88">
        <v>0</v>
      </c>
      <c r="AD68" s="88">
        <v>0</v>
      </c>
      <c r="AE68" s="88">
        <v>0</v>
      </c>
      <c r="AF68" s="88">
        <v>0</v>
      </c>
      <c r="AG68" s="88">
        <v>0</v>
      </c>
      <c r="AH68" s="88">
        <v>0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  <c r="AN68" s="88">
        <v>0</v>
      </c>
      <c r="AO68" s="88">
        <v>0</v>
      </c>
      <c r="AP68" s="88">
        <v>0</v>
      </c>
      <c r="AQ68" s="88">
        <v>0</v>
      </c>
      <c r="AR68" s="88">
        <v>0</v>
      </c>
      <c r="AS68" s="88">
        <v>0</v>
      </c>
      <c r="AT68" s="88">
        <v>0</v>
      </c>
      <c r="AU68" s="88">
        <v>0</v>
      </c>
      <c r="AV68" s="88">
        <v>0</v>
      </c>
      <c r="AW68" s="88">
        <v>0</v>
      </c>
      <c r="AX68" s="88">
        <v>0</v>
      </c>
      <c r="AY68" s="88">
        <v>0</v>
      </c>
      <c r="AZ68" s="88">
        <v>0</v>
      </c>
      <c r="BA68" s="88">
        <v>0</v>
      </c>
      <c r="BB68" s="88">
        <v>0</v>
      </c>
      <c r="BC68" s="88">
        <v>0</v>
      </c>
      <c r="BD68" s="88">
        <v>0</v>
      </c>
      <c r="BE68" s="88">
        <v>0</v>
      </c>
      <c r="BF68" s="88">
        <v>0</v>
      </c>
      <c r="BG68" s="88">
        <v>0</v>
      </c>
      <c r="BH68" s="88">
        <v>0</v>
      </c>
      <c r="BI68" s="88">
        <v>0</v>
      </c>
      <c r="BJ68" s="88">
        <v>0</v>
      </c>
      <c r="BK68" s="88">
        <v>0</v>
      </c>
      <c r="BL68" s="89">
        <v>0</v>
      </c>
      <c r="BM68" s="88">
        <v>0</v>
      </c>
      <c r="BN68" s="88">
        <v>0</v>
      </c>
      <c r="BO68" s="88">
        <v>0</v>
      </c>
      <c r="BP68" s="88">
        <v>0</v>
      </c>
      <c r="BQ68" s="88">
        <v>0</v>
      </c>
      <c r="BR68" s="88">
        <v>0</v>
      </c>
      <c r="BS68" s="89">
        <v>0</v>
      </c>
      <c r="BT68" s="89">
        <v>0</v>
      </c>
      <c r="BU68" s="88">
        <v>0</v>
      </c>
      <c r="BV68" s="89">
        <v>0</v>
      </c>
      <c r="BW68" s="95">
        <v>0</v>
      </c>
      <c r="BX68" s="88">
        <v>0</v>
      </c>
      <c r="BY68" s="88">
        <v>0</v>
      </c>
      <c r="CA68" s="85">
        <f t="shared" si="9"/>
        <v>0</v>
      </c>
      <c r="CB68" s="85">
        <f t="shared" si="10"/>
        <v>0</v>
      </c>
      <c r="CC68" s="85">
        <f t="shared" si="11"/>
        <v>0</v>
      </c>
      <c r="CD68" s="85" t="e">
        <f>SUM(#REF!)-BV68</f>
        <v>#REF!</v>
      </c>
      <c r="CE68" s="85">
        <f t="shared" si="12"/>
        <v>0</v>
      </c>
      <c r="CF68" s="85">
        <f t="shared" si="13"/>
        <v>0</v>
      </c>
    </row>
    <row r="69" spans="1:84" x14ac:dyDescent="0.2">
      <c r="A69" s="85">
        <f t="shared" si="8"/>
        <v>0</v>
      </c>
      <c r="B69" s="90" t="s">
        <v>146</v>
      </c>
      <c r="C69" s="91" t="s">
        <v>193</v>
      </c>
      <c r="D69" s="88">
        <v>44709</v>
      </c>
      <c r="E69" s="88">
        <v>33582</v>
      </c>
      <c r="F69" s="88">
        <v>108102</v>
      </c>
      <c r="G69" s="88">
        <v>104772</v>
      </c>
      <c r="H69" s="88">
        <v>8627</v>
      </c>
      <c r="I69" s="88">
        <v>976373</v>
      </c>
      <c r="J69" s="88">
        <v>1175070</v>
      </c>
      <c r="K69" s="88">
        <v>108674</v>
      </c>
      <c r="L69" s="88">
        <v>6340</v>
      </c>
      <c r="M69" s="88">
        <v>65381</v>
      </c>
      <c r="N69" s="88">
        <v>124139</v>
      </c>
      <c r="O69" s="88">
        <v>60542</v>
      </c>
      <c r="P69" s="88">
        <v>72391</v>
      </c>
      <c r="Q69" s="88">
        <v>810582</v>
      </c>
      <c r="R69" s="88">
        <v>54970</v>
      </c>
      <c r="S69" s="88">
        <v>1245773</v>
      </c>
      <c r="T69" s="88">
        <v>504895</v>
      </c>
      <c r="U69" s="88">
        <v>0</v>
      </c>
      <c r="V69" s="88">
        <v>1084511</v>
      </c>
      <c r="W69" s="88">
        <v>90400</v>
      </c>
      <c r="X69" s="88">
        <v>229129</v>
      </c>
      <c r="Y69" s="88">
        <v>5370</v>
      </c>
      <c r="Z69" s="88">
        <v>0</v>
      </c>
      <c r="AA69" s="88">
        <v>14981</v>
      </c>
      <c r="AB69" s="88">
        <v>0</v>
      </c>
      <c r="AC69" s="88">
        <v>107931</v>
      </c>
      <c r="AD69" s="88">
        <v>18762</v>
      </c>
      <c r="AE69" s="88">
        <v>13108</v>
      </c>
      <c r="AF69" s="88">
        <v>160645</v>
      </c>
      <c r="AG69" s="88">
        <v>267144</v>
      </c>
      <c r="AH69" s="88">
        <v>2511672</v>
      </c>
      <c r="AI69" s="88">
        <v>54538</v>
      </c>
      <c r="AJ69" s="88">
        <v>0</v>
      </c>
      <c r="AK69" s="88">
        <v>19271</v>
      </c>
      <c r="AL69" s="88">
        <v>4564</v>
      </c>
      <c r="AM69" s="88">
        <v>8698</v>
      </c>
      <c r="AN69" s="88">
        <v>88773</v>
      </c>
      <c r="AO69" s="88">
        <v>6411</v>
      </c>
      <c r="AP69" s="88">
        <v>2146625</v>
      </c>
      <c r="AQ69" s="88">
        <v>406938</v>
      </c>
      <c r="AR69" s="88">
        <v>1922484</v>
      </c>
      <c r="AS69" s="88">
        <v>234584</v>
      </c>
      <c r="AT69" s="88">
        <v>164316</v>
      </c>
      <c r="AU69" s="88">
        <v>19827</v>
      </c>
      <c r="AV69" s="88">
        <v>250530</v>
      </c>
      <c r="AW69" s="88">
        <v>121146</v>
      </c>
      <c r="AX69" s="88">
        <v>26107</v>
      </c>
      <c r="AY69" s="88">
        <v>551296</v>
      </c>
      <c r="AZ69" s="88">
        <v>205350</v>
      </c>
      <c r="BA69" s="88">
        <v>267769</v>
      </c>
      <c r="BB69" s="88">
        <v>12184</v>
      </c>
      <c r="BC69" s="88">
        <v>54908</v>
      </c>
      <c r="BD69" s="88">
        <v>368065</v>
      </c>
      <c r="BE69" s="88">
        <v>51247</v>
      </c>
      <c r="BF69" s="88">
        <v>20659</v>
      </c>
      <c r="BG69" s="88">
        <v>3280107</v>
      </c>
      <c r="BH69" s="88">
        <v>1123388</v>
      </c>
      <c r="BI69" s="88">
        <v>402364</v>
      </c>
      <c r="BJ69" s="88">
        <v>39583</v>
      </c>
      <c r="BK69" s="88">
        <v>171699</v>
      </c>
      <c r="BL69" s="89">
        <v>22032006</v>
      </c>
      <c r="BM69" s="96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</row>
    <row r="70" spans="1:84" x14ac:dyDescent="0.2">
      <c r="A70" s="85">
        <f t="shared" si="8"/>
        <v>0</v>
      </c>
      <c r="B70" s="90" t="s">
        <v>147</v>
      </c>
      <c r="C70" s="91" t="s">
        <v>148</v>
      </c>
      <c r="D70" s="88">
        <v>134170</v>
      </c>
      <c r="E70" s="88">
        <v>102379</v>
      </c>
      <c r="F70" s="88">
        <v>400081</v>
      </c>
      <c r="G70" s="88">
        <v>579903</v>
      </c>
      <c r="H70" s="88">
        <v>32417</v>
      </c>
      <c r="I70" s="88">
        <v>1254077</v>
      </c>
      <c r="J70" s="88">
        <v>1668031</v>
      </c>
      <c r="K70" s="88">
        <v>87837</v>
      </c>
      <c r="L70" s="88">
        <v>13098</v>
      </c>
      <c r="M70" s="88">
        <v>135757</v>
      </c>
      <c r="N70" s="88">
        <v>266208</v>
      </c>
      <c r="O70" s="88">
        <v>78302</v>
      </c>
      <c r="P70" s="88">
        <v>136155</v>
      </c>
      <c r="Q70" s="88">
        <v>3150635</v>
      </c>
      <c r="R70" s="88">
        <v>386799</v>
      </c>
      <c r="S70" s="88">
        <v>3566583</v>
      </c>
      <c r="T70" s="88">
        <v>1375197</v>
      </c>
      <c r="U70" s="88">
        <v>0</v>
      </c>
      <c r="V70" s="88">
        <v>1969363</v>
      </c>
      <c r="W70" s="88">
        <v>99131</v>
      </c>
      <c r="X70" s="88">
        <v>273230</v>
      </c>
      <c r="Y70" s="88">
        <v>12921</v>
      </c>
      <c r="Z70" s="88">
        <v>0</v>
      </c>
      <c r="AA70" s="88">
        <v>23402</v>
      </c>
      <c r="AB70" s="88">
        <v>0</v>
      </c>
      <c r="AC70" s="88">
        <v>175722</v>
      </c>
      <c r="AD70" s="88">
        <v>30414</v>
      </c>
      <c r="AE70" s="88">
        <v>16019</v>
      </c>
      <c r="AF70" s="88">
        <v>204820</v>
      </c>
      <c r="AG70" s="88">
        <v>413430</v>
      </c>
      <c r="AH70" s="88">
        <v>3751190</v>
      </c>
      <c r="AI70" s="88">
        <v>82088</v>
      </c>
      <c r="AJ70" s="88">
        <v>0</v>
      </c>
      <c r="AK70" s="88">
        <v>31285</v>
      </c>
      <c r="AL70" s="88">
        <v>6051</v>
      </c>
      <c r="AM70" s="88">
        <v>14367</v>
      </c>
      <c r="AN70" s="88">
        <v>119592</v>
      </c>
      <c r="AO70" s="88">
        <v>3077</v>
      </c>
      <c r="AP70" s="88">
        <v>2731468</v>
      </c>
      <c r="AQ70" s="88">
        <v>933379</v>
      </c>
      <c r="AR70" s="88">
        <v>4770749</v>
      </c>
      <c r="AS70" s="88">
        <v>455918</v>
      </c>
      <c r="AT70" s="88">
        <v>194762</v>
      </c>
      <c r="AU70" s="88">
        <v>11898</v>
      </c>
      <c r="AV70" s="88">
        <v>385452</v>
      </c>
      <c r="AW70" s="88">
        <v>163825</v>
      </c>
      <c r="AX70" s="88">
        <v>42993</v>
      </c>
      <c r="AY70" s="88">
        <v>588454</v>
      </c>
      <c r="AZ70" s="88">
        <v>531034</v>
      </c>
      <c r="BA70" s="88">
        <v>539216</v>
      </c>
      <c r="BB70" s="88">
        <v>40979</v>
      </c>
      <c r="BC70" s="88">
        <v>99291</v>
      </c>
      <c r="BD70" s="88">
        <v>1460033</v>
      </c>
      <c r="BE70" s="88">
        <v>59638</v>
      </c>
      <c r="BF70" s="88">
        <v>22476</v>
      </c>
      <c r="BG70" s="88">
        <v>0</v>
      </c>
      <c r="BH70" s="88">
        <v>400738</v>
      </c>
      <c r="BI70" s="88">
        <v>244634</v>
      </c>
      <c r="BJ70" s="88">
        <v>56580</v>
      </c>
      <c r="BK70" s="88">
        <v>133279</v>
      </c>
      <c r="BL70" s="89">
        <v>34460527</v>
      </c>
      <c r="BM70" s="98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</row>
    <row r="71" spans="1:84" x14ac:dyDescent="0.2">
      <c r="A71" s="85">
        <f t="shared" si="8"/>
        <v>0</v>
      </c>
      <c r="B71" s="90" t="s">
        <v>149</v>
      </c>
      <c r="C71" s="91" t="s">
        <v>150</v>
      </c>
      <c r="D71" s="88">
        <v>2325</v>
      </c>
      <c r="E71" s="88">
        <v>220</v>
      </c>
      <c r="F71" s="88">
        <v>2210</v>
      </c>
      <c r="G71" s="88">
        <v>942</v>
      </c>
      <c r="H71" s="88">
        <v>295</v>
      </c>
      <c r="I71" s="88">
        <v>94269</v>
      </c>
      <c r="J71" s="88">
        <v>25219</v>
      </c>
      <c r="K71" s="88">
        <v>7259</v>
      </c>
      <c r="L71" s="88">
        <v>233</v>
      </c>
      <c r="M71" s="88">
        <v>3686</v>
      </c>
      <c r="N71" s="88">
        <v>6920</v>
      </c>
      <c r="O71" s="88">
        <v>4526</v>
      </c>
      <c r="P71" s="88">
        <v>2899</v>
      </c>
      <c r="Q71" s="88">
        <v>45984</v>
      </c>
      <c r="R71" s="88">
        <v>19038</v>
      </c>
      <c r="S71" s="88">
        <v>309753</v>
      </c>
      <c r="T71" s="88">
        <v>70979</v>
      </c>
      <c r="U71" s="88">
        <v>0</v>
      </c>
      <c r="V71" s="88">
        <v>111464</v>
      </c>
      <c r="W71" s="88">
        <v>6926</v>
      </c>
      <c r="X71" s="88">
        <v>23810</v>
      </c>
      <c r="Y71" s="88">
        <v>1350</v>
      </c>
      <c r="Z71" s="88">
        <v>0</v>
      </c>
      <c r="AA71" s="88">
        <v>3355</v>
      </c>
      <c r="AB71" s="88">
        <v>0</v>
      </c>
      <c r="AC71" s="88">
        <v>5021</v>
      </c>
      <c r="AD71" s="88">
        <v>1977</v>
      </c>
      <c r="AE71" s="88">
        <v>3008</v>
      </c>
      <c r="AF71" s="88">
        <v>7104</v>
      </c>
      <c r="AG71" s="88">
        <v>82976</v>
      </c>
      <c r="AH71" s="88">
        <v>465361</v>
      </c>
      <c r="AI71" s="88">
        <v>5611</v>
      </c>
      <c r="AJ71" s="88">
        <v>0</v>
      </c>
      <c r="AK71" s="88">
        <v>4694</v>
      </c>
      <c r="AL71" s="88">
        <v>389</v>
      </c>
      <c r="AM71" s="88">
        <v>956</v>
      </c>
      <c r="AN71" s="88">
        <v>37699</v>
      </c>
      <c r="AO71" s="88">
        <v>1845</v>
      </c>
      <c r="AP71" s="88">
        <v>291880</v>
      </c>
      <c r="AQ71" s="88">
        <v>105857</v>
      </c>
      <c r="AR71" s="88">
        <v>464991</v>
      </c>
      <c r="AS71" s="88">
        <v>118394</v>
      </c>
      <c r="AT71" s="88">
        <v>69898</v>
      </c>
      <c r="AU71" s="88">
        <v>6246</v>
      </c>
      <c r="AV71" s="88">
        <v>146153</v>
      </c>
      <c r="AW71" s="88">
        <v>51436</v>
      </c>
      <c r="AX71" s="88">
        <v>7301</v>
      </c>
      <c r="AY71" s="88">
        <v>141277</v>
      </c>
      <c r="AZ71" s="88">
        <v>189857</v>
      </c>
      <c r="BA71" s="88">
        <v>52104</v>
      </c>
      <c r="BB71" s="88">
        <v>1813</v>
      </c>
      <c r="BC71" s="88">
        <v>6920</v>
      </c>
      <c r="BD71" s="88">
        <v>119648</v>
      </c>
      <c r="BE71" s="88">
        <v>8749</v>
      </c>
      <c r="BF71" s="88">
        <v>1575</v>
      </c>
      <c r="BG71" s="88">
        <v>247448</v>
      </c>
      <c r="BH71" s="88">
        <v>106875</v>
      </c>
      <c r="BI71" s="88">
        <v>57831</v>
      </c>
      <c r="BJ71" s="88">
        <v>8517</v>
      </c>
      <c r="BK71" s="88">
        <v>9073</v>
      </c>
      <c r="BL71" s="89">
        <v>3574146</v>
      </c>
      <c r="BM71" s="98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</row>
    <row r="72" spans="1:84" x14ac:dyDescent="0.2">
      <c r="A72" s="85">
        <f t="shared" ref="A72:A74" si="14">-BY72</f>
        <v>0</v>
      </c>
      <c r="B72" s="90">
        <v>204</v>
      </c>
      <c r="C72" s="91" t="s">
        <v>151</v>
      </c>
      <c r="D72" s="88">
        <v>1355</v>
      </c>
      <c r="E72" s="88">
        <v>1688</v>
      </c>
      <c r="F72" s="88">
        <v>3425</v>
      </c>
      <c r="G72" s="88">
        <v>12596</v>
      </c>
      <c r="H72" s="88">
        <v>452</v>
      </c>
      <c r="I72" s="88">
        <v>24676</v>
      </c>
      <c r="J72" s="88">
        <v>23864</v>
      </c>
      <c r="K72" s="88">
        <v>2078</v>
      </c>
      <c r="L72" s="88">
        <v>56</v>
      </c>
      <c r="M72" s="88">
        <v>1030</v>
      </c>
      <c r="N72" s="88">
        <v>1673</v>
      </c>
      <c r="O72" s="88">
        <v>3609</v>
      </c>
      <c r="P72" s="88">
        <v>9379</v>
      </c>
      <c r="Q72" s="88">
        <v>47302</v>
      </c>
      <c r="R72" s="88">
        <v>16860</v>
      </c>
      <c r="S72" s="88">
        <v>174296</v>
      </c>
      <c r="T72" s="88">
        <v>67782</v>
      </c>
      <c r="U72" s="88">
        <v>0</v>
      </c>
      <c r="V72" s="88">
        <v>71251</v>
      </c>
      <c r="W72" s="88">
        <v>5954</v>
      </c>
      <c r="X72" s="88">
        <v>4868</v>
      </c>
      <c r="Y72" s="88">
        <v>2291</v>
      </c>
      <c r="Z72" s="88">
        <v>0</v>
      </c>
      <c r="AA72" s="88">
        <v>764</v>
      </c>
      <c r="AB72" s="88">
        <v>0</v>
      </c>
      <c r="AC72" s="88">
        <v>8663</v>
      </c>
      <c r="AD72" s="88">
        <v>577</v>
      </c>
      <c r="AE72" s="88">
        <v>572</v>
      </c>
      <c r="AF72" s="88">
        <v>7337</v>
      </c>
      <c r="AG72" s="88">
        <v>29505</v>
      </c>
      <c r="AH72" s="88">
        <v>335753</v>
      </c>
      <c r="AI72" s="88">
        <v>3946</v>
      </c>
      <c r="AJ72" s="88">
        <v>0</v>
      </c>
      <c r="AK72" s="88">
        <v>1968</v>
      </c>
      <c r="AL72" s="88">
        <v>928</v>
      </c>
      <c r="AM72" s="88">
        <v>1913</v>
      </c>
      <c r="AN72" s="88">
        <v>-196830</v>
      </c>
      <c r="AO72" s="88">
        <v>825</v>
      </c>
      <c r="AP72" s="88">
        <v>126877</v>
      </c>
      <c r="AQ72" s="88">
        <v>19437</v>
      </c>
      <c r="AR72" s="88">
        <v>50672</v>
      </c>
      <c r="AS72" s="88">
        <v>21782</v>
      </c>
      <c r="AT72" s="88">
        <v>12612</v>
      </c>
      <c r="AU72" s="88">
        <v>1464</v>
      </c>
      <c r="AV72" s="88">
        <v>27616</v>
      </c>
      <c r="AW72" s="88">
        <v>7453</v>
      </c>
      <c r="AX72" s="88">
        <v>6612</v>
      </c>
      <c r="AY72" s="88">
        <v>97477</v>
      </c>
      <c r="AZ72" s="88">
        <v>15366</v>
      </c>
      <c r="BA72" s="88">
        <v>7564</v>
      </c>
      <c r="BB72" s="88">
        <v>819</v>
      </c>
      <c r="BC72" s="88">
        <v>3085</v>
      </c>
      <c r="BD72" s="88">
        <v>35796</v>
      </c>
      <c r="BE72" s="88">
        <v>5797</v>
      </c>
      <c r="BF72" s="88">
        <v>886</v>
      </c>
      <c r="BG72" s="88">
        <v>0</v>
      </c>
      <c r="BH72" s="88">
        <v>20258</v>
      </c>
      <c r="BI72" s="88">
        <v>8239</v>
      </c>
      <c r="BJ72" s="88">
        <v>2215</v>
      </c>
      <c r="BK72" s="88">
        <v>5743</v>
      </c>
      <c r="BL72" s="89">
        <v>1150176</v>
      </c>
      <c r="BM72" s="98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</row>
    <row r="73" spans="1:84" x14ac:dyDescent="0.2">
      <c r="A73" s="85">
        <f t="shared" si="14"/>
        <v>0</v>
      </c>
      <c r="B73" s="92" t="s">
        <v>152</v>
      </c>
      <c r="C73" s="93" t="s">
        <v>153</v>
      </c>
      <c r="D73" s="94">
        <v>182559</v>
      </c>
      <c r="E73" s="94">
        <v>137869</v>
      </c>
      <c r="F73" s="94">
        <v>513818</v>
      </c>
      <c r="G73" s="94">
        <v>698213</v>
      </c>
      <c r="H73" s="94">
        <v>41791</v>
      </c>
      <c r="I73" s="94">
        <v>2349395</v>
      </c>
      <c r="J73" s="94">
        <v>2892184</v>
      </c>
      <c r="K73" s="94">
        <v>205848</v>
      </c>
      <c r="L73" s="94">
        <v>19727</v>
      </c>
      <c r="M73" s="94">
        <v>205854</v>
      </c>
      <c r="N73" s="94">
        <v>398940</v>
      </c>
      <c r="O73" s="94">
        <v>146979</v>
      </c>
      <c r="P73" s="94">
        <v>220824</v>
      </c>
      <c r="Q73" s="94">
        <v>4054503</v>
      </c>
      <c r="R73" s="94">
        <v>477667</v>
      </c>
      <c r="S73" s="94">
        <v>5296405</v>
      </c>
      <c r="T73" s="94">
        <v>2018853</v>
      </c>
      <c r="U73" s="94">
        <v>0</v>
      </c>
      <c r="V73" s="94">
        <v>3236589</v>
      </c>
      <c r="W73" s="94">
        <v>202411</v>
      </c>
      <c r="X73" s="94">
        <v>531037</v>
      </c>
      <c r="Y73" s="94">
        <v>21932</v>
      </c>
      <c r="Z73" s="94">
        <v>0</v>
      </c>
      <c r="AA73" s="94">
        <v>42502</v>
      </c>
      <c r="AB73" s="94">
        <v>0</v>
      </c>
      <c r="AC73" s="94">
        <v>297337</v>
      </c>
      <c r="AD73" s="94">
        <v>51730</v>
      </c>
      <c r="AE73" s="94">
        <v>32707</v>
      </c>
      <c r="AF73" s="94">
        <v>379906</v>
      </c>
      <c r="AG73" s="94">
        <v>793055</v>
      </c>
      <c r="AH73" s="94">
        <v>7063976</v>
      </c>
      <c r="AI73" s="94">
        <v>146183</v>
      </c>
      <c r="AJ73" s="94">
        <v>0</v>
      </c>
      <c r="AK73" s="94">
        <v>57218</v>
      </c>
      <c r="AL73" s="94">
        <v>11932</v>
      </c>
      <c r="AM73" s="94">
        <v>25934</v>
      </c>
      <c r="AN73" s="94">
        <v>49234</v>
      </c>
      <c r="AO73" s="94">
        <v>12158</v>
      </c>
      <c r="AP73" s="94">
        <v>5296850</v>
      </c>
      <c r="AQ73" s="94">
        <v>1465611</v>
      </c>
      <c r="AR73" s="94">
        <v>7208896</v>
      </c>
      <c r="AS73" s="94">
        <v>830678</v>
      </c>
      <c r="AT73" s="94">
        <v>441588</v>
      </c>
      <c r="AU73" s="94">
        <v>39435</v>
      </c>
      <c r="AV73" s="94">
        <v>809751</v>
      </c>
      <c r="AW73" s="94">
        <v>343860</v>
      </c>
      <c r="AX73" s="94">
        <v>83013</v>
      </c>
      <c r="AY73" s="94">
        <v>1378504</v>
      </c>
      <c r="AZ73" s="94">
        <v>941607</v>
      </c>
      <c r="BA73" s="94">
        <v>866653</v>
      </c>
      <c r="BB73" s="94">
        <v>55795</v>
      </c>
      <c r="BC73" s="94">
        <v>164204</v>
      </c>
      <c r="BD73" s="94">
        <v>1983542</v>
      </c>
      <c r="BE73" s="94">
        <v>125431</v>
      </c>
      <c r="BF73" s="94">
        <v>45596</v>
      </c>
      <c r="BG73" s="94">
        <v>3527555</v>
      </c>
      <c r="BH73" s="94">
        <v>1651259</v>
      </c>
      <c r="BI73" s="94">
        <v>713068</v>
      </c>
      <c r="BJ73" s="94">
        <v>106895</v>
      </c>
      <c r="BK73" s="94">
        <v>319794</v>
      </c>
      <c r="BL73" s="89">
        <v>61216855</v>
      </c>
      <c r="BM73" s="98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</row>
    <row r="74" spans="1:84" x14ac:dyDescent="0.2">
      <c r="A74" s="85">
        <f t="shared" si="14"/>
        <v>0</v>
      </c>
      <c r="B74" s="92" t="s">
        <v>154</v>
      </c>
      <c r="C74" s="93" t="s">
        <v>155</v>
      </c>
      <c r="D74" s="94">
        <v>224426</v>
      </c>
      <c r="E74" s="94">
        <v>170369</v>
      </c>
      <c r="F74" s="94">
        <v>584643</v>
      </c>
      <c r="G74" s="94">
        <v>777324</v>
      </c>
      <c r="H74" s="94">
        <v>46589</v>
      </c>
      <c r="I74" s="94">
        <v>3720533</v>
      </c>
      <c r="J74" s="94">
        <v>3883132</v>
      </c>
      <c r="K74" s="94">
        <v>279494</v>
      </c>
      <c r="L74" s="94">
        <v>25079</v>
      </c>
      <c r="M74" s="94">
        <v>293220</v>
      </c>
      <c r="N74" s="94">
        <v>664640</v>
      </c>
      <c r="O74" s="94">
        <v>195835</v>
      </c>
      <c r="P74" s="94">
        <v>256366</v>
      </c>
      <c r="Q74" s="94">
        <v>4574444</v>
      </c>
      <c r="R74" s="94">
        <v>551220</v>
      </c>
      <c r="S74" s="94">
        <v>6130534</v>
      </c>
      <c r="T74" s="94">
        <v>2429220</v>
      </c>
      <c r="U74" s="94">
        <v>0</v>
      </c>
      <c r="V74" s="94">
        <v>7173826</v>
      </c>
      <c r="W74" s="94">
        <v>644004</v>
      </c>
      <c r="X74" s="94">
        <v>2598660</v>
      </c>
      <c r="Y74" s="94">
        <v>50156</v>
      </c>
      <c r="Z74" s="94">
        <v>0</v>
      </c>
      <c r="AA74" s="94">
        <v>100280</v>
      </c>
      <c r="AB74" s="94">
        <v>0</v>
      </c>
      <c r="AC74" s="94">
        <v>482118</v>
      </c>
      <c r="AD74" s="94">
        <v>105047</v>
      </c>
      <c r="AE74" s="94">
        <v>65750</v>
      </c>
      <c r="AF74" s="94">
        <v>702511</v>
      </c>
      <c r="AG74" s="94">
        <v>1680781</v>
      </c>
      <c r="AH74" s="94">
        <v>16474053</v>
      </c>
      <c r="AI74" s="94">
        <v>326559</v>
      </c>
      <c r="AJ74" s="94">
        <v>0</v>
      </c>
      <c r="AK74" s="94">
        <v>101559</v>
      </c>
      <c r="AL74" s="94">
        <v>26448</v>
      </c>
      <c r="AM74" s="94">
        <v>54720</v>
      </c>
      <c r="AN74" s="94">
        <v>1053841</v>
      </c>
      <c r="AO74" s="94">
        <v>52427</v>
      </c>
      <c r="AP74" s="94">
        <v>9250760</v>
      </c>
      <c r="AQ74" s="94">
        <v>2157126</v>
      </c>
      <c r="AR74" s="94">
        <v>10134320</v>
      </c>
      <c r="AS74" s="94">
        <v>1640036</v>
      </c>
      <c r="AT74" s="94">
        <v>1007064</v>
      </c>
      <c r="AU74" s="94">
        <v>68074</v>
      </c>
      <c r="AV74" s="94">
        <v>2031024</v>
      </c>
      <c r="AW74" s="94">
        <v>524099</v>
      </c>
      <c r="AX74" s="94">
        <v>203455</v>
      </c>
      <c r="AY74" s="94">
        <v>3647253</v>
      </c>
      <c r="AZ74" s="94">
        <v>1276953</v>
      </c>
      <c r="BA74" s="94">
        <v>1057714</v>
      </c>
      <c r="BB74" s="94">
        <v>71582</v>
      </c>
      <c r="BC74" s="94">
        <v>270926</v>
      </c>
      <c r="BD74" s="94">
        <v>2438840</v>
      </c>
      <c r="BE74" s="94">
        <v>178583</v>
      </c>
      <c r="BF74" s="94">
        <v>72198</v>
      </c>
      <c r="BG74" s="94">
        <v>5504795</v>
      </c>
      <c r="BH74" s="94">
        <v>2172936</v>
      </c>
      <c r="BI74" s="94">
        <v>1289946</v>
      </c>
      <c r="BJ74" s="94">
        <v>172276</v>
      </c>
      <c r="BK74" s="94">
        <v>388050</v>
      </c>
      <c r="BL74" s="89">
        <v>102057818</v>
      </c>
      <c r="BM74" s="98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</row>
    <row r="75" spans="1:84" x14ac:dyDescent="0.2">
      <c r="C75" s="100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O75" s="85"/>
    </row>
    <row r="76" spans="1:84" x14ac:dyDescent="0.2">
      <c r="C76" s="73" t="s">
        <v>156</v>
      </c>
      <c r="D76" s="82">
        <f>SUM(D7:D66)-D67</f>
        <v>0</v>
      </c>
      <c r="E76" s="82">
        <f t="shared" ref="E76:BP76" si="15">SUM(E7:E66)-E67</f>
        <v>0</v>
      </c>
      <c r="F76" s="82">
        <f t="shared" si="15"/>
        <v>0</v>
      </c>
      <c r="G76" s="82">
        <f t="shared" si="15"/>
        <v>0</v>
      </c>
      <c r="H76" s="82">
        <f t="shared" si="15"/>
        <v>0</v>
      </c>
      <c r="I76" s="82">
        <f t="shared" si="15"/>
        <v>0</v>
      </c>
      <c r="J76" s="82">
        <f t="shared" si="15"/>
        <v>0</v>
      </c>
      <c r="K76" s="82">
        <f t="shared" si="15"/>
        <v>0</v>
      </c>
      <c r="L76" s="82">
        <f t="shared" si="15"/>
        <v>0</v>
      </c>
      <c r="M76" s="82">
        <f t="shared" si="15"/>
        <v>0</v>
      </c>
      <c r="N76" s="82">
        <f t="shared" si="15"/>
        <v>0</v>
      </c>
      <c r="O76" s="82">
        <f t="shared" si="15"/>
        <v>0</v>
      </c>
      <c r="P76" s="82">
        <f t="shared" si="15"/>
        <v>0</v>
      </c>
      <c r="Q76" s="82">
        <f t="shared" si="15"/>
        <v>0</v>
      </c>
      <c r="R76" s="82">
        <f t="shared" si="15"/>
        <v>0</v>
      </c>
      <c r="S76" s="82">
        <f t="shared" si="15"/>
        <v>0</v>
      </c>
      <c r="T76" s="82">
        <f t="shared" si="15"/>
        <v>0</v>
      </c>
      <c r="U76" s="82">
        <f t="shared" si="15"/>
        <v>0</v>
      </c>
      <c r="V76" s="82">
        <f t="shared" si="15"/>
        <v>0</v>
      </c>
      <c r="W76" s="82">
        <f t="shared" si="15"/>
        <v>0</v>
      </c>
      <c r="X76" s="82">
        <f t="shared" si="15"/>
        <v>0</v>
      </c>
      <c r="Y76" s="82">
        <f t="shared" si="15"/>
        <v>0</v>
      </c>
      <c r="Z76" s="82">
        <f t="shared" si="15"/>
        <v>0</v>
      </c>
      <c r="AA76" s="82">
        <f t="shared" si="15"/>
        <v>0</v>
      </c>
      <c r="AB76" s="82">
        <f t="shared" si="15"/>
        <v>0</v>
      </c>
      <c r="AC76" s="82">
        <f t="shared" si="15"/>
        <v>0</v>
      </c>
      <c r="AD76" s="82">
        <f t="shared" si="15"/>
        <v>0</v>
      </c>
      <c r="AE76" s="82">
        <f t="shared" si="15"/>
        <v>0</v>
      </c>
      <c r="AF76" s="82">
        <f t="shared" si="15"/>
        <v>0</v>
      </c>
      <c r="AG76" s="82">
        <f t="shared" si="15"/>
        <v>0</v>
      </c>
      <c r="AH76" s="82">
        <f t="shared" si="15"/>
        <v>0</v>
      </c>
      <c r="AI76" s="82">
        <f t="shared" si="15"/>
        <v>0</v>
      </c>
      <c r="AJ76" s="82">
        <f t="shared" si="15"/>
        <v>0</v>
      </c>
      <c r="AK76" s="82">
        <f t="shared" si="15"/>
        <v>0</v>
      </c>
      <c r="AL76" s="82">
        <f t="shared" si="15"/>
        <v>0</v>
      </c>
      <c r="AM76" s="82">
        <f t="shared" si="15"/>
        <v>0</v>
      </c>
      <c r="AN76" s="82">
        <f t="shared" si="15"/>
        <v>0</v>
      </c>
      <c r="AO76" s="82">
        <f t="shared" si="15"/>
        <v>0</v>
      </c>
      <c r="AP76" s="82">
        <f t="shared" si="15"/>
        <v>0</v>
      </c>
      <c r="AQ76" s="82">
        <f t="shared" si="15"/>
        <v>0</v>
      </c>
      <c r="AR76" s="82">
        <f t="shared" si="15"/>
        <v>0</v>
      </c>
      <c r="AS76" s="82">
        <f t="shared" si="15"/>
        <v>0</v>
      </c>
      <c r="AT76" s="82">
        <f t="shared" si="15"/>
        <v>0</v>
      </c>
      <c r="AU76" s="82">
        <f t="shared" si="15"/>
        <v>0</v>
      </c>
      <c r="AV76" s="82">
        <f t="shared" si="15"/>
        <v>0</v>
      </c>
      <c r="AW76" s="82">
        <f t="shared" si="15"/>
        <v>0</v>
      </c>
      <c r="AX76" s="82">
        <f t="shared" si="15"/>
        <v>0</v>
      </c>
      <c r="AY76" s="82">
        <f t="shared" si="15"/>
        <v>0</v>
      </c>
      <c r="AZ76" s="82">
        <f t="shared" si="15"/>
        <v>0</v>
      </c>
      <c r="BA76" s="82">
        <f t="shared" si="15"/>
        <v>0</v>
      </c>
      <c r="BB76" s="82">
        <f t="shared" si="15"/>
        <v>0</v>
      </c>
      <c r="BC76" s="82">
        <f t="shared" si="15"/>
        <v>0</v>
      </c>
      <c r="BD76" s="82">
        <f t="shared" si="15"/>
        <v>0</v>
      </c>
      <c r="BE76" s="82">
        <f t="shared" si="15"/>
        <v>0</v>
      </c>
      <c r="BF76" s="82">
        <f t="shared" si="15"/>
        <v>0</v>
      </c>
      <c r="BG76" s="82">
        <f t="shared" si="15"/>
        <v>0</v>
      </c>
      <c r="BH76" s="82">
        <f t="shared" si="15"/>
        <v>0</v>
      </c>
      <c r="BI76" s="82">
        <f t="shared" si="15"/>
        <v>0</v>
      </c>
      <c r="BJ76" s="82">
        <f t="shared" si="15"/>
        <v>0</v>
      </c>
      <c r="BK76" s="82">
        <f t="shared" si="15"/>
        <v>0</v>
      </c>
      <c r="BL76" s="82">
        <f t="shared" si="15"/>
        <v>0</v>
      </c>
      <c r="BM76" s="82">
        <f t="shared" si="15"/>
        <v>0</v>
      </c>
      <c r="BN76" s="82">
        <f t="shared" si="15"/>
        <v>0</v>
      </c>
      <c r="BO76" s="82">
        <f t="shared" si="15"/>
        <v>0</v>
      </c>
      <c r="BP76" s="82">
        <f t="shared" si="15"/>
        <v>0</v>
      </c>
      <c r="BQ76" s="82">
        <f t="shared" ref="BQ76:BY76" si="16">SUM(BQ7:BQ66)-BQ67</f>
        <v>0</v>
      </c>
      <c r="BR76" s="82">
        <f t="shared" si="16"/>
        <v>0</v>
      </c>
      <c r="BS76" s="82">
        <f t="shared" si="16"/>
        <v>0</v>
      </c>
      <c r="BT76" s="82">
        <f t="shared" si="16"/>
        <v>0</v>
      </c>
      <c r="BU76" s="82">
        <f t="shared" si="16"/>
        <v>0</v>
      </c>
      <c r="BV76" s="82">
        <f t="shared" si="16"/>
        <v>0</v>
      </c>
      <c r="BW76" s="82">
        <f t="shared" si="16"/>
        <v>0</v>
      </c>
      <c r="BX76" s="82">
        <f t="shared" si="16"/>
        <v>0</v>
      </c>
      <c r="BY76" s="82">
        <f t="shared" si="16"/>
        <v>0</v>
      </c>
    </row>
    <row r="77" spans="1:84" x14ac:dyDescent="0.2">
      <c r="C77" s="73" t="s">
        <v>157</v>
      </c>
      <c r="D77" s="78">
        <f>SUM(D69:D72)-D73</f>
        <v>0</v>
      </c>
      <c r="E77" s="78">
        <f t="shared" ref="E77:BP77" si="17">SUM(E69:E72)-E73</f>
        <v>0</v>
      </c>
      <c r="F77" s="78">
        <f t="shared" si="17"/>
        <v>0</v>
      </c>
      <c r="G77" s="78">
        <f t="shared" si="17"/>
        <v>0</v>
      </c>
      <c r="H77" s="78">
        <f t="shared" si="17"/>
        <v>0</v>
      </c>
      <c r="I77" s="78">
        <f t="shared" si="17"/>
        <v>0</v>
      </c>
      <c r="J77" s="78">
        <f t="shared" si="17"/>
        <v>0</v>
      </c>
      <c r="K77" s="78">
        <f t="shared" si="17"/>
        <v>0</v>
      </c>
      <c r="L77" s="78">
        <f t="shared" si="17"/>
        <v>0</v>
      </c>
      <c r="M77" s="78">
        <f t="shared" si="17"/>
        <v>0</v>
      </c>
      <c r="N77" s="78">
        <f t="shared" si="17"/>
        <v>0</v>
      </c>
      <c r="O77" s="78">
        <f t="shared" si="17"/>
        <v>0</v>
      </c>
      <c r="P77" s="78">
        <f t="shared" si="17"/>
        <v>0</v>
      </c>
      <c r="Q77" s="78">
        <f t="shared" si="17"/>
        <v>0</v>
      </c>
      <c r="R77" s="78">
        <f t="shared" si="17"/>
        <v>0</v>
      </c>
      <c r="S77" s="78">
        <f t="shared" si="17"/>
        <v>0</v>
      </c>
      <c r="T77" s="78">
        <f t="shared" si="17"/>
        <v>0</v>
      </c>
      <c r="U77" s="78">
        <f t="shared" si="17"/>
        <v>0</v>
      </c>
      <c r="V77" s="78">
        <f t="shared" si="17"/>
        <v>0</v>
      </c>
      <c r="W77" s="78">
        <f t="shared" si="17"/>
        <v>0</v>
      </c>
      <c r="X77" s="78">
        <f t="shared" si="17"/>
        <v>0</v>
      </c>
      <c r="Y77" s="78">
        <f t="shared" si="17"/>
        <v>0</v>
      </c>
      <c r="Z77" s="78">
        <f t="shared" si="17"/>
        <v>0</v>
      </c>
      <c r="AA77" s="78">
        <f t="shared" si="17"/>
        <v>0</v>
      </c>
      <c r="AB77" s="78">
        <f t="shared" si="17"/>
        <v>0</v>
      </c>
      <c r="AC77" s="78">
        <f t="shared" si="17"/>
        <v>0</v>
      </c>
      <c r="AD77" s="78">
        <f t="shared" si="17"/>
        <v>0</v>
      </c>
      <c r="AE77" s="78">
        <f t="shared" si="17"/>
        <v>0</v>
      </c>
      <c r="AF77" s="78">
        <f t="shared" si="17"/>
        <v>0</v>
      </c>
      <c r="AG77" s="78">
        <f t="shared" si="17"/>
        <v>0</v>
      </c>
      <c r="AH77" s="78">
        <f t="shared" si="17"/>
        <v>0</v>
      </c>
      <c r="AI77" s="78">
        <f t="shared" si="17"/>
        <v>0</v>
      </c>
      <c r="AJ77" s="78">
        <f t="shared" si="17"/>
        <v>0</v>
      </c>
      <c r="AK77" s="78">
        <f t="shared" si="17"/>
        <v>0</v>
      </c>
      <c r="AL77" s="78">
        <f t="shared" si="17"/>
        <v>0</v>
      </c>
      <c r="AM77" s="78">
        <f t="shared" si="17"/>
        <v>0</v>
      </c>
      <c r="AN77" s="78">
        <f t="shared" si="17"/>
        <v>0</v>
      </c>
      <c r="AO77" s="78">
        <f t="shared" si="17"/>
        <v>0</v>
      </c>
      <c r="AP77" s="78">
        <f t="shared" si="17"/>
        <v>0</v>
      </c>
      <c r="AQ77" s="78">
        <f t="shared" si="17"/>
        <v>0</v>
      </c>
      <c r="AR77" s="78">
        <f t="shared" si="17"/>
        <v>0</v>
      </c>
      <c r="AS77" s="78">
        <f t="shared" si="17"/>
        <v>0</v>
      </c>
      <c r="AT77" s="78">
        <f t="shared" si="17"/>
        <v>0</v>
      </c>
      <c r="AU77" s="78">
        <f t="shared" si="17"/>
        <v>0</v>
      </c>
      <c r="AV77" s="78">
        <f t="shared" si="17"/>
        <v>0</v>
      </c>
      <c r="AW77" s="78">
        <f t="shared" si="17"/>
        <v>0</v>
      </c>
      <c r="AX77" s="78">
        <f t="shared" si="17"/>
        <v>0</v>
      </c>
      <c r="AY77" s="78">
        <f t="shared" si="17"/>
        <v>0</v>
      </c>
      <c r="AZ77" s="78">
        <f t="shared" si="17"/>
        <v>0</v>
      </c>
      <c r="BA77" s="78">
        <f t="shared" si="17"/>
        <v>0</v>
      </c>
      <c r="BB77" s="78">
        <f t="shared" si="17"/>
        <v>0</v>
      </c>
      <c r="BC77" s="78">
        <f t="shared" si="17"/>
        <v>0</v>
      </c>
      <c r="BD77" s="78">
        <f t="shared" si="17"/>
        <v>0</v>
      </c>
      <c r="BE77" s="78">
        <f t="shared" si="17"/>
        <v>0</v>
      </c>
      <c r="BF77" s="78">
        <f t="shared" si="17"/>
        <v>0</v>
      </c>
      <c r="BG77" s="78">
        <f t="shared" si="17"/>
        <v>0</v>
      </c>
      <c r="BH77" s="78">
        <f t="shared" si="17"/>
        <v>0</v>
      </c>
      <c r="BI77" s="78">
        <f t="shared" si="17"/>
        <v>0</v>
      </c>
      <c r="BJ77" s="78">
        <f t="shared" si="17"/>
        <v>0</v>
      </c>
      <c r="BK77" s="78">
        <f t="shared" si="17"/>
        <v>0</v>
      </c>
      <c r="BL77" s="78">
        <f t="shared" si="17"/>
        <v>0</v>
      </c>
      <c r="BM77" s="78">
        <f t="shared" si="17"/>
        <v>0</v>
      </c>
      <c r="BN77" s="78">
        <f t="shared" si="17"/>
        <v>0</v>
      </c>
      <c r="BO77" s="78">
        <f t="shared" si="17"/>
        <v>0</v>
      </c>
      <c r="BP77" s="78">
        <f t="shared" si="17"/>
        <v>0</v>
      </c>
      <c r="BQ77" s="78">
        <f t="shared" ref="BQ77:BY77" si="18">SUM(BQ69:BQ72)-BQ73</f>
        <v>0</v>
      </c>
      <c r="BR77" s="78">
        <f t="shared" si="18"/>
        <v>0</v>
      </c>
      <c r="BS77" s="78">
        <f t="shared" si="18"/>
        <v>0</v>
      </c>
      <c r="BT77" s="78">
        <f t="shared" si="18"/>
        <v>0</v>
      </c>
      <c r="BU77" s="78">
        <f t="shared" si="18"/>
        <v>0</v>
      </c>
      <c r="BV77" s="78">
        <f t="shared" si="18"/>
        <v>0</v>
      </c>
      <c r="BW77" s="78">
        <f t="shared" si="18"/>
        <v>0</v>
      </c>
      <c r="BX77" s="78">
        <f t="shared" si="18"/>
        <v>0</v>
      </c>
      <c r="BY77" s="78">
        <f t="shared" si="18"/>
        <v>0</v>
      </c>
    </row>
    <row r="78" spans="1:84" x14ac:dyDescent="0.2">
      <c r="C78" s="73" t="s">
        <v>158</v>
      </c>
      <c r="D78" s="78">
        <f>+D74-D73-D68-D67</f>
        <v>0</v>
      </c>
      <c r="E78" s="78">
        <f t="shared" ref="E78:BL78" si="19">+E74-E73-E68-E67</f>
        <v>0</v>
      </c>
      <c r="F78" s="78">
        <f t="shared" si="19"/>
        <v>0</v>
      </c>
      <c r="G78" s="78">
        <f t="shared" si="19"/>
        <v>0</v>
      </c>
      <c r="H78" s="78">
        <f t="shared" si="19"/>
        <v>0</v>
      </c>
      <c r="I78" s="78">
        <f t="shared" si="19"/>
        <v>0</v>
      </c>
      <c r="J78" s="78">
        <f t="shared" si="19"/>
        <v>0</v>
      </c>
      <c r="K78" s="78">
        <f t="shared" si="19"/>
        <v>0</v>
      </c>
      <c r="L78" s="78">
        <f t="shared" si="19"/>
        <v>0</v>
      </c>
      <c r="M78" s="78">
        <f t="shared" si="19"/>
        <v>0</v>
      </c>
      <c r="N78" s="78">
        <f t="shared" si="19"/>
        <v>0</v>
      </c>
      <c r="O78" s="78">
        <f t="shared" si="19"/>
        <v>0</v>
      </c>
      <c r="P78" s="78">
        <f t="shared" si="19"/>
        <v>0</v>
      </c>
      <c r="Q78" s="78">
        <f t="shared" si="19"/>
        <v>0</v>
      </c>
      <c r="R78" s="78">
        <f t="shared" si="19"/>
        <v>0</v>
      </c>
      <c r="S78" s="78">
        <f t="shared" si="19"/>
        <v>0</v>
      </c>
      <c r="T78" s="78">
        <f t="shared" si="19"/>
        <v>0</v>
      </c>
      <c r="U78" s="78">
        <f t="shared" si="19"/>
        <v>0</v>
      </c>
      <c r="V78" s="78">
        <f t="shared" si="19"/>
        <v>0</v>
      </c>
      <c r="W78" s="78">
        <f t="shared" si="19"/>
        <v>0</v>
      </c>
      <c r="X78" s="78">
        <f t="shared" si="19"/>
        <v>0</v>
      </c>
      <c r="Y78" s="78">
        <f t="shared" si="19"/>
        <v>0</v>
      </c>
      <c r="Z78" s="78">
        <f t="shared" si="19"/>
        <v>0</v>
      </c>
      <c r="AA78" s="78">
        <f t="shared" si="19"/>
        <v>0</v>
      </c>
      <c r="AB78" s="78">
        <f t="shared" si="19"/>
        <v>0</v>
      </c>
      <c r="AC78" s="78">
        <f t="shared" si="19"/>
        <v>0</v>
      </c>
      <c r="AD78" s="78">
        <f t="shared" si="19"/>
        <v>0</v>
      </c>
      <c r="AE78" s="78">
        <f t="shared" si="19"/>
        <v>0</v>
      </c>
      <c r="AF78" s="78">
        <f t="shared" si="19"/>
        <v>0</v>
      </c>
      <c r="AG78" s="78">
        <f t="shared" si="19"/>
        <v>0</v>
      </c>
      <c r="AH78" s="78">
        <f t="shared" si="19"/>
        <v>0</v>
      </c>
      <c r="AI78" s="78">
        <f t="shared" si="19"/>
        <v>0</v>
      </c>
      <c r="AJ78" s="78">
        <f t="shared" si="19"/>
        <v>0</v>
      </c>
      <c r="AK78" s="78">
        <f t="shared" si="19"/>
        <v>0</v>
      </c>
      <c r="AL78" s="78">
        <f t="shared" si="19"/>
        <v>0</v>
      </c>
      <c r="AM78" s="78">
        <f t="shared" si="19"/>
        <v>0</v>
      </c>
      <c r="AN78" s="78">
        <f t="shared" si="19"/>
        <v>0</v>
      </c>
      <c r="AO78" s="78">
        <f t="shared" si="19"/>
        <v>0</v>
      </c>
      <c r="AP78" s="78">
        <f t="shared" si="19"/>
        <v>0</v>
      </c>
      <c r="AQ78" s="78">
        <f t="shared" si="19"/>
        <v>0</v>
      </c>
      <c r="AR78" s="78">
        <f t="shared" si="19"/>
        <v>0</v>
      </c>
      <c r="AS78" s="78">
        <f t="shared" si="19"/>
        <v>0</v>
      </c>
      <c r="AT78" s="78">
        <f t="shared" si="19"/>
        <v>0</v>
      </c>
      <c r="AU78" s="78">
        <f t="shared" si="19"/>
        <v>0</v>
      </c>
      <c r="AV78" s="78">
        <f t="shared" si="19"/>
        <v>0</v>
      </c>
      <c r="AW78" s="78">
        <f t="shared" si="19"/>
        <v>0</v>
      </c>
      <c r="AX78" s="78">
        <f t="shared" si="19"/>
        <v>0</v>
      </c>
      <c r="AY78" s="78">
        <f t="shared" si="19"/>
        <v>0</v>
      </c>
      <c r="AZ78" s="78">
        <f t="shared" si="19"/>
        <v>0</v>
      </c>
      <c r="BA78" s="78">
        <f t="shared" si="19"/>
        <v>0</v>
      </c>
      <c r="BB78" s="78">
        <f t="shared" si="19"/>
        <v>0</v>
      </c>
      <c r="BC78" s="78">
        <f t="shared" si="19"/>
        <v>0</v>
      </c>
      <c r="BD78" s="78">
        <f t="shared" si="19"/>
        <v>0</v>
      </c>
      <c r="BE78" s="78">
        <f t="shared" si="19"/>
        <v>0</v>
      </c>
      <c r="BF78" s="78">
        <f t="shared" si="19"/>
        <v>0</v>
      </c>
      <c r="BG78" s="78">
        <f t="shared" si="19"/>
        <v>0</v>
      </c>
      <c r="BH78" s="78">
        <f t="shared" si="19"/>
        <v>0</v>
      </c>
      <c r="BI78" s="78">
        <f t="shared" si="19"/>
        <v>0</v>
      </c>
      <c r="BJ78" s="78">
        <f t="shared" si="19"/>
        <v>0</v>
      </c>
      <c r="BK78" s="78">
        <f t="shared" si="19"/>
        <v>0</v>
      </c>
      <c r="BL78" s="78">
        <f t="shared" si="19"/>
        <v>0</v>
      </c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</row>
    <row r="79" spans="1:84" x14ac:dyDescent="0.2"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</row>
    <row r="80" spans="1:84" x14ac:dyDescent="0.2"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73" t="s">
        <v>159</v>
      </c>
      <c r="BN80" s="85">
        <f>+BL73</f>
        <v>61216855</v>
      </c>
    </row>
    <row r="81" spans="65:66" x14ac:dyDescent="0.2">
      <c r="BM81" s="73" t="s">
        <v>160</v>
      </c>
      <c r="BN81" s="85">
        <f>+BS67-BU67</f>
        <v>61216855</v>
      </c>
    </row>
    <row r="82" spans="65:66" x14ac:dyDescent="0.2">
      <c r="BN82" s="85">
        <f>+BN80-BN81</f>
        <v>0</v>
      </c>
    </row>
  </sheetData>
  <mergeCells count="76">
    <mergeCell ref="BJ4:BJ6"/>
    <mergeCell ref="BK4:BK6"/>
    <mergeCell ref="BL4:BL6"/>
    <mergeCell ref="BW4:BW6"/>
    <mergeCell ref="BX4:BX6"/>
    <mergeCell ref="BV5:BV6"/>
    <mergeCell ref="BQ5:BQ6"/>
    <mergeCell ref="BR5:BR6"/>
    <mergeCell ref="BS5:BS6"/>
    <mergeCell ref="BT5:BT6"/>
    <mergeCell ref="BU5:BU6"/>
    <mergeCell ref="BY4:BY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scale="90" orientation="landscape" verticalDpi="4294967293" r:id="rId1"/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CF82"/>
  <sheetViews>
    <sheetView showGridLines="0" zoomScale="80" zoomScaleNormal="80" workbookViewId="0">
      <pane xSplit="3" ySplit="6" topLeftCell="BR46" activePane="bottomRight" state="frozen"/>
      <selection activeCell="BR24" sqref="BR24"/>
      <selection pane="topRight" activeCell="BR24" sqref="BR24"/>
      <selection pane="bottomLeft" activeCell="BR24" sqref="BR24"/>
      <selection pane="bottomRight" activeCell="BV53" sqref="BV53"/>
    </sheetView>
  </sheetViews>
  <sheetFormatPr defaultColWidth="13.6640625" defaultRowHeight="14.4" x14ac:dyDescent="0.3"/>
  <cols>
    <col min="1" max="1" width="7.109375" style="1" customWidth="1"/>
    <col min="2" max="2" width="6.88671875" style="1" customWidth="1"/>
    <col min="3" max="3" width="26.6640625" style="1" customWidth="1"/>
    <col min="4" max="4" width="13" style="1" customWidth="1"/>
    <col min="5" max="8" width="14" style="1" bestFit="1" customWidth="1"/>
    <col min="9" max="9" width="14.6640625" style="1" bestFit="1" customWidth="1"/>
    <col min="10" max="20" width="14" style="1" bestFit="1" customWidth="1"/>
    <col min="21" max="21" width="16.44140625" style="1" bestFit="1" customWidth="1"/>
    <col min="22" max="33" width="14" style="1" bestFit="1" customWidth="1"/>
    <col min="34" max="34" width="15.88671875" style="1" bestFit="1" customWidth="1"/>
    <col min="35" max="41" width="14" style="1" bestFit="1" customWidth="1"/>
    <col min="42" max="42" width="15.88671875" style="1" bestFit="1" customWidth="1"/>
    <col min="43" max="43" width="16.44140625" style="1" bestFit="1" customWidth="1"/>
    <col min="44" max="44" width="18.33203125" style="1" bestFit="1" customWidth="1"/>
    <col min="45" max="45" width="16.44140625" style="1" bestFit="1" customWidth="1"/>
    <col min="46" max="51" width="14" style="1" bestFit="1" customWidth="1"/>
    <col min="52" max="53" width="16.44140625" style="1" bestFit="1" customWidth="1"/>
    <col min="54" max="54" width="14" style="1" bestFit="1" customWidth="1"/>
    <col min="55" max="55" width="16.44140625" style="1" bestFit="1" customWidth="1"/>
    <col min="56" max="58" width="14" style="1" bestFit="1" customWidth="1"/>
    <col min="59" max="59" width="24" style="1" bestFit="1" customWidth="1"/>
    <col min="60" max="60" width="15.88671875" style="1" bestFit="1" customWidth="1"/>
    <col min="61" max="63" width="14" style="1" bestFit="1" customWidth="1"/>
    <col min="64" max="64" width="14.88671875" style="1" bestFit="1" customWidth="1"/>
    <col min="65" max="65" width="18.88671875" style="1" bestFit="1" customWidth="1"/>
    <col min="66" max="66" width="13.88671875" style="1" bestFit="1" customWidth="1"/>
    <col min="67" max="67" width="16.88671875" style="1" bestFit="1" customWidth="1"/>
    <col min="68" max="68" width="16.33203125" style="1" bestFit="1" customWidth="1"/>
    <col min="69" max="69" width="13.88671875" style="1" bestFit="1" customWidth="1"/>
    <col min="70" max="71" width="18.5546875" style="1" customWidth="1"/>
    <col min="72" max="72" width="20.5546875" style="1" customWidth="1"/>
    <col min="73" max="73" width="18.109375" style="1" customWidth="1"/>
    <col min="74" max="74" width="14.5546875" style="1" bestFit="1" customWidth="1"/>
    <col min="75" max="75" width="15" style="1" customWidth="1"/>
    <col min="76" max="76" width="17.109375" style="1" customWidth="1"/>
    <col min="77" max="77" width="13.88671875" style="1" customWidth="1"/>
    <col min="78" max="78" width="13.6640625" style="1"/>
    <col min="79" max="84" width="8.44140625" style="1" bestFit="1" customWidth="1"/>
    <col min="85" max="16384" width="13.6640625" style="1"/>
  </cols>
  <sheetData>
    <row r="1" spans="1:84" ht="25.8" x14ac:dyDescent="0.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6"/>
      <c r="BO1" s="5"/>
      <c r="BP1" s="5"/>
      <c r="BQ1" s="5"/>
      <c r="BR1" s="5"/>
      <c r="BS1" s="7"/>
      <c r="BT1" s="3"/>
      <c r="BU1" s="3"/>
      <c r="BV1" s="3"/>
    </row>
    <row r="2" spans="1:84" ht="25.8" x14ac:dyDescent="0.5">
      <c r="B2" s="2" t="s">
        <v>161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5"/>
      <c r="BM2" s="5"/>
      <c r="BN2" s="5"/>
      <c r="BO2" s="5"/>
      <c r="BP2" s="5"/>
      <c r="BQ2" s="5"/>
      <c r="BR2" s="5"/>
      <c r="BS2" s="5"/>
      <c r="BT2" s="3"/>
      <c r="BU2" s="3"/>
    </row>
    <row r="3" spans="1:84" ht="25.8" x14ac:dyDescent="0.5">
      <c r="B3" s="2"/>
      <c r="C3" s="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84" ht="15.6" x14ac:dyDescent="0.3">
      <c r="B4" s="128" t="s">
        <v>2</v>
      </c>
      <c r="C4" s="128" t="s">
        <v>3</v>
      </c>
      <c r="D4" s="128">
        <v>1</v>
      </c>
      <c r="E4" s="128">
        <f>+D4+1</f>
        <v>2</v>
      </c>
      <c r="F4" s="128">
        <f t="shared" ref="F4:BK4" si="0">+E4+1</f>
        <v>3</v>
      </c>
      <c r="G4" s="128">
        <f t="shared" si="0"/>
        <v>4</v>
      </c>
      <c r="H4" s="128">
        <f t="shared" si="0"/>
        <v>5</v>
      </c>
      <c r="I4" s="128">
        <f t="shared" si="0"/>
        <v>6</v>
      </c>
      <c r="J4" s="128">
        <f t="shared" si="0"/>
        <v>7</v>
      </c>
      <c r="K4" s="128">
        <f t="shared" si="0"/>
        <v>8</v>
      </c>
      <c r="L4" s="128">
        <f t="shared" si="0"/>
        <v>9</v>
      </c>
      <c r="M4" s="128">
        <f t="shared" si="0"/>
        <v>10</v>
      </c>
      <c r="N4" s="128">
        <f t="shared" si="0"/>
        <v>11</v>
      </c>
      <c r="O4" s="128">
        <f t="shared" si="0"/>
        <v>12</v>
      </c>
      <c r="P4" s="128">
        <f t="shared" si="0"/>
        <v>13</v>
      </c>
      <c r="Q4" s="128">
        <f t="shared" si="0"/>
        <v>14</v>
      </c>
      <c r="R4" s="128">
        <f t="shared" si="0"/>
        <v>15</v>
      </c>
      <c r="S4" s="128">
        <f t="shared" si="0"/>
        <v>16</v>
      </c>
      <c r="T4" s="128">
        <f t="shared" si="0"/>
        <v>17</v>
      </c>
      <c r="U4" s="128">
        <f t="shared" si="0"/>
        <v>18</v>
      </c>
      <c r="V4" s="128">
        <f t="shared" si="0"/>
        <v>19</v>
      </c>
      <c r="W4" s="128">
        <f t="shared" si="0"/>
        <v>20</v>
      </c>
      <c r="X4" s="128">
        <f t="shared" si="0"/>
        <v>21</v>
      </c>
      <c r="Y4" s="128">
        <f t="shared" si="0"/>
        <v>22</v>
      </c>
      <c r="Z4" s="128">
        <f t="shared" si="0"/>
        <v>23</v>
      </c>
      <c r="AA4" s="128">
        <f t="shared" si="0"/>
        <v>24</v>
      </c>
      <c r="AB4" s="128">
        <f t="shared" si="0"/>
        <v>25</v>
      </c>
      <c r="AC4" s="128">
        <f t="shared" si="0"/>
        <v>26</v>
      </c>
      <c r="AD4" s="128">
        <f t="shared" si="0"/>
        <v>27</v>
      </c>
      <c r="AE4" s="128">
        <f t="shared" si="0"/>
        <v>28</v>
      </c>
      <c r="AF4" s="128">
        <f t="shared" si="0"/>
        <v>29</v>
      </c>
      <c r="AG4" s="128">
        <f t="shared" si="0"/>
        <v>30</v>
      </c>
      <c r="AH4" s="128">
        <f t="shared" si="0"/>
        <v>31</v>
      </c>
      <c r="AI4" s="128">
        <f t="shared" si="0"/>
        <v>32</v>
      </c>
      <c r="AJ4" s="128">
        <f t="shared" si="0"/>
        <v>33</v>
      </c>
      <c r="AK4" s="128">
        <f t="shared" si="0"/>
        <v>34</v>
      </c>
      <c r="AL4" s="128">
        <f t="shared" si="0"/>
        <v>35</v>
      </c>
      <c r="AM4" s="128">
        <f t="shared" si="0"/>
        <v>36</v>
      </c>
      <c r="AN4" s="128">
        <f t="shared" si="0"/>
        <v>37</v>
      </c>
      <c r="AO4" s="128">
        <f t="shared" si="0"/>
        <v>38</v>
      </c>
      <c r="AP4" s="128">
        <f t="shared" si="0"/>
        <v>39</v>
      </c>
      <c r="AQ4" s="128">
        <f t="shared" si="0"/>
        <v>40</v>
      </c>
      <c r="AR4" s="128">
        <f t="shared" si="0"/>
        <v>41</v>
      </c>
      <c r="AS4" s="128">
        <f t="shared" si="0"/>
        <v>42</v>
      </c>
      <c r="AT4" s="128">
        <f t="shared" si="0"/>
        <v>43</v>
      </c>
      <c r="AU4" s="128">
        <f t="shared" si="0"/>
        <v>44</v>
      </c>
      <c r="AV4" s="128">
        <f t="shared" si="0"/>
        <v>45</v>
      </c>
      <c r="AW4" s="128">
        <f t="shared" si="0"/>
        <v>46</v>
      </c>
      <c r="AX4" s="128">
        <f t="shared" si="0"/>
        <v>47</v>
      </c>
      <c r="AY4" s="128">
        <f t="shared" si="0"/>
        <v>48</v>
      </c>
      <c r="AZ4" s="128">
        <f t="shared" si="0"/>
        <v>49</v>
      </c>
      <c r="BA4" s="128">
        <f t="shared" si="0"/>
        <v>50</v>
      </c>
      <c r="BB4" s="128">
        <f t="shared" si="0"/>
        <v>51</v>
      </c>
      <c r="BC4" s="128">
        <f t="shared" si="0"/>
        <v>52</v>
      </c>
      <c r="BD4" s="128">
        <f t="shared" si="0"/>
        <v>53</v>
      </c>
      <c r="BE4" s="128">
        <f t="shared" si="0"/>
        <v>54</v>
      </c>
      <c r="BF4" s="128">
        <f t="shared" si="0"/>
        <v>55</v>
      </c>
      <c r="BG4" s="128">
        <f t="shared" si="0"/>
        <v>56</v>
      </c>
      <c r="BH4" s="128">
        <f>+BG4+1</f>
        <v>57</v>
      </c>
      <c r="BI4" s="128">
        <f t="shared" si="0"/>
        <v>58</v>
      </c>
      <c r="BJ4" s="128">
        <f t="shared" si="0"/>
        <v>59</v>
      </c>
      <c r="BK4" s="128">
        <f t="shared" si="0"/>
        <v>60</v>
      </c>
      <c r="BL4" s="128">
        <v>180</v>
      </c>
      <c r="BM4" s="12">
        <v>3011</v>
      </c>
      <c r="BN4" s="12">
        <v>3012</v>
      </c>
      <c r="BO4" s="12">
        <v>3020</v>
      </c>
      <c r="BP4" s="12">
        <v>3030</v>
      </c>
      <c r="BQ4" s="12">
        <v>3040</v>
      </c>
      <c r="BR4" s="12">
        <v>3050</v>
      </c>
      <c r="BS4" s="12">
        <v>3090</v>
      </c>
      <c r="BT4" s="12">
        <v>3100</v>
      </c>
      <c r="BU4" s="12">
        <v>4090</v>
      </c>
      <c r="BV4" s="12">
        <v>5090</v>
      </c>
      <c r="BW4" s="129">
        <v>600</v>
      </c>
      <c r="BX4" s="129">
        <v>700</v>
      </c>
      <c r="BY4" s="129">
        <v>800</v>
      </c>
    </row>
    <row r="5" spans="1:84" ht="15" customHeight="1" x14ac:dyDescent="0.3"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31" t="s">
        <v>4</v>
      </c>
      <c r="BN5" s="131" t="s">
        <v>5</v>
      </c>
      <c r="BO5" s="133" t="s">
        <v>6</v>
      </c>
      <c r="BP5" s="131" t="s">
        <v>7</v>
      </c>
      <c r="BQ5" s="135" t="s">
        <v>8</v>
      </c>
      <c r="BR5" s="133" t="s">
        <v>9</v>
      </c>
      <c r="BS5" s="133" t="s">
        <v>10</v>
      </c>
      <c r="BT5" s="133" t="s">
        <v>11</v>
      </c>
      <c r="BU5" s="137" t="s">
        <v>12</v>
      </c>
      <c r="BV5" s="133" t="s">
        <v>16</v>
      </c>
      <c r="BW5" s="130"/>
      <c r="BX5" s="130"/>
      <c r="BY5" s="130"/>
    </row>
    <row r="6" spans="1:84" ht="33" customHeight="1" x14ac:dyDescent="0.3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32"/>
      <c r="BN6" s="132"/>
      <c r="BO6" s="134"/>
      <c r="BP6" s="132"/>
      <c r="BQ6" s="136"/>
      <c r="BR6" s="134"/>
      <c r="BS6" s="134"/>
      <c r="BT6" s="134"/>
      <c r="BU6" s="138"/>
      <c r="BV6" s="134"/>
      <c r="BW6" s="130"/>
      <c r="BX6" s="130"/>
      <c r="BY6" s="130"/>
      <c r="CA6" s="13" t="s">
        <v>17</v>
      </c>
      <c r="CB6" s="13" t="s">
        <v>18</v>
      </c>
      <c r="CC6" s="13" t="s">
        <v>19</v>
      </c>
      <c r="CD6" s="13" t="s">
        <v>20</v>
      </c>
      <c r="CE6" s="13" t="s">
        <v>21</v>
      </c>
      <c r="CF6" s="13" t="s">
        <v>22</v>
      </c>
    </row>
    <row r="7" spans="1:84" ht="15.6" x14ac:dyDescent="0.3">
      <c r="A7" s="14"/>
      <c r="B7" s="15" t="s">
        <v>23</v>
      </c>
      <c r="C7" s="16" t="s">
        <v>24</v>
      </c>
      <c r="D7" s="17">
        <v>16492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319</v>
      </c>
      <c r="N7" s="17">
        <v>695</v>
      </c>
      <c r="O7" s="17">
        <v>5269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193516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8">
        <v>216291</v>
      </c>
      <c r="BM7" s="17">
        <v>0</v>
      </c>
      <c r="BN7" s="17">
        <v>0</v>
      </c>
      <c r="BO7" s="17">
        <v>0</v>
      </c>
      <c r="BP7" s="17">
        <v>0</v>
      </c>
      <c r="BQ7" s="17">
        <v>8997</v>
      </c>
      <c r="BR7" s="17">
        <v>0</v>
      </c>
      <c r="BS7" s="18">
        <v>8997</v>
      </c>
      <c r="BT7" s="18">
        <v>225288</v>
      </c>
      <c r="BU7" s="17">
        <v>862</v>
      </c>
      <c r="BV7" s="18">
        <v>0</v>
      </c>
      <c r="BW7" s="18">
        <v>224426</v>
      </c>
      <c r="BX7" s="17">
        <v>225288</v>
      </c>
      <c r="BY7" s="17">
        <v>0</v>
      </c>
      <c r="CA7" s="14">
        <f t="shared" ref="CA7:CA38" si="1">SUM(D7:BK7)-BL7</f>
        <v>0</v>
      </c>
      <c r="CB7" s="14">
        <f t="shared" ref="CB7:CB38" si="2">SUM(BM7:BR7)-BS7</f>
        <v>0</v>
      </c>
      <c r="CC7" s="14">
        <f t="shared" ref="CC7:CC38" si="3">+BT7-BS7-BL7</f>
        <v>0</v>
      </c>
      <c r="CD7" s="14" t="e">
        <f>SUM(#REF!)-BV7</f>
        <v>#REF!</v>
      </c>
      <c r="CE7" s="14">
        <f t="shared" ref="CE7:CE38" si="4">+BX7-BW7-BV7-BU7</f>
        <v>0</v>
      </c>
      <c r="CF7" s="14">
        <f t="shared" ref="CF7:CF38" si="5">+BT7-BX7</f>
        <v>0</v>
      </c>
    </row>
    <row r="8" spans="1:84" ht="15.6" x14ac:dyDescent="0.3">
      <c r="A8" s="14"/>
      <c r="B8" s="15" t="s">
        <v>25</v>
      </c>
      <c r="C8" s="16" t="s">
        <v>26</v>
      </c>
      <c r="D8" s="17">
        <v>0</v>
      </c>
      <c r="E8" s="17">
        <v>15595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5347</v>
      </c>
      <c r="N8" s="17">
        <v>8261</v>
      </c>
      <c r="O8" s="17">
        <v>4938</v>
      </c>
      <c r="P8" s="17">
        <v>0</v>
      </c>
      <c r="Q8" s="17">
        <v>2956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13159</v>
      </c>
      <c r="X8" s="17">
        <v>70974</v>
      </c>
      <c r="Y8" s="17">
        <v>2439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2910</v>
      </c>
      <c r="AY8" s="17">
        <v>74440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1127</v>
      </c>
      <c r="BI8" s="17">
        <v>6283</v>
      </c>
      <c r="BJ8" s="17">
        <v>0</v>
      </c>
      <c r="BK8" s="17">
        <v>0</v>
      </c>
      <c r="BL8" s="18">
        <v>208429</v>
      </c>
      <c r="BM8" s="17">
        <v>210015</v>
      </c>
      <c r="BN8" s="17">
        <v>0</v>
      </c>
      <c r="BO8" s="17">
        <v>0</v>
      </c>
      <c r="BP8" s="17">
        <v>0</v>
      </c>
      <c r="BQ8" s="17">
        <v>662</v>
      </c>
      <c r="BR8" s="17">
        <v>0</v>
      </c>
      <c r="BS8" s="18">
        <v>210677</v>
      </c>
      <c r="BT8" s="18">
        <v>419106</v>
      </c>
      <c r="BU8" s="17">
        <v>248737</v>
      </c>
      <c r="BV8" s="18">
        <v>0</v>
      </c>
      <c r="BW8" s="18">
        <v>170369</v>
      </c>
      <c r="BX8" s="17">
        <v>419106</v>
      </c>
      <c r="BY8" s="17">
        <v>0</v>
      </c>
      <c r="CA8" s="14">
        <f t="shared" si="1"/>
        <v>0</v>
      </c>
      <c r="CB8" s="14">
        <f t="shared" si="2"/>
        <v>0</v>
      </c>
      <c r="CC8" s="14">
        <f t="shared" si="3"/>
        <v>0</v>
      </c>
      <c r="CD8" s="14" t="e">
        <f>SUM(#REF!)-BV8</f>
        <v>#REF!</v>
      </c>
      <c r="CE8" s="14">
        <f t="shared" si="4"/>
        <v>0</v>
      </c>
      <c r="CF8" s="14">
        <f t="shared" si="5"/>
        <v>0</v>
      </c>
    </row>
    <row r="9" spans="1:84" ht="15.6" x14ac:dyDescent="0.3">
      <c r="A9" s="14"/>
      <c r="B9" s="15" t="s">
        <v>27</v>
      </c>
      <c r="C9" s="16" t="s">
        <v>28</v>
      </c>
      <c r="D9" s="17">
        <v>0</v>
      </c>
      <c r="E9" s="17">
        <v>0</v>
      </c>
      <c r="F9" s="17">
        <v>41626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6603</v>
      </c>
      <c r="N9" s="17">
        <v>4823</v>
      </c>
      <c r="O9" s="17">
        <v>0</v>
      </c>
      <c r="P9" s="17">
        <v>0</v>
      </c>
      <c r="Q9" s="17">
        <v>33643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2125</v>
      </c>
      <c r="X9" s="17">
        <v>35213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132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3539</v>
      </c>
      <c r="AY9" s="17">
        <v>187946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2436</v>
      </c>
      <c r="BI9" s="17">
        <v>26814</v>
      </c>
      <c r="BJ9" s="17">
        <v>0</v>
      </c>
      <c r="BK9" s="17">
        <v>0</v>
      </c>
      <c r="BL9" s="18">
        <v>344900</v>
      </c>
      <c r="BM9" s="17">
        <v>1165794</v>
      </c>
      <c r="BN9" s="17">
        <v>0</v>
      </c>
      <c r="BO9" s="17">
        <v>0</v>
      </c>
      <c r="BP9" s="17">
        <v>43400</v>
      </c>
      <c r="BQ9" s="17">
        <v>1343</v>
      </c>
      <c r="BR9" s="17">
        <v>0</v>
      </c>
      <c r="BS9" s="18">
        <v>1210537</v>
      </c>
      <c r="BT9" s="18">
        <v>1555437</v>
      </c>
      <c r="BU9" s="17">
        <v>970794</v>
      </c>
      <c r="BV9" s="18">
        <v>0</v>
      </c>
      <c r="BW9" s="18">
        <v>584643</v>
      </c>
      <c r="BX9" s="17">
        <v>1555437</v>
      </c>
      <c r="BY9" s="17">
        <v>0</v>
      </c>
      <c r="CA9" s="14">
        <f t="shared" si="1"/>
        <v>0</v>
      </c>
      <c r="CB9" s="14">
        <f t="shared" si="2"/>
        <v>0</v>
      </c>
      <c r="CC9" s="14">
        <f t="shared" si="3"/>
        <v>0</v>
      </c>
      <c r="CD9" s="14" t="e">
        <f>SUM(#REF!)-BV9</f>
        <v>#REF!</v>
      </c>
      <c r="CE9" s="14">
        <f t="shared" si="4"/>
        <v>0</v>
      </c>
      <c r="CF9" s="14">
        <f t="shared" si="5"/>
        <v>0</v>
      </c>
    </row>
    <row r="10" spans="1:84" ht="15.6" x14ac:dyDescent="0.3">
      <c r="A10" s="14"/>
      <c r="B10" s="19" t="s">
        <v>29</v>
      </c>
      <c r="C10" s="20" t="s">
        <v>30</v>
      </c>
      <c r="D10" s="17">
        <v>0</v>
      </c>
      <c r="E10" s="17">
        <v>0</v>
      </c>
      <c r="F10" s="17">
        <v>0</v>
      </c>
      <c r="G10" s="17">
        <v>11309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262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647</v>
      </c>
      <c r="X10" s="17">
        <v>6013</v>
      </c>
      <c r="Y10" s="17">
        <v>570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114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1210</v>
      </c>
      <c r="AY10" s="17">
        <v>47770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2735</v>
      </c>
      <c r="BI10" s="17">
        <v>16503</v>
      </c>
      <c r="BJ10" s="17">
        <v>0</v>
      </c>
      <c r="BK10" s="17">
        <v>0</v>
      </c>
      <c r="BL10" s="18">
        <v>87133</v>
      </c>
      <c r="BM10" s="17">
        <v>746287</v>
      </c>
      <c r="BN10" s="17">
        <v>0</v>
      </c>
      <c r="BO10" s="17">
        <v>0</v>
      </c>
      <c r="BP10" s="17">
        <v>501249</v>
      </c>
      <c r="BQ10" s="17">
        <v>639</v>
      </c>
      <c r="BR10" s="17">
        <v>0</v>
      </c>
      <c r="BS10" s="18">
        <v>1248175</v>
      </c>
      <c r="BT10" s="18">
        <v>1335308</v>
      </c>
      <c r="BU10" s="17">
        <v>557984</v>
      </c>
      <c r="BV10" s="18">
        <v>0</v>
      </c>
      <c r="BW10" s="18">
        <v>777324</v>
      </c>
      <c r="BX10" s="17">
        <v>1335308</v>
      </c>
      <c r="BY10" s="17">
        <v>0</v>
      </c>
      <c r="CA10" s="14">
        <f t="shared" si="1"/>
        <v>0</v>
      </c>
      <c r="CB10" s="14">
        <f t="shared" si="2"/>
        <v>0</v>
      </c>
      <c r="CC10" s="14">
        <f t="shared" si="3"/>
        <v>0</v>
      </c>
      <c r="CD10" s="14" t="e">
        <f>SUM(#REF!)-BV10</f>
        <v>#REF!</v>
      </c>
      <c r="CE10" s="14">
        <f t="shared" si="4"/>
        <v>0</v>
      </c>
      <c r="CF10" s="14">
        <f t="shared" si="5"/>
        <v>0</v>
      </c>
    </row>
    <row r="11" spans="1:84" ht="15.6" x14ac:dyDescent="0.3">
      <c r="A11" s="14"/>
      <c r="B11" s="19" t="s">
        <v>31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994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887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4348</v>
      </c>
      <c r="AY11" s="17">
        <v>45937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68</v>
      </c>
      <c r="BH11" s="17">
        <v>1070</v>
      </c>
      <c r="BI11" s="17">
        <v>565</v>
      </c>
      <c r="BJ11" s="17">
        <v>0</v>
      </c>
      <c r="BK11" s="17">
        <v>0</v>
      </c>
      <c r="BL11" s="18">
        <v>53872</v>
      </c>
      <c r="BM11" s="17">
        <v>194168</v>
      </c>
      <c r="BN11" s="17">
        <v>0</v>
      </c>
      <c r="BO11" s="17">
        <v>0</v>
      </c>
      <c r="BP11" s="17">
        <v>0</v>
      </c>
      <c r="BQ11" s="17">
        <v>605</v>
      </c>
      <c r="BR11" s="17">
        <v>0</v>
      </c>
      <c r="BS11" s="18">
        <v>194773</v>
      </c>
      <c r="BT11" s="18">
        <v>248645</v>
      </c>
      <c r="BU11" s="17">
        <v>202056</v>
      </c>
      <c r="BV11" s="18">
        <v>0</v>
      </c>
      <c r="BW11" s="18">
        <v>46589</v>
      </c>
      <c r="BX11" s="17">
        <v>248645</v>
      </c>
      <c r="BY11" s="17">
        <v>0</v>
      </c>
      <c r="CA11" s="14">
        <f t="shared" si="1"/>
        <v>0</v>
      </c>
      <c r="CB11" s="14">
        <f t="shared" si="2"/>
        <v>0</v>
      </c>
      <c r="CC11" s="14">
        <f t="shared" si="3"/>
        <v>0</v>
      </c>
      <c r="CD11" s="14" t="e">
        <f>SUM(#REF!)-BV11</f>
        <v>#REF!</v>
      </c>
      <c r="CE11" s="14">
        <f t="shared" si="4"/>
        <v>0</v>
      </c>
      <c r="CF11" s="14">
        <f t="shared" si="5"/>
        <v>0</v>
      </c>
    </row>
    <row r="12" spans="1:84" ht="15.6" x14ac:dyDescent="0.3">
      <c r="A12" s="14"/>
      <c r="B12" s="19" t="s">
        <v>33</v>
      </c>
      <c r="C12" s="20" t="s">
        <v>34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155104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2560264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8">
        <v>2715368</v>
      </c>
      <c r="BM12" s="17">
        <v>0</v>
      </c>
      <c r="BN12" s="17">
        <v>0</v>
      </c>
      <c r="BO12" s="17">
        <v>0</v>
      </c>
      <c r="BP12" s="17">
        <v>918733</v>
      </c>
      <c r="BQ12" s="17">
        <v>6011</v>
      </c>
      <c r="BR12" s="17">
        <v>80421</v>
      </c>
      <c r="BS12" s="18">
        <v>1005165</v>
      </c>
      <c r="BT12" s="18">
        <v>3720533</v>
      </c>
      <c r="BU12" s="17">
        <v>0</v>
      </c>
      <c r="BV12" s="18">
        <v>0</v>
      </c>
      <c r="BW12" s="18">
        <v>3720533</v>
      </c>
      <c r="BX12" s="17">
        <v>3720533</v>
      </c>
      <c r="BY12" s="17">
        <v>0</v>
      </c>
      <c r="CA12" s="14">
        <f t="shared" si="1"/>
        <v>0</v>
      </c>
      <c r="CB12" s="14">
        <f t="shared" si="2"/>
        <v>0</v>
      </c>
      <c r="CC12" s="14">
        <f t="shared" si="3"/>
        <v>0</v>
      </c>
      <c r="CD12" s="14" t="e">
        <f>SUM(#REF!)-BV12</f>
        <v>#REF!</v>
      </c>
      <c r="CE12" s="14">
        <f t="shared" si="4"/>
        <v>0</v>
      </c>
      <c r="CF12" s="14">
        <f t="shared" si="5"/>
        <v>0</v>
      </c>
    </row>
    <row r="13" spans="1:84" ht="15.6" x14ac:dyDescent="0.3">
      <c r="A13" s="14"/>
      <c r="B13" s="19" t="s">
        <v>35</v>
      </c>
      <c r="C13" s="20" t="s">
        <v>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381305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549889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1410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8">
        <v>932604</v>
      </c>
      <c r="BM13" s="17">
        <v>6427</v>
      </c>
      <c r="BN13" s="17">
        <v>0</v>
      </c>
      <c r="BO13" s="17">
        <v>0</v>
      </c>
      <c r="BP13" s="17">
        <v>2182092</v>
      </c>
      <c r="BQ13" s="17">
        <v>24135</v>
      </c>
      <c r="BR13" s="17">
        <v>737874</v>
      </c>
      <c r="BS13" s="18">
        <v>2950528</v>
      </c>
      <c r="BT13" s="18">
        <v>3883132</v>
      </c>
      <c r="BU13" s="17">
        <v>0</v>
      </c>
      <c r="BV13" s="18">
        <v>0</v>
      </c>
      <c r="BW13" s="18">
        <v>3883132</v>
      </c>
      <c r="BX13" s="17">
        <v>3883132</v>
      </c>
      <c r="BY13" s="17">
        <v>0</v>
      </c>
      <c r="CA13" s="14">
        <f t="shared" si="1"/>
        <v>0</v>
      </c>
      <c r="CB13" s="14">
        <f t="shared" si="2"/>
        <v>0</v>
      </c>
      <c r="CC13" s="14">
        <f t="shared" si="3"/>
        <v>0</v>
      </c>
      <c r="CD13" s="14" t="e">
        <f>SUM(#REF!)-BV13</f>
        <v>#REF!</v>
      </c>
      <c r="CE13" s="14">
        <f t="shared" si="4"/>
        <v>0</v>
      </c>
      <c r="CF13" s="14">
        <f t="shared" si="5"/>
        <v>0</v>
      </c>
    </row>
    <row r="14" spans="1:84" ht="15.6" x14ac:dyDescent="0.3">
      <c r="A14" s="14"/>
      <c r="B14" s="19" t="s">
        <v>37</v>
      </c>
      <c r="C14" s="20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36365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123768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8">
        <v>160133</v>
      </c>
      <c r="BM14" s="17">
        <v>0</v>
      </c>
      <c r="BN14" s="17">
        <v>0</v>
      </c>
      <c r="BO14" s="17">
        <v>0</v>
      </c>
      <c r="BP14" s="17">
        <v>103943</v>
      </c>
      <c r="BQ14" s="17">
        <v>-3509</v>
      </c>
      <c r="BR14" s="17">
        <v>18927</v>
      </c>
      <c r="BS14" s="18">
        <v>119361</v>
      </c>
      <c r="BT14" s="18">
        <v>279494</v>
      </c>
      <c r="BU14" s="17">
        <v>0</v>
      </c>
      <c r="BV14" s="18">
        <v>0</v>
      </c>
      <c r="BW14" s="18">
        <v>279494</v>
      </c>
      <c r="BX14" s="17">
        <v>279494</v>
      </c>
      <c r="BY14" s="17">
        <v>0</v>
      </c>
      <c r="CA14" s="14">
        <f t="shared" si="1"/>
        <v>0</v>
      </c>
      <c r="CB14" s="14">
        <f t="shared" si="2"/>
        <v>0</v>
      </c>
      <c r="CC14" s="14">
        <f t="shared" si="3"/>
        <v>0</v>
      </c>
      <c r="CD14" s="14" t="e">
        <f>SUM(#REF!)-BV14</f>
        <v>#REF!</v>
      </c>
      <c r="CE14" s="14">
        <f t="shared" si="4"/>
        <v>0</v>
      </c>
      <c r="CF14" s="14">
        <f t="shared" si="5"/>
        <v>0</v>
      </c>
    </row>
    <row r="15" spans="1:84" ht="15.6" x14ac:dyDescent="0.3">
      <c r="A15" s="14"/>
      <c r="B15" s="19" t="s">
        <v>39</v>
      </c>
      <c r="C15" s="20" t="s">
        <v>40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431</v>
      </c>
      <c r="M15" s="17">
        <v>249</v>
      </c>
      <c r="N15" s="17">
        <v>0</v>
      </c>
      <c r="O15" s="17">
        <v>59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2225</v>
      </c>
      <c r="W15" s="17">
        <v>103</v>
      </c>
      <c r="X15" s="17">
        <v>2886</v>
      </c>
      <c r="Y15" s="17">
        <v>877</v>
      </c>
      <c r="Z15" s="17">
        <v>0</v>
      </c>
      <c r="AA15" s="17">
        <v>0</v>
      </c>
      <c r="AB15" s="17">
        <v>0</v>
      </c>
      <c r="AC15" s="17">
        <v>1113</v>
      </c>
      <c r="AD15" s="17">
        <v>0</v>
      </c>
      <c r="AE15" s="17">
        <v>39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188</v>
      </c>
      <c r="AY15" s="17">
        <v>785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8</v>
      </c>
      <c r="BI15" s="17">
        <v>71</v>
      </c>
      <c r="BJ15" s="17">
        <v>0</v>
      </c>
      <c r="BK15" s="17">
        <v>0</v>
      </c>
      <c r="BL15" s="18">
        <v>9034</v>
      </c>
      <c r="BM15" s="17">
        <v>33148</v>
      </c>
      <c r="BN15" s="17">
        <v>0</v>
      </c>
      <c r="BO15" s="17">
        <v>0</v>
      </c>
      <c r="BP15" s="17">
        <v>48400</v>
      </c>
      <c r="BQ15" s="17">
        <v>873</v>
      </c>
      <c r="BR15" s="17">
        <v>0</v>
      </c>
      <c r="BS15" s="18">
        <v>82421</v>
      </c>
      <c r="BT15" s="18">
        <v>91455</v>
      </c>
      <c r="BU15" s="17">
        <v>66376</v>
      </c>
      <c r="BV15" s="18">
        <v>0</v>
      </c>
      <c r="BW15" s="18">
        <v>25079</v>
      </c>
      <c r="BX15" s="17">
        <v>91455</v>
      </c>
      <c r="BY15" s="17">
        <v>0</v>
      </c>
      <c r="CA15" s="14">
        <f t="shared" si="1"/>
        <v>0</v>
      </c>
      <c r="CB15" s="14">
        <f t="shared" si="2"/>
        <v>0</v>
      </c>
      <c r="CC15" s="14">
        <f t="shared" si="3"/>
        <v>0</v>
      </c>
      <c r="CD15" s="14" t="e">
        <f>SUM(#REF!)-BV15</f>
        <v>#REF!</v>
      </c>
      <c r="CE15" s="14">
        <f t="shared" si="4"/>
        <v>0</v>
      </c>
      <c r="CF15" s="14">
        <f t="shared" si="5"/>
        <v>0</v>
      </c>
    </row>
    <row r="16" spans="1:84" ht="15.6" x14ac:dyDescent="0.3">
      <c r="A16" s="14"/>
      <c r="B16" s="19" t="s">
        <v>41</v>
      </c>
      <c r="C16" s="20" t="s">
        <v>42</v>
      </c>
      <c r="D16" s="17">
        <v>1731</v>
      </c>
      <c r="E16" s="17">
        <v>1648</v>
      </c>
      <c r="F16" s="17">
        <v>1972</v>
      </c>
      <c r="G16" s="17">
        <v>14806</v>
      </c>
      <c r="H16" s="17">
        <v>104</v>
      </c>
      <c r="I16" s="17">
        <v>22637</v>
      </c>
      <c r="J16" s="17">
        <v>12437</v>
      </c>
      <c r="K16" s="17">
        <v>1042</v>
      </c>
      <c r="L16" s="17">
        <v>288</v>
      </c>
      <c r="M16" s="17">
        <v>5123</v>
      </c>
      <c r="N16" s="17">
        <v>0</v>
      </c>
      <c r="O16" s="17">
        <v>10509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4376</v>
      </c>
      <c r="X16" s="17">
        <v>65099</v>
      </c>
      <c r="Y16" s="17">
        <v>1193</v>
      </c>
      <c r="Z16" s="17">
        <v>0</v>
      </c>
      <c r="AA16" s="17">
        <v>185</v>
      </c>
      <c r="AB16" s="17">
        <v>0</v>
      </c>
      <c r="AC16" s="17">
        <v>0</v>
      </c>
      <c r="AD16" s="17">
        <v>0</v>
      </c>
      <c r="AE16" s="17">
        <v>59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1235</v>
      </c>
      <c r="AY16" s="17">
        <v>64658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172</v>
      </c>
      <c r="BH16" s="17">
        <v>0</v>
      </c>
      <c r="BI16" s="17">
        <v>0</v>
      </c>
      <c r="BJ16" s="17">
        <v>0</v>
      </c>
      <c r="BK16" s="17">
        <v>0</v>
      </c>
      <c r="BL16" s="18">
        <v>209274</v>
      </c>
      <c r="BM16" s="17">
        <v>192919</v>
      </c>
      <c r="BN16" s="17">
        <v>0</v>
      </c>
      <c r="BO16" s="17">
        <v>0</v>
      </c>
      <c r="BP16" s="17">
        <v>192993</v>
      </c>
      <c r="BQ16" s="17">
        <v>4771</v>
      </c>
      <c r="BR16" s="17">
        <v>0</v>
      </c>
      <c r="BS16" s="18">
        <v>390683</v>
      </c>
      <c r="BT16" s="18">
        <v>599957</v>
      </c>
      <c r="BU16" s="17">
        <v>306737</v>
      </c>
      <c r="BV16" s="18">
        <v>0</v>
      </c>
      <c r="BW16" s="18">
        <v>293220</v>
      </c>
      <c r="BX16" s="17">
        <v>599957</v>
      </c>
      <c r="BY16" s="17">
        <v>0</v>
      </c>
      <c r="CA16" s="14">
        <f t="shared" si="1"/>
        <v>0</v>
      </c>
      <c r="CB16" s="14">
        <f t="shared" si="2"/>
        <v>0</v>
      </c>
      <c r="CC16" s="14">
        <f t="shared" si="3"/>
        <v>0</v>
      </c>
      <c r="CD16" s="14" t="e">
        <f>SUM(#REF!)-BV16</f>
        <v>#REF!</v>
      </c>
      <c r="CE16" s="14">
        <f t="shared" si="4"/>
        <v>0</v>
      </c>
      <c r="CF16" s="14">
        <f t="shared" si="5"/>
        <v>0</v>
      </c>
    </row>
    <row r="17" spans="1:84" ht="15.6" x14ac:dyDescent="0.3">
      <c r="A17" s="14"/>
      <c r="B17" s="19" t="s">
        <v>43</v>
      </c>
      <c r="C17" s="20" t="s">
        <v>44</v>
      </c>
      <c r="D17" s="17">
        <v>0</v>
      </c>
      <c r="E17" s="17">
        <v>145</v>
      </c>
      <c r="F17" s="17">
        <v>2549</v>
      </c>
      <c r="G17" s="17">
        <v>4768</v>
      </c>
      <c r="H17" s="17">
        <v>23</v>
      </c>
      <c r="I17" s="17">
        <v>0</v>
      </c>
      <c r="J17" s="17">
        <v>1822</v>
      </c>
      <c r="K17" s="17">
        <v>0</v>
      </c>
      <c r="L17" s="17">
        <v>173</v>
      </c>
      <c r="M17" s="17">
        <v>4162</v>
      </c>
      <c r="N17" s="17">
        <v>9453</v>
      </c>
      <c r="O17" s="17">
        <v>0</v>
      </c>
      <c r="P17" s="17">
        <v>0</v>
      </c>
      <c r="Q17" s="17">
        <v>11594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155</v>
      </c>
      <c r="X17" s="17">
        <v>51244</v>
      </c>
      <c r="Y17" s="17">
        <v>0</v>
      </c>
      <c r="Z17" s="17">
        <v>0</v>
      </c>
      <c r="AA17" s="17">
        <v>19</v>
      </c>
      <c r="AB17" s="17">
        <v>0</v>
      </c>
      <c r="AC17" s="17">
        <v>0</v>
      </c>
      <c r="AD17" s="17">
        <v>0</v>
      </c>
      <c r="AE17" s="17">
        <v>210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4192</v>
      </c>
      <c r="AY17" s="17">
        <v>161327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8">
        <v>251836</v>
      </c>
      <c r="BM17" s="17">
        <v>916693</v>
      </c>
      <c r="BN17" s="17">
        <v>0</v>
      </c>
      <c r="BO17" s="17">
        <v>0</v>
      </c>
      <c r="BP17" s="17">
        <v>186906</v>
      </c>
      <c r="BQ17" s="17">
        <v>-3760</v>
      </c>
      <c r="BR17" s="17">
        <v>0</v>
      </c>
      <c r="BS17" s="18">
        <v>1099839</v>
      </c>
      <c r="BT17" s="18">
        <v>1351675</v>
      </c>
      <c r="BU17" s="17">
        <v>687035</v>
      </c>
      <c r="BV17" s="18">
        <v>0</v>
      </c>
      <c r="BW17" s="18">
        <v>664640</v>
      </c>
      <c r="BX17" s="17">
        <v>1351675</v>
      </c>
      <c r="BY17" s="17">
        <v>0</v>
      </c>
      <c r="CA17" s="14">
        <f t="shared" si="1"/>
        <v>0</v>
      </c>
      <c r="CB17" s="14">
        <f t="shared" si="2"/>
        <v>0</v>
      </c>
      <c r="CC17" s="14">
        <f t="shared" si="3"/>
        <v>0</v>
      </c>
      <c r="CD17" s="14" t="e">
        <f>SUM(#REF!)-BV17</f>
        <v>#REF!</v>
      </c>
      <c r="CE17" s="14">
        <f t="shared" si="4"/>
        <v>0</v>
      </c>
      <c r="CF17" s="14">
        <f t="shared" si="5"/>
        <v>0</v>
      </c>
    </row>
    <row r="18" spans="1:84" ht="15.6" x14ac:dyDescent="0.3">
      <c r="A18" s="14"/>
      <c r="B18" s="19" t="s">
        <v>45</v>
      </c>
      <c r="C18" s="20" t="s">
        <v>46</v>
      </c>
      <c r="D18" s="17">
        <v>2961</v>
      </c>
      <c r="E18" s="17">
        <v>1155</v>
      </c>
      <c r="F18" s="17">
        <v>2031</v>
      </c>
      <c r="G18" s="17">
        <v>3937</v>
      </c>
      <c r="H18" s="17">
        <v>229</v>
      </c>
      <c r="I18" s="17">
        <v>160565</v>
      </c>
      <c r="J18" s="17">
        <v>11780</v>
      </c>
      <c r="K18" s="17">
        <v>2653</v>
      </c>
      <c r="L18" s="17">
        <v>88</v>
      </c>
      <c r="M18" s="17">
        <v>1364</v>
      </c>
      <c r="N18" s="17">
        <v>88</v>
      </c>
      <c r="O18" s="17">
        <v>0</v>
      </c>
      <c r="P18" s="17">
        <v>3879</v>
      </c>
      <c r="Q18" s="17">
        <v>5105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8">
        <v>195835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8">
        <v>0</v>
      </c>
      <c r="BT18" s="18">
        <v>195835</v>
      </c>
      <c r="BU18" s="17">
        <v>0</v>
      </c>
      <c r="BV18" s="18">
        <v>0</v>
      </c>
      <c r="BW18" s="18">
        <v>195835</v>
      </c>
      <c r="BX18" s="17">
        <v>195835</v>
      </c>
      <c r="BY18" s="17">
        <v>0</v>
      </c>
      <c r="CA18" s="14">
        <f t="shared" si="1"/>
        <v>0</v>
      </c>
      <c r="CB18" s="14">
        <f t="shared" si="2"/>
        <v>0</v>
      </c>
      <c r="CC18" s="14">
        <f t="shared" si="3"/>
        <v>0</v>
      </c>
      <c r="CD18" s="14" t="e">
        <f>SUM(#REF!)-BV18</f>
        <v>#REF!</v>
      </c>
      <c r="CE18" s="14">
        <f t="shared" si="4"/>
        <v>0</v>
      </c>
      <c r="CF18" s="14">
        <f t="shared" si="5"/>
        <v>0</v>
      </c>
    </row>
    <row r="19" spans="1:84" ht="15.6" x14ac:dyDescent="0.3">
      <c r="A19" s="14"/>
      <c r="B19" s="19" t="s">
        <v>47</v>
      </c>
      <c r="C19" s="20" t="s">
        <v>48</v>
      </c>
      <c r="D19" s="17">
        <v>49</v>
      </c>
      <c r="E19" s="17">
        <v>30</v>
      </c>
      <c r="F19" s="17">
        <v>0</v>
      </c>
      <c r="G19" s="17">
        <v>5</v>
      </c>
      <c r="H19" s="17">
        <v>1</v>
      </c>
      <c r="I19" s="17">
        <v>155</v>
      </c>
      <c r="J19" s="17">
        <v>10631</v>
      </c>
      <c r="K19" s="17">
        <v>15</v>
      </c>
      <c r="L19" s="17">
        <v>6</v>
      </c>
      <c r="M19" s="17">
        <v>288</v>
      </c>
      <c r="N19" s="17">
        <v>0</v>
      </c>
      <c r="O19" s="17">
        <v>0</v>
      </c>
      <c r="P19" s="17">
        <v>397</v>
      </c>
      <c r="Q19" s="17">
        <v>3896</v>
      </c>
      <c r="R19" s="17">
        <v>0</v>
      </c>
      <c r="S19" s="17">
        <v>16177</v>
      </c>
      <c r="T19" s="17">
        <v>1859</v>
      </c>
      <c r="U19" s="17">
        <v>0</v>
      </c>
      <c r="V19" s="17">
        <v>168</v>
      </c>
      <c r="W19" s="17">
        <v>7748</v>
      </c>
      <c r="X19" s="17">
        <v>15521</v>
      </c>
      <c r="Y19" s="17">
        <v>0</v>
      </c>
      <c r="Z19" s="17">
        <v>0</v>
      </c>
      <c r="AA19" s="17">
        <v>69</v>
      </c>
      <c r="AB19" s="17">
        <v>0</v>
      </c>
      <c r="AC19" s="17">
        <v>106968</v>
      </c>
      <c r="AD19" s="17">
        <v>41</v>
      </c>
      <c r="AE19" s="17">
        <v>577</v>
      </c>
      <c r="AF19" s="17">
        <v>19</v>
      </c>
      <c r="AG19" s="17">
        <v>239</v>
      </c>
      <c r="AH19" s="17">
        <v>0</v>
      </c>
      <c r="AI19" s="17">
        <v>0</v>
      </c>
      <c r="AJ19" s="17">
        <v>0</v>
      </c>
      <c r="AK19" s="17">
        <v>688</v>
      </c>
      <c r="AL19" s="17">
        <v>154</v>
      </c>
      <c r="AM19" s="17">
        <v>57</v>
      </c>
      <c r="AN19" s="17">
        <v>0</v>
      </c>
      <c r="AO19" s="17">
        <v>0</v>
      </c>
      <c r="AP19" s="17">
        <v>25660</v>
      </c>
      <c r="AQ19" s="17">
        <v>59</v>
      </c>
      <c r="AR19" s="17">
        <v>12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2454</v>
      </c>
      <c r="AY19" s="17">
        <v>11964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142</v>
      </c>
      <c r="BI19" s="17">
        <v>1689</v>
      </c>
      <c r="BJ19" s="17">
        <v>0</v>
      </c>
      <c r="BK19" s="17">
        <v>0</v>
      </c>
      <c r="BL19" s="18">
        <v>207738</v>
      </c>
      <c r="BM19" s="17">
        <v>48054</v>
      </c>
      <c r="BN19" s="17">
        <v>0</v>
      </c>
      <c r="BO19" s="17">
        <v>0</v>
      </c>
      <c r="BP19" s="17">
        <v>0</v>
      </c>
      <c r="BQ19" s="17">
        <v>574</v>
      </c>
      <c r="BR19" s="17">
        <v>0</v>
      </c>
      <c r="BS19" s="18">
        <v>48628</v>
      </c>
      <c r="BT19" s="18">
        <v>256366</v>
      </c>
      <c r="BU19" s="17">
        <v>0</v>
      </c>
      <c r="BV19" s="18">
        <v>0</v>
      </c>
      <c r="BW19" s="18">
        <v>256366</v>
      </c>
      <c r="BX19" s="17">
        <v>256366</v>
      </c>
      <c r="BY19" s="17">
        <v>0</v>
      </c>
      <c r="CA19" s="14">
        <f t="shared" si="1"/>
        <v>0</v>
      </c>
      <c r="CB19" s="14">
        <f t="shared" si="2"/>
        <v>0</v>
      </c>
      <c r="CC19" s="14">
        <f t="shared" si="3"/>
        <v>0</v>
      </c>
      <c r="CD19" s="14" t="e">
        <f>SUM(#REF!)-BV19</f>
        <v>#REF!</v>
      </c>
      <c r="CE19" s="14">
        <f t="shared" si="4"/>
        <v>0</v>
      </c>
      <c r="CF19" s="14">
        <f t="shared" si="5"/>
        <v>0</v>
      </c>
    </row>
    <row r="20" spans="1:84" ht="15.6" x14ac:dyDescent="0.3">
      <c r="A20" s="14"/>
      <c r="B20" s="19" t="s">
        <v>49</v>
      </c>
      <c r="C20" s="20" t="s">
        <v>50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49</v>
      </c>
      <c r="O20" s="17">
        <v>0</v>
      </c>
      <c r="P20" s="17">
        <v>0</v>
      </c>
      <c r="Q20" s="17">
        <v>132405</v>
      </c>
      <c r="R20" s="17">
        <v>0</v>
      </c>
      <c r="S20" s="17">
        <v>0</v>
      </c>
      <c r="T20" s="17">
        <v>0</v>
      </c>
      <c r="U20" s="17">
        <v>0</v>
      </c>
      <c r="V20" s="17">
        <v>266</v>
      </c>
      <c r="W20" s="17">
        <v>147760</v>
      </c>
      <c r="X20" s="17">
        <v>742256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194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212</v>
      </c>
      <c r="AN20" s="17">
        <v>0</v>
      </c>
      <c r="AO20" s="17">
        <v>0</v>
      </c>
      <c r="AP20" s="17">
        <v>0</v>
      </c>
      <c r="AQ20" s="17">
        <v>0</v>
      </c>
      <c r="AR20" s="17">
        <v>4078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4956</v>
      </c>
      <c r="AY20" s="17">
        <v>769106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1775</v>
      </c>
      <c r="BI20" s="17">
        <v>5050</v>
      </c>
      <c r="BJ20" s="17">
        <v>0</v>
      </c>
      <c r="BK20" s="17">
        <v>0</v>
      </c>
      <c r="BL20" s="18">
        <v>1808107</v>
      </c>
      <c r="BM20" s="17">
        <v>2184001</v>
      </c>
      <c r="BN20" s="17">
        <v>0</v>
      </c>
      <c r="BO20" s="17">
        <v>0</v>
      </c>
      <c r="BP20" s="17">
        <v>3120</v>
      </c>
      <c r="BQ20" s="17">
        <v>771</v>
      </c>
      <c r="BR20" s="17">
        <v>578445</v>
      </c>
      <c r="BS20" s="18">
        <v>2766337</v>
      </c>
      <c r="BT20" s="18">
        <v>4574444</v>
      </c>
      <c r="BU20" s="17">
        <v>0</v>
      </c>
      <c r="BV20" s="18">
        <v>0</v>
      </c>
      <c r="BW20" s="18">
        <v>4574444</v>
      </c>
      <c r="BX20" s="17">
        <v>4574444</v>
      </c>
      <c r="BY20" s="17">
        <v>0</v>
      </c>
      <c r="CA20" s="14">
        <f t="shared" si="1"/>
        <v>0</v>
      </c>
      <c r="CB20" s="14">
        <f t="shared" si="2"/>
        <v>0</v>
      </c>
      <c r="CC20" s="14">
        <f t="shared" si="3"/>
        <v>0</v>
      </c>
      <c r="CD20" s="14" t="e">
        <f>SUM(#REF!)-BV20</f>
        <v>#REF!</v>
      </c>
      <c r="CE20" s="14">
        <f t="shared" si="4"/>
        <v>0</v>
      </c>
      <c r="CF20" s="14">
        <f t="shared" si="5"/>
        <v>0</v>
      </c>
    </row>
    <row r="21" spans="1:84" ht="15.6" x14ac:dyDescent="0.3">
      <c r="A21" s="14"/>
      <c r="B21" s="19" t="s">
        <v>51</v>
      </c>
      <c r="C21" s="20" t="s">
        <v>52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60870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137933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81808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8">
        <v>280611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1981635</v>
      </c>
      <c r="BS21" s="18">
        <v>1981635</v>
      </c>
      <c r="BT21" s="18">
        <v>2262246</v>
      </c>
      <c r="BU21" s="17">
        <v>1711026</v>
      </c>
      <c r="BV21" s="18">
        <v>0</v>
      </c>
      <c r="BW21" s="18">
        <v>551220</v>
      </c>
      <c r="BX21" s="17">
        <v>2262246</v>
      </c>
      <c r="BY21" s="17">
        <v>0</v>
      </c>
      <c r="CA21" s="14">
        <f t="shared" si="1"/>
        <v>0</v>
      </c>
      <c r="CB21" s="14">
        <f t="shared" si="2"/>
        <v>0</v>
      </c>
      <c r="CC21" s="14">
        <f t="shared" si="3"/>
        <v>0</v>
      </c>
      <c r="CD21" s="14" t="e">
        <f>SUM(#REF!)-BV21</f>
        <v>#REF!</v>
      </c>
      <c r="CE21" s="14">
        <f t="shared" si="4"/>
        <v>0</v>
      </c>
      <c r="CF21" s="14">
        <f t="shared" si="5"/>
        <v>0</v>
      </c>
    </row>
    <row r="22" spans="1:84" ht="15.6" x14ac:dyDescent="0.3">
      <c r="A22" s="14"/>
      <c r="B22" s="19" t="s">
        <v>53</v>
      </c>
      <c r="C22" s="20" t="s">
        <v>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250556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5730061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8">
        <v>5980617</v>
      </c>
      <c r="BM22" s="17">
        <v>0</v>
      </c>
      <c r="BN22" s="17">
        <v>0</v>
      </c>
      <c r="BO22" s="17">
        <v>0</v>
      </c>
      <c r="BP22" s="17">
        <v>0</v>
      </c>
      <c r="BQ22" s="17">
        <v>133417</v>
      </c>
      <c r="BR22" s="17">
        <v>16500</v>
      </c>
      <c r="BS22" s="18">
        <v>149917</v>
      </c>
      <c r="BT22" s="18">
        <v>6130534</v>
      </c>
      <c r="BU22" s="17">
        <v>0</v>
      </c>
      <c r="BV22" s="18">
        <v>0</v>
      </c>
      <c r="BW22" s="18">
        <v>6130534</v>
      </c>
      <c r="BX22" s="17">
        <v>6130534</v>
      </c>
      <c r="BY22" s="17">
        <v>0</v>
      </c>
      <c r="CA22" s="14">
        <f t="shared" si="1"/>
        <v>0</v>
      </c>
      <c r="CB22" s="14">
        <f t="shared" si="2"/>
        <v>0</v>
      </c>
      <c r="CC22" s="14">
        <f t="shared" si="3"/>
        <v>0</v>
      </c>
      <c r="CD22" s="14" t="e">
        <f>SUM(#REF!)-BV22</f>
        <v>#REF!</v>
      </c>
      <c r="CE22" s="14">
        <f t="shared" si="4"/>
        <v>0</v>
      </c>
      <c r="CF22" s="14">
        <f t="shared" si="5"/>
        <v>0</v>
      </c>
    </row>
    <row r="23" spans="1:84" ht="15.6" x14ac:dyDescent="0.3">
      <c r="A23" s="14"/>
      <c r="B23" s="19" t="s">
        <v>55</v>
      </c>
      <c r="C23" s="20" t="s">
        <v>56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103043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538020</v>
      </c>
      <c r="AH23" s="17">
        <v>10670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624873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8">
        <v>1276606</v>
      </c>
      <c r="BM23" s="17">
        <v>0</v>
      </c>
      <c r="BN23" s="17">
        <v>0</v>
      </c>
      <c r="BO23" s="17">
        <v>0</v>
      </c>
      <c r="BP23" s="17">
        <v>0</v>
      </c>
      <c r="BQ23" s="17">
        <v>1305</v>
      </c>
      <c r="BR23" s="17">
        <v>1165853</v>
      </c>
      <c r="BS23" s="18">
        <v>1167158</v>
      </c>
      <c r="BT23" s="18">
        <v>2443764</v>
      </c>
      <c r="BU23" s="17">
        <v>14544</v>
      </c>
      <c r="BV23" s="18">
        <v>0</v>
      </c>
      <c r="BW23" s="18">
        <v>2429220</v>
      </c>
      <c r="BX23" s="17">
        <v>2443764</v>
      </c>
      <c r="BY23" s="17">
        <v>0</v>
      </c>
      <c r="CA23" s="14">
        <f t="shared" si="1"/>
        <v>0</v>
      </c>
      <c r="CB23" s="14">
        <f t="shared" si="2"/>
        <v>0</v>
      </c>
      <c r="CC23" s="14">
        <f t="shared" si="3"/>
        <v>0</v>
      </c>
      <c r="CD23" s="14" t="e">
        <f>SUM(#REF!)-BV23</f>
        <v>#REF!</v>
      </c>
      <c r="CE23" s="14">
        <f t="shared" si="4"/>
        <v>0</v>
      </c>
      <c r="CF23" s="14">
        <f t="shared" si="5"/>
        <v>0</v>
      </c>
    </row>
    <row r="24" spans="1:84" ht="15.6" x14ac:dyDescent="0.3">
      <c r="A24" s="14"/>
      <c r="B24" s="19" t="s">
        <v>57</v>
      </c>
      <c r="C24" s="20" t="s">
        <v>58</v>
      </c>
      <c r="D24" s="17">
        <v>924</v>
      </c>
      <c r="E24" s="17">
        <v>884</v>
      </c>
      <c r="F24" s="17">
        <v>2836</v>
      </c>
      <c r="G24" s="17">
        <v>1783</v>
      </c>
      <c r="H24" s="17">
        <v>426</v>
      </c>
      <c r="I24" s="17">
        <v>166863</v>
      </c>
      <c r="J24" s="17">
        <v>37499</v>
      </c>
      <c r="K24" s="17">
        <v>2916</v>
      </c>
      <c r="L24" s="17">
        <v>14</v>
      </c>
      <c r="M24" s="17">
        <v>4063</v>
      </c>
      <c r="N24" s="17">
        <v>4225</v>
      </c>
      <c r="O24" s="17">
        <v>8874</v>
      </c>
      <c r="P24" s="17">
        <v>4482</v>
      </c>
      <c r="Q24" s="17">
        <v>116561</v>
      </c>
      <c r="R24" s="17">
        <v>1179</v>
      </c>
      <c r="S24" s="17">
        <v>183927</v>
      </c>
      <c r="T24" s="17">
        <v>69285</v>
      </c>
      <c r="U24" s="17">
        <v>0</v>
      </c>
      <c r="V24" s="17">
        <v>48038</v>
      </c>
      <c r="W24" s="17">
        <v>8422</v>
      </c>
      <c r="X24" s="17">
        <v>10179</v>
      </c>
      <c r="Y24" s="17">
        <v>1365</v>
      </c>
      <c r="Z24" s="17">
        <v>0</v>
      </c>
      <c r="AA24" s="17">
        <v>632</v>
      </c>
      <c r="AB24" s="17">
        <v>0</v>
      </c>
      <c r="AC24" s="17">
        <v>2501</v>
      </c>
      <c r="AD24" s="17">
        <v>1253</v>
      </c>
      <c r="AE24" s="17">
        <v>1324</v>
      </c>
      <c r="AF24" s="17">
        <v>8753</v>
      </c>
      <c r="AG24" s="17">
        <v>47693</v>
      </c>
      <c r="AH24" s="17">
        <v>478583</v>
      </c>
      <c r="AI24" s="17">
        <v>5105</v>
      </c>
      <c r="AJ24" s="17">
        <v>0</v>
      </c>
      <c r="AK24" s="17">
        <v>992</v>
      </c>
      <c r="AL24" s="17">
        <v>529</v>
      </c>
      <c r="AM24" s="17">
        <v>976</v>
      </c>
      <c r="AN24" s="17">
        <v>425662</v>
      </c>
      <c r="AO24" s="17">
        <v>2381</v>
      </c>
      <c r="AP24" s="17">
        <v>132358</v>
      </c>
      <c r="AQ24" s="17">
        <v>46689</v>
      </c>
      <c r="AR24" s="17">
        <v>133672</v>
      </c>
      <c r="AS24" s="17">
        <v>325752</v>
      </c>
      <c r="AT24" s="17">
        <v>284399</v>
      </c>
      <c r="AU24" s="17">
        <v>15296</v>
      </c>
      <c r="AV24" s="17">
        <v>487546</v>
      </c>
      <c r="AW24" s="17">
        <v>11368</v>
      </c>
      <c r="AX24" s="17">
        <v>2794</v>
      </c>
      <c r="AY24" s="17">
        <v>24511</v>
      </c>
      <c r="AZ24" s="17">
        <v>6745</v>
      </c>
      <c r="BA24" s="17">
        <v>4402</v>
      </c>
      <c r="BB24" s="17">
        <v>876</v>
      </c>
      <c r="BC24" s="17">
        <v>3873</v>
      </c>
      <c r="BD24" s="17">
        <v>502</v>
      </c>
      <c r="BE24" s="17">
        <v>4064</v>
      </c>
      <c r="BF24" s="17">
        <v>1929</v>
      </c>
      <c r="BG24" s="17">
        <v>125367</v>
      </c>
      <c r="BH24" s="17">
        <v>38991</v>
      </c>
      <c r="BI24" s="17">
        <v>15740</v>
      </c>
      <c r="BJ24" s="17">
        <v>2116</v>
      </c>
      <c r="BK24" s="17">
        <v>1820</v>
      </c>
      <c r="BL24" s="18">
        <v>3321939</v>
      </c>
      <c r="BM24" s="17">
        <v>1399437</v>
      </c>
      <c r="BN24" s="17">
        <v>35998</v>
      </c>
      <c r="BO24" s="17">
        <v>0</v>
      </c>
      <c r="BP24" s="17">
        <v>0</v>
      </c>
      <c r="BQ24" s="17">
        <v>8117</v>
      </c>
      <c r="BR24" s="17">
        <v>626</v>
      </c>
      <c r="BS24" s="18">
        <v>1444178</v>
      </c>
      <c r="BT24" s="18">
        <v>4766117</v>
      </c>
      <c r="BU24" s="17">
        <v>4766117</v>
      </c>
      <c r="BV24" s="18">
        <v>0</v>
      </c>
      <c r="BW24" s="18">
        <v>0</v>
      </c>
      <c r="BX24" s="17">
        <v>4766117</v>
      </c>
      <c r="BY24" s="17">
        <v>0</v>
      </c>
      <c r="CA24" s="14">
        <f t="shared" si="1"/>
        <v>0</v>
      </c>
      <c r="CB24" s="14">
        <f t="shared" si="2"/>
        <v>0</v>
      </c>
      <c r="CC24" s="14">
        <f t="shared" si="3"/>
        <v>0</v>
      </c>
      <c r="CD24" s="14" t="e">
        <f>SUM(#REF!)-BV24</f>
        <v>#REF!</v>
      </c>
      <c r="CE24" s="14">
        <f t="shared" si="4"/>
        <v>0</v>
      </c>
      <c r="CF24" s="14">
        <f t="shared" si="5"/>
        <v>0</v>
      </c>
    </row>
    <row r="25" spans="1:84" ht="15.6" x14ac:dyDescent="0.3">
      <c r="A25" s="14"/>
      <c r="B25" s="19" t="s">
        <v>59</v>
      </c>
      <c r="C25" s="20" t="s">
        <v>60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352259</v>
      </c>
      <c r="W25" s="17">
        <v>29647</v>
      </c>
      <c r="X25" s="17">
        <v>23559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163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124</v>
      </c>
      <c r="AS25" s="17">
        <v>0</v>
      </c>
      <c r="AT25" s="17">
        <v>324</v>
      </c>
      <c r="AU25" s="17">
        <v>0</v>
      </c>
      <c r="AV25" s="17">
        <v>0</v>
      </c>
      <c r="AW25" s="17">
        <v>0</v>
      </c>
      <c r="AX25" s="17">
        <v>671</v>
      </c>
      <c r="AY25" s="17">
        <v>45330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350</v>
      </c>
      <c r="BH25" s="17">
        <v>0</v>
      </c>
      <c r="BI25" s="17">
        <v>1332</v>
      </c>
      <c r="BJ25" s="17">
        <v>107</v>
      </c>
      <c r="BK25" s="17">
        <v>134</v>
      </c>
      <c r="BL25" s="18">
        <v>454000</v>
      </c>
      <c r="BM25" s="17">
        <v>364818</v>
      </c>
      <c r="BN25" s="17">
        <v>0</v>
      </c>
      <c r="BO25" s="17">
        <v>0</v>
      </c>
      <c r="BP25" s="17">
        <v>0</v>
      </c>
      <c r="BQ25" s="17">
        <v>23937</v>
      </c>
      <c r="BR25" s="17">
        <v>6376670</v>
      </c>
      <c r="BS25" s="18">
        <v>6765425</v>
      </c>
      <c r="BT25" s="18">
        <v>7219425</v>
      </c>
      <c r="BU25" s="17">
        <v>45599</v>
      </c>
      <c r="BV25" s="18">
        <v>0</v>
      </c>
      <c r="BW25" s="18">
        <v>7173826</v>
      </c>
      <c r="BX25" s="17">
        <v>7219425</v>
      </c>
      <c r="BY25" s="17">
        <v>0</v>
      </c>
      <c r="CA25" s="14">
        <f t="shared" si="1"/>
        <v>0</v>
      </c>
      <c r="CB25" s="14">
        <f t="shared" si="2"/>
        <v>0</v>
      </c>
      <c r="CC25" s="14">
        <f t="shared" si="3"/>
        <v>0</v>
      </c>
      <c r="CD25" s="14" t="e">
        <f>SUM(#REF!)-BV25</f>
        <v>#REF!</v>
      </c>
      <c r="CE25" s="14">
        <f t="shared" si="4"/>
        <v>0</v>
      </c>
      <c r="CF25" s="14">
        <f t="shared" si="5"/>
        <v>0</v>
      </c>
    </row>
    <row r="26" spans="1:84" ht="15.6" x14ac:dyDescent="0.3">
      <c r="A26" s="14"/>
      <c r="B26" s="19" t="s">
        <v>61</v>
      </c>
      <c r="C26" s="20" t="s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34635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482</v>
      </c>
      <c r="AS26" s="17">
        <v>0</v>
      </c>
      <c r="AT26" s="17">
        <v>23842</v>
      </c>
      <c r="AU26" s="17">
        <v>23</v>
      </c>
      <c r="AV26" s="17">
        <v>0</v>
      </c>
      <c r="AW26" s="17">
        <v>0</v>
      </c>
      <c r="AX26" s="17">
        <v>1749</v>
      </c>
      <c r="AY26" s="17">
        <v>44218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453</v>
      </c>
      <c r="BH26" s="17">
        <v>0</v>
      </c>
      <c r="BI26" s="17">
        <v>2120</v>
      </c>
      <c r="BJ26" s="17">
        <v>0</v>
      </c>
      <c r="BK26" s="17">
        <v>0</v>
      </c>
      <c r="BL26" s="18">
        <v>107522</v>
      </c>
      <c r="BM26" s="17">
        <v>178355</v>
      </c>
      <c r="BN26" s="17">
        <v>0</v>
      </c>
      <c r="BO26" s="17">
        <v>0</v>
      </c>
      <c r="BP26" s="17">
        <v>0</v>
      </c>
      <c r="BQ26" s="17">
        <v>5332</v>
      </c>
      <c r="BR26" s="17">
        <v>356081</v>
      </c>
      <c r="BS26" s="18">
        <v>539768</v>
      </c>
      <c r="BT26" s="18">
        <v>647290</v>
      </c>
      <c r="BU26" s="17">
        <v>3286</v>
      </c>
      <c r="BV26" s="18">
        <v>0</v>
      </c>
      <c r="BW26" s="18">
        <v>644004</v>
      </c>
      <c r="BX26" s="17">
        <v>647290</v>
      </c>
      <c r="BY26" s="17">
        <v>0</v>
      </c>
      <c r="CA26" s="14">
        <f t="shared" si="1"/>
        <v>0</v>
      </c>
      <c r="CB26" s="14">
        <f t="shared" si="2"/>
        <v>0</v>
      </c>
      <c r="CC26" s="14">
        <f t="shared" si="3"/>
        <v>0</v>
      </c>
      <c r="CD26" s="14" t="e">
        <f>SUM(#REF!)-BV26</f>
        <v>#REF!</v>
      </c>
      <c r="CE26" s="14">
        <f t="shared" si="4"/>
        <v>0</v>
      </c>
      <c r="CF26" s="14">
        <f t="shared" si="5"/>
        <v>0</v>
      </c>
    </row>
    <row r="27" spans="1:84" ht="15.6" x14ac:dyDescent="0.3">
      <c r="A27" s="14"/>
      <c r="B27" s="19" t="s">
        <v>63</v>
      </c>
      <c r="C27" s="20" t="s">
        <v>64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30849</v>
      </c>
      <c r="N27" s="17">
        <v>163488</v>
      </c>
      <c r="O27" s="17">
        <v>2163</v>
      </c>
      <c r="P27" s="17">
        <v>0</v>
      </c>
      <c r="Q27" s="17">
        <v>72278</v>
      </c>
      <c r="R27" s="17">
        <v>0</v>
      </c>
      <c r="S27" s="17">
        <v>0</v>
      </c>
      <c r="T27" s="17">
        <v>0</v>
      </c>
      <c r="U27" s="17">
        <v>0</v>
      </c>
      <c r="V27" s="17">
        <v>15493</v>
      </c>
      <c r="W27" s="17">
        <v>85713</v>
      </c>
      <c r="X27" s="17">
        <v>48803</v>
      </c>
      <c r="Y27" s="17">
        <v>1470</v>
      </c>
      <c r="Z27" s="17">
        <v>0</v>
      </c>
      <c r="AA27" s="17">
        <v>0</v>
      </c>
      <c r="AB27" s="17">
        <v>0</v>
      </c>
      <c r="AC27" s="17">
        <v>0</v>
      </c>
      <c r="AD27" s="17">
        <v>31</v>
      </c>
      <c r="AE27" s="17">
        <v>728</v>
      </c>
      <c r="AF27" s="17">
        <v>102</v>
      </c>
      <c r="AG27" s="17">
        <v>0</v>
      </c>
      <c r="AH27" s="17">
        <v>1381</v>
      </c>
      <c r="AI27" s="17">
        <v>62</v>
      </c>
      <c r="AJ27" s="17">
        <v>0</v>
      </c>
      <c r="AK27" s="17">
        <v>0</v>
      </c>
      <c r="AL27" s="17">
        <v>0</v>
      </c>
      <c r="AM27" s="17">
        <v>0</v>
      </c>
      <c r="AN27" s="17">
        <v>593</v>
      </c>
      <c r="AO27" s="17">
        <v>0</v>
      </c>
      <c r="AP27" s="17">
        <v>0</v>
      </c>
      <c r="AQ27" s="17">
        <v>17542</v>
      </c>
      <c r="AR27" s="17">
        <v>72981</v>
      </c>
      <c r="AS27" s="17">
        <v>0</v>
      </c>
      <c r="AT27" s="17">
        <v>43120</v>
      </c>
      <c r="AU27" s="17">
        <v>40</v>
      </c>
      <c r="AV27" s="17">
        <v>39819</v>
      </c>
      <c r="AW27" s="17">
        <v>1113</v>
      </c>
      <c r="AX27" s="17">
        <v>29233</v>
      </c>
      <c r="AY27" s="17">
        <v>253651</v>
      </c>
      <c r="AZ27" s="17">
        <v>10864</v>
      </c>
      <c r="BA27" s="17">
        <v>751</v>
      </c>
      <c r="BB27" s="17">
        <v>21</v>
      </c>
      <c r="BC27" s="17">
        <v>1076</v>
      </c>
      <c r="BD27" s="17">
        <v>648</v>
      </c>
      <c r="BE27" s="17">
        <v>0</v>
      </c>
      <c r="BF27" s="17">
        <v>136</v>
      </c>
      <c r="BG27" s="17">
        <v>24888</v>
      </c>
      <c r="BH27" s="17">
        <v>1345</v>
      </c>
      <c r="BI27" s="17">
        <v>76567</v>
      </c>
      <c r="BJ27" s="17">
        <v>4111</v>
      </c>
      <c r="BK27" s="17">
        <v>2078</v>
      </c>
      <c r="BL27" s="18">
        <v>1003138</v>
      </c>
      <c r="BM27" s="17">
        <v>5018177</v>
      </c>
      <c r="BN27" s="17">
        <v>25631</v>
      </c>
      <c r="BO27" s="17">
        <v>40870</v>
      </c>
      <c r="BP27" s="17">
        <v>0</v>
      </c>
      <c r="BQ27" s="17">
        <v>20318</v>
      </c>
      <c r="BR27" s="17">
        <v>575137</v>
      </c>
      <c r="BS27" s="18">
        <v>5680133</v>
      </c>
      <c r="BT27" s="18">
        <v>6683271</v>
      </c>
      <c r="BU27" s="17">
        <v>4084611</v>
      </c>
      <c r="BV27" s="18">
        <v>0</v>
      </c>
      <c r="BW27" s="18">
        <v>2598660</v>
      </c>
      <c r="BX27" s="17">
        <v>6683271</v>
      </c>
      <c r="BY27" s="17">
        <v>0</v>
      </c>
      <c r="CA27" s="14">
        <f t="shared" si="1"/>
        <v>0</v>
      </c>
      <c r="CB27" s="14">
        <f t="shared" si="2"/>
        <v>0</v>
      </c>
      <c r="CC27" s="14">
        <f t="shared" si="3"/>
        <v>0</v>
      </c>
      <c r="CD27" s="14" t="e">
        <f>SUM(#REF!)-BV27</f>
        <v>#REF!</v>
      </c>
      <c r="CE27" s="14">
        <f t="shared" si="4"/>
        <v>0</v>
      </c>
      <c r="CF27" s="14">
        <f t="shared" si="5"/>
        <v>0</v>
      </c>
    </row>
    <row r="28" spans="1:84" ht="15.6" x14ac:dyDescent="0.3">
      <c r="A28" s="14"/>
      <c r="B28" s="19" t="s">
        <v>65</v>
      </c>
      <c r="C28" s="20" t="s">
        <v>66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2646</v>
      </c>
      <c r="X28" s="17">
        <v>1432</v>
      </c>
      <c r="Y28" s="17">
        <v>2588</v>
      </c>
      <c r="Z28" s="17">
        <v>0</v>
      </c>
      <c r="AA28" s="17">
        <v>0</v>
      </c>
      <c r="AB28" s="17">
        <v>0</v>
      </c>
      <c r="AC28" s="17">
        <v>0</v>
      </c>
      <c r="AD28" s="17">
        <v>2</v>
      </c>
      <c r="AE28" s="17">
        <v>249</v>
      </c>
      <c r="AF28" s="17">
        <v>0</v>
      </c>
      <c r="AG28" s="17">
        <v>0</v>
      </c>
      <c r="AH28" s="17">
        <v>1317</v>
      </c>
      <c r="AI28" s="17">
        <v>6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2292</v>
      </c>
      <c r="AR28" s="17">
        <v>4059</v>
      </c>
      <c r="AS28" s="17">
        <v>0</v>
      </c>
      <c r="AT28" s="17">
        <v>9920</v>
      </c>
      <c r="AU28" s="17">
        <v>22</v>
      </c>
      <c r="AV28" s="17">
        <v>6873</v>
      </c>
      <c r="AW28" s="17">
        <v>1040</v>
      </c>
      <c r="AX28" s="17">
        <v>4107</v>
      </c>
      <c r="AY28" s="17">
        <v>34570</v>
      </c>
      <c r="AZ28" s="17">
        <v>805</v>
      </c>
      <c r="BA28" s="17">
        <v>716</v>
      </c>
      <c r="BB28" s="17">
        <v>106</v>
      </c>
      <c r="BC28" s="17">
        <v>532</v>
      </c>
      <c r="BD28" s="17">
        <v>397</v>
      </c>
      <c r="BE28" s="17">
        <v>0</v>
      </c>
      <c r="BF28" s="17">
        <v>187</v>
      </c>
      <c r="BG28" s="17">
        <v>9429</v>
      </c>
      <c r="BH28" s="17">
        <v>985</v>
      </c>
      <c r="BI28" s="17">
        <v>1562</v>
      </c>
      <c r="BJ28" s="17">
        <v>1088</v>
      </c>
      <c r="BK28" s="17">
        <v>101</v>
      </c>
      <c r="BL28" s="18">
        <v>87031</v>
      </c>
      <c r="BM28" s="17">
        <v>173969</v>
      </c>
      <c r="BN28" s="17">
        <v>25016</v>
      </c>
      <c r="BO28" s="17">
        <v>0</v>
      </c>
      <c r="BP28" s="17">
        <v>0</v>
      </c>
      <c r="BQ28" s="17">
        <v>1249</v>
      </c>
      <c r="BR28" s="17">
        <v>0</v>
      </c>
      <c r="BS28" s="18">
        <v>200234</v>
      </c>
      <c r="BT28" s="18">
        <v>287265</v>
      </c>
      <c r="BU28" s="17">
        <v>237109</v>
      </c>
      <c r="BV28" s="18">
        <v>0</v>
      </c>
      <c r="BW28" s="18">
        <v>50156</v>
      </c>
      <c r="BX28" s="17">
        <v>287265</v>
      </c>
      <c r="BY28" s="17">
        <v>0</v>
      </c>
      <c r="CA28" s="14">
        <f t="shared" si="1"/>
        <v>0</v>
      </c>
      <c r="CB28" s="14">
        <f t="shared" si="2"/>
        <v>0</v>
      </c>
      <c r="CC28" s="14">
        <f t="shared" si="3"/>
        <v>0</v>
      </c>
      <c r="CD28" s="14" t="e">
        <f>SUM(#REF!)-BV28</f>
        <v>#REF!</v>
      </c>
      <c r="CE28" s="14">
        <f t="shared" si="4"/>
        <v>0</v>
      </c>
      <c r="CF28" s="14">
        <f t="shared" si="5"/>
        <v>0</v>
      </c>
    </row>
    <row r="29" spans="1:84" ht="15.6" x14ac:dyDescent="0.3">
      <c r="A29" s="14"/>
      <c r="B29" s="19" t="s">
        <v>67</v>
      </c>
      <c r="C29" s="20" t="s">
        <v>68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833</v>
      </c>
      <c r="AU29" s="17">
        <v>0</v>
      </c>
      <c r="AV29" s="17">
        <v>0</v>
      </c>
      <c r="AW29" s="17">
        <v>0</v>
      </c>
      <c r="AX29" s="17">
        <v>911</v>
      </c>
      <c r="AY29" s="17">
        <v>30728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8">
        <v>32472</v>
      </c>
      <c r="BM29" s="17">
        <v>904841</v>
      </c>
      <c r="BN29" s="17">
        <v>0</v>
      </c>
      <c r="BO29" s="17">
        <v>0</v>
      </c>
      <c r="BP29" s="17">
        <v>0</v>
      </c>
      <c r="BQ29" s="17">
        <v>859</v>
      </c>
      <c r="BR29" s="17">
        <v>0</v>
      </c>
      <c r="BS29" s="18">
        <v>905700</v>
      </c>
      <c r="BT29" s="18">
        <v>938172</v>
      </c>
      <c r="BU29" s="17">
        <v>938172</v>
      </c>
      <c r="BV29" s="18">
        <v>0</v>
      </c>
      <c r="BW29" s="18">
        <v>0</v>
      </c>
      <c r="BX29" s="17">
        <v>938172</v>
      </c>
      <c r="BY29" s="17">
        <v>0</v>
      </c>
      <c r="CA29" s="14">
        <f t="shared" si="1"/>
        <v>0</v>
      </c>
      <c r="CB29" s="14">
        <f t="shared" si="2"/>
        <v>0</v>
      </c>
      <c r="CC29" s="14">
        <f t="shared" si="3"/>
        <v>0</v>
      </c>
      <c r="CD29" s="14" t="e">
        <f>SUM(#REF!)-BV29</f>
        <v>#REF!</v>
      </c>
      <c r="CE29" s="14">
        <f t="shared" si="4"/>
        <v>0</v>
      </c>
      <c r="CF29" s="14">
        <f t="shared" si="5"/>
        <v>0</v>
      </c>
    </row>
    <row r="30" spans="1:84" ht="15.6" x14ac:dyDescent="0.3">
      <c r="A30" s="14"/>
      <c r="B30" s="19" t="s">
        <v>69</v>
      </c>
      <c r="C30" s="20" t="s">
        <v>70</v>
      </c>
      <c r="D30" s="17">
        <v>24</v>
      </c>
      <c r="E30" s="17">
        <v>19</v>
      </c>
      <c r="F30" s="17">
        <v>28</v>
      </c>
      <c r="G30" s="17">
        <v>49</v>
      </c>
      <c r="H30" s="17">
        <v>5</v>
      </c>
      <c r="I30" s="17">
        <v>546</v>
      </c>
      <c r="J30" s="17">
        <v>243</v>
      </c>
      <c r="K30" s="17">
        <v>51</v>
      </c>
      <c r="L30" s="17">
        <v>4</v>
      </c>
      <c r="M30" s="17">
        <v>2</v>
      </c>
      <c r="N30" s="17">
        <v>0</v>
      </c>
      <c r="O30" s="17">
        <v>0</v>
      </c>
      <c r="P30" s="17">
        <v>124</v>
      </c>
      <c r="Q30" s="17">
        <v>167</v>
      </c>
      <c r="R30" s="17">
        <v>145</v>
      </c>
      <c r="S30" s="17">
        <v>1233</v>
      </c>
      <c r="T30" s="17">
        <v>229</v>
      </c>
      <c r="U30" s="17">
        <v>0</v>
      </c>
      <c r="V30" s="17">
        <v>1071</v>
      </c>
      <c r="W30" s="17">
        <v>198</v>
      </c>
      <c r="X30" s="17">
        <v>280</v>
      </c>
      <c r="Y30" s="17">
        <v>276</v>
      </c>
      <c r="Z30" s="17">
        <v>0</v>
      </c>
      <c r="AA30" s="17">
        <v>28481</v>
      </c>
      <c r="AB30" s="17">
        <v>0</v>
      </c>
      <c r="AC30" s="17">
        <v>443</v>
      </c>
      <c r="AD30" s="17">
        <v>1331</v>
      </c>
      <c r="AE30" s="17">
        <v>186</v>
      </c>
      <c r="AF30" s="17">
        <v>4867</v>
      </c>
      <c r="AG30" s="17">
        <v>317</v>
      </c>
      <c r="AH30" s="17">
        <v>916</v>
      </c>
      <c r="AI30" s="17">
        <v>109</v>
      </c>
      <c r="AJ30" s="17">
        <v>0</v>
      </c>
      <c r="AK30" s="17">
        <v>110</v>
      </c>
      <c r="AL30" s="17">
        <v>1316</v>
      </c>
      <c r="AM30" s="17">
        <v>1022</v>
      </c>
      <c r="AN30" s="17">
        <v>821</v>
      </c>
      <c r="AO30" s="17">
        <v>565</v>
      </c>
      <c r="AP30" s="17">
        <v>3316</v>
      </c>
      <c r="AQ30" s="17">
        <v>1635</v>
      </c>
      <c r="AR30" s="17">
        <v>4359</v>
      </c>
      <c r="AS30" s="17">
        <v>1154</v>
      </c>
      <c r="AT30" s="17">
        <v>1522</v>
      </c>
      <c r="AU30" s="17">
        <v>50</v>
      </c>
      <c r="AV30" s="17">
        <v>2456</v>
      </c>
      <c r="AW30" s="17">
        <v>759</v>
      </c>
      <c r="AX30" s="17">
        <v>3947</v>
      </c>
      <c r="AY30" s="17">
        <v>237</v>
      </c>
      <c r="AZ30" s="17">
        <v>6288</v>
      </c>
      <c r="BA30" s="17">
        <v>1268</v>
      </c>
      <c r="BB30" s="17">
        <v>297</v>
      </c>
      <c r="BC30" s="17">
        <v>1160</v>
      </c>
      <c r="BD30" s="17">
        <v>1059</v>
      </c>
      <c r="BE30" s="17">
        <v>300</v>
      </c>
      <c r="BF30" s="17">
        <v>337</v>
      </c>
      <c r="BG30" s="17">
        <v>55048</v>
      </c>
      <c r="BH30" s="17">
        <v>18099</v>
      </c>
      <c r="BI30" s="17">
        <v>11417</v>
      </c>
      <c r="BJ30" s="17">
        <v>2640</v>
      </c>
      <c r="BK30" s="17">
        <v>1542</v>
      </c>
      <c r="BL30" s="18">
        <v>164068</v>
      </c>
      <c r="BM30" s="17">
        <v>831652</v>
      </c>
      <c r="BN30" s="17">
        <v>11113</v>
      </c>
      <c r="BO30" s="17">
        <v>0</v>
      </c>
      <c r="BP30" s="17">
        <v>0</v>
      </c>
      <c r="BQ30" s="17">
        <v>505</v>
      </c>
      <c r="BR30" s="17">
        <v>0</v>
      </c>
      <c r="BS30" s="18">
        <v>843270</v>
      </c>
      <c r="BT30" s="18">
        <v>1007338</v>
      </c>
      <c r="BU30" s="17">
        <v>907058</v>
      </c>
      <c r="BV30" s="18">
        <v>0</v>
      </c>
      <c r="BW30" s="18">
        <v>100280</v>
      </c>
      <c r="BX30" s="17">
        <v>1007338</v>
      </c>
      <c r="BY30" s="17">
        <v>0</v>
      </c>
      <c r="CA30" s="14">
        <f t="shared" si="1"/>
        <v>0</v>
      </c>
      <c r="CB30" s="14">
        <f t="shared" si="2"/>
        <v>0</v>
      </c>
      <c r="CC30" s="14">
        <f t="shared" si="3"/>
        <v>0</v>
      </c>
      <c r="CD30" s="14" t="e">
        <f>SUM(#REF!)-BV30</f>
        <v>#REF!</v>
      </c>
      <c r="CE30" s="14">
        <f t="shared" si="4"/>
        <v>0</v>
      </c>
      <c r="CF30" s="14">
        <f t="shared" si="5"/>
        <v>0</v>
      </c>
    </row>
    <row r="31" spans="1:84" ht="15.6" x14ac:dyDescent="0.3">
      <c r="A31" s="14"/>
      <c r="B31" s="19" t="s">
        <v>71</v>
      </c>
      <c r="C31" s="20" t="s">
        <v>72</v>
      </c>
      <c r="D31" s="17">
        <v>733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128</v>
      </c>
      <c r="S31" s="17">
        <v>4989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1270</v>
      </c>
      <c r="AB31" s="17">
        <v>0</v>
      </c>
      <c r="AC31" s="17">
        <v>203</v>
      </c>
      <c r="AD31" s="17">
        <v>0</v>
      </c>
      <c r="AE31" s="17">
        <v>0</v>
      </c>
      <c r="AF31" s="17">
        <v>76</v>
      </c>
      <c r="AG31" s="17">
        <v>92</v>
      </c>
      <c r="AH31" s="17">
        <v>2323</v>
      </c>
      <c r="AI31" s="17">
        <v>138</v>
      </c>
      <c r="AJ31" s="17">
        <v>0</v>
      </c>
      <c r="AK31" s="17">
        <v>154</v>
      </c>
      <c r="AL31" s="17">
        <v>500</v>
      </c>
      <c r="AM31" s="17">
        <v>322</v>
      </c>
      <c r="AN31" s="17">
        <v>128</v>
      </c>
      <c r="AO31" s="17">
        <v>55</v>
      </c>
      <c r="AP31" s="17">
        <v>1029</v>
      </c>
      <c r="AQ31" s="17">
        <v>15</v>
      </c>
      <c r="AR31" s="17">
        <v>211</v>
      </c>
      <c r="AS31" s="17">
        <v>293</v>
      </c>
      <c r="AT31" s="17">
        <v>570</v>
      </c>
      <c r="AU31" s="17">
        <v>32</v>
      </c>
      <c r="AV31" s="17">
        <v>518</v>
      </c>
      <c r="AW31" s="17">
        <v>0</v>
      </c>
      <c r="AX31" s="17">
        <v>18</v>
      </c>
      <c r="AY31" s="17">
        <v>0</v>
      </c>
      <c r="AZ31" s="17">
        <v>284</v>
      </c>
      <c r="BA31" s="17">
        <v>0</v>
      </c>
      <c r="BB31" s="17">
        <v>0</v>
      </c>
      <c r="BC31" s="17">
        <v>0</v>
      </c>
      <c r="BD31" s="17">
        <v>2363</v>
      </c>
      <c r="BE31" s="17">
        <v>0</v>
      </c>
      <c r="BF31" s="17">
        <v>0</v>
      </c>
      <c r="BG31" s="17">
        <v>12414</v>
      </c>
      <c r="BH31" s="17">
        <v>5456</v>
      </c>
      <c r="BI31" s="17">
        <v>4647</v>
      </c>
      <c r="BJ31" s="17">
        <v>1445</v>
      </c>
      <c r="BK31" s="17">
        <v>387</v>
      </c>
      <c r="BL31" s="18">
        <v>40805</v>
      </c>
      <c r="BM31" s="17">
        <v>341506</v>
      </c>
      <c r="BN31" s="17">
        <v>2747</v>
      </c>
      <c r="BO31" s="17">
        <v>0</v>
      </c>
      <c r="BP31" s="17">
        <v>0</v>
      </c>
      <c r="BQ31" s="17">
        <v>1264</v>
      </c>
      <c r="BR31" s="17">
        <v>0</v>
      </c>
      <c r="BS31" s="18">
        <v>345517</v>
      </c>
      <c r="BT31" s="18">
        <v>386322</v>
      </c>
      <c r="BU31" s="17">
        <v>386322</v>
      </c>
      <c r="BV31" s="18">
        <v>0</v>
      </c>
      <c r="BW31" s="18">
        <v>0</v>
      </c>
      <c r="BX31" s="17">
        <v>386322</v>
      </c>
      <c r="BY31" s="17">
        <v>0</v>
      </c>
      <c r="CA31" s="14">
        <f t="shared" si="1"/>
        <v>0</v>
      </c>
      <c r="CB31" s="14">
        <f t="shared" si="2"/>
        <v>0</v>
      </c>
      <c r="CC31" s="14">
        <f t="shared" si="3"/>
        <v>0</v>
      </c>
      <c r="CD31" s="14" t="e">
        <f>SUM(#REF!)-BV31</f>
        <v>#REF!</v>
      </c>
      <c r="CE31" s="14">
        <f t="shared" si="4"/>
        <v>0</v>
      </c>
      <c r="CF31" s="14">
        <f t="shared" si="5"/>
        <v>0</v>
      </c>
    </row>
    <row r="32" spans="1:84" ht="15.6" x14ac:dyDescent="0.3">
      <c r="A32" s="14"/>
      <c r="B32" s="19" t="s">
        <v>73</v>
      </c>
      <c r="C32" s="20" t="s">
        <v>74</v>
      </c>
      <c r="D32" s="17">
        <v>4</v>
      </c>
      <c r="E32" s="17">
        <v>2</v>
      </c>
      <c r="F32" s="17">
        <v>14</v>
      </c>
      <c r="G32" s="17">
        <v>29</v>
      </c>
      <c r="H32" s="17">
        <v>2</v>
      </c>
      <c r="I32" s="17">
        <v>0</v>
      </c>
      <c r="J32" s="17">
        <v>14884</v>
      </c>
      <c r="K32" s="17">
        <v>42</v>
      </c>
      <c r="L32" s="17">
        <v>2</v>
      </c>
      <c r="M32" s="17">
        <v>5</v>
      </c>
      <c r="N32" s="17">
        <v>18</v>
      </c>
      <c r="O32" s="17">
        <v>0</v>
      </c>
      <c r="P32" s="17">
        <v>0</v>
      </c>
      <c r="Q32" s="17">
        <v>222</v>
      </c>
      <c r="R32" s="17">
        <v>0</v>
      </c>
      <c r="S32" s="17">
        <v>1504</v>
      </c>
      <c r="T32" s="17">
        <v>243</v>
      </c>
      <c r="U32" s="17">
        <v>0</v>
      </c>
      <c r="V32" s="17">
        <v>45</v>
      </c>
      <c r="W32" s="17">
        <v>0</v>
      </c>
      <c r="X32" s="17">
        <v>153</v>
      </c>
      <c r="Y32" s="17">
        <v>29</v>
      </c>
      <c r="Z32" s="17">
        <v>0</v>
      </c>
      <c r="AA32" s="17">
        <v>36</v>
      </c>
      <c r="AB32" s="17">
        <v>0</v>
      </c>
      <c r="AC32" s="17">
        <v>15996</v>
      </c>
      <c r="AD32" s="17">
        <v>115</v>
      </c>
      <c r="AE32" s="17">
        <v>18</v>
      </c>
      <c r="AF32" s="17">
        <v>1112</v>
      </c>
      <c r="AG32" s="17">
        <v>324</v>
      </c>
      <c r="AH32" s="17">
        <v>539</v>
      </c>
      <c r="AI32" s="17">
        <v>42</v>
      </c>
      <c r="AJ32" s="17">
        <v>0</v>
      </c>
      <c r="AK32" s="17">
        <v>23304</v>
      </c>
      <c r="AL32" s="17">
        <v>2735</v>
      </c>
      <c r="AM32" s="17">
        <v>1274</v>
      </c>
      <c r="AN32" s="17">
        <v>0</v>
      </c>
      <c r="AO32" s="17">
        <v>0</v>
      </c>
      <c r="AP32" s="17">
        <v>442423</v>
      </c>
      <c r="AQ32" s="17">
        <v>74</v>
      </c>
      <c r="AR32" s="17">
        <v>3144</v>
      </c>
      <c r="AS32" s="17">
        <v>0</v>
      </c>
      <c r="AT32" s="17">
        <v>875</v>
      </c>
      <c r="AU32" s="17">
        <v>347</v>
      </c>
      <c r="AV32" s="17">
        <v>0</v>
      </c>
      <c r="AW32" s="17">
        <v>986</v>
      </c>
      <c r="AX32" s="17">
        <v>11</v>
      </c>
      <c r="AY32" s="17">
        <v>350</v>
      </c>
      <c r="AZ32" s="17">
        <v>22</v>
      </c>
      <c r="BA32" s="17">
        <v>0</v>
      </c>
      <c r="BB32" s="17">
        <v>0</v>
      </c>
      <c r="BC32" s="17">
        <v>0</v>
      </c>
      <c r="BD32" s="17">
        <v>0</v>
      </c>
      <c r="BE32" s="17">
        <v>30</v>
      </c>
      <c r="BF32" s="17">
        <v>0</v>
      </c>
      <c r="BG32" s="17">
        <v>1575</v>
      </c>
      <c r="BH32" s="17">
        <v>2873</v>
      </c>
      <c r="BI32" s="17">
        <v>413</v>
      </c>
      <c r="BJ32" s="17">
        <v>215</v>
      </c>
      <c r="BK32" s="17">
        <v>0</v>
      </c>
      <c r="BL32" s="18">
        <v>516031</v>
      </c>
      <c r="BM32" s="17">
        <v>40016</v>
      </c>
      <c r="BN32" s="17">
        <v>602</v>
      </c>
      <c r="BO32" s="17">
        <v>0</v>
      </c>
      <c r="BP32" s="17">
        <v>0</v>
      </c>
      <c r="BQ32" s="17">
        <v>536</v>
      </c>
      <c r="BR32" s="17">
        <v>10161</v>
      </c>
      <c r="BS32" s="18">
        <v>51315</v>
      </c>
      <c r="BT32" s="18">
        <v>567346</v>
      </c>
      <c r="BU32" s="17">
        <v>85228</v>
      </c>
      <c r="BV32" s="18">
        <v>0</v>
      </c>
      <c r="BW32" s="18">
        <v>482118</v>
      </c>
      <c r="BX32" s="17">
        <v>567346</v>
      </c>
      <c r="BY32" s="17">
        <v>0</v>
      </c>
      <c r="CA32" s="14">
        <f t="shared" si="1"/>
        <v>0</v>
      </c>
      <c r="CB32" s="14">
        <f t="shared" si="2"/>
        <v>0</v>
      </c>
      <c r="CC32" s="14">
        <f t="shared" si="3"/>
        <v>0</v>
      </c>
      <c r="CD32" s="14" t="e">
        <f>SUM(#REF!)-BV32</f>
        <v>#REF!</v>
      </c>
      <c r="CE32" s="14">
        <f t="shared" si="4"/>
        <v>0</v>
      </c>
      <c r="CF32" s="14">
        <f t="shared" si="5"/>
        <v>0</v>
      </c>
    </row>
    <row r="33" spans="1:84" ht="15.6" x14ac:dyDescent="0.3">
      <c r="A33" s="14"/>
      <c r="B33" s="19" t="s">
        <v>75</v>
      </c>
      <c r="C33" s="20" t="s">
        <v>76</v>
      </c>
      <c r="D33" s="17">
        <v>0</v>
      </c>
      <c r="E33" s="17">
        <v>0</v>
      </c>
      <c r="F33" s="17">
        <v>3</v>
      </c>
      <c r="G33" s="17">
        <v>37</v>
      </c>
      <c r="H33" s="17">
        <v>1</v>
      </c>
      <c r="I33" s="17">
        <v>1018</v>
      </c>
      <c r="J33" s="17">
        <v>207</v>
      </c>
      <c r="K33" s="17">
        <v>3</v>
      </c>
      <c r="L33" s="17">
        <v>2</v>
      </c>
      <c r="M33" s="17">
        <v>184</v>
      </c>
      <c r="N33" s="17">
        <v>26</v>
      </c>
      <c r="O33" s="17">
        <v>92</v>
      </c>
      <c r="P33" s="17">
        <v>47</v>
      </c>
      <c r="Q33" s="17">
        <v>7</v>
      </c>
      <c r="R33" s="17">
        <v>450</v>
      </c>
      <c r="S33" s="17">
        <v>606</v>
      </c>
      <c r="T33" s="17">
        <v>964</v>
      </c>
      <c r="U33" s="17">
        <v>0</v>
      </c>
      <c r="V33" s="17">
        <v>271</v>
      </c>
      <c r="W33" s="17">
        <v>3727</v>
      </c>
      <c r="X33" s="17">
        <v>104</v>
      </c>
      <c r="Y33" s="17">
        <v>584</v>
      </c>
      <c r="Z33" s="17">
        <v>0</v>
      </c>
      <c r="AA33" s="17">
        <v>863</v>
      </c>
      <c r="AB33" s="17">
        <v>0</v>
      </c>
      <c r="AC33" s="17">
        <v>100</v>
      </c>
      <c r="AD33" s="17">
        <v>19046</v>
      </c>
      <c r="AE33" s="17">
        <v>27</v>
      </c>
      <c r="AF33" s="17">
        <v>32</v>
      </c>
      <c r="AG33" s="17">
        <v>133</v>
      </c>
      <c r="AH33" s="17">
        <v>250</v>
      </c>
      <c r="AI33" s="17">
        <v>18</v>
      </c>
      <c r="AJ33" s="17">
        <v>0</v>
      </c>
      <c r="AK33" s="17">
        <v>28</v>
      </c>
      <c r="AL33" s="17">
        <v>47</v>
      </c>
      <c r="AM33" s="17">
        <v>72</v>
      </c>
      <c r="AN33" s="17">
        <v>678</v>
      </c>
      <c r="AO33" s="17">
        <v>268</v>
      </c>
      <c r="AP33" s="17">
        <v>1724</v>
      </c>
      <c r="AQ33" s="17">
        <v>8113</v>
      </c>
      <c r="AR33" s="17">
        <v>95385</v>
      </c>
      <c r="AS33" s="17">
        <v>445</v>
      </c>
      <c r="AT33" s="17">
        <v>34</v>
      </c>
      <c r="AU33" s="17">
        <v>17</v>
      </c>
      <c r="AV33" s="17">
        <v>1417</v>
      </c>
      <c r="AW33" s="17">
        <v>1033</v>
      </c>
      <c r="AX33" s="17">
        <v>706</v>
      </c>
      <c r="AY33" s="17">
        <v>2442</v>
      </c>
      <c r="AZ33" s="17">
        <v>11643</v>
      </c>
      <c r="BA33" s="17">
        <v>2563</v>
      </c>
      <c r="BB33" s="17">
        <v>624</v>
      </c>
      <c r="BC33" s="17">
        <v>3399</v>
      </c>
      <c r="BD33" s="17">
        <v>1226</v>
      </c>
      <c r="BE33" s="17">
        <v>1912</v>
      </c>
      <c r="BF33" s="17">
        <v>698</v>
      </c>
      <c r="BG33" s="17">
        <v>62054</v>
      </c>
      <c r="BH33" s="17">
        <v>24170</v>
      </c>
      <c r="BI33" s="17">
        <v>5200</v>
      </c>
      <c r="BJ33" s="17">
        <v>591</v>
      </c>
      <c r="BK33" s="17">
        <v>233</v>
      </c>
      <c r="BL33" s="18">
        <v>255524</v>
      </c>
      <c r="BM33" s="17">
        <v>28875</v>
      </c>
      <c r="BN33" s="17">
        <v>1190</v>
      </c>
      <c r="BO33" s="17">
        <v>0</v>
      </c>
      <c r="BP33" s="17">
        <v>0</v>
      </c>
      <c r="BQ33" s="17">
        <v>1051</v>
      </c>
      <c r="BR33" s="17">
        <v>0</v>
      </c>
      <c r="BS33" s="18">
        <v>31116</v>
      </c>
      <c r="BT33" s="18">
        <v>286640</v>
      </c>
      <c r="BU33" s="17">
        <v>181593</v>
      </c>
      <c r="BV33" s="18">
        <v>0</v>
      </c>
      <c r="BW33" s="18">
        <v>105047</v>
      </c>
      <c r="BX33" s="17">
        <v>286640</v>
      </c>
      <c r="BY33" s="17">
        <v>0</v>
      </c>
      <c r="CA33" s="14">
        <f t="shared" si="1"/>
        <v>0</v>
      </c>
      <c r="CB33" s="14">
        <f t="shared" si="2"/>
        <v>0</v>
      </c>
      <c r="CC33" s="14">
        <f t="shared" si="3"/>
        <v>0</v>
      </c>
      <c r="CD33" s="14" t="e">
        <f>SUM(#REF!)-BV33</f>
        <v>#REF!</v>
      </c>
      <c r="CE33" s="14">
        <f t="shared" si="4"/>
        <v>0</v>
      </c>
      <c r="CF33" s="14">
        <f t="shared" si="5"/>
        <v>0</v>
      </c>
    </row>
    <row r="34" spans="1:84" ht="15.6" x14ac:dyDescent="0.3">
      <c r="A34" s="14"/>
      <c r="B34" s="19" t="s">
        <v>77</v>
      </c>
      <c r="C34" s="20" t="s">
        <v>78</v>
      </c>
      <c r="D34" s="17">
        <v>4930</v>
      </c>
      <c r="E34" s="17">
        <v>3287</v>
      </c>
      <c r="F34" s="17">
        <v>4484</v>
      </c>
      <c r="G34" s="17">
        <v>14860</v>
      </c>
      <c r="H34" s="17">
        <v>1593</v>
      </c>
      <c r="I34" s="17">
        <v>295028</v>
      </c>
      <c r="J34" s="17">
        <v>298123</v>
      </c>
      <c r="K34" s="17">
        <v>7974</v>
      </c>
      <c r="L34" s="17">
        <v>2474</v>
      </c>
      <c r="M34" s="17">
        <v>4739</v>
      </c>
      <c r="N34" s="17">
        <v>10026</v>
      </c>
      <c r="O34" s="17">
        <v>2167</v>
      </c>
      <c r="P34" s="17">
        <v>1026</v>
      </c>
      <c r="Q34" s="17">
        <v>10090</v>
      </c>
      <c r="R34" s="17">
        <v>451</v>
      </c>
      <c r="S34" s="17">
        <v>864</v>
      </c>
      <c r="T34" s="17">
        <v>2708</v>
      </c>
      <c r="U34" s="17">
        <v>0</v>
      </c>
      <c r="V34" s="17">
        <v>10613</v>
      </c>
      <c r="W34" s="17">
        <v>2053</v>
      </c>
      <c r="X34" s="17">
        <v>970</v>
      </c>
      <c r="Y34" s="17">
        <v>392</v>
      </c>
      <c r="Z34" s="17">
        <v>0</v>
      </c>
      <c r="AA34" s="17">
        <v>8338</v>
      </c>
      <c r="AB34" s="17">
        <v>0</v>
      </c>
      <c r="AC34" s="17">
        <v>9623</v>
      </c>
      <c r="AD34" s="17">
        <v>4857</v>
      </c>
      <c r="AE34" s="17">
        <v>18741</v>
      </c>
      <c r="AF34" s="17">
        <v>65290</v>
      </c>
      <c r="AG34" s="17">
        <v>1897</v>
      </c>
      <c r="AH34" s="17">
        <v>88765</v>
      </c>
      <c r="AI34" s="17">
        <v>6360</v>
      </c>
      <c r="AJ34" s="17">
        <v>0</v>
      </c>
      <c r="AK34" s="17">
        <v>611</v>
      </c>
      <c r="AL34" s="17">
        <v>771</v>
      </c>
      <c r="AM34" s="17">
        <v>5154</v>
      </c>
      <c r="AN34" s="17">
        <v>6883</v>
      </c>
      <c r="AO34" s="17">
        <v>20214</v>
      </c>
      <c r="AP34" s="17">
        <v>54323</v>
      </c>
      <c r="AQ34" s="17">
        <v>16557</v>
      </c>
      <c r="AR34" s="17">
        <v>32811</v>
      </c>
      <c r="AS34" s="17">
        <v>1067</v>
      </c>
      <c r="AT34" s="17">
        <v>2393</v>
      </c>
      <c r="AU34" s="17">
        <v>159</v>
      </c>
      <c r="AV34" s="17">
        <v>782</v>
      </c>
      <c r="AW34" s="17">
        <v>290</v>
      </c>
      <c r="AX34" s="17">
        <v>446</v>
      </c>
      <c r="AY34" s="17">
        <v>373</v>
      </c>
      <c r="AZ34" s="17">
        <v>234</v>
      </c>
      <c r="BA34" s="17">
        <v>76</v>
      </c>
      <c r="BB34" s="17">
        <v>31</v>
      </c>
      <c r="BC34" s="17">
        <v>63</v>
      </c>
      <c r="BD34" s="17">
        <v>0</v>
      </c>
      <c r="BE34" s="17">
        <v>180</v>
      </c>
      <c r="BF34" s="17">
        <v>43</v>
      </c>
      <c r="BG34" s="17">
        <v>20923</v>
      </c>
      <c r="BH34" s="17">
        <v>5659</v>
      </c>
      <c r="BI34" s="17">
        <v>167348</v>
      </c>
      <c r="BJ34" s="17">
        <v>207</v>
      </c>
      <c r="BK34" s="17">
        <v>4633</v>
      </c>
      <c r="BL34" s="18">
        <v>1224954</v>
      </c>
      <c r="BM34" s="17">
        <v>1230690</v>
      </c>
      <c r="BN34" s="17">
        <v>12715</v>
      </c>
      <c r="BO34" s="17">
        <v>0</v>
      </c>
      <c r="BP34" s="17">
        <v>0</v>
      </c>
      <c r="BQ34" s="17">
        <v>-856</v>
      </c>
      <c r="BR34" s="17">
        <v>29565</v>
      </c>
      <c r="BS34" s="18">
        <v>1272114</v>
      </c>
      <c r="BT34" s="18">
        <v>2497068</v>
      </c>
      <c r="BU34" s="17">
        <v>2431318</v>
      </c>
      <c r="BV34" s="18">
        <v>0</v>
      </c>
      <c r="BW34" s="18">
        <v>65750</v>
      </c>
      <c r="BX34" s="17">
        <v>2497068</v>
      </c>
      <c r="BY34" s="17">
        <v>0</v>
      </c>
      <c r="CA34" s="14">
        <f t="shared" si="1"/>
        <v>0</v>
      </c>
      <c r="CB34" s="14">
        <f t="shared" si="2"/>
        <v>0</v>
      </c>
      <c r="CC34" s="14">
        <f t="shared" si="3"/>
        <v>0</v>
      </c>
      <c r="CD34" s="14" t="e">
        <f>SUM(#REF!)-BV34</f>
        <v>#REF!</v>
      </c>
      <c r="CE34" s="14">
        <f t="shared" si="4"/>
        <v>0</v>
      </c>
      <c r="CF34" s="14">
        <f t="shared" si="5"/>
        <v>0</v>
      </c>
    </row>
    <row r="35" spans="1:84" ht="15.6" x14ac:dyDescent="0.3">
      <c r="A35" s="14"/>
      <c r="B35" s="19" t="s">
        <v>79</v>
      </c>
      <c r="C35" s="20" t="s">
        <v>80</v>
      </c>
      <c r="D35" s="17">
        <v>1333</v>
      </c>
      <c r="E35" s="17">
        <v>951</v>
      </c>
      <c r="F35" s="17">
        <v>147</v>
      </c>
      <c r="G35" s="17">
        <v>435</v>
      </c>
      <c r="H35" s="17">
        <v>3</v>
      </c>
      <c r="I35" s="17">
        <v>68</v>
      </c>
      <c r="J35" s="17">
        <v>900</v>
      </c>
      <c r="K35" s="17">
        <v>638</v>
      </c>
      <c r="L35" s="17">
        <v>64</v>
      </c>
      <c r="M35" s="17">
        <v>8</v>
      </c>
      <c r="N35" s="17">
        <v>763</v>
      </c>
      <c r="O35" s="17">
        <v>881</v>
      </c>
      <c r="P35" s="17">
        <v>813</v>
      </c>
      <c r="Q35" s="17">
        <v>248</v>
      </c>
      <c r="R35" s="17">
        <v>0</v>
      </c>
      <c r="S35" s="17">
        <v>2966</v>
      </c>
      <c r="T35" s="17">
        <v>311</v>
      </c>
      <c r="U35" s="17">
        <v>0</v>
      </c>
      <c r="V35" s="17">
        <v>4636</v>
      </c>
      <c r="W35" s="17">
        <v>5056</v>
      </c>
      <c r="X35" s="17">
        <v>2737</v>
      </c>
      <c r="Y35" s="17">
        <v>2070</v>
      </c>
      <c r="Z35" s="17">
        <v>0</v>
      </c>
      <c r="AA35" s="17">
        <v>41</v>
      </c>
      <c r="AB35" s="17">
        <v>0</v>
      </c>
      <c r="AC35" s="17">
        <v>264</v>
      </c>
      <c r="AD35" s="17">
        <v>3941</v>
      </c>
      <c r="AE35" s="17">
        <v>217</v>
      </c>
      <c r="AF35" s="17">
        <v>34022</v>
      </c>
      <c r="AG35" s="17">
        <v>44</v>
      </c>
      <c r="AH35" s="17">
        <v>19</v>
      </c>
      <c r="AI35" s="17">
        <v>102</v>
      </c>
      <c r="AJ35" s="17">
        <v>0</v>
      </c>
      <c r="AK35" s="17">
        <v>325</v>
      </c>
      <c r="AL35" s="17">
        <v>478</v>
      </c>
      <c r="AM35" s="17">
        <v>173</v>
      </c>
      <c r="AN35" s="17">
        <v>4845</v>
      </c>
      <c r="AO35" s="17">
        <v>844</v>
      </c>
      <c r="AP35" s="17">
        <v>1821</v>
      </c>
      <c r="AQ35" s="17">
        <v>74044</v>
      </c>
      <c r="AR35" s="17">
        <v>166075</v>
      </c>
      <c r="AS35" s="17">
        <v>56190</v>
      </c>
      <c r="AT35" s="17">
        <v>887</v>
      </c>
      <c r="AU35" s="17">
        <v>226</v>
      </c>
      <c r="AV35" s="17">
        <v>70323</v>
      </c>
      <c r="AW35" s="17">
        <v>747</v>
      </c>
      <c r="AX35" s="17">
        <v>42</v>
      </c>
      <c r="AY35" s="17">
        <v>1227</v>
      </c>
      <c r="AZ35" s="17">
        <v>91</v>
      </c>
      <c r="BA35" s="17">
        <v>94</v>
      </c>
      <c r="BB35" s="17">
        <v>40</v>
      </c>
      <c r="BC35" s="17">
        <v>136</v>
      </c>
      <c r="BD35" s="17">
        <v>206</v>
      </c>
      <c r="BE35" s="17">
        <v>234</v>
      </c>
      <c r="BF35" s="17">
        <v>34</v>
      </c>
      <c r="BG35" s="17">
        <v>141</v>
      </c>
      <c r="BH35" s="17">
        <v>609</v>
      </c>
      <c r="BI35" s="17">
        <v>739</v>
      </c>
      <c r="BJ35" s="17">
        <v>2203</v>
      </c>
      <c r="BK35" s="17">
        <v>1132</v>
      </c>
      <c r="BL35" s="18">
        <v>447584</v>
      </c>
      <c r="BM35" s="17">
        <v>51528</v>
      </c>
      <c r="BN35" s="17">
        <v>1385</v>
      </c>
      <c r="BO35" s="17">
        <v>0</v>
      </c>
      <c r="BP35" s="17">
        <v>18711</v>
      </c>
      <c r="BQ35" s="17">
        <v>9473</v>
      </c>
      <c r="BR35" s="17">
        <v>286930</v>
      </c>
      <c r="BS35" s="18">
        <v>368027</v>
      </c>
      <c r="BT35" s="18">
        <v>815611</v>
      </c>
      <c r="BU35" s="17">
        <v>113100</v>
      </c>
      <c r="BV35" s="18">
        <v>0</v>
      </c>
      <c r="BW35" s="18">
        <v>702511</v>
      </c>
      <c r="BX35" s="17">
        <v>815611</v>
      </c>
      <c r="BY35" s="17">
        <v>0</v>
      </c>
      <c r="CA35" s="14">
        <f t="shared" si="1"/>
        <v>0</v>
      </c>
      <c r="CB35" s="14">
        <f t="shared" si="2"/>
        <v>0</v>
      </c>
      <c r="CC35" s="14">
        <f t="shared" si="3"/>
        <v>0</v>
      </c>
      <c r="CD35" s="14" t="e">
        <f>SUM(#REF!)-BV35</f>
        <v>#REF!</v>
      </c>
      <c r="CE35" s="14">
        <f t="shared" si="4"/>
        <v>0</v>
      </c>
      <c r="CF35" s="14">
        <f t="shared" si="5"/>
        <v>0</v>
      </c>
    </row>
    <row r="36" spans="1:84" ht="15.6" x14ac:dyDescent="0.3">
      <c r="A36" s="14"/>
      <c r="B36" s="19" t="s">
        <v>81</v>
      </c>
      <c r="C36" s="20" t="s">
        <v>82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69</v>
      </c>
      <c r="J36" s="17">
        <v>938</v>
      </c>
      <c r="K36" s="17">
        <v>14</v>
      </c>
      <c r="L36" s="17">
        <v>2</v>
      </c>
      <c r="M36" s="17">
        <v>5</v>
      </c>
      <c r="N36" s="17">
        <v>12</v>
      </c>
      <c r="O36" s="17">
        <v>0</v>
      </c>
      <c r="P36" s="17">
        <v>97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51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52</v>
      </c>
      <c r="AF36" s="17">
        <v>10566</v>
      </c>
      <c r="AG36" s="17">
        <v>105700</v>
      </c>
      <c r="AH36" s="17">
        <v>2074</v>
      </c>
      <c r="AI36" s="17">
        <v>204</v>
      </c>
      <c r="AJ36" s="17">
        <v>0</v>
      </c>
      <c r="AK36" s="17">
        <v>521</v>
      </c>
      <c r="AL36" s="17">
        <v>58</v>
      </c>
      <c r="AM36" s="17">
        <v>674</v>
      </c>
      <c r="AN36" s="17">
        <v>0</v>
      </c>
      <c r="AO36" s="17">
        <v>305</v>
      </c>
      <c r="AP36" s="17">
        <v>1305011</v>
      </c>
      <c r="AQ36" s="17">
        <v>211</v>
      </c>
      <c r="AR36" s="17">
        <v>1054</v>
      </c>
      <c r="AS36" s="17">
        <v>0</v>
      </c>
      <c r="AT36" s="17">
        <v>209</v>
      </c>
      <c r="AU36" s="17">
        <v>0</v>
      </c>
      <c r="AV36" s="17">
        <v>0</v>
      </c>
      <c r="AW36" s="17">
        <v>0</v>
      </c>
      <c r="AX36" s="17">
        <v>49</v>
      </c>
      <c r="AY36" s="17">
        <v>1793</v>
      </c>
      <c r="AZ36" s="17">
        <v>0</v>
      </c>
      <c r="BA36" s="17">
        <v>0</v>
      </c>
      <c r="BB36" s="17">
        <v>14</v>
      </c>
      <c r="BC36" s="17">
        <v>0</v>
      </c>
      <c r="BD36" s="17">
        <v>5145</v>
      </c>
      <c r="BE36" s="17">
        <v>0</v>
      </c>
      <c r="BF36" s="17">
        <v>0</v>
      </c>
      <c r="BG36" s="17">
        <v>905</v>
      </c>
      <c r="BH36" s="17">
        <v>5290</v>
      </c>
      <c r="BI36" s="17">
        <v>1843</v>
      </c>
      <c r="BJ36" s="17">
        <v>0</v>
      </c>
      <c r="BK36" s="17">
        <v>0</v>
      </c>
      <c r="BL36" s="18">
        <v>1442866</v>
      </c>
      <c r="BM36" s="17">
        <v>48659</v>
      </c>
      <c r="BN36" s="17">
        <v>212</v>
      </c>
      <c r="BO36" s="17">
        <v>0</v>
      </c>
      <c r="BP36" s="17">
        <v>47591</v>
      </c>
      <c r="BQ36" s="17">
        <v>84</v>
      </c>
      <c r="BR36" s="17">
        <v>186516</v>
      </c>
      <c r="BS36" s="18">
        <v>283062</v>
      </c>
      <c r="BT36" s="18">
        <v>1725928</v>
      </c>
      <c r="BU36" s="17">
        <v>45147</v>
      </c>
      <c r="BV36" s="18">
        <v>0</v>
      </c>
      <c r="BW36" s="18">
        <v>1680781</v>
      </c>
      <c r="BX36" s="17">
        <v>1725928</v>
      </c>
      <c r="BY36" s="17">
        <v>0</v>
      </c>
      <c r="CA36" s="14">
        <f t="shared" si="1"/>
        <v>0</v>
      </c>
      <c r="CB36" s="14">
        <f t="shared" si="2"/>
        <v>0</v>
      </c>
      <c r="CC36" s="14">
        <f t="shared" si="3"/>
        <v>0</v>
      </c>
      <c r="CD36" s="14" t="e">
        <f>SUM(#REF!)-BV36</f>
        <v>#REF!</v>
      </c>
      <c r="CE36" s="14">
        <f t="shared" si="4"/>
        <v>0</v>
      </c>
      <c r="CF36" s="14">
        <f t="shared" si="5"/>
        <v>0</v>
      </c>
    </row>
    <row r="37" spans="1:84" ht="15.6" x14ac:dyDescent="0.3">
      <c r="A37" s="14"/>
      <c r="B37" s="19" t="s">
        <v>83</v>
      </c>
      <c r="C37" s="20" t="s">
        <v>84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1187658</v>
      </c>
      <c r="AI37" s="17">
        <v>9187</v>
      </c>
      <c r="AJ37" s="17">
        <v>0</v>
      </c>
      <c r="AK37" s="17">
        <v>886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8">
        <v>1197731</v>
      </c>
      <c r="BM37" s="17">
        <v>0</v>
      </c>
      <c r="BN37" s="17">
        <v>0</v>
      </c>
      <c r="BO37" s="17">
        <v>0</v>
      </c>
      <c r="BP37" s="17">
        <v>0</v>
      </c>
      <c r="BQ37" s="17">
        <v>788352</v>
      </c>
      <c r="BR37" s="17">
        <v>14487970</v>
      </c>
      <c r="BS37" s="18">
        <v>15276322</v>
      </c>
      <c r="BT37" s="18">
        <v>16474053</v>
      </c>
      <c r="BU37" s="17">
        <v>0</v>
      </c>
      <c r="BV37" s="18">
        <v>0</v>
      </c>
      <c r="BW37" s="18">
        <v>16474053</v>
      </c>
      <c r="BX37" s="17">
        <v>16474053</v>
      </c>
      <c r="BY37" s="17">
        <v>0</v>
      </c>
      <c r="CA37" s="14">
        <f t="shared" si="1"/>
        <v>0</v>
      </c>
      <c r="CB37" s="14">
        <f t="shared" si="2"/>
        <v>0</v>
      </c>
      <c r="CC37" s="14">
        <f t="shared" si="3"/>
        <v>0</v>
      </c>
      <c r="CD37" s="14" t="e">
        <f>SUM(#REF!)-BV37</f>
        <v>#REF!</v>
      </c>
      <c r="CE37" s="14">
        <f t="shared" si="4"/>
        <v>0</v>
      </c>
      <c r="CF37" s="14">
        <f t="shared" si="5"/>
        <v>0</v>
      </c>
    </row>
    <row r="38" spans="1:84" ht="15.6" x14ac:dyDescent="0.3">
      <c r="A38" s="14"/>
      <c r="B38" s="19" t="s">
        <v>85</v>
      </c>
      <c r="C38" s="20" t="s">
        <v>86</v>
      </c>
      <c r="D38" s="17">
        <v>1438</v>
      </c>
      <c r="E38" s="17">
        <v>834</v>
      </c>
      <c r="F38" s="17">
        <v>191</v>
      </c>
      <c r="G38" s="17">
        <v>590</v>
      </c>
      <c r="H38" s="17">
        <v>6</v>
      </c>
      <c r="I38" s="17">
        <v>3612</v>
      </c>
      <c r="J38" s="17">
        <v>7978</v>
      </c>
      <c r="K38" s="17">
        <v>169</v>
      </c>
      <c r="L38" s="17">
        <v>5</v>
      </c>
      <c r="M38" s="17">
        <v>26</v>
      </c>
      <c r="N38" s="17">
        <v>52</v>
      </c>
      <c r="O38" s="17">
        <v>150</v>
      </c>
      <c r="P38" s="17">
        <v>1078</v>
      </c>
      <c r="Q38" s="17">
        <v>304</v>
      </c>
      <c r="R38" s="17">
        <v>208</v>
      </c>
      <c r="S38" s="17">
        <v>100</v>
      </c>
      <c r="T38" s="17">
        <v>2486</v>
      </c>
      <c r="U38" s="17">
        <v>0</v>
      </c>
      <c r="V38" s="17">
        <v>254</v>
      </c>
      <c r="W38" s="17">
        <v>989</v>
      </c>
      <c r="X38" s="17">
        <v>108</v>
      </c>
      <c r="Y38" s="17">
        <v>35</v>
      </c>
      <c r="Z38" s="17">
        <v>0</v>
      </c>
      <c r="AA38" s="17">
        <v>96</v>
      </c>
      <c r="AB38" s="17">
        <v>0</v>
      </c>
      <c r="AC38" s="17">
        <v>786</v>
      </c>
      <c r="AD38" s="17">
        <v>138</v>
      </c>
      <c r="AE38" s="17">
        <v>892</v>
      </c>
      <c r="AF38" s="17">
        <v>312</v>
      </c>
      <c r="AG38" s="17">
        <v>1367</v>
      </c>
      <c r="AH38" s="17">
        <v>2826</v>
      </c>
      <c r="AI38" s="17">
        <v>102909</v>
      </c>
      <c r="AJ38" s="17">
        <v>0</v>
      </c>
      <c r="AK38" s="17">
        <v>2714</v>
      </c>
      <c r="AL38" s="17">
        <v>1241</v>
      </c>
      <c r="AM38" s="17">
        <v>3037</v>
      </c>
      <c r="AN38" s="17">
        <v>47695</v>
      </c>
      <c r="AO38" s="17">
        <v>185</v>
      </c>
      <c r="AP38" s="17">
        <v>438131</v>
      </c>
      <c r="AQ38" s="17">
        <v>72984</v>
      </c>
      <c r="AR38" s="17">
        <v>73413</v>
      </c>
      <c r="AS38" s="17">
        <v>579</v>
      </c>
      <c r="AT38" s="17">
        <v>1315</v>
      </c>
      <c r="AU38" s="17">
        <v>291</v>
      </c>
      <c r="AV38" s="17">
        <v>2383</v>
      </c>
      <c r="AW38" s="17">
        <v>186</v>
      </c>
      <c r="AX38" s="17">
        <v>723</v>
      </c>
      <c r="AY38" s="17">
        <v>156</v>
      </c>
      <c r="AZ38" s="17">
        <v>5390</v>
      </c>
      <c r="BA38" s="17">
        <v>1457</v>
      </c>
      <c r="BB38" s="17">
        <v>291</v>
      </c>
      <c r="BC38" s="17">
        <v>343</v>
      </c>
      <c r="BD38" s="17">
        <v>3378</v>
      </c>
      <c r="BE38" s="17">
        <v>1384</v>
      </c>
      <c r="BF38" s="17">
        <v>205</v>
      </c>
      <c r="BG38" s="17">
        <v>27794</v>
      </c>
      <c r="BH38" s="17">
        <v>2529</v>
      </c>
      <c r="BI38" s="17">
        <v>18202</v>
      </c>
      <c r="BJ38" s="17">
        <v>3900</v>
      </c>
      <c r="BK38" s="17">
        <v>6050</v>
      </c>
      <c r="BL38" s="18">
        <v>845895</v>
      </c>
      <c r="BM38" s="17">
        <v>44299</v>
      </c>
      <c r="BN38" s="17">
        <v>1130</v>
      </c>
      <c r="BO38" s="17">
        <v>0</v>
      </c>
      <c r="BP38" s="17">
        <v>147886</v>
      </c>
      <c r="BQ38" s="17">
        <v>1914</v>
      </c>
      <c r="BR38" s="17">
        <v>0</v>
      </c>
      <c r="BS38" s="18">
        <v>195229</v>
      </c>
      <c r="BT38" s="18">
        <v>1041124</v>
      </c>
      <c r="BU38" s="17">
        <v>714565</v>
      </c>
      <c r="BV38" s="18">
        <v>0</v>
      </c>
      <c r="BW38" s="18">
        <v>326559</v>
      </c>
      <c r="BX38" s="17">
        <v>1041124</v>
      </c>
      <c r="BY38" s="17">
        <v>0</v>
      </c>
      <c r="CA38" s="14">
        <f t="shared" si="1"/>
        <v>0</v>
      </c>
      <c r="CB38" s="14">
        <f t="shared" si="2"/>
        <v>0</v>
      </c>
      <c r="CC38" s="14">
        <f t="shared" si="3"/>
        <v>0</v>
      </c>
      <c r="CD38" s="14" t="e">
        <f>SUM(#REF!)-BV38</f>
        <v>#REF!</v>
      </c>
      <c r="CE38" s="14">
        <f t="shared" si="4"/>
        <v>0</v>
      </c>
      <c r="CF38" s="14">
        <f t="shared" si="5"/>
        <v>0</v>
      </c>
    </row>
    <row r="39" spans="1:84" ht="15.6" x14ac:dyDescent="0.3">
      <c r="A39" s="14"/>
      <c r="B39" s="19" t="s">
        <v>87</v>
      </c>
      <c r="C39" s="20" t="s">
        <v>88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3182</v>
      </c>
      <c r="J39" s="17">
        <v>0</v>
      </c>
      <c r="K39" s="17">
        <v>1238</v>
      </c>
      <c r="L39" s="17">
        <v>0</v>
      </c>
      <c r="M39" s="17">
        <v>0</v>
      </c>
      <c r="N39" s="17">
        <v>0</v>
      </c>
      <c r="O39" s="17">
        <v>0</v>
      </c>
      <c r="P39" s="17">
        <v>542</v>
      </c>
      <c r="Q39" s="17">
        <v>414</v>
      </c>
      <c r="R39" s="17">
        <v>3444</v>
      </c>
      <c r="S39" s="17">
        <v>25803</v>
      </c>
      <c r="T39" s="17">
        <v>25998</v>
      </c>
      <c r="U39" s="17">
        <v>0</v>
      </c>
      <c r="V39" s="17">
        <v>22610</v>
      </c>
      <c r="W39" s="17">
        <v>0</v>
      </c>
      <c r="X39" s="17">
        <v>1613</v>
      </c>
      <c r="Y39" s="17">
        <v>117</v>
      </c>
      <c r="Z39" s="17">
        <v>0</v>
      </c>
      <c r="AA39" s="17">
        <v>435</v>
      </c>
      <c r="AB39" s="17">
        <v>0</v>
      </c>
      <c r="AC39" s="17">
        <v>360</v>
      </c>
      <c r="AD39" s="17">
        <v>108</v>
      </c>
      <c r="AE39" s="17">
        <v>0</v>
      </c>
      <c r="AF39" s="17">
        <v>288</v>
      </c>
      <c r="AG39" s="17">
        <v>480</v>
      </c>
      <c r="AH39" s="17">
        <v>17573</v>
      </c>
      <c r="AI39" s="17">
        <v>2518</v>
      </c>
      <c r="AJ39" s="17">
        <v>0</v>
      </c>
      <c r="AK39" s="17">
        <v>74</v>
      </c>
      <c r="AL39" s="17">
        <v>0</v>
      </c>
      <c r="AM39" s="17">
        <v>48</v>
      </c>
      <c r="AN39" s="17">
        <v>3868</v>
      </c>
      <c r="AO39" s="17">
        <v>1048</v>
      </c>
      <c r="AP39" s="17">
        <v>7961</v>
      </c>
      <c r="AQ39" s="17">
        <v>0</v>
      </c>
      <c r="AR39" s="17">
        <v>0</v>
      </c>
      <c r="AS39" s="17">
        <v>65</v>
      </c>
      <c r="AT39" s="17">
        <v>0</v>
      </c>
      <c r="AU39" s="17">
        <v>54</v>
      </c>
      <c r="AV39" s="17">
        <v>0</v>
      </c>
      <c r="AW39" s="17">
        <v>0</v>
      </c>
      <c r="AX39" s="17">
        <v>0</v>
      </c>
      <c r="AY39" s="17">
        <v>0</v>
      </c>
      <c r="AZ39" s="17">
        <v>2090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2588</v>
      </c>
      <c r="BI39" s="17">
        <v>0</v>
      </c>
      <c r="BJ39" s="17">
        <v>0</v>
      </c>
      <c r="BK39" s="17">
        <v>0</v>
      </c>
      <c r="BL39" s="18">
        <v>124519</v>
      </c>
      <c r="BM39" s="17">
        <v>0</v>
      </c>
      <c r="BN39" s="17">
        <v>69</v>
      </c>
      <c r="BO39" s="17">
        <v>0</v>
      </c>
      <c r="BP39" s="17">
        <v>83017</v>
      </c>
      <c r="BQ39" s="17">
        <v>-2849</v>
      </c>
      <c r="BR39" s="17">
        <v>0</v>
      </c>
      <c r="BS39" s="18">
        <v>80237</v>
      </c>
      <c r="BT39" s="18">
        <v>204756</v>
      </c>
      <c r="BU39" s="17">
        <v>204756</v>
      </c>
      <c r="BV39" s="18">
        <v>0</v>
      </c>
      <c r="BW39" s="18">
        <v>0</v>
      </c>
      <c r="BX39" s="17">
        <v>204756</v>
      </c>
      <c r="BY39" s="17">
        <v>0</v>
      </c>
      <c r="CA39" s="14">
        <f t="shared" ref="CA39:CA68" si="6">SUM(D39:BK39)-BL39</f>
        <v>0</v>
      </c>
      <c r="CB39" s="14">
        <f t="shared" ref="CB39:CB68" si="7">SUM(BM39:BR39)-BS39</f>
        <v>0</v>
      </c>
      <c r="CC39" s="14">
        <f t="shared" ref="CC39:CC68" si="8">+BT39-BS39-BL39</f>
        <v>0</v>
      </c>
      <c r="CD39" s="14" t="e">
        <f>SUM(#REF!)-BV39</f>
        <v>#REF!</v>
      </c>
      <c r="CE39" s="14">
        <f t="shared" ref="CE39:CE68" si="9">+BX39-BW39-BV39-BU39</f>
        <v>0</v>
      </c>
      <c r="CF39" s="14">
        <f t="shared" ref="CF39:CF68" si="10">+BT39-BX39</f>
        <v>0</v>
      </c>
    </row>
    <row r="40" spans="1:84" ht="15.6" x14ac:dyDescent="0.3">
      <c r="A40" s="14"/>
      <c r="B40" s="19" t="s">
        <v>89</v>
      </c>
      <c r="C40" s="20" t="s">
        <v>90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583</v>
      </c>
      <c r="R40" s="17">
        <v>1518</v>
      </c>
      <c r="S40" s="17">
        <v>821</v>
      </c>
      <c r="T40" s="17">
        <v>1084</v>
      </c>
      <c r="U40" s="17">
        <v>0</v>
      </c>
      <c r="V40" s="17">
        <v>0</v>
      </c>
      <c r="W40" s="17">
        <v>0</v>
      </c>
      <c r="X40" s="17">
        <v>0</v>
      </c>
      <c r="Y40" s="17">
        <v>97</v>
      </c>
      <c r="Z40" s="17">
        <v>0</v>
      </c>
      <c r="AA40" s="17">
        <v>0</v>
      </c>
      <c r="AB40" s="17">
        <v>0</v>
      </c>
      <c r="AC40" s="17">
        <v>79</v>
      </c>
      <c r="AD40" s="17">
        <v>42</v>
      </c>
      <c r="AE40" s="17">
        <v>0</v>
      </c>
      <c r="AF40" s="17">
        <v>300</v>
      </c>
      <c r="AG40" s="17">
        <v>0</v>
      </c>
      <c r="AH40" s="17">
        <v>0</v>
      </c>
      <c r="AI40" s="17">
        <v>2035</v>
      </c>
      <c r="AJ40" s="17">
        <v>0</v>
      </c>
      <c r="AK40" s="17">
        <v>92</v>
      </c>
      <c r="AL40" s="17">
        <v>0</v>
      </c>
      <c r="AM40" s="17">
        <v>0</v>
      </c>
      <c r="AN40" s="17">
        <v>1239</v>
      </c>
      <c r="AO40" s="17">
        <v>0</v>
      </c>
      <c r="AP40" s="17">
        <v>14714</v>
      </c>
      <c r="AQ40" s="17">
        <v>0</v>
      </c>
      <c r="AR40" s="17">
        <v>0</v>
      </c>
      <c r="AS40" s="17">
        <v>65319</v>
      </c>
      <c r="AT40" s="17">
        <v>6488</v>
      </c>
      <c r="AU40" s="17">
        <v>1074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8">
        <v>95485</v>
      </c>
      <c r="BM40" s="17">
        <v>1395721</v>
      </c>
      <c r="BN40" s="17">
        <v>556</v>
      </c>
      <c r="BO40" s="17">
        <v>0</v>
      </c>
      <c r="BP40" s="17">
        <v>558392</v>
      </c>
      <c r="BQ40" s="17">
        <v>18663</v>
      </c>
      <c r="BR40" s="17">
        <v>46045</v>
      </c>
      <c r="BS40" s="18">
        <v>2019377</v>
      </c>
      <c r="BT40" s="18">
        <v>2114862</v>
      </c>
      <c r="BU40" s="17">
        <v>2013303</v>
      </c>
      <c r="BV40" s="18">
        <v>0</v>
      </c>
      <c r="BW40" s="18">
        <v>101559</v>
      </c>
      <c r="BX40" s="17">
        <v>2114862</v>
      </c>
      <c r="BY40" s="17">
        <v>0</v>
      </c>
      <c r="CA40" s="14">
        <f t="shared" si="6"/>
        <v>0</v>
      </c>
      <c r="CB40" s="14">
        <f t="shared" si="7"/>
        <v>0</v>
      </c>
      <c r="CC40" s="14">
        <f t="shared" si="8"/>
        <v>0</v>
      </c>
      <c r="CD40" s="14" t="e">
        <f>SUM(#REF!)-BV40</f>
        <v>#REF!</v>
      </c>
      <c r="CE40" s="14">
        <f t="shared" si="9"/>
        <v>0</v>
      </c>
      <c r="CF40" s="14">
        <f t="shared" si="10"/>
        <v>0</v>
      </c>
    </row>
    <row r="41" spans="1:84" ht="15.6" x14ac:dyDescent="0.3">
      <c r="A41" s="14"/>
      <c r="B41" s="19" t="s">
        <v>91</v>
      </c>
      <c r="C41" s="20" t="s">
        <v>92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69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209</v>
      </c>
      <c r="T41" s="17">
        <v>89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59</v>
      </c>
      <c r="AD41" s="17">
        <v>0</v>
      </c>
      <c r="AE41" s="17">
        <v>0</v>
      </c>
      <c r="AF41" s="17">
        <v>0</v>
      </c>
      <c r="AG41" s="17">
        <v>0</v>
      </c>
      <c r="AH41" s="17">
        <v>468</v>
      </c>
      <c r="AI41" s="17">
        <v>0</v>
      </c>
      <c r="AJ41" s="17">
        <v>0</v>
      </c>
      <c r="AK41" s="17">
        <v>0</v>
      </c>
      <c r="AL41" s="17">
        <v>1834</v>
      </c>
      <c r="AM41" s="17">
        <v>0</v>
      </c>
      <c r="AN41" s="17">
        <v>349</v>
      </c>
      <c r="AO41" s="17">
        <v>55</v>
      </c>
      <c r="AP41" s="17">
        <v>350</v>
      </c>
      <c r="AQ41" s="17">
        <v>312</v>
      </c>
      <c r="AR41" s="17">
        <v>1556</v>
      </c>
      <c r="AS41" s="17">
        <v>0</v>
      </c>
      <c r="AT41" s="17">
        <v>217</v>
      </c>
      <c r="AU41" s="17">
        <v>0</v>
      </c>
      <c r="AV41" s="17">
        <v>624</v>
      </c>
      <c r="AW41" s="17">
        <v>0</v>
      </c>
      <c r="AX41" s="17">
        <v>857</v>
      </c>
      <c r="AY41" s="17">
        <v>3581</v>
      </c>
      <c r="AZ41" s="17">
        <v>1272</v>
      </c>
      <c r="BA41" s="17">
        <v>2261</v>
      </c>
      <c r="BB41" s="17">
        <v>515</v>
      </c>
      <c r="BC41" s="17">
        <v>227</v>
      </c>
      <c r="BD41" s="17">
        <v>373</v>
      </c>
      <c r="BE41" s="17">
        <v>137</v>
      </c>
      <c r="BF41" s="17">
        <v>0</v>
      </c>
      <c r="BG41" s="17">
        <v>11275</v>
      </c>
      <c r="BH41" s="17">
        <v>1858</v>
      </c>
      <c r="BI41" s="17">
        <v>1351</v>
      </c>
      <c r="BJ41" s="17">
        <v>0</v>
      </c>
      <c r="BK41" s="17">
        <v>0</v>
      </c>
      <c r="BL41" s="18">
        <v>29898</v>
      </c>
      <c r="BM41" s="17">
        <v>35078</v>
      </c>
      <c r="BN41" s="17">
        <v>223</v>
      </c>
      <c r="BO41" s="17">
        <v>0</v>
      </c>
      <c r="BP41" s="17">
        <v>62415</v>
      </c>
      <c r="BQ41" s="17">
        <v>800</v>
      </c>
      <c r="BR41" s="17">
        <v>0</v>
      </c>
      <c r="BS41" s="18">
        <v>98516</v>
      </c>
      <c r="BT41" s="18">
        <v>128414</v>
      </c>
      <c r="BU41" s="17">
        <v>101966</v>
      </c>
      <c r="BV41" s="18">
        <v>0</v>
      </c>
      <c r="BW41" s="18">
        <v>26448</v>
      </c>
      <c r="BX41" s="17">
        <v>128414</v>
      </c>
      <c r="BY41" s="17">
        <v>0</v>
      </c>
      <c r="CA41" s="14">
        <f t="shared" si="6"/>
        <v>0</v>
      </c>
      <c r="CB41" s="14">
        <f t="shared" si="7"/>
        <v>0</v>
      </c>
      <c r="CC41" s="14">
        <f t="shared" si="8"/>
        <v>0</v>
      </c>
      <c r="CD41" s="14" t="e">
        <f>SUM(#REF!)-BV41</f>
        <v>#REF!</v>
      </c>
      <c r="CE41" s="14">
        <f t="shared" si="9"/>
        <v>0</v>
      </c>
      <c r="CF41" s="14">
        <f t="shared" si="10"/>
        <v>0</v>
      </c>
    </row>
    <row r="42" spans="1:84" ht="15.6" x14ac:dyDescent="0.3">
      <c r="A42" s="14"/>
      <c r="B42" s="19" t="s">
        <v>93</v>
      </c>
      <c r="C42" s="20" t="s">
        <v>94</v>
      </c>
      <c r="D42" s="17">
        <v>43</v>
      </c>
      <c r="E42" s="17">
        <v>156</v>
      </c>
      <c r="F42" s="17">
        <v>6</v>
      </c>
      <c r="G42" s="17">
        <v>24</v>
      </c>
      <c r="H42" s="17">
        <v>0</v>
      </c>
      <c r="I42" s="17">
        <v>5697</v>
      </c>
      <c r="J42" s="17">
        <v>69</v>
      </c>
      <c r="K42" s="17">
        <v>235</v>
      </c>
      <c r="L42" s="17">
        <v>3</v>
      </c>
      <c r="M42" s="17">
        <v>46</v>
      </c>
      <c r="N42" s="17">
        <v>54</v>
      </c>
      <c r="O42" s="17">
        <v>70</v>
      </c>
      <c r="P42" s="17">
        <v>673</v>
      </c>
      <c r="Q42" s="17">
        <v>5364</v>
      </c>
      <c r="R42" s="17">
        <v>191</v>
      </c>
      <c r="S42" s="17">
        <v>22897</v>
      </c>
      <c r="T42" s="17">
        <v>4999</v>
      </c>
      <c r="U42" s="17">
        <v>0</v>
      </c>
      <c r="V42" s="17">
        <v>840</v>
      </c>
      <c r="W42" s="17">
        <v>2315</v>
      </c>
      <c r="X42" s="17">
        <v>2288</v>
      </c>
      <c r="Y42" s="17">
        <v>123</v>
      </c>
      <c r="Z42" s="17">
        <v>0</v>
      </c>
      <c r="AA42" s="17">
        <v>538</v>
      </c>
      <c r="AB42" s="17">
        <v>0</v>
      </c>
      <c r="AC42" s="17">
        <v>2489</v>
      </c>
      <c r="AD42" s="17">
        <v>638</v>
      </c>
      <c r="AE42" s="17">
        <v>82</v>
      </c>
      <c r="AF42" s="17">
        <v>554</v>
      </c>
      <c r="AG42" s="17">
        <v>2088</v>
      </c>
      <c r="AH42" s="17">
        <v>2356</v>
      </c>
      <c r="AI42" s="17">
        <v>338</v>
      </c>
      <c r="AJ42" s="17">
        <v>0</v>
      </c>
      <c r="AK42" s="17">
        <v>636</v>
      </c>
      <c r="AL42" s="17">
        <v>11</v>
      </c>
      <c r="AM42" s="17">
        <v>3099</v>
      </c>
      <c r="AN42" s="17">
        <v>14751</v>
      </c>
      <c r="AO42" s="17">
        <v>421</v>
      </c>
      <c r="AP42" s="17">
        <v>16141</v>
      </c>
      <c r="AQ42" s="17">
        <v>14304</v>
      </c>
      <c r="AR42" s="17">
        <v>52462</v>
      </c>
      <c r="AS42" s="17">
        <v>4285</v>
      </c>
      <c r="AT42" s="17">
        <v>4638</v>
      </c>
      <c r="AU42" s="17">
        <v>452</v>
      </c>
      <c r="AV42" s="17">
        <v>2414</v>
      </c>
      <c r="AW42" s="17">
        <v>386</v>
      </c>
      <c r="AX42" s="17">
        <v>1090</v>
      </c>
      <c r="AY42" s="17">
        <v>9073</v>
      </c>
      <c r="AZ42" s="17">
        <v>9572</v>
      </c>
      <c r="BA42" s="17">
        <v>4004</v>
      </c>
      <c r="BB42" s="17">
        <v>56</v>
      </c>
      <c r="BC42" s="17">
        <v>804</v>
      </c>
      <c r="BD42" s="17">
        <v>1874</v>
      </c>
      <c r="BE42" s="17">
        <v>577</v>
      </c>
      <c r="BF42" s="17">
        <v>86</v>
      </c>
      <c r="BG42" s="17">
        <v>20493</v>
      </c>
      <c r="BH42" s="17">
        <v>9557</v>
      </c>
      <c r="BI42" s="17">
        <v>19025</v>
      </c>
      <c r="BJ42" s="17">
        <v>3738</v>
      </c>
      <c r="BK42" s="17">
        <v>2846</v>
      </c>
      <c r="BL42" s="18">
        <v>251971</v>
      </c>
      <c r="BM42" s="17">
        <v>34884</v>
      </c>
      <c r="BN42" s="17">
        <v>12303</v>
      </c>
      <c r="BO42" s="17">
        <v>0</v>
      </c>
      <c r="BP42" s="17">
        <v>72502</v>
      </c>
      <c r="BQ42" s="17">
        <v>708</v>
      </c>
      <c r="BR42" s="17">
        <v>0</v>
      </c>
      <c r="BS42" s="18">
        <v>120397</v>
      </c>
      <c r="BT42" s="18">
        <v>372368</v>
      </c>
      <c r="BU42" s="17">
        <v>317648</v>
      </c>
      <c r="BV42" s="18">
        <v>0</v>
      </c>
      <c r="BW42" s="18">
        <v>54720</v>
      </c>
      <c r="BX42" s="17">
        <v>372368</v>
      </c>
      <c r="BY42" s="17">
        <v>0</v>
      </c>
      <c r="CA42" s="14">
        <f t="shared" si="6"/>
        <v>0</v>
      </c>
      <c r="CB42" s="14">
        <f t="shared" si="7"/>
        <v>0</v>
      </c>
      <c r="CC42" s="14">
        <f t="shared" si="8"/>
        <v>0</v>
      </c>
      <c r="CD42" s="14" t="e">
        <f>SUM(#REF!)-BV42</f>
        <v>#REF!</v>
      </c>
      <c r="CE42" s="14">
        <f t="shared" si="9"/>
        <v>0</v>
      </c>
      <c r="CF42" s="14">
        <f t="shared" si="10"/>
        <v>0</v>
      </c>
    </row>
    <row r="43" spans="1:84" ht="15.6" x14ac:dyDescent="0.3">
      <c r="A43" s="14"/>
      <c r="B43" s="19" t="s">
        <v>95</v>
      </c>
      <c r="C43" s="20" t="s">
        <v>96</v>
      </c>
      <c r="D43" s="17">
        <v>4</v>
      </c>
      <c r="E43" s="17">
        <v>4</v>
      </c>
      <c r="F43" s="17">
        <v>57</v>
      </c>
      <c r="G43" s="17">
        <v>63</v>
      </c>
      <c r="H43" s="17">
        <v>5</v>
      </c>
      <c r="I43" s="17">
        <v>1090</v>
      </c>
      <c r="J43" s="17">
        <v>434</v>
      </c>
      <c r="K43" s="17">
        <v>5</v>
      </c>
      <c r="L43" s="17">
        <v>6</v>
      </c>
      <c r="M43" s="17">
        <v>706</v>
      </c>
      <c r="N43" s="17">
        <v>340</v>
      </c>
      <c r="O43" s="17">
        <v>45</v>
      </c>
      <c r="P43" s="17">
        <v>375</v>
      </c>
      <c r="Q43" s="17">
        <v>852</v>
      </c>
      <c r="R43" s="17">
        <v>214</v>
      </c>
      <c r="S43" s="17">
        <v>3089</v>
      </c>
      <c r="T43" s="17">
        <v>2112</v>
      </c>
      <c r="U43" s="17">
        <v>0</v>
      </c>
      <c r="V43" s="17">
        <v>5485</v>
      </c>
      <c r="W43" s="17">
        <v>1533</v>
      </c>
      <c r="X43" s="17">
        <v>2503</v>
      </c>
      <c r="Y43" s="17">
        <v>1800</v>
      </c>
      <c r="Z43" s="17">
        <v>0</v>
      </c>
      <c r="AA43" s="17">
        <v>3156</v>
      </c>
      <c r="AB43" s="17">
        <v>0</v>
      </c>
      <c r="AC43" s="17">
        <v>1985</v>
      </c>
      <c r="AD43" s="17">
        <v>1773</v>
      </c>
      <c r="AE43" s="17">
        <v>494</v>
      </c>
      <c r="AF43" s="17">
        <v>5147</v>
      </c>
      <c r="AG43" s="17">
        <v>20172</v>
      </c>
      <c r="AH43" s="17">
        <v>19696</v>
      </c>
      <c r="AI43" s="17">
        <v>1101</v>
      </c>
      <c r="AJ43" s="17">
        <v>0</v>
      </c>
      <c r="AK43" s="17">
        <v>982</v>
      </c>
      <c r="AL43" s="17">
        <v>510</v>
      </c>
      <c r="AM43" s="17">
        <v>2293</v>
      </c>
      <c r="AN43" s="17">
        <v>166357</v>
      </c>
      <c r="AO43" s="17">
        <v>819</v>
      </c>
      <c r="AP43" s="17">
        <v>3579</v>
      </c>
      <c r="AQ43" s="17">
        <v>2607</v>
      </c>
      <c r="AR43" s="17">
        <v>8608</v>
      </c>
      <c r="AS43" s="17">
        <v>2300</v>
      </c>
      <c r="AT43" s="17">
        <v>1336</v>
      </c>
      <c r="AU43" s="17">
        <v>19</v>
      </c>
      <c r="AV43" s="17">
        <v>2144</v>
      </c>
      <c r="AW43" s="17">
        <v>5385</v>
      </c>
      <c r="AX43" s="17">
        <v>18458</v>
      </c>
      <c r="AY43" s="17">
        <v>5946</v>
      </c>
      <c r="AZ43" s="17">
        <v>6666</v>
      </c>
      <c r="BA43" s="17">
        <v>5342</v>
      </c>
      <c r="BB43" s="17">
        <v>950</v>
      </c>
      <c r="BC43" s="17">
        <v>2307</v>
      </c>
      <c r="BD43" s="17">
        <v>1224</v>
      </c>
      <c r="BE43" s="17">
        <v>402</v>
      </c>
      <c r="BF43" s="17">
        <v>567</v>
      </c>
      <c r="BG43" s="17">
        <v>87698</v>
      </c>
      <c r="BH43" s="17">
        <v>8598</v>
      </c>
      <c r="BI43" s="17">
        <v>9822</v>
      </c>
      <c r="BJ43" s="17">
        <v>6859</v>
      </c>
      <c r="BK43" s="17">
        <v>1361</v>
      </c>
      <c r="BL43" s="18">
        <v>427385</v>
      </c>
      <c r="BM43" s="17">
        <v>617726</v>
      </c>
      <c r="BN43" s="17">
        <v>8730</v>
      </c>
      <c r="BO43" s="17">
        <v>0</v>
      </c>
      <c r="BP43" s="17">
        <v>0</v>
      </c>
      <c r="BQ43" s="17">
        <v>0</v>
      </c>
      <c r="BR43" s="17">
        <v>0</v>
      </c>
      <c r="BS43" s="18">
        <v>626456</v>
      </c>
      <c r="BT43" s="18">
        <v>1053841</v>
      </c>
      <c r="BU43" s="17">
        <v>0</v>
      </c>
      <c r="BV43" s="18">
        <v>0</v>
      </c>
      <c r="BW43" s="18">
        <v>1053841</v>
      </c>
      <c r="BX43" s="17">
        <v>1053841</v>
      </c>
      <c r="BY43" s="17">
        <v>0</v>
      </c>
      <c r="CA43" s="14">
        <f t="shared" si="6"/>
        <v>0</v>
      </c>
      <c r="CB43" s="14">
        <f t="shared" si="7"/>
        <v>0</v>
      </c>
      <c r="CC43" s="14">
        <f t="shared" si="8"/>
        <v>0</v>
      </c>
      <c r="CD43" s="14" t="e">
        <f>SUM(#REF!)-BV43</f>
        <v>#REF!</v>
      </c>
      <c r="CE43" s="14">
        <f t="shared" si="9"/>
        <v>0</v>
      </c>
      <c r="CF43" s="14">
        <f t="shared" si="10"/>
        <v>0</v>
      </c>
    </row>
    <row r="44" spans="1:84" ht="15.6" x14ac:dyDescent="0.3">
      <c r="A44" s="14"/>
      <c r="B44" s="19" t="s">
        <v>97</v>
      </c>
      <c r="C44" s="20" t="s">
        <v>98</v>
      </c>
      <c r="D44" s="17">
        <v>58</v>
      </c>
      <c r="E44" s="17">
        <v>56</v>
      </c>
      <c r="F44" s="17">
        <v>71</v>
      </c>
      <c r="G44" s="17">
        <v>1</v>
      </c>
      <c r="H44" s="17">
        <v>1</v>
      </c>
      <c r="I44" s="17">
        <v>321</v>
      </c>
      <c r="J44" s="17">
        <v>137</v>
      </c>
      <c r="K44" s="17">
        <v>3</v>
      </c>
      <c r="L44" s="17">
        <v>3</v>
      </c>
      <c r="M44" s="17">
        <v>46</v>
      </c>
      <c r="N44" s="17">
        <v>27</v>
      </c>
      <c r="O44" s="17">
        <v>3</v>
      </c>
      <c r="P44" s="17">
        <v>3</v>
      </c>
      <c r="Q44" s="17">
        <v>9</v>
      </c>
      <c r="R44" s="17">
        <v>3</v>
      </c>
      <c r="S44" s="17">
        <v>185</v>
      </c>
      <c r="T44" s="17">
        <v>55</v>
      </c>
      <c r="U44" s="17">
        <v>0</v>
      </c>
      <c r="V44" s="17">
        <v>322</v>
      </c>
      <c r="W44" s="17">
        <v>11</v>
      </c>
      <c r="X44" s="17">
        <v>62</v>
      </c>
      <c r="Y44" s="17">
        <v>116</v>
      </c>
      <c r="Z44" s="17">
        <v>0</v>
      </c>
      <c r="AA44" s="17">
        <v>9</v>
      </c>
      <c r="AB44" s="17">
        <v>0</v>
      </c>
      <c r="AC44" s="17">
        <v>11</v>
      </c>
      <c r="AD44" s="17">
        <v>9</v>
      </c>
      <c r="AE44" s="17">
        <v>30</v>
      </c>
      <c r="AF44" s="17">
        <v>15</v>
      </c>
      <c r="AG44" s="17">
        <v>120</v>
      </c>
      <c r="AH44" s="17">
        <v>229</v>
      </c>
      <c r="AI44" s="17">
        <v>6</v>
      </c>
      <c r="AJ44" s="17">
        <v>0</v>
      </c>
      <c r="AK44" s="17">
        <v>13</v>
      </c>
      <c r="AL44" s="17">
        <v>4</v>
      </c>
      <c r="AM44" s="17">
        <v>5</v>
      </c>
      <c r="AN44" s="17">
        <v>23</v>
      </c>
      <c r="AO44" s="17">
        <v>959</v>
      </c>
      <c r="AP44" s="17">
        <v>155</v>
      </c>
      <c r="AQ44" s="17">
        <v>40</v>
      </c>
      <c r="AR44" s="17">
        <v>284</v>
      </c>
      <c r="AS44" s="17">
        <v>96</v>
      </c>
      <c r="AT44" s="17">
        <v>267</v>
      </c>
      <c r="AU44" s="17">
        <v>12</v>
      </c>
      <c r="AV44" s="17">
        <v>35</v>
      </c>
      <c r="AW44" s="17">
        <v>276</v>
      </c>
      <c r="AX44" s="17">
        <v>778</v>
      </c>
      <c r="AY44" s="17">
        <v>189</v>
      </c>
      <c r="AZ44" s="17">
        <v>177</v>
      </c>
      <c r="BA44" s="17">
        <v>89</v>
      </c>
      <c r="BB44" s="17">
        <v>6</v>
      </c>
      <c r="BC44" s="17">
        <v>55</v>
      </c>
      <c r="BD44" s="17">
        <v>272</v>
      </c>
      <c r="BE44" s="17">
        <v>20</v>
      </c>
      <c r="BF44" s="17">
        <v>13</v>
      </c>
      <c r="BG44" s="17">
        <v>1086</v>
      </c>
      <c r="BH44" s="17">
        <v>271</v>
      </c>
      <c r="BI44" s="17">
        <v>451</v>
      </c>
      <c r="BJ44" s="17">
        <v>42</v>
      </c>
      <c r="BK44" s="17">
        <v>98</v>
      </c>
      <c r="BL44" s="18">
        <v>7638</v>
      </c>
      <c r="BM44" s="17">
        <v>23356</v>
      </c>
      <c r="BN44" s="17">
        <v>401</v>
      </c>
      <c r="BO44" s="17">
        <v>20546</v>
      </c>
      <c r="BP44" s="17">
        <v>0</v>
      </c>
      <c r="BQ44" s="17">
        <v>486</v>
      </c>
      <c r="BR44" s="17">
        <v>0</v>
      </c>
      <c r="BS44" s="18">
        <v>44789</v>
      </c>
      <c r="BT44" s="18">
        <v>52427</v>
      </c>
      <c r="BU44" s="17">
        <v>0</v>
      </c>
      <c r="BV44" s="18">
        <v>0</v>
      </c>
      <c r="BW44" s="18">
        <v>52427</v>
      </c>
      <c r="BX44" s="17">
        <v>52427</v>
      </c>
      <c r="BY44" s="17">
        <v>0</v>
      </c>
      <c r="CA44" s="14">
        <f t="shared" si="6"/>
        <v>0</v>
      </c>
      <c r="CB44" s="14">
        <f t="shared" si="7"/>
        <v>0</v>
      </c>
      <c r="CC44" s="14">
        <f t="shared" si="8"/>
        <v>0</v>
      </c>
      <c r="CD44" s="14" t="e">
        <f>SUM(#REF!)-BV44</f>
        <v>#REF!</v>
      </c>
      <c r="CE44" s="14">
        <f t="shared" si="9"/>
        <v>0</v>
      </c>
      <c r="CF44" s="14">
        <f t="shared" si="10"/>
        <v>0</v>
      </c>
    </row>
    <row r="45" spans="1:84" ht="15.6" x14ac:dyDescent="0.3">
      <c r="A45" s="14"/>
      <c r="B45" s="19" t="s">
        <v>99</v>
      </c>
      <c r="C45" s="20" t="s">
        <v>100</v>
      </c>
      <c r="D45" s="17">
        <v>1296</v>
      </c>
      <c r="E45" s="17">
        <v>466</v>
      </c>
      <c r="F45" s="17">
        <v>173</v>
      </c>
      <c r="G45" s="17">
        <v>276</v>
      </c>
      <c r="H45" s="17">
        <v>1</v>
      </c>
      <c r="I45" s="17">
        <v>195617</v>
      </c>
      <c r="J45" s="17">
        <v>8192</v>
      </c>
      <c r="K45" s="17">
        <v>6050</v>
      </c>
      <c r="L45" s="17">
        <v>930</v>
      </c>
      <c r="M45" s="17">
        <v>2725</v>
      </c>
      <c r="N45" s="17">
        <v>10168</v>
      </c>
      <c r="O45" s="17">
        <v>0</v>
      </c>
      <c r="P45" s="17">
        <v>6984</v>
      </c>
      <c r="Q45" s="17">
        <v>2559</v>
      </c>
      <c r="R45" s="17">
        <v>437</v>
      </c>
      <c r="S45" s="17">
        <v>43929</v>
      </c>
      <c r="T45" s="17">
        <v>23999</v>
      </c>
      <c r="U45" s="17">
        <v>0</v>
      </c>
      <c r="V45" s="17">
        <v>1003</v>
      </c>
      <c r="W45" s="17">
        <v>1368</v>
      </c>
      <c r="X45" s="17">
        <v>393</v>
      </c>
      <c r="Y45" s="17">
        <v>97</v>
      </c>
      <c r="Z45" s="17">
        <v>0</v>
      </c>
      <c r="AA45" s="17">
        <v>832</v>
      </c>
      <c r="AB45" s="17">
        <v>0</v>
      </c>
      <c r="AC45" s="17">
        <v>942</v>
      </c>
      <c r="AD45" s="17">
        <v>362</v>
      </c>
      <c r="AE45" s="17">
        <v>616</v>
      </c>
      <c r="AF45" s="17">
        <v>7506</v>
      </c>
      <c r="AG45" s="17">
        <v>13319</v>
      </c>
      <c r="AH45" s="17">
        <v>2088</v>
      </c>
      <c r="AI45" s="17">
        <v>5720</v>
      </c>
      <c r="AJ45" s="17">
        <v>0</v>
      </c>
      <c r="AK45" s="17">
        <v>602</v>
      </c>
      <c r="AL45" s="17">
        <v>12</v>
      </c>
      <c r="AM45" s="17">
        <v>38</v>
      </c>
      <c r="AN45" s="17">
        <v>15434</v>
      </c>
      <c r="AO45" s="17">
        <v>896</v>
      </c>
      <c r="AP45" s="17">
        <v>16114</v>
      </c>
      <c r="AQ45" s="17">
        <v>25973</v>
      </c>
      <c r="AR45" s="17">
        <v>290332</v>
      </c>
      <c r="AS45" s="17">
        <v>6698</v>
      </c>
      <c r="AT45" s="17">
        <v>5916</v>
      </c>
      <c r="AU45" s="17">
        <v>76</v>
      </c>
      <c r="AV45" s="17">
        <v>1084</v>
      </c>
      <c r="AW45" s="17">
        <v>41255</v>
      </c>
      <c r="AX45" s="17">
        <v>1783</v>
      </c>
      <c r="AY45" s="17">
        <v>22366</v>
      </c>
      <c r="AZ45" s="17">
        <v>21604</v>
      </c>
      <c r="BA45" s="17">
        <v>22754</v>
      </c>
      <c r="BB45" s="17">
        <v>834</v>
      </c>
      <c r="BC45" s="17">
        <v>1613</v>
      </c>
      <c r="BD45" s="17">
        <v>249242</v>
      </c>
      <c r="BE45" s="17">
        <v>4145</v>
      </c>
      <c r="BF45" s="17">
        <v>1056</v>
      </c>
      <c r="BG45" s="17">
        <v>103991</v>
      </c>
      <c r="BH45" s="17">
        <v>19840</v>
      </c>
      <c r="BI45" s="17">
        <v>6174</v>
      </c>
      <c r="BJ45" s="17">
        <v>1615</v>
      </c>
      <c r="BK45" s="17">
        <v>3015</v>
      </c>
      <c r="BL45" s="18">
        <v>1202510</v>
      </c>
      <c r="BM45" s="17">
        <v>0</v>
      </c>
      <c r="BN45" s="17">
        <v>0</v>
      </c>
      <c r="BO45" s="17">
        <v>0</v>
      </c>
      <c r="BP45" s="17">
        <v>8052327</v>
      </c>
      <c r="BQ45" s="17">
        <v>0</v>
      </c>
      <c r="BR45" s="17">
        <v>0</v>
      </c>
      <c r="BS45" s="18">
        <v>8052327</v>
      </c>
      <c r="BT45" s="18">
        <v>9254837</v>
      </c>
      <c r="BU45" s="17">
        <v>4077</v>
      </c>
      <c r="BV45" s="18">
        <v>0</v>
      </c>
      <c r="BW45" s="18">
        <v>9250760</v>
      </c>
      <c r="BX45" s="17">
        <v>9254837</v>
      </c>
      <c r="BY45" s="17">
        <v>0</v>
      </c>
      <c r="CA45" s="14">
        <f t="shared" si="6"/>
        <v>0</v>
      </c>
      <c r="CB45" s="14">
        <f t="shared" si="7"/>
        <v>0</v>
      </c>
      <c r="CC45" s="14">
        <f t="shared" si="8"/>
        <v>0</v>
      </c>
      <c r="CD45" s="14" t="e">
        <f>SUM(#REF!)-BV45</f>
        <v>#REF!</v>
      </c>
      <c r="CE45" s="14">
        <f t="shared" si="9"/>
        <v>0</v>
      </c>
      <c r="CF45" s="14">
        <f t="shared" si="10"/>
        <v>0</v>
      </c>
    </row>
    <row r="46" spans="1:84" ht="15.6" x14ac:dyDescent="0.3">
      <c r="A46" s="14"/>
      <c r="B46" s="19" t="s">
        <v>101</v>
      </c>
      <c r="C46" s="20" t="s">
        <v>102</v>
      </c>
      <c r="D46" s="17">
        <v>650</v>
      </c>
      <c r="E46" s="17">
        <v>653</v>
      </c>
      <c r="F46" s="17">
        <v>135</v>
      </c>
      <c r="G46" s="17">
        <v>2422</v>
      </c>
      <c r="H46" s="17">
        <v>183</v>
      </c>
      <c r="I46" s="17">
        <v>3516</v>
      </c>
      <c r="J46" s="17">
        <v>1628</v>
      </c>
      <c r="K46" s="17">
        <v>180</v>
      </c>
      <c r="L46" s="17">
        <v>16</v>
      </c>
      <c r="M46" s="17">
        <v>154</v>
      </c>
      <c r="N46" s="17">
        <v>84</v>
      </c>
      <c r="O46" s="17">
        <v>145</v>
      </c>
      <c r="P46" s="17">
        <v>777</v>
      </c>
      <c r="Q46" s="17">
        <v>223</v>
      </c>
      <c r="R46" s="17">
        <v>651</v>
      </c>
      <c r="S46" s="17">
        <v>6925</v>
      </c>
      <c r="T46" s="17">
        <v>2615</v>
      </c>
      <c r="U46" s="17">
        <v>0</v>
      </c>
      <c r="V46" s="17">
        <v>1275</v>
      </c>
      <c r="W46" s="17">
        <v>341</v>
      </c>
      <c r="X46" s="17">
        <v>179</v>
      </c>
      <c r="Y46" s="17">
        <v>418</v>
      </c>
      <c r="Z46" s="17">
        <v>0</v>
      </c>
      <c r="AA46" s="17">
        <v>12</v>
      </c>
      <c r="AB46" s="17">
        <v>0</v>
      </c>
      <c r="AC46" s="17">
        <v>54</v>
      </c>
      <c r="AD46" s="17">
        <v>52</v>
      </c>
      <c r="AE46" s="17">
        <v>21</v>
      </c>
      <c r="AF46" s="17">
        <v>153</v>
      </c>
      <c r="AG46" s="17">
        <v>441</v>
      </c>
      <c r="AH46" s="17">
        <v>84854</v>
      </c>
      <c r="AI46" s="17">
        <v>777</v>
      </c>
      <c r="AJ46" s="17">
        <v>0</v>
      </c>
      <c r="AK46" s="17">
        <v>130</v>
      </c>
      <c r="AL46" s="17">
        <v>38</v>
      </c>
      <c r="AM46" s="17">
        <v>45</v>
      </c>
      <c r="AN46" s="17">
        <v>1569</v>
      </c>
      <c r="AO46" s="17">
        <v>97</v>
      </c>
      <c r="AP46" s="17">
        <v>6657</v>
      </c>
      <c r="AQ46" s="17">
        <v>16081</v>
      </c>
      <c r="AR46" s="17">
        <v>69172</v>
      </c>
      <c r="AS46" s="17">
        <v>157294</v>
      </c>
      <c r="AT46" s="17">
        <v>3500</v>
      </c>
      <c r="AU46" s="17">
        <v>428</v>
      </c>
      <c r="AV46" s="17">
        <v>2069</v>
      </c>
      <c r="AW46" s="17">
        <v>8967</v>
      </c>
      <c r="AX46" s="17">
        <v>367</v>
      </c>
      <c r="AY46" s="17">
        <v>343</v>
      </c>
      <c r="AZ46" s="17">
        <v>827</v>
      </c>
      <c r="BA46" s="17">
        <v>867</v>
      </c>
      <c r="BB46" s="17">
        <v>92</v>
      </c>
      <c r="BC46" s="17">
        <v>282</v>
      </c>
      <c r="BD46" s="17">
        <v>392</v>
      </c>
      <c r="BE46" s="17">
        <v>1397</v>
      </c>
      <c r="BF46" s="17">
        <v>70</v>
      </c>
      <c r="BG46" s="17">
        <v>102984</v>
      </c>
      <c r="BH46" s="17">
        <v>10442</v>
      </c>
      <c r="BI46" s="17">
        <v>1427</v>
      </c>
      <c r="BJ46" s="17">
        <v>403</v>
      </c>
      <c r="BK46" s="17">
        <v>329</v>
      </c>
      <c r="BL46" s="18">
        <v>495803</v>
      </c>
      <c r="BM46" s="17">
        <v>623039</v>
      </c>
      <c r="BN46" s="17">
        <v>5316</v>
      </c>
      <c r="BO46" s="17">
        <v>0</v>
      </c>
      <c r="BP46" s="17">
        <v>826816</v>
      </c>
      <c r="BQ46" s="17">
        <v>15909</v>
      </c>
      <c r="BR46" s="17">
        <v>190243</v>
      </c>
      <c r="BS46" s="18">
        <v>1661323</v>
      </c>
      <c r="BT46" s="18">
        <v>2157126</v>
      </c>
      <c r="BU46" s="17">
        <v>0</v>
      </c>
      <c r="BV46" s="18">
        <v>0</v>
      </c>
      <c r="BW46" s="18">
        <v>2157126</v>
      </c>
      <c r="BX46" s="17">
        <v>2157126</v>
      </c>
      <c r="BY46" s="17">
        <v>0</v>
      </c>
      <c r="CA46" s="14">
        <f t="shared" si="6"/>
        <v>0</v>
      </c>
      <c r="CB46" s="14">
        <f t="shared" si="7"/>
        <v>0</v>
      </c>
      <c r="CC46" s="14">
        <f t="shared" si="8"/>
        <v>0</v>
      </c>
      <c r="CD46" s="14" t="e">
        <f>SUM(#REF!)-BV46</f>
        <v>#REF!</v>
      </c>
      <c r="CE46" s="14">
        <f t="shared" si="9"/>
        <v>0</v>
      </c>
      <c r="CF46" s="14">
        <f t="shared" si="10"/>
        <v>0</v>
      </c>
    </row>
    <row r="47" spans="1:84" ht="15.6" x14ac:dyDescent="0.3">
      <c r="A47" s="14"/>
      <c r="B47" s="19" t="s">
        <v>103</v>
      </c>
      <c r="C47" s="20" t="s">
        <v>104</v>
      </c>
      <c r="D47" s="17">
        <v>2588</v>
      </c>
      <c r="E47" s="17">
        <v>3269</v>
      </c>
      <c r="F47" s="17">
        <v>10966</v>
      </c>
      <c r="G47" s="17">
        <v>8151</v>
      </c>
      <c r="H47" s="17">
        <v>523</v>
      </c>
      <c r="I47" s="17">
        <v>125548</v>
      </c>
      <c r="J47" s="17">
        <v>131284</v>
      </c>
      <c r="K47" s="17">
        <v>7391</v>
      </c>
      <c r="L47" s="17">
        <v>533</v>
      </c>
      <c r="M47" s="17">
        <v>11900</v>
      </c>
      <c r="N47" s="17">
        <v>40540</v>
      </c>
      <c r="O47" s="17">
        <v>5282</v>
      </c>
      <c r="P47" s="17">
        <v>1994</v>
      </c>
      <c r="Q47" s="17">
        <v>79312</v>
      </c>
      <c r="R47" s="17">
        <v>2377</v>
      </c>
      <c r="S47" s="17">
        <v>99442</v>
      </c>
      <c r="T47" s="17">
        <v>39732</v>
      </c>
      <c r="U47" s="17">
        <v>0</v>
      </c>
      <c r="V47" s="17">
        <v>564995</v>
      </c>
      <c r="W47" s="17">
        <v>56028</v>
      </c>
      <c r="X47" s="17">
        <v>190745</v>
      </c>
      <c r="Y47" s="17">
        <v>2581</v>
      </c>
      <c r="Z47" s="17">
        <v>0</v>
      </c>
      <c r="AA47" s="17">
        <v>6740</v>
      </c>
      <c r="AB47" s="17">
        <v>0</v>
      </c>
      <c r="AC47" s="17">
        <v>25772</v>
      </c>
      <c r="AD47" s="17">
        <v>5685</v>
      </c>
      <c r="AE47" s="17">
        <v>4246</v>
      </c>
      <c r="AF47" s="17">
        <v>37958</v>
      </c>
      <c r="AG47" s="17">
        <v>101087</v>
      </c>
      <c r="AH47" s="17">
        <v>775884</v>
      </c>
      <c r="AI47" s="17">
        <v>26204</v>
      </c>
      <c r="AJ47" s="17">
        <v>0</v>
      </c>
      <c r="AK47" s="17">
        <v>6681</v>
      </c>
      <c r="AL47" s="17">
        <v>1891</v>
      </c>
      <c r="AM47" s="17">
        <v>2941</v>
      </c>
      <c r="AN47" s="17">
        <v>128125</v>
      </c>
      <c r="AO47" s="17">
        <v>4510</v>
      </c>
      <c r="AP47" s="17">
        <v>478674</v>
      </c>
      <c r="AQ47" s="17">
        <v>50895</v>
      </c>
      <c r="AR47" s="17">
        <v>137826</v>
      </c>
      <c r="AS47" s="17">
        <v>90857</v>
      </c>
      <c r="AT47" s="17">
        <v>89689</v>
      </c>
      <c r="AU47" s="17">
        <v>4288</v>
      </c>
      <c r="AV47" s="17">
        <v>146808</v>
      </c>
      <c r="AW47" s="17">
        <v>5118</v>
      </c>
      <c r="AX47" s="17">
        <v>9045</v>
      </c>
      <c r="AY47" s="17">
        <v>300209</v>
      </c>
      <c r="AZ47" s="17">
        <v>18112</v>
      </c>
      <c r="BA47" s="17">
        <v>4165</v>
      </c>
      <c r="BB47" s="17">
        <v>621</v>
      </c>
      <c r="BC47" s="17">
        <v>2661</v>
      </c>
      <c r="BD47" s="17">
        <v>3023</v>
      </c>
      <c r="BE47" s="17">
        <v>2331</v>
      </c>
      <c r="BF47" s="17">
        <v>962</v>
      </c>
      <c r="BG47" s="17">
        <v>83126</v>
      </c>
      <c r="BH47" s="17">
        <v>29808</v>
      </c>
      <c r="BI47" s="17">
        <v>70401</v>
      </c>
      <c r="BJ47" s="17">
        <v>4510</v>
      </c>
      <c r="BK47" s="17">
        <v>4272</v>
      </c>
      <c r="BL47" s="18">
        <v>4050306</v>
      </c>
      <c r="BM47" s="17">
        <v>3225501</v>
      </c>
      <c r="BN47" s="17">
        <v>24453</v>
      </c>
      <c r="BO47" s="17">
        <v>8979</v>
      </c>
      <c r="BP47" s="17">
        <v>107870</v>
      </c>
      <c r="BQ47" s="17">
        <v>101062</v>
      </c>
      <c r="BR47" s="17">
        <v>2616149</v>
      </c>
      <c r="BS47" s="18">
        <v>6084014</v>
      </c>
      <c r="BT47" s="18">
        <v>10134320</v>
      </c>
      <c r="BU47" s="17">
        <v>0</v>
      </c>
      <c r="BV47" s="18">
        <v>0</v>
      </c>
      <c r="BW47" s="18">
        <v>10134320</v>
      </c>
      <c r="BX47" s="17">
        <v>10134320</v>
      </c>
      <c r="BY47" s="17">
        <v>0</v>
      </c>
      <c r="CA47" s="14">
        <f t="shared" si="6"/>
        <v>0</v>
      </c>
      <c r="CB47" s="14">
        <f t="shared" si="7"/>
        <v>0</v>
      </c>
      <c r="CC47" s="14">
        <f t="shared" si="8"/>
        <v>0</v>
      </c>
      <c r="CD47" s="14" t="e">
        <f>SUM(#REF!)-BV47</f>
        <v>#REF!</v>
      </c>
      <c r="CE47" s="14">
        <f t="shared" si="9"/>
        <v>0</v>
      </c>
      <c r="CF47" s="14">
        <f t="shared" si="10"/>
        <v>0</v>
      </c>
    </row>
    <row r="48" spans="1:84" ht="15.6" x14ac:dyDescent="0.3">
      <c r="A48" s="14"/>
      <c r="B48" s="19" t="s">
        <v>105</v>
      </c>
      <c r="C48" s="20" t="s">
        <v>106</v>
      </c>
      <c r="D48" s="17">
        <v>1793</v>
      </c>
      <c r="E48" s="17">
        <v>1024</v>
      </c>
      <c r="F48" s="17">
        <v>1947</v>
      </c>
      <c r="G48" s="17">
        <v>12245</v>
      </c>
      <c r="H48" s="17">
        <v>599</v>
      </c>
      <c r="I48" s="17">
        <v>52396</v>
      </c>
      <c r="J48" s="17">
        <v>28679</v>
      </c>
      <c r="K48" s="17">
        <v>3334</v>
      </c>
      <c r="L48" s="17">
        <v>136</v>
      </c>
      <c r="M48" s="17">
        <v>3964</v>
      </c>
      <c r="N48" s="17">
        <v>3333</v>
      </c>
      <c r="O48" s="17">
        <v>2439</v>
      </c>
      <c r="P48" s="17">
        <v>3079</v>
      </c>
      <c r="Q48" s="17">
        <v>19376</v>
      </c>
      <c r="R48" s="17">
        <v>155</v>
      </c>
      <c r="S48" s="17">
        <v>42805</v>
      </c>
      <c r="T48" s="17">
        <v>28245</v>
      </c>
      <c r="U48" s="17">
        <v>0</v>
      </c>
      <c r="V48" s="17">
        <v>31280</v>
      </c>
      <c r="W48" s="17">
        <v>5882</v>
      </c>
      <c r="X48" s="17">
        <v>15271</v>
      </c>
      <c r="Y48" s="17">
        <v>2004</v>
      </c>
      <c r="Z48" s="17">
        <v>0</v>
      </c>
      <c r="AA48" s="17">
        <v>2787</v>
      </c>
      <c r="AB48" s="17">
        <v>0</v>
      </c>
      <c r="AC48" s="17">
        <v>4128</v>
      </c>
      <c r="AD48" s="17">
        <v>2254</v>
      </c>
      <c r="AE48" s="17">
        <v>628</v>
      </c>
      <c r="AF48" s="17">
        <v>7960</v>
      </c>
      <c r="AG48" s="17">
        <v>22835</v>
      </c>
      <c r="AH48" s="17">
        <v>91558</v>
      </c>
      <c r="AI48" s="17">
        <v>2610</v>
      </c>
      <c r="AJ48" s="17">
        <v>0</v>
      </c>
      <c r="AK48" s="17">
        <v>1226</v>
      </c>
      <c r="AL48" s="17">
        <v>663</v>
      </c>
      <c r="AM48" s="17">
        <v>1492</v>
      </c>
      <c r="AN48" s="17">
        <v>23006</v>
      </c>
      <c r="AO48" s="17">
        <v>1151</v>
      </c>
      <c r="AP48" s="17">
        <v>43852</v>
      </c>
      <c r="AQ48" s="17">
        <v>55078</v>
      </c>
      <c r="AR48" s="17">
        <v>520620</v>
      </c>
      <c r="AS48" s="17">
        <v>27209</v>
      </c>
      <c r="AT48" s="17">
        <v>8503</v>
      </c>
      <c r="AU48" s="17">
        <v>263</v>
      </c>
      <c r="AV48" s="17">
        <v>14984</v>
      </c>
      <c r="AW48" s="17">
        <v>9593</v>
      </c>
      <c r="AX48" s="17">
        <v>2024</v>
      </c>
      <c r="AY48" s="17">
        <v>26252</v>
      </c>
      <c r="AZ48" s="17">
        <v>1415</v>
      </c>
      <c r="BA48" s="17">
        <v>1156</v>
      </c>
      <c r="BB48" s="17">
        <v>387</v>
      </c>
      <c r="BC48" s="17">
        <v>428</v>
      </c>
      <c r="BD48" s="17">
        <v>1462</v>
      </c>
      <c r="BE48" s="17">
        <v>1058</v>
      </c>
      <c r="BF48" s="17">
        <v>1959</v>
      </c>
      <c r="BG48" s="17">
        <v>9322</v>
      </c>
      <c r="BH48" s="17">
        <v>24396</v>
      </c>
      <c r="BI48" s="17">
        <v>4419</v>
      </c>
      <c r="BJ48" s="17">
        <v>1642</v>
      </c>
      <c r="BK48" s="17">
        <v>2799</v>
      </c>
      <c r="BL48" s="18">
        <v>1181105</v>
      </c>
      <c r="BM48" s="17">
        <v>302999</v>
      </c>
      <c r="BN48" s="17">
        <v>4961</v>
      </c>
      <c r="BO48" s="17">
        <v>478</v>
      </c>
      <c r="BP48" s="17">
        <v>21706</v>
      </c>
      <c r="BQ48" s="17">
        <v>5385</v>
      </c>
      <c r="BR48" s="17">
        <v>137991</v>
      </c>
      <c r="BS48" s="18">
        <v>473520</v>
      </c>
      <c r="BT48" s="18">
        <v>1654625</v>
      </c>
      <c r="BU48" s="17">
        <v>14589</v>
      </c>
      <c r="BV48" s="18">
        <v>0</v>
      </c>
      <c r="BW48" s="18">
        <v>1640036</v>
      </c>
      <c r="BX48" s="17">
        <v>1654625</v>
      </c>
      <c r="BY48" s="17">
        <v>0</v>
      </c>
      <c r="CA48" s="14">
        <f t="shared" si="6"/>
        <v>0</v>
      </c>
      <c r="CB48" s="14">
        <f t="shared" si="7"/>
        <v>0</v>
      </c>
      <c r="CC48" s="14">
        <f t="shared" si="8"/>
        <v>0</v>
      </c>
      <c r="CD48" s="14" t="e">
        <f>SUM(#REF!)-BV48</f>
        <v>#REF!</v>
      </c>
      <c r="CE48" s="14">
        <f t="shared" si="9"/>
        <v>0</v>
      </c>
      <c r="CF48" s="14">
        <f t="shared" si="10"/>
        <v>0</v>
      </c>
    </row>
    <row r="49" spans="1:84" ht="15.6" x14ac:dyDescent="0.3">
      <c r="A49" s="14"/>
      <c r="B49" s="19" t="s">
        <v>107</v>
      </c>
      <c r="C49" s="20" t="s">
        <v>108</v>
      </c>
      <c r="D49" s="17">
        <v>816</v>
      </c>
      <c r="E49" s="17">
        <v>416</v>
      </c>
      <c r="F49" s="17">
        <v>277</v>
      </c>
      <c r="G49" s="17">
        <v>947</v>
      </c>
      <c r="H49" s="17">
        <v>34</v>
      </c>
      <c r="I49" s="17">
        <v>19972</v>
      </c>
      <c r="J49" s="17">
        <v>19460</v>
      </c>
      <c r="K49" s="17">
        <v>766</v>
      </c>
      <c r="L49" s="17">
        <v>77</v>
      </c>
      <c r="M49" s="17">
        <v>2729</v>
      </c>
      <c r="N49" s="17">
        <v>4594</v>
      </c>
      <c r="O49" s="17">
        <v>998</v>
      </c>
      <c r="P49" s="17">
        <v>2778</v>
      </c>
      <c r="Q49" s="17">
        <v>6242</v>
      </c>
      <c r="R49" s="17">
        <v>10</v>
      </c>
      <c r="S49" s="17">
        <v>52836</v>
      </c>
      <c r="T49" s="17">
        <v>65183</v>
      </c>
      <c r="U49" s="17">
        <v>0</v>
      </c>
      <c r="V49" s="17">
        <v>79727</v>
      </c>
      <c r="W49" s="17">
        <v>2109</v>
      </c>
      <c r="X49" s="17">
        <v>3150</v>
      </c>
      <c r="Y49" s="17">
        <v>1330</v>
      </c>
      <c r="Z49" s="17">
        <v>0</v>
      </c>
      <c r="AA49" s="17">
        <v>1446</v>
      </c>
      <c r="AB49" s="17">
        <v>0</v>
      </c>
      <c r="AC49" s="17">
        <v>3898</v>
      </c>
      <c r="AD49" s="17">
        <v>1119</v>
      </c>
      <c r="AE49" s="17">
        <v>400</v>
      </c>
      <c r="AF49" s="17">
        <v>4002</v>
      </c>
      <c r="AG49" s="17">
        <v>11799</v>
      </c>
      <c r="AH49" s="17">
        <v>299527</v>
      </c>
      <c r="AI49" s="17">
        <v>1542</v>
      </c>
      <c r="AJ49" s="17">
        <v>0</v>
      </c>
      <c r="AK49" s="17">
        <v>591</v>
      </c>
      <c r="AL49" s="17">
        <v>745</v>
      </c>
      <c r="AM49" s="17">
        <v>695</v>
      </c>
      <c r="AN49" s="17">
        <v>9002</v>
      </c>
      <c r="AO49" s="17">
        <v>896</v>
      </c>
      <c r="AP49" s="17">
        <v>15324</v>
      </c>
      <c r="AQ49" s="17">
        <v>114345</v>
      </c>
      <c r="AR49" s="17">
        <v>396411</v>
      </c>
      <c r="AS49" s="17">
        <v>6609</v>
      </c>
      <c r="AT49" s="17">
        <v>16990</v>
      </c>
      <c r="AU49" s="17">
        <v>96</v>
      </c>
      <c r="AV49" s="17">
        <v>397</v>
      </c>
      <c r="AW49" s="17">
        <v>18437</v>
      </c>
      <c r="AX49" s="17">
        <v>310</v>
      </c>
      <c r="AY49" s="17">
        <v>812</v>
      </c>
      <c r="AZ49" s="17">
        <v>7980</v>
      </c>
      <c r="BA49" s="17">
        <v>1427</v>
      </c>
      <c r="BB49" s="17">
        <v>192</v>
      </c>
      <c r="BC49" s="17">
        <v>667</v>
      </c>
      <c r="BD49" s="17">
        <v>1037</v>
      </c>
      <c r="BE49" s="17">
        <v>1026</v>
      </c>
      <c r="BF49" s="17">
        <v>1107</v>
      </c>
      <c r="BG49" s="17">
        <v>17662</v>
      </c>
      <c r="BH49" s="17">
        <v>10171</v>
      </c>
      <c r="BI49" s="17">
        <v>1449</v>
      </c>
      <c r="BJ49" s="17">
        <v>1285</v>
      </c>
      <c r="BK49" s="17">
        <v>1353</v>
      </c>
      <c r="BL49" s="18">
        <v>1215200</v>
      </c>
      <c r="BM49" s="17">
        <v>65251</v>
      </c>
      <c r="BN49" s="17">
        <v>2051</v>
      </c>
      <c r="BO49" s="17">
        <v>24</v>
      </c>
      <c r="BP49" s="17">
        <v>1101</v>
      </c>
      <c r="BQ49" s="17">
        <v>275</v>
      </c>
      <c r="BR49" s="17">
        <v>13770</v>
      </c>
      <c r="BS49" s="18">
        <v>82472</v>
      </c>
      <c r="BT49" s="18">
        <v>1297672</v>
      </c>
      <c r="BU49" s="17">
        <v>290608</v>
      </c>
      <c r="BV49" s="18">
        <v>0</v>
      </c>
      <c r="BW49" s="18">
        <v>1007064</v>
      </c>
      <c r="BX49" s="17">
        <v>1297672</v>
      </c>
      <c r="BY49" s="17">
        <v>0</v>
      </c>
      <c r="CA49" s="14">
        <f t="shared" si="6"/>
        <v>0</v>
      </c>
      <c r="CB49" s="14">
        <f t="shared" si="7"/>
        <v>0</v>
      </c>
      <c r="CC49" s="14">
        <f t="shared" si="8"/>
        <v>0</v>
      </c>
      <c r="CD49" s="14" t="e">
        <f>SUM(#REF!)-BV49</f>
        <v>#REF!</v>
      </c>
      <c r="CE49" s="14">
        <f t="shared" si="9"/>
        <v>0</v>
      </c>
      <c r="CF49" s="14">
        <f t="shared" si="10"/>
        <v>0</v>
      </c>
    </row>
    <row r="50" spans="1:84" ht="15.6" x14ac:dyDescent="0.3">
      <c r="A50" s="14"/>
      <c r="B50" s="19" t="s">
        <v>109</v>
      </c>
      <c r="C50" s="20" t="s">
        <v>110</v>
      </c>
      <c r="D50" s="17">
        <v>14</v>
      </c>
      <c r="E50" s="17">
        <v>18</v>
      </c>
      <c r="F50" s="17">
        <v>29</v>
      </c>
      <c r="G50" s="17">
        <v>46</v>
      </c>
      <c r="H50" s="17">
        <v>3</v>
      </c>
      <c r="I50" s="17">
        <v>799</v>
      </c>
      <c r="J50" s="17">
        <v>1432</v>
      </c>
      <c r="K50" s="17">
        <v>60</v>
      </c>
      <c r="L50" s="17">
        <v>7</v>
      </c>
      <c r="M50" s="17">
        <v>27</v>
      </c>
      <c r="N50" s="17">
        <v>79</v>
      </c>
      <c r="O50" s="17">
        <v>77</v>
      </c>
      <c r="P50" s="17">
        <v>732</v>
      </c>
      <c r="Q50" s="17">
        <v>220</v>
      </c>
      <c r="R50" s="17">
        <v>19</v>
      </c>
      <c r="S50" s="17">
        <v>1461</v>
      </c>
      <c r="T50" s="17">
        <v>1363</v>
      </c>
      <c r="U50" s="17">
        <v>0</v>
      </c>
      <c r="V50" s="17">
        <v>4248</v>
      </c>
      <c r="W50" s="17">
        <v>315</v>
      </c>
      <c r="X50" s="17">
        <v>892</v>
      </c>
      <c r="Y50" s="17">
        <v>40</v>
      </c>
      <c r="Z50" s="17">
        <v>0</v>
      </c>
      <c r="AA50" s="17">
        <v>32</v>
      </c>
      <c r="AB50" s="17">
        <v>0</v>
      </c>
      <c r="AC50" s="17">
        <v>533</v>
      </c>
      <c r="AD50" s="17">
        <v>113</v>
      </c>
      <c r="AE50" s="17">
        <v>26</v>
      </c>
      <c r="AF50" s="17">
        <v>43</v>
      </c>
      <c r="AG50" s="17">
        <v>836</v>
      </c>
      <c r="AH50" s="17">
        <v>8970</v>
      </c>
      <c r="AI50" s="17">
        <v>117</v>
      </c>
      <c r="AJ50" s="17">
        <v>0</v>
      </c>
      <c r="AK50" s="17">
        <v>40</v>
      </c>
      <c r="AL50" s="17">
        <v>6</v>
      </c>
      <c r="AM50" s="17">
        <v>13</v>
      </c>
      <c r="AN50" s="17">
        <v>238</v>
      </c>
      <c r="AO50" s="17">
        <v>69</v>
      </c>
      <c r="AP50" s="17">
        <v>1305</v>
      </c>
      <c r="AQ50" s="17">
        <v>113</v>
      </c>
      <c r="AR50" s="17">
        <v>2033</v>
      </c>
      <c r="AS50" s="17">
        <v>129</v>
      </c>
      <c r="AT50" s="17">
        <v>978</v>
      </c>
      <c r="AU50" s="17">
        <v>1421</v>
      </c>
      <c r="AV50" s="17">
        <v>191</v>
      </c>
      <c r="AW50" s="17">
        <v>2153</v>
      </c>
      <c r="AX50" s="17">
        <v>12</v>
      </c>
      <c r="AY50" s="17">
        <v>405</v>
      </c>
      <c r="AZ50" s="17">
        <v>276</v>
      </c>
      <c r="BA50" s="17">
        <v>38</v>
      </c>
      <c r="BB50" s="17">
        <v>11</v>
      </c>
      <c r="BC50" s="17">
        <v>126</v>
      </c>
      <c r="BD50" s="17">
        <v>4</v>
      </c>
      <c r="BE50" s="17">
        <v>15</v>
      </c>
      <c r="BF50" s="17">
        <v>41</v>
      </c>
      <c r="BG50" s="17">
        <v>782</v>
      </c>
      <c r="BH50" s="17">
        <v>1471</v>
      </c>
      <c r="BI50" s="17">
        <v>2015</v>
      </c>
      <c r="BJ50" s="17">
        <v>102</v>
      </c>
      <c r="BK50" s="17">
        <v>196</v>
      </c>
      <c r="BL50" s="18">
        <v>36734</v>
      </c>
      <c r="BM50" s="17">
        <v>26815</v>
      </c>
      <c r="BN50" s="17">
        <v>694</v>
      </c>
      <c r="BO50" s="17">
        <v>12</v>
      </c>
      <c r="BP50" s="17">
        <v>531</v>
      </c>
      <c r="BQ50" s="17">
        <v>131</v>
      </c>
      <c r="BR50" s="17">
        <v>3157</v>
      </c>
      <c r="BS50" s="18">
        <v>31340</v>
      </c>
      <c r="BT50" s="18">
        <v>68074</v>
      </c>
      <c r="BU50" s="17">
        <v>0</v>
      </c>
      <c r="BV50" s="18">
        <v>0</v>
      </c>
      <c r="BW50" s="18">
        <v>68074</v>
      </c>
      <c r="BX50" s="17">
        <v>68074</v>
      </c>
      <c r="BY50" s="17">
        <v>0</v>
      </c>
      <c r="CA50" s="14">
        <f t="shared" si="6"/>
        <v>0</v>
      </c>
      <c r="CB50" s="14">
        <f t="shared" si="7"/>
        <v>0</v>
      </c>
      <c r="CC50" s="14">
        <f t="shared" si="8"/>
        <v>0</v>
      </c>
      <c r="CD50" s="14" t="e">
        <f>SUM(#REF!)-BV50</f>
        <v>#REF!</v>
      </c>
      <c r="CE50" s="14">
        <f t="shared" si="9"/>
        <v>0</v>
      </c>
      <c r="CF50" s="14">
        <f t="shared" si="10"/>
        <v>0</v>
      </c>
    </row>
    <row r="51" spans="1:84" ht="15.6" x14ac:dyDescent="0.3">
      <c r="A51" s="14"/>
      <c r="B51" s="19" t="s">
        <v>111</v>
      </c>
      <c r="C51" s="20" t="s">
        <v>112</v>
      </c>
      <c r="D51" s="17">
        <v>313</v>
      </c>
      <c r="E51" s="17">
        <v>340</v>
      </c>
      <c r="F51" s="17">
        <v>898</v>
      </c>
      <c r="G51" s="17">
        <v>1404</v>
      </c>
      <c r="H51" s="17">
        <v>43</v>
      </c>
      <c r="I51" s="17">
        <v>14640</v>
      </c>
      <c r="J51" s="17">
        <v>12273</v>
      </c>
      <c r="K51" s="17">
        <v>732</v>
      </c>
      <c r="L51" s="17">
        <v>48</v>
      </c>
      <c r="M51" s="17">
        <v>984</v>
      </c>
      <c r="N51" s="17">
        <v>3340</v>
      </c>
      <c r="O51" s="17">
        <v>456</v>
      </c>
      <c r="P51" s="17">
        <v>538</v>
      </c>
      <c r="Q51" s="17">
        <v>6462</v>
      </c>
      <c r="R51" s="17">
        <v>295</v>
      </c>
      <c r="S51" s="17">
        <v>9323</v>
      </c>
      <c r="T51" s="17">
        <v>3228</v>
      </c>
      <c r="U51" s="17">
        <v>0</v>
      </c>
      <c r="V51" s="17">
        <v>46849</v>
      </c>
      <c r="W51" s="17">
        <v>6125</v>
      </c>
      <c r="X51" s="17">
        <v>16492</v>
      </c>
      <c r="Y51" s="17">
        <v>1226</v>
      </c>
      <c r="Z51" s="17">
        <v>0</v>
      </c>
      <c r="AA51" s="17">
        <v>638</v>
      </c>
      <c r="AB51" s="17">
        <v>0</v>
      </c>
      <c r="AC51" s="17">
        <v>2307</v>
      </c>
      <c r="AD51" s="17">
        <v>942</v>
      </c>
      <c r="AE51" s="17">
        <v>377</v>
      </c>
      <c r="AF51" s="17">
        <v>3360</v>
      </c>
      <c r="AG51" s="17">
        <v>9322</v>
      </c>
      <c r="AH51" s="17">
        <v>88613</v>
      </c>
      <c r="AI51" s="17">
        <v>2058</v>
      </c>
      <c r="AJ51" s="17">
        <v>0</v>
      </c>
      <c r="AK51" s="17">
        <v>534</v>
      </c>
      <c r="AL51" s="17">
        <v>175</v>
      </c>
      <c r="AM51" s="17">
        <v>295</v>
      </c>
      <c r="AN51" s="17">
        <v>11262</v>
      </c>
      <c r="AO51" s="17">
        <v>942</v>
      </c>
      <c r="AP51" s="17">
        <v>40292</v>
      </c>
      <c r="AQ51" s="17">
        <v>11603</v>
      </c>
      <c r="AR51" s="17">
        <v>84050</v>
      </c>
      <c r="AS51" s="17">
        <v>9035</v>
      </c>
      <c r="AT51" s="17">
        <v>11806</v>
      </c>
      <c r="AU51" s="17">
        <v>331</v>
      </c>
      <c r="AV51" s="17">
        <v>130409</v>
      </c>
      <c r="AW51" s="17">
        <v>5805</v>
      </c>
      <c r="AX51" s="17">
        <v>2082</v>
      </c>
      <c r="AY51" s="17">
        <v>37900</v>
      </c>
      <c r="AZ51" s="17">
        <v>1561</v>
      </c>
      <c r="BA51" s="17">
        <v>1491</v>
      </c>
      <c r="BB51" s="17">
        <v>157</v>
      </c>
      <c r="BC51" s="17">
        <v>786</v>
      </c>
      <c r="BD51" s="17">
        <v>884</v>
      </c>
      <c r="BE51" s="17">
        <v>1599</v>
      </c>
      <c r="BF51" s="17">
        <v>113</v>
      </c>
      <c r="BG51" s="17">
        <v>103882</v>
      </c>
      <c r="BH51" s="17">
        <v>16181</v>
      </c>
      <c r="BI51" s="17">
        <v>8628</v>
      </c>
      <c r="BJ51" s="17">
        <v>2427</v>
      </c>
      <c r="BK51" s="17">
        <v>1376</v>
      </c>
      <c r="BL51" s="18">
        <v>719232</v>
      </c>
      <c r="BM51" s="17">
        <v>1096103</v>
      </c>
      <c r="BN51" s="17">
        <v>30602</v>
      </c>
      <c r="BO51" s="17">
        <v>735</v>
      </c>
      <c r="BP51" s="17">
        <v>33350</v>
      </c>
      <c r="BQ51" s="17">
        <v>8270</v>
      </c>
      <c r="BR51" s="17">
        <v>213721</v>
      </c>
      <c r="BS51" s="18">
        <v>1382781</v>
      </c>
      <c r="BT51" s="18">
        <v>2102013</v>
      </c>
      <c r="BU51" s="17">
        <v>70989</v>
      </c>
      <c r="BV51" s="18">
        <v>0</v>
      </c>
      <c r="BW51" s="18">
        <v>2031024</v>
      </c>
      <c r="BX51" s="17">
        <v>2102013</v>
      </c>
      <c r="BY51" s="17">
        <v>0</v>
      </c>
      <c r="CA51" s="14">
        <f t="shared" si="6"/>
        <v>0</v>
      </c>
      <c r="CB51" s="14">
        <f t="shared" si="7"/>
        <v>0</v>
      </c>
      <c r="CC51" s="14">
        <f t="shared" si="8"/>
        <v>0</v>
      </c>
      <c r="CD51" s="14" t="e">
        <f>SUM(#REF!)-BV51</f>
        <v>#REF!</v>
      </c>
      <c r="CE51" s="14">
        <f t="shared" si="9"/>
        <v>0</v>
      </c>
      <c r="CF51" s="14">
        <f t="shared" si="10"/>
        <v>0</v>
      </c>
    </row>
    <row r="52" spans="1:84" ht="15.6" x14ac:dyDescent="0.3">
      <c r="A52" s="14"/>
      <c r="B52" s="19" t="s">
        <v>113</v>
      </c>
      <c r="C52" s="20" t="s">
        <v>114</v>
      </c>
      <c r="D52" s="17">
        <v>103</v>
      </c>
      <c r="E52" s="17">
        <v>114</v>
      </c>
      <c r="F52" s="17">
        <v>217</v>
      </c>
      <c r="G52" s="17">
        <v>342</v>
      </c>
      <c r="H52" s="17">
        <v>11</v>
      </c>
      <c r="I52" s="17">
        <v>3693</v>
      </c>
      <c r="J52" s="17">
        <v>3112</v>
      </c>
      <c r="K52" s="17">
        <v>145</v>
      </c>
      <c r="L52" s="17">
        <v>16</v>
      </c>
      <c r="M52" s="17">
        <v>219</v>
      </c>
      <c r="N52" s="17">
        <v>722</v>
      </c>
      <c r="O52" s="17">
        <v>133</v>
      </c>
      <c r="P52" s="17">
        <v>185</v>
      </c>
      <c r="Q52" s="17">
        <v>1280</v>
      </c>
      <c r="R52" s="17">
        <v>61</v>
      </c>
      <c r="S52" s="17">
        <v>3258</v>
      </c>
      <c r="T52" s="17">
        <v>745</v>
      </c>
      <c r="U52" s="17">
        <v>0</v>
      </c>
      <c r="V52" s="17">
        <v>10066</v>
      </c>
      <c r="W52" s="17">
        <v>1903</v>
      </c>
      <c r="X52" s="17">
        <v>4431</v>
      </c>
      <c r="Y52" s="17">
        <v>751</v>
      </c>
      <c r="Z52" s="17">
        <v>0</v>
      </c>
      <c r="AA52" s="17">
        <v>201</v>
      </c>
      <c r="AB52" s="17">
        <v>0</v>
      </c>
      <c r="AC52" s="17">
        <v>1576</v>
      </c>
      <c r="AD52" s="17">
        <v>1213</v>
      </c>
      <c r="AE52" s="17">
        <v>435</v>
      </c>
      <c r="AF52" s="17">
        <v>793</v>
      </c>
      <c r="AG52" s="17">
        <v>2396</v>
      </c>
      <c r="AH52" s="17">
        <v>16546</v>
      </c>
      <c r="AI52" s="17">
        <v>5480</v>
      </c>
      <c r="AJ52" s="17">
        <v>0</v>
      </c>
      <c r="AK52" s="17">
        <v>496</v>
      </c>
      <c r="AL52" s="17">
        <v>216</v>
      </c>
      <c r="AM52" s="17">
        <v>632</v>
      </c>
      <c r="AN52" s="17">
        <v>2059</v>
      </c>
      <c r="AO52" s="17">
        <v>95</v>
      </c>
      <c r="AP52" s="17">
        <v>39032</v>
      </c>
      <c r="AQ52" s="17">
        <v>1229</v>
      </c>
      <c r="AR52" s="17">
        <v>4141</v>
      </c>
      <c r="AS52" s="17">
        <v>13149</v>
      </c>
      <c r="AT52" s="17">
        <v>7673</v>
      </c>
      <c r="AU52" s="17">
        <v>246</v>
      </c>
      <c r="AV52" s="17">
        <v>93302</v>
      </c>
      <c r="AW52" s="17">
        <v>11915</v>
      </c>
      <c r="AX52" s="17">
        <v>280</v>
      </c>
      <c r="AY52" s="17">
        <v>51841</v>
      </c>
      <c r="AZ52" s="17">
        <v>11037</v>
      </c>
      <c r="BA52" s="17">
        <v>479</v>
      </c>
      <c r="BB52" s="17">
        <v>104</v>
      </c>
      <c r="BC52" s="17">
        <v>611</v>
      </c>
      <c r="BD52" s="17">
        <v>144</v>
      </c>
      <c r="BE52" s="17">
        <v>110</v>
      </c>
      <c r="BF52" s="17">
        <v>302</v>
      </c>
      <c r="BG52" s="17">
        <v>3426</v>
      </c>
      <c r="BH52" s="17">
        <v>1048</v>
      </c>
      <c r="BI52" s="17">
        <v>1956</v>
      </c>
      <c r="BJ52" s="17">
        <v>894</v>
      </c>
      <c r="BK52" s="17">
        <v>441</v>
      </c>
      <c r="BL52" s="18">
        <v>307005</v>
      </c>
      <c r="BM52" s="17">
        <v>177922</v>
      </c>
      <c r="BN52" s="17">
        <v>1318</v>
      </c>
      <c r="BO52" s="17">
        <v>160</v>
      </c>
      <c r="BP52" s="17">
        <v>7257</v>
      </c>
      <c r="BQ52" s="17">
        <v>1799</v>
      </c>
      <c r="BR52" s="17">
        <v>43185</v>
      </c>
      <c r="BS52" s="18">
        <v>231641</v>
      </c>
      <c r="BT52" s="18">
        <v>538646</v>
      </c>
      <c r="BU52" s="17">
        <v>14547</v>
      </c>
      <c r="BV52" s="18">
        <v>0</v>
      </c>
      <c r="BW52" s="18">
        <v>524099</v>
      </c>
      <c r="BX52" s="17">
        <v>538646</v>
      </c>
      <c r="BY52" s="17">
        <v>0</v>
      </c>
      <c r="CA52" s="14">
        <f t="shared" si="6"/>
        <v>0</v>
      </c>
      <c r="CB52" s="14">
        <f t="shared" si="7"/>
        <v>0</v>
      </c>
      <c r="CC52" s="14">
        <f t="shared" si="8"/>
        <v>0</v>
      </c>
      <c r="CD52" s="14" t="e">
        <f>SUM(#REF!)-BV52</f>
        <v>#REF!</v>
      </c>
      <c r="CE52" s="14">
        <f t="shared" si="9"/>
        <v>0</v>
      </c>
      <c r="CF52" s="14">
        <f t="shared" si="10"/>
        <v>0</v>
      </c>
    </row>
    <row r="53" spans="1:84" ht="15.6" x14ac:dyDescent="0.3">
      <c r="A53" s="14"/>
      <c r="B53" s="19" t="s">
        <v>115</v>
      </c>
      <c r="C53" s="20" t="s">
        <v>116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1389</v>
      </c>
      <c r="J53" s="17">
        <v>0</v>
      </c>
      <c r="K53" s="17">
        <v>83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20</v>
      </c>
      <c r="R53" s="17">
        <v>30</v>
      </c>
      <c r="S53" s="17">
        <v>2710</v>
      </c>
      <c r="T53" s="17">
        <v>723</v>
      </c>
      <c r="U53" s="17">
        <v>0</v>
      </c>
      <c r="V53" s="17">
        <v>2155</v>
      </c>
      <c r="W53" s="17">
        <v>265</v>
      </c>
      <c r="X53" s="17">
        <v>378</v>
      </c>
      <c r="Y53" s="17">
        <v>467</v>
      </c>
      <c r="Z53" s="17">
        <v>0</v>
      </c>
      <c r="AA53" s="17">
        <v>11</v>
      </c>
      <c r="AB53" s="17">
        <v>0</v>
      </c>
      <c r="AC53" s="17">
        <v>238</v>
      </c>
      <c r="AD53" s="17">
        <v>197</v>
      </c>
      <c r="AE53" s="17">
        <v>63</v>
      </c>
      <c r="AF53" s="17">
        <v>160</v>
      </c>
      <c r="AG53" s="17">
        <v>705</v>
      </c>
      <c r="AH53" s="17">
        <v>5826</v>
      </c>
      <c r="AI53" s="17">
        <v>139</v>
      </c>
      <c r="AJ53" s="17">
        <v>0</v>
      </c>
      <c r="AK53" s="17">
        <v>17</v>
      </c>
      <c r="AL53" s="17">
        <v>24</v>
      </c>
      <c r="AM53" s="17">
        <v>19</v>
      </c>
      <c r="AN53" s="17">
        <v>536</v>
      </c>
      <c r="AO53" s="17">
        <v>534</v>
      </c>
      <c r="AP53" s="17">
        <v>1209</v>
      </c>
      <c r="AQ53" s="17">
        <v>2941</v>
      </c>
      <c r="AR53" s="17">
        <v>10573</v>
      </c>
      <c r="AS53" s="17">
        <v>887</v>
      </c>
      <c r="AT53" s="17">
        <v>1719</v>
      </c>
      <c r="AU53" s="17">
        <v>0</v>
      </c>
      <c r="AV53" s="17">
        <v>4514</v>
      </c>
      <c r="AW53" s="17">
        <v>388</v>
      </c>
      <c r="AX53" s="17">
        <v>428</v>
      </c>
      <c r="AY53" s="17">
        <v>174</v>
      </c>
      <c r="AZ53" s="17">
        <v>2405</v>
      </c>
      <c r="BA53" s="17">
        <v>177</v>
      </c>
      <c r="BB53" s="17">
        <v>131</v>
      </c>
      <c r="BC53" s="17">
        <v>946</v>
      </c>
      <c r="BD53" s="17">
        <v>1650</v>
      </c>
      <c r="BE53" s="17">
        <v>1408</v>
      </c>
      <c r="BF53" s="17">
        <v>479</v>
      </c>
      <c r="BG53" s="17">
        <v>25212</v>
      </c>
      <c r="BH53" s="17">
        <v>4514</v>
      </c>
      <c r="BI53" s="17">
        <v>2140</v>
      </c>
      <c r="BJ53" s="17">
        <v>477</v>
      </c>
      <c r="BK53" s="17">
        <v>848</v>
      </c>
      <c r="BL53" s="18">
        <v>79909</v>
      </c>
      <c r="BM53" s="17">
        <v>140635</v>
      </c>
      <c r="BN53" s="17">
        <v>1378</v>
      </c>
      <c r="BO53" s="17">
        <v>0</v>
      </c>
      <c r="BP53" s="17">
        <v>0</v>
      </c>
      <c r="BQ53" s="17">
        <v>0</v>
      </c>
      <c r="BR53" s="17">
        <v>16156</v>
      </c>
      <c r="BS53" s="18">
        <v>158169</v>
      </c>
      <c r="BT53" s="18">
        <v>238078</v>
      </c>
      <c r="BU53" s="17">
        <v>34623</v>
      </c>
      <c r="BV53" s="18">
        <v>0</v>
      </c>
      <c r="BW53" s="18">
        <v>203455</v>
      </c>
      <c r="BX53" s="17">
        <v>238078</v>
      </c>
      <c r="BY53" s="17">
        <v>0</v>
      </c>
      <c r="CA53" s="14">
        <f t="shared" si="6"/>
        <v>0</v>
      </c>
      <c r="CB53" s="14">
        <f t="shared" si="7"/>
        <v>0</v>
      </c>
      <c r="CC53" s="14">
        <f t="shared" si="8"/>
        <v>0</v>
      </c>
      <c r="CD53" s="14" t="e">
        <f>SUM(#REF!)-BV53</f>
        <v>#REF!</v>
      </c>
      <c r="CE53" s="14">
        <f t="shared" si="9"/>
        <v>0</v>
      </c>
      <c r="CF53" s="14">
        <f t="shared" si="10"/>
        <v>0</v>
      </c>
    </row>
    <row r="54" spans="1:84" ht="15.6" x14ac:dyDescent="0.3">
      <c r="A54" s="14"/>
      <c r="B54" s="19" t="s">
        <v>117</v>
      </c>
      <c r="C54" s="20" t="s">
        <v>118</v>
      </c>
      <c r="D54" s="17">
        <v>0</v>
      </c>
      <c r="E54" s="17">
        <v>26</v>
      </c>
      <c r="F54" s="17">
        <v>30</v>
      </c>
      <c r="G54" s="17">
        <v>47</v>
      </c>
      <c r="H54" s="17">
        <v>1</v>
      </c>
      <c r="I54" s="17">
        <v>4953</v>
      </c>
      <c r="J54" s="17">
        <v>299</v>
      </c>
      <c r="K54" s="17">
        <v>66</v>
      </c>
      <c r="L54" s="17">
        <v>5</v>
      </c>
      <c r="M54" s="17">
        <v>55</v>
      </c>
      <c r="N54" s="17">
        <v>101</v>
      </c>
      <c r="O54" s="17">
        <v>229</v>
      </c>
      <c r="P54" s="17">
        <v>563</v>
      </c>
      <c r="Q54" s="17">
        <v>1039</v>
      </c>
      <c r="R54" s="17">
        <v>347</v>
      </c>
      <c r="S54" s="17">
        <v>13316</v>
      </c>
      <c r="T54" s="17">
        <v>6049</v>
      </c>
      <c r="U54" s="17">
        <v>0</v>
      </c>
      <c r="V54" s="17">
        <v>31738</v>
      </c>
      <c r="W54" s="17">
        <v>1708</v>
      </c>
      <c r="X54" s="17">
        <v>1527</v>
      </c>
      <c r="Y54" s="17">
        <v>505</v>
      </c>
      <c r="Z54" s="17">
        <v>0</v>
      </c>
      <c r="AA54" s="17">
        <v>132</v>
      </c>
      <c r="AB54" s="17">
        <v>0</v>
      </c>
      <c r="AC54" s="17">
        <v>1286</v>
      </c>
      <c r="AD54" s="17">
        <v>1394</v>
      </c>
      <c r="AE54" s="17">
        <v>117</v>
      </c>
      <c r="AF54" s="17">
        <v>345</v>
      </c>
      <c r="AG54" s="17">
        <v>788</v>
      </c>
      <c r="AH54" s="17">
        <v>18757</v>
      </c>
      <c r="AI54" s="17">
        <v>965</v>
      </c>
      <c r="AJ54" s="17">
        <v>0</v>
      </c>
      <c r="AK54" s="17">
        <v>160</v>
      </c>
      <c r="AL54" s="17">
        <v>348</v>
      </c>
      <c r="AM54" s="17">
        <v>1526</v>
      </c>
      <c r="AN54" s="17">
        <v>2706</v>
      </c>
      <c r="AO54" s="17">
        <v>309</v>
      </c>
      <c r="AP54" s="17">
        <v>93106</v>
      </c>
      <c r="AQ54" s="17">
        <v>19706</v>
      </c>
      <c r="AR54" s="17">
        <v>146154</v>
      </c>
      <c r="AS54" s="17">
        <v>11283</v>
      </c>
      <c r="AT54" s="17">
        <v>7762</v>
      </c>
      <c r="AU54" s="17">
        <v>628</v>
      </c>
      <c r="AV54" s="17">
        <v>80443</v>
      </c>
      <c r="AW54" s="17">
        <v>7330</v>
      </c>
      <c r="AX54" s="17">
        <v>2283</v>
      </c>
      <c r="AY54" s="17">
        <v>1263</v>
      </c>
      <c r="AZ54" s="17">
        <v>6359</v>
      </c>
      <c r="BA54" s="17">
        <v>2681</v>
      </c>
      <c r="BB54" s="17">
        <v>460</v>
      </c>
      <c r="BC54" s="17">
        <v>1834</v>
      </c>
      <c r="BD54" s="17">
        <v>1338</v>
      </c>
      <c r="BE54" s="17">
        <v>2752</v>
      </c>
      <c r="BF54" s="17">
        <v>1431</v>
      </c>
      <c r="BG54" s="17">
        <v>467552</v>
      </c>
      <c r="BH54" s="17">
        <v>489</v>
      </c>
      <c r="BI54" s="17">
        <v>3173</v>
      </c>
      <c r="BJ54" s="17">
        <v>2415</v>
      </c>
      <c r="BK54" s="17">
        <v>2853</v>
      </c>
      <c r="BL54" s="18">
        <v>954732</v>
      </c>
      <c r="BM54" s="17">
        <v>2667303</v>
      </c>
      <c r="BN54" s="17">
        <v>30850</v>
      </c>
      <c r="BO54" s="17">
        <v>0</v>
      </c>
      <c r="BP54" s="17">
        <v>0</v>
      </c>
      <c r="BQ54" s="17">
        <v>0</v>
      </c>
      <c r="BR54" s="17">
        <v>21054</v>
      </c>
      <c r="BS54" s="18">
        <v>2719207</v>
      </c>
      <c r="BT54" s="18">
        <v>3673939</v>
      </c>
      <c r="BU54" s="17">
        <v>26686</v>
      </c>
      <c r="BV54" s="18">
        <v>0</v>
      </c>
      <c r="BW54" s="18">
        <v>3647253</v>
      </c>
      <c r="BX54" s="17">
        <v>3673939</v>
      </c>
      <c r="BY54" s="17">
        <v>0</v>
      </c>
      <c r="CA54" s="14">
        <f t="shared" si="6"/>
        <v>0</v>
      </c>
      <c r="CB54" s="14">
        <f t="shared" si="7"/>
        <v>0</v>
      </c>
      <c r="CC54" s="14">
        <f t="shared" si="8"/>
        <v>0</v>
      </c>
      <c r="CD54" s="14" t="e">
        <f>SUM(#REF!)-BV54</f>
        <v>#REF!</v>
      </c>
      <c r="CE54" s="14">
        <f t="shared" si="9"/>
        <v>0</v>
      </c>
      <c r="CF54" s="14">
        <f t="shared" si="10"/>
        <v>0</v>
      </c>
    </row>
    <row r="55" spans="1:84" ht="15.6" x14ac:dyDescent="0.3">
      <c r="A55" s="14"/>
      <c r="B55" s="19" t="s">
        <v>119</v>
      </c>
      <c r="C55" s="20" t="s">
        <v>120</v>
      </c>
      <c r="D55" s="17">
        <v>3</v>
      </c>
      <c r="E55" s="17">
        <v>3</v>
      </c>
      <c r="F55" s="17">
        <v>5</v>
      </c>
      <c r="G55" s="17">
        <v>123</v>
      </c>
      <c r="H55" s="17">
        <v>3</v>
      </c>
      <c r="I55" s="17">
        <v>1969</v>
      </c>
      <c r="J55" s="17">
        <v>20</v>
      </c>
      <c r="K55" s="17">
        <v>11</v>
      </c>
      <c r="L55" s="17">
        <v>3</v>
      </c>
      <c r="M55" s="17">
        <v>7</v>
      </c>
      <c r="N55" s="17">
        <v>7</v>
      </c>
      <c r="O55" s="17">
        <v>31</v>
      </c>
      <c r="P55" s="17">
        <v>352</v>
      </c>
      <c r="Q55" s="17">
        <v>1087</v>
      </c>
      <c r="R55" s="17">
        <v>7</v>
      </c>
      <c r="S55" s="17">
        <v>10284</v>
      </c>
      <c r="T55" s="17">
        <v>6527</v>
      </c>
      <c r="U55" s="17">
        <v>0</v>
      </c>
      <c r="V55" s="17">
        <v>12234</v>
      </c>
      <c r="W55" s="17">
        <v>1488</v>
      </c>
      <c r="X55" s="17">
        <v>558</v>
      </c>
      <c r="Y55" s="17">
        <v>644</v>
      </c>
      <c r="Z55" s="17">
        <v>0</v>
      </c>
      <c r="AA55" s="17">
        <v>44</v>
      </c>
      <c r="AB55" s="17">
        <v>0</v>
      </c>
      <c r="AC55" s="17">
        <v>132</v>
      </c>
      <c r="AD55" s="17">
        <v>1709</v>
      </c>
      <c r="AE55" s="17">
        <v>67</v>
      </c>
      <c r="AF55" s="17">
        <v>140</v>
      </c>
      <c r="AG55" s="17">
        <v>396</v>
      </c>
      <c r="AH55" s="17">
        <v>14434</v>
      </c>
      <c r="AI55" s="17">
        <v>1588</v>
      </c>
      <c r="AJ55" s="17">
        <v>0</v>
      </c>
      <c r="AK55" s="17">
        <v>15</v>
      </c>
      <c r="AL55" s="17">
        <v>36</v>
      </c>
      <c r="AM55" s="17">
        <v>252</v>
      </c>
      <c r="AN55" s="17">
        <v>18626</v>
      </c>
      <c r="AO55" s="17">
        <v>461</v>
      </c>
      <c r="AP55" s="17">
        <v>13226</v>
      </c>
      <c r="AQ55" s="17">
        <v>10855</v>
      </c>
      <c r="AR55" s="17">
        <v>51641</v>
      </c>
      <c r="AS55" s="17">
        <v>1090</v>
      </c>
      <c r="AT55" s="17">
        <v>3197</v>
      </c>
      <c r="AU55" s="17">
        <v>680</v>
      </c>
      <c r="AV55" s="17">
        <v>34018</v>
      </c>
      <c r="AW55" s="17">
        <v>15388</v>
      </c>
      <c r="AX55" s="17">
        <v>1857</v>
      </c>
      <c r="AY55" s="17">
        <v>333</v>
      </c>
      <c r="AZ55" s="17">
        <v>132648</v>
      </c>
      <c r="BA55" s="17">
        <v>10298</v>
      </c>
      <c r="BB55" s="17">
        <v>350</v>
      </c>
      <c r="BC55" s="17">
        <v>4203</v>
      </c>
      <c r="BD55" s="17">
        <v>3563</v>
      </c>
      <c r="BE55" s="17">
        <v>7452</v>
      </c>
      <c r="BF55" s="17">
        <v>2564</v>
      </c>
      <c r="BG55" s="17">
        <v>95038</v>
      </c>
      <c r="BH55" s="17">
        <v>18724</v>
      </c>
      <c r="BI55" s="17">
        <v>17200</v>
      </c>
      <c r="BJ55" s="17">
        <v>1903</v>
      </c>
      <c r="BK55" s="17">
        <v>5185</v>
      </c>
      <c r="BL55" s="18">
        <v>504679</v>
      </c>
      <c r="BM55" s="17">
        <v>1424169</v>
      </c>
      <c r="BN55" s="17">
        <v>2065</v>
      </c>
      <c r="BO55" s="17">
        <v>26338</v>
      </c>
      <c r="BP55" s="17">
        <v>901</v>
      </c>
      <c r="BQ55" s="17">
        <v>0</v>
      </c>
      <c r="BR55" s="17">
        <v>1777</v>
      </c>
      <c r="BS55" s="18">
        <v>1455250</v>
      </c>
      <c r="BT55" s="18">
        <v>1959929</v>
      </c>
      <c r="BU55" s="17">
        <v>682976</v>
      </c>
      <c r="BV55" s="18">
        <v>0</v>
      </c>
      <c r="BW55" s="18">
        <v>1276953</v>
      </c>
      <c r="BX55" s="17">
        <v>1959929</v>
      </c>
      <c r="BY55" s="17">
        <v>0</v>
      </c>
      <c r="CA55" s="14">
        <f t="shared" si="6"/>
        <v>0</v>
      </c>
      <c r="CB55" s="14">
        <f t="shared" si="7"/>
        <v>0</v>
      </c>
      <c r="CC55" s="14">
        <f t="shared" si="8"/>
        <v>0</v>
      </c>
      <c r="CD55" s="14" t="e">
        <f>SUM(#REF!)-BV55</f>
        <v>#REF!</v>
      </c>
      <c r="CE55" s="14">
        <f t="shared" si="9"/>
        <v>0</v>
      </c>
      <c r="CF55" s="14">
        <f t="shared" si="10"/>
        <v>0</v>
      </c>
    </row>
    <row r="56" spans="1:84" ht="15.6" x14ac:dyDescent="0.3">
      <c r="A56" s="14"/>
      <c r="B56" s="19" t="s">
        <v>121</v>
      </c>
      <c r="C56" s="20" t="s">
        <v>122</v>
      </c>
      <c r="D56" s="17">
        <v>2224</v>
      </c>
      <c r="E56" s="17">
        <v>1112</v>
      </c>
      <c r="F56" s="17">
        <v>46</v>
      </c>
      <c r="G56" s="17">
        <v>330</v>
      </c>
      <c r="H56" s="17">
        <v>3</v>
      </c>
      <c r="I56" s="17">
        <v>79498</v>
      </c>
      <c r="J56" s="17">
        <v>3250</v>
      </c>
      <c r="K56" s="17">
        <v>1274</v>
      </c>
      <c r="L56" s="17">
        <v>15</v>
      </c>
      <c r="M56" s="17">
        <v>9</v>
      </c>
      <c r="N56" s="17">
        <v>0</v>
      </c>
      <c r="O56" s="17">
        <v>147</v>
      </c>
      <c r="P56" s="17">
        <v>914</v>
      </c>
      <c r="Q56" s="17">
        <v>3676</v>
      </c>
      <c r="R56" s="17">
        <v>42</v>
      </c>
      <c r="S56" s="17">
        <v>9013</v>
      </c>
      <c r="T56" s="17">
        <v>5263</v>
      </c>
      <c r="U56" s="17">
        <v>0</v>
      </c>
      <c r="V56" s="17">
        <v>66336</v>
      </c>
      <c r="W56" s="17">
        <v>5527</v>
      </c>
      <c r="X56" s="17">
        <v>2859</v>
      </c>
      <c r="Y56" s="17">
        <v>615</v>
      </c>
      <c r="Z56" s="17">
        <v>0</v>
      </c>
      <c r="AA56" s="17">
        <v>346</v>
      </c>
      <c r="AB56" s="17">
        <v>0</v>
      </c>
      <c r="AC56" s="17">
        <v>442</v>
      </c>
      <c r="AD56" s="17">
        <v>1424</v>
      </c>
      <c r="AE56" s="17">
        <v>245</v>
      </c>
      <c r="AF56" s="17">
        <v>1831</v>
      </c>
      <c r="AG56" s="17">
        <v>1514</v>
      </c>
      <c r="AH56" s="17">
        <v>131054</v>
      </c>
      <c r="AI56" s="17">
        <v>2120</v>
      </c>
      <c r="AJ56" s="17">
        <v>0</v>
      </c>
      <c r="AK56" s="17">
        <v>601</v>
      </c>
      <c r="AL56" s="17">
        <v>38</v>
      </c>
      <c r="AM56" s="17">
        <v>2088</v>
      </c>
      <c r="AN56" s="17">
        <v>18757</v>
      </c>
      <c r="AO56" s="17">
        <v>132</v>
      </c>
      <c r="AP56" s="17">
        <v>35110</v>
      </c>
      <c r="AQ56" s="17">
        <v>6847</v>
      </c>
      <c r="AR56" s="17">
        <v>228095</v>
      </c>
      <c r="AS56" s="17">
        <v>9406</v>
      </c>
      <c r="AT56" s="17">
        <v>8688</v>
      </c>
      <c r="AU56" s="17">
        <v>1381</v>
      </c>
      <c r="AV56" s="17">
        <v>35532</v>
      </c>
      <c r="AW56" s="17">
        <v>973</v>
      </c>
      <c r="AX56" s="17">
        <v>1842</v>
      </c>
      <c r="AY56" s="17">
        <v>118</v>
      </c>
      <c r="AZ56" s="17">
        <v>12870</v>
      </c>
      <c r="BA56" s="17">
        <v>69670</v>
      </c>
      <c r="BB56" s="17">
        <v>605</v>
      </c>
      <c r="BC56" s="17">
        <v>37178</v>
      </c>
      <c r="BD56" s="17">
        <v>28281</v>
      </c>
      <c r="BE56" s="17">
        <v>1775</v>
      </c>
      <c r="BF56" s="17">
        <v>1613</v>
      </c>
      <c r="BG56" s="17">
        <v>2858</v>
      </c>
      <c r="BH56" s="17">
        <v>15753</v>
      </c>
      <c r="BI56" s="17">
        <v>5210</v>
      </c>
      <c r="BJ56" s="17">
        <v>5493</v>
      </c>
      <c r="BK56" s="17">
        <v>1445</v>
      </c>
      <c r="BL56" s="18">
        <v>853488</v>
      </c>
      <c r="BM56" s="17">
        <v>139190</v>
      </c>
      <c r="BN56" s="17">
        <v>418</v>
      </c>
      <c r="BO56" s="17">
        <v>65240</v>
      </c>
      <c r="BP56" s="17">
        <v>0</v>
      </c>
      <c r="BQ56" s="17">
        <v>0</v>
      </c>
      <c r="BR56" s="17">
        <v>963</v>
      </c>
      <c r="BS56" s="18">
        <v>205811</v>
      </c>
      <c r="BT56" s="18">
        <v>1059299</v>
      </c>
      <c r="BU56" s="17">
        <v>1585</v>
      </c>
      <c r="BV56" s="18">
        <v>0</v>
      </c>
      <c r="BW56" s="18">
        <v>1057714</v>
      </c>
      <c r="BX56" s="17">
        <v>1059299</v>
      </c>
      <c r="BY56" s="17">
        <v>0</v>
      </c>
      <c r="CA56" s="14">
        <f t="shared" si="6"/>
        <v>0</v>
      </c>
      <c r="CB56" s="14">
        <f t="shared" si="7"/>
        <v>0</v>
      </c>
      <c r="CC56" s="14">
        <f t="shared" si="8"/>
        <v>0</v>
      </c>
      <c r="CD56" s="14" t="e">
        <f>SUM(#REF!)-BV56</f>
        <v>#REF!</v>
      </c>
      <c r="CE56" s="14">
        <f t="shared" si="9"/>
        <v>0</v>
      </c>
      <c r="CF56" s="14">
        <f t="shared" si="10"/>
        <v>0</v>
      </c>
    </row>
    <row r="57" spans="1:84" ht="15.6" x14ac:dyDescent="0.3">
      <c r="A57" s="14"/>
      <c r="B57" s="19" t="s">
        <v>123</v>
      </c>
      <c r="C57" s="20" t="s">
        <v>124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740</v>
      </c>
      <c r="J57" s="17">
        <v>343</v>
      </c>
      <c r="K57" s="17">
        <v>33</v>
      </c>
      <c r="L57" s="17">
        <v>0</v>
      </c>
      <c r="M57" s="17">
        <v>72</v>
      </c>
      <c r="N57" s="17">
        <v>0</v>
      </c>
      <c r="O57" s="17">
        <v>8</v>
      </c>
      <c r="P57" s="17">
        <v>150</v>
      </c>
      <c r="Q57" s="17">
        <v>166</v>
      </c>
      <c r="R57" s="17">
        <v>74</v>
      </c>
      <c r="S57" s="17">
        <v>1839</v>
      </c>
      <c r="T57" s="17">
        <v>1604</v>
      </c>
      <c r="U57" s="17">
        <v>0</v>
      </c>
      <c r="V57" s="17">
        <v>2321</v>
      </c>
      <c r="W57" s="17">
        <v>119</v>
      </c>
      <c r="X57" s="17">
        <v>31</v>
      </c>
      <c r="Y57" s="17">
        <v>120</v>
      </c>
      <c r="Z57" s="17">
        <v>0</v>
      </c>
      <c r="AA57" s="17">
        <v>23</v>
      </c>
      <c r="AB57" s="17">
        <v>0</v>
      </c>
      <c r="AC57" s="17">
        <v>15</v>
      </c>
      <c r="AD57" s="17">
        <v>14</v>
      </c>
      <c r="AE57" s="17">
        <v>4</v>
      </c>
      <c r="AF57" s="17">
        <v>27</v>
      </c>
      <c r="AG57" s="17">
        <v>40</v>
      </c>
      <c r="AH57" s="17">
        <v>7627</v>
      </c>
      <c r="AI57" s="17">
        <v>44</v>
      </c>
      <c r="AJ57" s="17">
        <v>0</v>
      </c>
      <c r="AK57" s="17">
        <v>18</v>
      </c>
      <c r="AL57" s="17">
        <v>2</v>
      </c>
      <c r="AM57" s="17">
        <v>4</v>
      </c>
      <c r="AN57" s="17">
        <v>66</v>
      </c>
      <c r="AO57" s="17">
        <v>50</v>
      </c>
      <c r="AP57" s="17">
        <v>8216</v>
      </c>
      <c r="AQ57" s="17">
        <v>604</v>
      </c>
      <c r="AR57" s="17">
        <v>1907</v>
      </c>
      <c r="AS57" s="17">
        <v>115</v>
      </c>
      <c r="AT57" s="17">
        <v>3036</v>
      </c>
      <c r="AU57" s="17">
        <v>29</v>
      </c>
      <c r="AV57" s="17">
        <v>26822</v>
      </c>
      <c r="AW57" s="17">
        <v>195</v>
      </c>
      <c r="AX57" s="17">
        <v>156</v>
      </c>
      <c r="AY57" s="17">
        <v>0</v>
      </c>
      <c r="AZ57" s="17">
        <v>5739</v>
      </c>
      <c r="BA57" s="17">
        <v>6713</v>
      </c>
      <c r="BB57" s="17">
        <v>613</v>
      </c>
      <c r="BC57" s="17">
        <v>7761</v>
      </c>
      <c r="BD57" s="17">
        <v>1204</v>
      </c>
      <c r="BE57" s="17">
        <v>850</v>
      </c>
      <c r="BF57" s="17">
        <v>206</v>
      </c>
      <c r="BG57" s="17">
        <v>7072</v>
      </c>
      <c r="BH57" s="17">
        <v>2933</v>
      </c>
      <c r="BI57" s="17">
        <v>9216</v>
      </c>
      <c r="BJ57" s="17">
        <v>1101</v>
      </c>
      <c r="BK57" s="17">
        <v>309</v>
      </c>
      <c r="BL57" s="18">
        <v>100351</v>
      </c>
      <c r="BM57" s="17">
        <v>12226</v>
      </c>
      <c r="BN57" s="17">
        <v>125</v>
      </c>
      <c r="BO57" s="17">
        <v>0</v>
      </c>
      <c r="BP57" s="17">
        <v>0</v>
      </c>
      <c r="BQ57" s="17">
        <v>0</v>
      </c>
      <c r="BR57" s="17">
        <v>355</v>
      </c>
      <c r="BS57" s="18">
        <v>12706</v>
      </c>
      <c r="BT57" s="18">
        <v>113057</v>
      </c>
      <c r="BU57" s="17">
        <v>41475</v>
      </c>
      <c r="BV57" s="18">
        <v>0</v>
      </c>
      <c r="BW57" s="18">
        <v>71582</v>
      </c>
      <c r="BX57" s="17">
        <v>113057</v>
      </c>
      <c r="BY57" s="17">
        <v>0</v>
      </c>
      <c r="CA57" s="14">
        <f t="shared" si="6"/>
        <v>0</v>
      </c>
      <c r="CB57" s="14">
        <f t="shared" si="7"/>
        <v>0</v>
      </c>
      <c r="CC57" s="14">
        <f t="shared" si="8"/>
        <v>0</v>
      </c>
      <c r="CD57" s="14" t="e">
        <f>SUM(#REF!)-BV57</f>
        <v>#REF!</v>
      </c>
      <c r="CE57" s="14">
        <f t="shared" si="9"/>
        <v>0</v>
      </c>
      <c r="CF57" s="14">
        <f t="shared" si="10"/>
        <v>0</v>
      </c>
    </row>
    <row r="58" spans="1:84" ht="15.6" x14ac:dyDescent="0.3">
      <c r="A58" s="14"/>
      <c r="B58" s="19" t="s">
        <v>125</v>
      </c>
      <c r="C58" s="20" t="s">
        <v>126</v>
      </c>
      <c r="D58" s="17">
        <v>376</v>
      </c>
      <c r="E58" s="17">
        <v>255</v>
      </c>
      <c r="F58" s="17">
        <v>34</v>
      </c>
      <c r="G58" s="17">
        <v>0</v>
      </c>
      <c r="H58" s="17">
        <v>0</v>
      </c>
      <c r="I58" s="17">
        <v>278</v>
      </c>
      <c r="J58" s="17">
        <v>0</v>
      </c>
      <c r="K58" s="17">
        <v>11</v>
      </c>
      <c r="L58" s="17">
        <v>0</v>
      </c>
      <c r="M58" s="17">
        <v>42</v>
      </c>
      <c r="N58" s="17">
        <v>51</v>
      </c>
      <c r="O58" s="17">
        <v>0</v>
      </c>
      <c r="P58" s="17">
        <v>385</v>
      </c>
      <c r="Q58" s="17">
        <v>1496</v>
      </c>
      <c r="R58" s="17">
        <v>0</v>
      </c>
      <c r="S58" s="17">
        <v>354</v>
      </c>
      <c r="T58" s="17">
        <v>450</v>
      </c>
      <c r="U58" s="17">
        <v>0</v>
      </c>
      <c r="V58" s="17">
        <v>24493</v>
      </c>
      <c r="W58" s="17">
        <v>3353</v>
      </c>
      <c r="X58" s="17">
        <v>443</v>
      </c>
      <c r="Y58" s="17">
        <v>73</v>
      </c>
      <c r="Z58" s="17">
        <v>0</v>
      </c>
      <c r="AA58" s="17">
        <v>52</v>
      </c>
      <c r="AB58" s="17">
        <v>0</v>
      </c>
      <c r="AC58" s="17">
        <v>48</v>
      </c>
      <c r="AD58" s="17">
        <v>308</v>
      </c>
      <c r="AE58" s="17">
        <v>59</v>
      </c>
      <c r="AF58" s="17">
        <v>23</v>
      </c>
      <c r="AG58" s="17">
        <v>697</v>
      </c>
      <c r="AH58" s="17">
        <v>22578</v>
      </c>
      <c r="AI58" s="17">
        <v>98</v>
      </c>
      <c r="AJ58" s="17">
        <v>0</v>
      </c>
      <c r="AK58" s="17">
        <v>16</v>
      </c>
      <c r="AL58" s="17">
        <v>0</v>
      </c>
      <c r="AM58" s="17">
        <v>189</v>
      </c>
      <c r="AN58" s="17">
        <v>387</v>
      </c>
      <c r="AO58" s="17">
        <v>17</v>
      </c>
      <c r="AP58" s="17">
        <v>2478</v>
      </c>
      <c r="AQ58" s="17">
        <v>3762</v>
      </c>
      <c r="AR58" s="17">
        <v>0</v>
      </c>
      <c r="AS58" s="17">
        <v>1753</v>
      </c>
      <c r="AT58" s="17">
        <v>1743</v>
      </c>
      <c r="AU58" s="17">
        <v>243</v>
      </c>
      <c r="AV58" s="17">
        <v>3467</v>
      </c>
      <c r="AW58" s="17">
        <v>858</v>
      </c>
      <c r="AX58" s="17">
        <v>254</v>
      </c>
      <c r="AY58" s="17">
        <v>0</v>
      </c>
      <c r="AZ58" s="17">
        <v>1853</v>
      </c>
      <c r="BA58" s="17">
        <v>8129</v>
      </c>
      <c r="BB58" s="17">
        <v>761</v>
      </c>
      <c r="BC58" s="17">
        <v>23389</v>
      </c>
      <c r="BD58" s="17">
        <v>9172</v>
      </c>
      <c r="BE58" s="17">
        <v>1524</v>
      </c>
      <c r="BF58" s="17">
        <v>1403</v>
      </c>
      <c r="BG58" s="17">
        <v>102</v>
      </c>
      <c r="BH58" s="17">
        <v>1092</v>
      </c>
      <c r="BI58" s="17">
        <v>0</v>
      </c>
      <c r="BJ58" s="17">
        <v>157</v>
      </c>
      <c r="BK58" s="17">
        <v>954</v>
      </c>
      <c r="BL58" s="18">
        <v>119660</v>
      </c>
      <c r="BM58" s="17">
        <v>152345</v>
      </c>
      <c r="BN58" s="17">
        <v>251</v>
      </c>
      <c r="BO58" s="17">
        <v>0</v>
      </c>
      <c r="BP58" s="17">
        <v>0</v>
      </c>
      <c r="BQ58" s="17">
        <v>0</v>
      </c>
      <c r="BR58" s="17">
        <v>1039</v>
      </c>
      <c r="BS58" s="18">
        <v>153635</v>
      </c>
      <c r="BT58" s="18">
        <v>273295</v>
      </c>
      <c r="BU58" s="17">
        <v>2369</v>
      </c>
      <c r="BV58" s="18">
        <v>0</v>
      </c>
      <c r="BW58" s="18">
        <v>270926</v>
      </c>
      <c r="BX58" s="17">
        <v>273295</v>
      </c>
      <c r="BY58" s="17">
        <v>0</v>
      </c>
      <c r="CA58" s="14">
        <f t="shared" si="6"/>
        <v>0</v>
      </c>
      <c r="CB58" s="14">
        <f t="shared" si="7"/>
        <v>0</v>
      </c>
      <c r="CC58" s="14">
        <f t="shared" si="8"/>
        <v>0</v>
      </c>
      <c r="CD58" s="14" t="e">
        <f>SUM(#REF!)-BV58</f>
        <v>#REF!</v>
      </c>
      <c r="CE58" s="14">
        <f t="shared" si="9"/>
        <v>0</v>
      </c>
      <c r="CF58" s="14">
        <f t="shared" si="10"/>
        <v>0</v>
      </c>
    </row>
    <row r="59" spans="1:84" ht="15.6" x14ac:dyDescent="0.3">
      <c r="A59" s="14"/>
      <c r="B59" s="19" t="s">
        <v>127</v>
      </c>
      <c r="C59" s="20" t="s">
        <v>128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3</v>
      </c>
      <c r="L59" s="17">
        <v>0</v>
      </c>
      <c r="M59" s="17">
        <v>0</v>
      </c>
      <c r="N59" s="17">
        <v>0</v>
      </c>
      <c r="O59" s="17">
        <v>0</v>
      </c>
      <c r="P59" s="17">
        <v>123</v>
      </c>
      <c r="Q59" s="17">
        <v>36</v>
      </c>
      <c r="R59" s="17">
        <v>19</v>
      </c>
      <c r="S59" s="17">
        <v>4132</v>
      </c>
      <c r="T59" s="17">
        <v>6952</v>
      </c>
      <c r="U59" s="17">
        <v>0</v>
      </c>
      <c r="V59" s="17">
        <v>3192</v>
      </c>
      <c r="W59" s="17">
        <v>671</v>
      </c>
      <c r="X59" s="17">
        <v>969</v>
      </c>
      <c r="Y59" s="17">
        <v>100</v>
      </c>
      <c r="Z59" s="17">
        <v>0</v>
      </c>
      <c r="AA59" s="17">
        <v>38</v>
      </c>
      <c r="AB59" s="17">
        <v>0</v>
      </c>
      <c r="AC59" s="17">
        <v>40</v>
      </c>
      <c r="AD59" s="17">
        <v>1791</v>
      </c>
      <c r="AE59" s="17">
        <v>20</v>
      </c>
      <c r="AF59" s="17">
        <v>1314</v>
      </c>
      <c r="AG59" s="17">
        <v>341</v>
      </c>
      <c r="AH59" s="17">
        <v>1062</v>
      </c>
      <c r="AI59" s="17">
        <v>494</v>
      </c>
      <c r="AJ59" s="17">
        <v>0</v>
      </c>
      <c r="AK59" s="17">
        <v>0</v>
      </c>
      <c r="AL59" s="17">
        <v>39</v>
      </c>
      <c r="AM59" s="17">
        <v>4</v>
      </c>
      <c r="AN59" s="17">
        <v>4477</v>
      </c>
      <c r="AO59" s="17">
        <v>557</v>
      </c>
      <c r="AP59" s="17">
        <v>38412</v>
      </c>
      <c r="AQ59" s="17">
        <v>94830</v>
      </c>
      <c r="AR59" s="17">
        <v>280770</v>
      </c>
      <c r="AS59" s="17">
        <v>6675</v>
      </c>
      <c r="AT59" s="17">
        <v>643</v>
      </c>
      <c r="AU59" s="17">
        <v>0</v>
      </c>
      <c r="AV59" s="17">
        <v>3204</v>
      </c>
      <c r="AW59" s="17">
        <v>1153</v>
      </c>
      <c r="AX59" s="17">
        <v>561</v>
      </c>
      <c r="AY59" s="17">
        <v>94</v>
      </c>
      <c r="AZ59" s="17">
        <v>5208</v>
      </c>
      <c r="BA59" s="17">
        <v>1238</v>
      </c>
      <c r="BB59" s="17">
        <v>350</v>
      </c>
      <c r="BC59" s="17">
        <v>1737</v>
      </c>
      <c r="BD59" s="17">
        <v>28520</v>
      </c>
      <c r="BE59" s="17">
        <v>5129</v>
      </c>
      <c r="BF59" s="17">
        <v>1234</v>
      </c>
      <c r="BG59" s="17">
        <v>8353</v>
      </c>
      <c r="BH59" s="17">
        <v>4790</v>
      </c>
      <c r="BI59" s="17">
        <v>2316</v>
      </c>
      <c r="BJ59" s="17">
        <v>3397</v>
      </c>
      <c r="BK59" s="17">
        <v>11098</v>
      </c>
      <c r="BL59" s="18">
        <v>526090</v>
      </c>
      <c r="BM59" s="17">
        <v>1855117</v>
      </c>
      <c r="BN59" s="17">
        <v>57633</v>
      </c>
      <c r="BO59" s="17">
        <v>0</v>
      </c>
      <c r="BP59" s="17">
        <v>0</v>
      </c>
      <c r="BQ59" s="17">
        <v>0</v>
      </c>
      <c r="BR59" s="17">
        <v>0</v>
      </c>
      <c r="BS59" s="18">
        <v>1912750</v>
      </c>
      <c r="BT59" s="18">
        <v>2438840</v>
      </c>
      <c r="BU59" s="17">
        <v>0</v>
      </c>
      <c r="BV59" s="18">
        <v>0</v>
      </c>
      <c r="BW59" s="18">
        <v>2438840</v>
      </c>
      <c r="BX59" s="17">
        <v>2438840</v>
      </c>
      <c r="BY59" s="17">
        <v>0</v>
      </c>
      <c r="CA59" s="14">
        <f t="shared" si="6"/>
        <v>0</v>
      </c>
      <c r="CB59" s="14">
        <f t="shared" si="7"/>
        <v>0</v>
      </c>
      <c r="CC59" s="14">
        <f t="shared" si="8"/>
        <v>0</v>
      </c>
      <c r="CD59" s="14" t="e">
        <f>SUM(#REF!)-BV59</f>
        <v>#REF!</v>
      </c>
      <c r="CE59" s="14">
        <f t="shared" si="9"/>
        <v>0</v>
      </c>
      <c r="CF59" s="14">
        <f t="shared" si="10"/>
        <v>0</v>
      </c>
    </row>
    <row r="60" spans="1:84" ht="15.6" x14ac:dyDescent="0.3">
      <c r="A60" s="14"/>
      <c r="B60" s="19" t="s">
        <v>129</v>
      </c>
      <c r="C60" s="20" t="s">
        <v>130</v>
      </c>
      <c r="D60" s="17">
        <v>965</v>
      </c>
      <c r="E60" s="17">
        <v>36</v>
      </c>
      <c r="F60" s="17">
        <v>27</v>
      </c>
      <c r="G60" s="17">
        <v>18</v>
      </c>
      <c r="H60" s="17">
        <v>0</v>
      </c>
      <c r="I60" s="17">
        <v>4211</v>
      </c>
      <c r="J60" s="17">
        <v>493</v>
      </c>
      <c r="K60" s="17">
        <v>62</v>
      </c>
      <c r="L60" s="17">
        <v>0</v>
      </c>
      <c r="M60" s="17">
        <v>30</v>
      </c>
      <c r="N60" s="17">
        <v>182</v>
      </c>
      <c r="O60" s="17">
        <v>1753</v>
      </c>
      <c r="P60" s="17">
        <v>2134</v>
      </c>
      <c r="Q60" s="17">
        <v>10</v>
      </c>
      <c r="R60" s="17">
        <v>79</v>
      </c>
      <c r="S60" s="17">
        <v>4229</v>
      </c>
      <c r="T60" s="17">
        <v>1482</v>
      </c>
      <c r="U60" s="17">
        <v>0</v>
      </c>
      <c r="V60" s="17">
        <v>117</v>
      </c>
      <c r="W60" s="17">
        <v>39</v>
      </c>
      <c r="X60" s="17">
        <v>693</v>
      </c>
      <c r="Y60" s="17">
        <v>662</v>
      </c>
      <c r="Z60" s="17">
        <v>0</v>
      </c>
      <c r="AA60" s="17">
        <v>169</v>
      </c>
      <c r="AB60" s="17">
        <v>0</v>
      </c>
      <c r="AC60" s="17">
        <v>229</v>
      </c>
      <c r="AD60" s="17">
        <v>1113</v>
      </c>
      <c r="AE60" s="17">
        <v>168</v>
      </c>
      <c r="AF60" s="17">
        <v>1367</v>
      </c>
      <c r="AG60" s="17">
        <v>1770</v>
      </c>
      <c r="AH60" s="17">
        <v>20394</v>
      </c>
      <c r="AI60" s="17">
        <v>71</v>
      </c>
      <c r="AJ60" s="17">
        <v>0</v>
      </c>
      <c r="AK60" s="17">
        <v>933</v>
      </c>
      <c r="AL60" s="17">
        <v>67</v>
      </c>
      <c r="AM60" s="17">
        <v>39</v>
      </c>
      <c r="AN60" s="17">
        <v>10962</v>
      </c>
      <c r="AO60" s="17">
        <v>1303</v>
      </c>
      <c r="AP60" s="17">
        <v>29386</v>
      </c>
      <c r="AQ60" s="17">
        <v>12529</v>
      </c>
      <c r="AR60" s="17">
        <v>21948</v>
      </c>
      <c r="AS60" s="17">
        <v>3850</v>
      </c>
      <c r="AT60" s="17">
        <v>5243</v>
      </c>
      <c r="AU60" s="17">
        <v>219</v>
      </c>
      <c r="AV60" s="17">
        <v>16871</v>
      </c>
      <c r="AW60" s="17">
        <v>14437</v>
      </c>
      <c r="AX60" s="17">
        <v>1029</v>
      </c>
      <c r="AY60" s="17">
        <v>107</v>
      </c>
      <c r="AZ60" s="17">
        <v>13841</v>
      </c>
      <c r="BA60" s="17">
        <v>6664</v>
      </c>
      <c r="BB60" s="17">
        <v>336</v>
      </c>
      <c r="BC60" s="17">
        <v>4330</v>
      </c>
      <c r="BD60" s="17">
        <v>9883</v>
      </c>
      <c r="BE60" s="17">
        <v>6775</v>
      </c>
      <c r="BF60" s="17">
        <v>4548</v>
      </c>
      <c r="BG60" s="17">
        <v>18649</v>
      </c>
      <c r="BH60" s="17">
        <v>4933</v>
      </c>
      <c r="BI60" s="17">
        <v>4926</v>
      </c>
      <c r="BJ60" s="17">
        <v>2502</v>
      </c>
      <c r="BK60" s="17">
        <v>1244</v>
      </c>
      <c r="BL60" s="18">
        <v>240057</v>
      </c>
      <c r="BM60" s="17">
        <v>12675</v>
      </c>
      <c r="BN60" s="17">
        <v>1775</v>
      </c>
      <c r="BO60" s="17">
        <v>0</v>
      </c>
      <c r="BP60" s="17">
        <v>0</v>
      </c>
      <c r="BQ60" s="17">
        <v>0</v>
      </c>
      <c r="BR60" s="17">
        <v>638</v>
      </c>
      <c r="BS60" s="18">
        <v>15088</v>
      </c>
      <c r="BT60" s="18">
        <v>255145</v>
      </c>
      <c r="BU60" s="17">
        <v>76562</v>
      </c>
      <c r="BV60" s="18">
        <v>0</v>
      </c>
      <c r="BW60" s="18">
        <v>178583</v>
      </c>
      <c r="BX60" s="17">
        <v>255145</v>
      </c>
      <c r="BY60" s="17">
        <v>0</v>
      </c>
      <c r="CA60" s="14">
        <f t="shared" si="6"/>
        <v>0</v>
      </c>
      <c r="CB60" s="14">
        <f t="shared" si="7"/>
        <v>0</v>
      </c>
      <c r="CC60" s="14">
        <f t="shared" si="8"/>
        <v>0</v>
      </c>
      <c r="CD60" s="14" t="e">
        <f>SUM(#REF!)-BV60</f>
        <v>#REF!</v>
      </c>
      <c r="CE60" s="14">
        <f t="shared" si="9"/>
        <v>0</v>
      </c>
      <c r="CF60" s="14">
        <f t="shared" si="10"/>
        <v>0</v>
      </c>
    </row>
    <row r="61" spans="1:84" ht="15.6" x14ac:dyDescent="0.3">
      <c r="A61" s="14"/>
      <c r="B61" s="19" t="s">
        <v>131</v>
      </c>
      <c r="C61" s="20" t="s">
        <v>132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123</v>
      </c>
      <c r="J61" s="17">
        <v>7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37</v>
      </c>
      <c r="Q61" s="17">
        <v>0</v>
      </c>
      <c r="R61" s="17">
        <v>27</v>
      </c>
      <c r="S61" s="17">
        <v>118</v>
      </c>
      <c r="T61" s="17">
        <v>0</v>
      </c>
      <c r="U61" s="17">
        <v>0</v>
      </c>
      <c r="V61" s="17">
        <v>70</v>
      </c>
      <c r="W61" s="17">
        <v>27</v>
      </c>
      <c r="X61" s="17">
        <v>18</v>
      </c>
      <c r="Y61" s="17">
        <v>28</v>
      </c>
      <c r="Z61" s="17">
        <v>0</v>
      </c>
      <c r="AA61" s="17">
        <v>11</v>
      </c>
      <c r="AB61" s="17">
        <v>0</v>
      </c>
      <c r="AC61" s="17">
        <v>28</v>
      </c>
      <c r="AD61" s="17">
        <v>13</v>
      </c>
      <c r="AE61" s="17">
        <v>0</v>
      </c>
      <c r="AF61" s="17">
        <v>13</v>
      </c>
      <c r="AG61" s="17">
        <v>27</v>
      </c>
      <c r="AH61" s="17">
        <v>678</v>
      </c>
      <c r="AI61" s="17">
        <v>13</v>
      </c>
      <c r="AJ61" s="17">
        <v>0</v>
      </c>
      <c r="AK61" s="17">
        <v>11</v>
      </c>
      <c r="AL61" s="17">
        <v>0</v>
      </c>
      <c r="AM61" s="17">
        <v>0</v>
      </c>
      <c r="AN61" s="17">
        <v>0</v>
      </c>
      <c r="AO61" s="17">
        <v>0</v>
      </c>
      <c r="AP61" s="17">
        <v>101</v>
      </c>
      <c r="AQ61" s="17">
        <v>33</v>
      </c>
      <c r="AR61" s="17">
        <v>157</v>
      </c>
      <c r="AS61" s="17">
        <v>288</v>
      </c>
      <c r="AT61" s="17">
        <v>964</v>
      </c>
      <c r="AU61" s="17">
        <v>0</v>
      </c>
      <c r="AV61" s="17">
        <v>256</v>
      </c>
      <c r="AW61" s="17">
        <v>124</v>
      </c>
      <c r="AX61" s="17">
        <v>19</v>
      </c>
      <c r="AY61" s="17">
        <v>64</v>
      </c>
      <c r="AZ61" s="17">
        <v>76</v>
      </c>
      <c r="BA61" s="17">
        <v>125</v>
      </c>
      <c r="BB61" s="17">
        <v>22</v>
      </c>
      <c r="BC61" s="17">
        <v>108</v>
      </c>
      <c r="BD61" s="17">
        <v>29</v>
      </c>
      <c r="BE61" s="17">
        <v>17</v>
      </c>
      <c r="BF61" s="17">
        <v>1238</v>
      </c>
      <c r="BG61" s="17">
        <v>2098</v>
      </c>
      <c r="BH61" s="17">
        <v>107</v>
      </c>
      <c r="BI61" s="17">
        <v>83</v>
      </c>
      <c r="BJ61" s="17">
        <v>18</v>
      </c>
      <c r="BK61" s="17">
        <v>16</v>
      </c>
      <c r="BL61" s="18">
        <v>7192</v>
      </c>
      <c r="BM61" s="17">
        <v>238337</v>
      </c>
      <c r="BN61" s="17">
        <v>16608</v>
      </c>
      <c r="BO61" s="17">
        <v>0</v>
      </c>
      <c r="BP61" s="17">
        <v>0</v>
      </c>
      <c r="BQ61" s="17">
        <v>0</v>
      </c>
      <c r="BR61" s="17">
        <v>2323</v>
      </c>
      <c r="BS61" s="18">
        <v>257268</v>
      </c>
      <c r="BT61" s="18">
        <v>264460</v>
      </c>
      <c r="BU61" s="17">
        <v>192262</v>
      </c>
      <c r="BV61" s="18">
        <v>0</v>
      </c>
      <c r="BW61" s="18">
        <v>72198</v>
      </c>
      <c r="BX61" s="17">
        <v>264460</v>
      </c>
      <c r="BY61" s="17">
        <v>0</v>
      </c>
      <c r="CA61" s="14">
        <f t="shared" si="6"/>
        <v>0</v>
      </c>
      <c r="CB61" s="14">
        <f t="shared" si="7"/>
        <v>0</v>
      </c>
      <c r="CC61" s="14">
        <f t="shared" si="8"/>
        <v>0</v>
      </c>
      <c r="CD61" s="14" t="e">
        <f>SUM(#REF!)-BV61</f>
        <v>#REF!</v>
      </c>
      <c r="CE61" s="14">
        <f t="shared" si="9"/>
        <v>0</v>
      </c>
      <c r="CF61" s="14">
        <f t="shared" si="10"/>
        <v>0</v>
      </c>
    </row>
    <row r="62" spans="1:84" ht="15.6" x14ac:dyDescent="0.3">
      <c r="A62" s="14"/>
      <c r="B62" s="19" t="s">
        <v>133</v>
      </c>
      <c r="C62" s="20" t="s">
        <v>134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44962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251</v>
      </c>
      <c r="T62" s="17">
        <v>0</v>
      </c>
      <c r="U62" s="17">
        <v>0</v>
      </c>
      <c r="V62" s="17">
        <v>61</v>
      </c>
      <c r="W62" s="17">
        <v>0</v>
      </c>
      <c r="X62" s="17">
        <v>15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896</v>
      </c>
      <c r="AS62" s="17">
        <v>2841</v>
      </c>
      <c r="AT62" s="17">
        <v>1702</v>
      </c>
      <c r="AU62" s="17">
        <v>127</v>
      </c>
      <c r="AV62" s="17">
        <v>2813</v>
      </c>
      <c r="AW62" s="17">
        <v>1400</v>
      </c>
      <c r="AX62" s="17">
        <v>873</v>
      </c>
      <c r="AY62" s="17">
        <v>114</v>
      </c>
      <c r="AZ62" s="17">
        <v>14582</v>
      </c>
      <c r="BA62" s="17">
        <v>15318</v>
      </c>
      <c r="BB62" s="17">
        <v>5161</v>
      </c>
      <c r="BC62" s="17">
        <v>1598</v>
      </c>
      <c r="BD62" s="17">
        <v>93920</v>
      </c>
      <c r="BE62" s="17">
        <v>2869</v>
      </c>
      <c r="BF62" s="17">
        <v>1172</v>
      </c>
      <c r="BG62" s="17">
        <v>11700</v>
      </c>
      <c r="BH62" s="17">
        <v>41284</v>
      </c>
      <c r="BI62" s="17">
        <v>8691</v>
      </c>
      <c r="BJ62" s="17">
        <v>1344</v>
      </c>
      <c r="BK62" s="17">
        <v>0</v>
      </c>
      <c r="BL62" s="18">
        <v>253694</v>
      </c>
      <c r="BM62" s="17">
        <v>66263</v>
      </c>
      <c r="BN62" s="17">
        <v>12371</v>
      </c>
      <c r="BO62" s="17">
        <v>5059400</v>
      </c>
      <c r="BP62" s="17">
        <v>113535</v>
      </c>
      <c r="BQ62" s="17">
        <v>0</v>
      </c>
      <c r="BR62" s="17">
        <v>2219</v>
      </c>
      <c r="BS62" s="18">
        <v>5253788</v>
      </c>
      <c r="BT62" s="18">
        <v>5507482</v>
      </c>
      <c r="BU62" s="17">
        <v>2687</v>
      </c>
      <c r="BV62" s="18">
        <v>0</v>
      </c>
      <c r="BW62" s="18">
        <v>5504795</v>
      </c>
      <c r="BX62" s="17">
        <v>5507482</v>
      </c>
      <c r="BY62" s="17">
        <v>0</v>
      </c>
      <c r="CA62" s="14">
        <f t="shared" si="6"/>
        <v>0</v>
      </c>
      <c r="CB62" s="14">
        <f t="shared" si="7"/>
        <v>0</v>
      </c>
      <c r="CC62" s="14">
        <f t="shared" si="8"/>
        <v>0</v>
      </c>
      <c r="CD62" s="14" t="e">
        <f>SUM(#REF!)-BV62</f>
        <v>#REF!</v>
      </c>
      <c r="CE62" s="14">
        <f t="shared" si="9"/>
        <v>0</v>
      </c>
      <c r="CF62" s="14">
        <f t="shared" si="10"/>
        <v>0</v>
      </c>
    </row>
    <row r="63" spans="1:84" ht="15.6" x14ac:dyDescent="0.3">
      <c r="A63" s="14"/>
      <c r="B63" s="19" t="s">
        <v>135</v>
      </c>
      <c r="C63" s="20" t="s">
        <v>136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80</v>
      </c>
      <c r="S63" s="17">
        <v>506</v>
      </c>
      <c r="T63" s="17">
        <v>0</v>
      </c>
      <c r="U63" s="17">
        <v>0</v>
      </c>
      <c r="V63" s="17">
        <v>170</v>
      </c>
      <c r="W63" s="17">
        <v>232</v>
      </c>
      <c r="X63" s="17">
        <v>280</v>
      </c>
      <c r="Y63" s="17">
        <v>0</v>
      </c>
      <c r="Z63" s="17">
        <v>0</v>
      </c>
      <c r="AA63" s="17">
        <v>28</v>
      </c>
      <c r="AB63" s="17">
        <v>0</v>
      </c>
      <c r="AC63" s="17">
        <v>29</v>
      </c>
      <c r="AD63" s="17">
        <v>27</v>
      </c>
      <c r="AE63" s="17">
        <v>8</v>
      </c>
      <c r="AF63" s="17">
        <v>32</v>
      </c>
      <c r="AG63" s="17">
        <v>151</v>
      </c>
      <c r="AH63" s="17">
        <v>8558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503</v>
      </c>
      <c r="AO63" s="17">
        <v>36</v>
      </c>
      <c r="AP63" s="17">
        <v>1052</v>
      </c>
      <c r="AQ63" s="17">
        <v>297</v>
      </c>
      <c r="AR63" s="17">
        <v>11802</v>
      </c>
      <c r="AS63" s="17">
        <v>535</v>
      </c>
      <c r="AT63" s="17">
        <v>953</v>
      </c>
      <c r="AU63" s="17">
        <v>0</v>
      </c>
      <c r="AV63" s="17">
        <v>4224</v>
      </c>
      <c r="AW63" s="17">
        <v>8986</v>
      </c>
      <c r="AX63" s="17">
        <v>2259</v>
      </c>
      <c r="AY63" s="17">
        <v>8</v>
      </c>
      <c r="AZ63" s="17">
        <v>11680</v>
      </c>
      <c r="BA63" s="17">
        <v>9701</v>
      </c>
      <c r="BB63" s="17">
        <v>685</v>
      </c>
      <c r="BC63" s="17">
        <v>788</v>
      </c>
      <c r="BD63" s="17">
        <v>0</v>
      </c>
      <c r="BE63" s="17">
        <v>818</v>
      </c>
      <c r="BF63" s="17">
        <v>39</v>
      </c>
      <c r="BG63" s="17">
        <v>415427</v>
      </c>
      <c r="BH63" s="17">
        <v>156516</v>
      </c>
      <c r="BI63" s="17">
        <v>5828</v>
      </c>
      <c r="BJ63" s="17">
        <v>3706</v>
      </c>
      <c r="BK63" s="17">
        <v>3024</v>
      </c>
      <c r="BL63" s="18">
        <v>648968</v>
      </c>
      <c r="BM63" s="17">
        <v>690029</v>
      </c>
      <c r="BN63" s="17">
        <v>20030</v>
      </c>
      <c r="BO63" s="17">
        <v>822759</v>
      </c>
      <c r="BP63" s="17">
        <v>0</v>
      </c>
      <c r="BQ63" s="17">
        <v>0</v>
      </c>
      <c r="BR63" s="17">
        <v>1109</v>
      </c>
      <c r="BS63" s="18">
        <v>1533927</v>
      </c>
      <c r="BT63" s="18">
        <v>2182895</v>
      </c>
      <c r="BU63" s="17">
        <v>9959</v>
      </c>
      <c r="BV63" s="18">
        <v>0</v>
      </c>
      <c r="BW63" s="18">
        <v>2172936</v>
      </c>
      <c r="BX63" s="17">
        <v>2182895</v>
      </c>
      <c r="BY63" s="17">
        <v>0</v>
      </c>
      <c r="CA63" s="14">
        <f t="shared" si="6"/>
        <v>0</v>
      </c>
      <c r="CB63" s="14">
        <f t="shared" si="7"/>
        <v>0</v>
      </c>
      <c r="CC63" s="14">
        <f t="shared" si="8"/>
        <v>0</v>
      </c>
      <c r="CD63" s="14" t="e">
        <f>SUM(#REF!)-BV63</f>
        <v>#REF!</v>
      </c>
      <c r="CE63" s="14">
        <f t="shared" si="9"/>
        <v>0</v>
      </c>
      <c r="CF63" s="14">
        <f t="shared" si="10"/>
        <v>0</v>
      </c>
    </row>
    <row r="64" spans="1:84" ht="15.6" x14ac:dyDescent="0.3">
      <c r="A64" s="14"/>
      <c r="B64" s="19" t="s">
        <v>137</v>
      </c>
      <c r="C64" s="20" t="s">
        <v>138</v>
      </c>
      <c r="D64" s="17">
        <v>2</v>
      </c>
      <c r="E64" s="17">
        <v>2</v>
      </c>
      <c r="F64" s="17">
        <v>3</v>
      </c>
      <c r="G64" s="17">
        <v>5</v>
      </c>
      <c r="H64" s="17">
        <v>1</v>
      </c>
      <c r="I64" s="17">
        <v>24</v>
      </c>
      <c r="J64" s="17">
        <v>155</v>
      </c>
      <c r="K64" s="17">
        <v>0</v>
      </c>
      <c r="L64" s="17">
        <v>1</v>
      </c>
      <c r="M64" s="17">
        <v>45</v>
      </c>
      <c r="N64" s="17">
        <v>99</v>
      </c>
      <c r="O64" s="17">
        <v>2</v>
      </c>
      <c r="P64" s="17">
        <v>225</v>
      </c>
      <c r="Q64" s="17">
        <v>3</v>
      </c>
      <c r="R64" s="17">
        <v>31</v>
      </c>
      <c r="S64" s="17">
        <v>4615</v>
      </c>
      <c r="T64" s="17">
        <v>548</v>
      </c>
      <c r="U64" s="17">
        <v>0</v>
      </c>
      <c r="V64" s="17">
        <v>29359</v>
      </c>
      <c r="W64" s="17">
        <v>503</v>
      </c>
      <c r="X64" s="17">
        <v>715</v>
      </c>
      <c r="Y64" s="17">
        <v>194</v>
      </c>
      <c r="Z64" s="17">
        <v>0</v>
      </c>
      <c r="AA64" s="17">
        <v>47</v>
      </c>
      <c r="AB64" s="17">
        <v>0</v>
      </c>
      <c r="AC64" s="17">
        <v>12</v>
      </c>
      <c r="AD64" s="17">
        <v>132</v>
      </c>
      <c r="AE64" s="17">
        <v>40</v>
      </c>
      <c r="AF64" s="17">
        <v>120</v>
      </c>
      <c r="AG64" s="17">
        <v>388</v>
      </c>
      <c r="AH64" s="17">
        <v>122068</v>
      </c>
      <c r="AI64" s="17">
        <v>44</v>
      </c>
      <c r="AJ64" s="17">
        <v>0</v>
      </c>
      <c r="AK64" s="17">
        <v>126</v>
      </c>
      <c r="AL64" s="17">
        <v>2</v>
      </c>
      <c r="AM64" s="17">
        <v>24</v>
      </c>
      <c r="AN64" s="17">
        <v>537</v>
      </c>
      <c r="AO64" s="17">
        <v>95</v>
      </c>
      <c r="AP64" s="17">
        <v>10010</v>
      </c>
      <c r="AQ64" s="17">
        <v>3611</v>
      </c>
      <c r="AR64" s="17">
        <v>8551</v>
      </c>
      <c r="AS64" s="17">
        <v>542</v>
      </c>
      <c r="AT64" s="17">
        <v>1287</v>
      </c>
      <c r="AU64" s="17">
        <v>45</v>
      </c>
      <c r="AV64" s="17">
        <v>1433</v>
      </c>
      <c r="AW64" s="17">
        <v>825</v>
      </c>
      <c r="AX64" s="17">
        <v>1097</v>
      </c>
      <c r="AY64" s="17">
        <v>122</v>
      </c>
      <c r="AZ64" s="17">
        <v>1942</v>
      </c>
      <c r="BA64" s="17">
        <v>4110</v>
      </c>
      <c r="BB64" s="17">
        <v>26</v>
      </c>
      <c r="BC64" s="17">
        <v>549</v>
      </c>
      <c r="BD64" s="17">
        <v>1992</v>
      </c>
      <c r="BE64" s="17">
        <v>612</v>
      </c>
      <c r="BF64" s="17">
        <v>113</v>
      </c>
      <c r="BG64" s="17">
        <v>33568</v>
      </c>
      <c r="BH64" s="17">
        <v>15399</v>
      </c>
      <c r="BI64" s="17">
        <v>24516</v>
      </c>
      <c r="BJ64" s="17">
        <v>314</v>
      </c>
      <c r="BK64" s="17">
        <v>363</v>
      </c>
      <c r="BL64" s="18">
        <v>271194</v>
      </c>
      <c r="BM64" s="17">
        <v>788883</v>
      </c>
      <c r="BN64" s="17">
        <v>1790</v>
      </c>
      <c r="BO64" s="17">
        <v>237594</v>
      </c>
      <c r="BP64" s="17">
        <v>0</v>
      </c>
      <c r="BQ64" s="17">
        <v>0</v>
      </c>
      <c r="BR64" s="17">
        <v>2456</v>
      </c>
      <c r="BS64" s="18">
        <v>1030723</v>
      </c>
      <c r="BT64" s="18">
        <v>1301917</v>
      </c>
      <c r="BU64" s="17">
        <v>11971</v>
      </c>
      <c r="BV64" s="18">
        <v>0</v>
      </c>
      <c r="BW64" s="18">
        <v>1289946</v>
      </c>
      <c r="BX64" s="17">
        <v>1301917</v>
      </c>
      <c r="BY64" s="17">
        <v>0</v>
      </c>
      <c r="CA64" s="14">
        <f t="shared" si="6"/>
        <v>0</v>
      </c>
      <c r="CB64" s="14">
        <f t="shared" si="7"/>
        <v>0</v>
      </c>
      <c r="CC64" s="14">
        <f t="shared" si="8"/>
        <v>0</v>
      </c>
      <c r="CD64" s="14" t="e">
        <f>SUM(#REF!)-BV64</f>
        <v>#REF!</v>
      </c>
      <c r="CE64" s="14">
        <f t="shared" si="9"/>
        <v>0</v>
      </c>
      <c r="CF64" s="14">
        <f t="shared" si="10"/>
        <v>0</v>
      </c>
    </row>
    <row r="65" spans="1:84" ht="15.6" x14ac:dyDescent="0.3">
      <c r="A65" s="14"/>
      <c r="B65" s="19" t="s">
        <v>139</v>
      </c>
      <c r="C65" s="20" t="s">
        <v>140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368</v>
      </c>
      <c r="J65" s="17">
        <v>267</v>
      </c>
      <c r="K65" s="17">
        <v>72</v>
      </c>
      <c r="L65" s="17">
        <v>0</v>
      </c>
      <c r="M65" s="17">
        <v>6</v>
      </c>
      <c r="N65" s="17">
        <v>0</v>
      </c>
      <c r="O65" s="17">
        <v>0</v>
      </c>
      <c r="P65" s="17">
        <v>0</v>
      </c>
      <c r="Q65" s="17">
        <v>34</v>
      </c>
      <c r="R65" s="17">
        <v>0</v>
      </c>
      <c r="S65" s="17">
        <v>6765</v>
      </c>
      <c r="T65" s="17">
        <v>0</v>
      </c>
      <c r="U65" s="17">
        <v>0</v>
      </c>
      <c r="V65" s="17">
        <v>336</v>
      </c>
      <c r="W65" s="17">
        <v>273</v>
      </c>
      <c r="X65" s="17">
        <v>14</v>
      </c>
      <c r="Y65" s="17">
        <v>84</v>
      </c>
      <c r="Z65" s="17">
        <v>0</v>
      </c>
      <c r="AA65" s="17">
        <v>12</v>
      </c>
      <c r="AB65" s="17">
        <v>0</v>
      </c>
      <c r="AC65" s="17">
        <v>59</v>
      </c>
      <c r="AD65" s="17">
        <v>0</v>
      </c>
      <c r="AE65" s="17">
        <v>26</v>
      </c>
      <c r="AF65" s="17">
        <v>117</v>
      </c>
      <c r="AG65" s="17">
        <v>101</v>
      </c>
      <c r="AH65" s="17">
        <v>3277</v>
      </c>
      <c r="AI65" s="17">
        <v>0</v>
      </c>
      <c r="AJ65" s="17">
        <v>0</v>
      </c>
      <c r="AK65" s="17">
        <v>14</v>
      </c>
      <c r="AL65" s="17">
        <v>12</v>
      </c>
      <c r="AM65" s="17">
        <v>8</v>
      </c>
      <c r="AN65" s="17">
        <v>655</v>
      </c>
      <c r="AO65" s="17">
        <v>0</v>
      </c>
      <c r="AP65" s="17">
        <v>2947</v>
      </c>
      <c r="AQ65" s="17">
        <v>606</v>
      </c>
      <c r="AR65" s="17">
        <v>1622</v>
      </c>
      <c r="AS65" s="17">
        <v>187</v>
      </c>
      <c r="AT65" s="17">
        <v>146</v>
      </c>
      <c r="AU65" s="17">
        <v>0</v>
      </c>
      <c r="AV65" s="17">
        <v>177</v>
      </c>
      <c r="AW65" s="17">
        <v>1008</v>
      </c>
      <c r="AX65" s="17">
        <v>100</v>
      </c>
      <c r="AY65" s="17">
        <v>6</v>
      </c>
      <c r="AZ65" s="17">
        <v>854</v>
      </c>
      <c r="BA65" s="17">
        <v>499</v>
      </c>
      <c r="BB65" s="17">
        <v>23</v>
      </c>
      <c r="BC65" s="17">
        <v>812</v>
      </c>
      <c r="BD65" s="17">
        <v>864</v>
      </c>
      <c r="BE65" s="17">
        <v>148</v>
      </c>
      <c r="BF65" s="17">
        <v>713</v>
      </c>
      <c r="BG65" s="17">
        <v>811</v>
      </c>
      <c r="BH65" s="17">
        <v>3169</v>
      </c>
      <c r="BI65" s="17">
        <v>622</v>
      </c>
      <c r="BJ65" s="17">
        <v>265</v>
      </c>
      <c r="BK65" s="17">
        <v>124</v>
      </c>
      <c r="BL65" s="18">
        <v>28203</v>
      </c>
      <c r="BM65" s="17">
        <v>147394</v>
      </c>
      <c r="BN65" s="17">
        <v>13648</v>
      </c>
      <c r="BO65" s="17">
        <v>60401</v>
      </c>
      <c r="BP65" s="17">
        <v>0</v>
      </c>
      <c r="BQ65" s="17">
        <v>0</v>
      </c>
      <c r="BR65" s="17">
        <v>3334</v>
      </c>
      <c r="BS65" s="18">
        <v>224777</v>
      </c>
      <c r="BT65" s="18">
        <v>252980</v>
      </c>
      <c r="BU65" s="17">
        <v>80704</v>
      </c>
      <c r="BV65" s="18">
        <v>0</v>
      </c>
      <c r="BW65" s="18">
        <v>172276</v>
      </c>
      <c r="BX65" s="17">
        <v>252980</v>
      </c>
      <c r="BY65" s="17">
        <v>0</v>
      </c>
      <c r="CA65" s="14">
        <f t="shared" si="6"/>
        <v>0</v>
      </c>
      <c r="CB65" s="14">
        <f t="shared" si="7"/>
        <v>0</v>
      </c>
      <c r="CC65" s="14">
        <f t="shared" si="8"/>
        <v>0</v>
      </c>
      <c r="CD65" s="14" t="e">
        <f>SUM(#REF!)-BV65</f>
        <v>#REF!</v>
      </c>
      <c r="CE65" s="14">
        <f t="shared" si="9"/>
        <v>0</v>
      </c>
      <c r="CF65" s="14">
        <f t="shared" si="10"/>
        <v>0</v>
      </c>
    </row>
    <row r="66" spans="1:84" ht="15.6" x14ac:dyDescent="0.3">
      <c r="A66" s="14"/>
      <c r="B66" s="19" t="s">
        <v>141</v>
      </c>
      <c r="C66" s="20" t="s">
        <v>142</v>
      </c>
      <c r="D66" s="17">
        <v>0</v>
      </c>
      <c r="E66" s="17">
        <v>0</v>
      </c>
      <c r="F66" s="17">
        <v>23</v>
      </c>
      <c r="G66" s="17">
        <v>59</v>
      </c>
      <c r="H66" s="17">
        <v>0</v>
      </c>
      <c r="I66" s="17">
        <v>418</v>
      </c>
      <c r="J66" s="17">
        <v>663</v>
      </c>
      <c r="K66" s="17">
        <v>0</v>
      </c>
      <c r="L66" s="17">
        <v>0</v>
      </c>
      <c r="M66" s="17">
        <v>0</v>
      </c>
      <c r="N66" s="17">
        <v>0</v>
      </c>
      <c r="O66" s="17">
        <v>1936</v>
      </c>
      <c r="P66" s="17">
        <v>56</v>
      </c>
      <c r="Q66" s="17">
        <v>2</v>
      </c>
      <c r="R66" s="17">
        <v>11</v>
      </c>
      <c r="S66" s="17">
        <v>92</v>
      </c>
      <c r="T66" s="17">
        <v>194</v>
      </c>
      <c r="U66" s="17">
        <v>0</v>
      </c>
      <c r="V66" s="17">
        <v>301</v>
      </c>
      <c r="W66" s="17">
        <v>296</v>
      </c>
      <c r="X66" s="17">
        <v>168</v>
      </c>
      <c r="Y66" s="17">
        <v>144</v>
      </c>
      <c r="Z66" s="17">
        <v>0</v>
      </c>
      <c r="AA66" s="17">
        <v>9</v>
      </c>
      <c r="AB66" s="17">
        <v>0</v>
      </c>
      <c r="AC66" s="17">
        <v>33</v>
      </c>
      <c r="AD66" s="17">
        <v>130</v>
      </c>
      <c r="AE66" s="17">
        <v>62</v>
      </c>
      <c r="AF66" s="17">
        <v>118</v>
      </c>
      <c r="AG66" s="17">
        <v>87</v>
      </c>
      <c r="AH66" s="17">
        <v>87</v>
      </c>
      <c r="AI66" s="17">
        <v>52</v>
      </c>
      <c r="AJ66" s="17">
        <v>0</v>
      </c>
      <c r="AK66" s="17">
        <v>0</v>
      </c>
      <c r="AL66" s="17">
        <v>14</v>
      </c>
      <c r="AM66" s="17">
        <v>64</v>
      </c>
      <c r="AN66" s="17">
        <v>0</v>
      </c>
      <c r="AO66" s="17">
        <v>0</v>
      </c>
      <c r="AP66" s="17">
        <v>3838</v>
      </c>
      <c r="AQ66" s="17">
        <v>2099</v>
      </c>
      <c r="AR66" s="17">
        <v>1953</v>
      </c>
      <c r="AS66" s="17">
        <v>1381</v>
      </c>
      <c r="AT66" s="17">
        <v>149</v>
      </c>
      <c r="AU66" s="17">
        <v>24</v>
      </c>
      <c r="AV66" s="17">
        <v>921</v>
      </c>
      <c r="AW66" s="17">
        <v>362</v>
      </c>
      <c r="AX66" s="17">
        <v>159</v>
      </c>
      <c r="AY66" s="17">
        <v>2500</v>
      </c>
      <c r="AZ66" s="17">
        <v>334</v>
      </c>
      <c r="BA66" s="17">
        <v>338</v>
      </c>
      <c r="BB66" s="17">
        <v>39</v>
      </c>
      <c r="BC66" s="17">
        <v>340</v>
      </c>
      <c r="BD66" s="17">
        <v>27</v>
      </c>
      <c r="BE66" s="17">
        <v>102</v>
      </c>
      <c r="BF66" s="17">
        <v>4</v>
      </c>
      <c r="BG66" s="17">
        <v>1492</v>
      </c>
      <c r="BH66" s="17">
        <v>446</v>
      </c>
      <c r="BI66" s="17">
        <v>1734</v>
      </c>
      <c r="BJ66" s="17">
        <v>149</v>
      </c>
      <c r="BK66" s="17">
        <v>4597</v>
      </c>
      <c r="BL66" s="18">
        <v>28007</v>
      </c>
      <c r="BM66" s="17">
        <v>340505</v>
      </c>
      <c r="BN66" s="17">
        <v>21791</v>
      </c>
      <c r="BO66" s="17">
        <v>0</v>
      </c>
      <c r="BP66" s="17">
        <v>0</v>
      </c>
      <c r="BQ66" s="17">
        <v>0</v>
      </c>
      <c r="BR66" s="17">
        <v>124</v>
      </c>
      <c r="BS66" s="18">
        <v>362420</v>
      </c>
      <c r="BT66" s="18">
        <v>390427</v>
      </c>
      <c r="BU66" s="17">
        <v>2377</v>
      </c>
      <c r="BV66" s="18">
        <v>0</v>
      </c>
      <c r="BW66" s="18">
        <v>388050</v>
      </c>
      <c r="BX66" s="17">
        <v>390427</v>
      </c>
      <c r="BY66" s="17">
        <v>0</v>
      </c>
      <c r="CA66" s="14">
        <f t="shared" si="6"/>
        <v>0</v>
      </c>
      <c r="CB66" s="14">
        <f t="shared" si="7"/>
        <v>0</v>
      </c>
      <c r="CC66" s="14">
        <f t="shared" si="8"/>
        <v>0</v>
      </c>
      <c r="CD66" s="14" t="e">
        <f>SUM(#REF!)-BV66</f>
        <v>#REF!</v>
      </c>
      <c r="CE66" s="14">
        <f t="shared" si="9"/>
        <v>0</v>
      </c>
      <c r="CF66" s="14">
        <f t="shared" si="10"/>
        <v>0</v>
      </c>
    </row>
    <row r="67" spans="1:84" ht="15.6" x14ac:dyDescent="0.3">
      <c r="A67" s="14"/>
      <c r="B67" s="21" t="s">
        <v>143</v>
      </c>
      <c r="C67" s="22" t="s">
        <v>144</v>
      </c>
      <c r="D67" s="23">
        <v>41867</v>
      </c>
      <c r="E67" s="23">
        <v>32500</v>
      </c>
      <c r="F67" s="23">
        <v>70825</v>
      </c>
      <c r="G67" s="23">
        <v>79111</v>
      </c>
      <c r="H67" s="23">
        <v>4798</v>
      </c>
      <c r="I67" s="23">
        <v>1371138</v>
      </c>
      <c r="J67" s="23">
        <v>990948</v>
      </c>
      <c r="K67" s="23">
        <v>73646</v>
      </c>
      <c r="L67" s="23">
        <v>5352</v>
      </c>
      <c r="M67" s="23">
        <v>87366</v>
      </c>
      <c r="N67" s="23">
        <v>265700</v>
      </c>
      <c r="O67" s="23">
        <v>48856</v>
      </c>
      <c r="P67" s="23">
        <v>35542</v>
      </c>
      <c r="Q67" s="23">
        <v>519941</v>
      </c>
      <c r="R67" s="23">
        <v>73553</v>
      </c>
      <c r="S67" s="23">
        <v>834129</v>
      </c>
      <c r="T67" s="23">
        <v>410367</v>
      </c>
      <c r="U67" s="23">
        <v>0</v>
      </c>
      <c r="V67" s="23">
        <v>3937237</v>
      </c>
      <c r="W67" s="23">
        <v>441593</v>
      </c>
      <c r="X67" s="23">
        <v>2067623</v>
      </c>
      <c r="Y67" s="23">
        <v>28224</v>
      </c>
      <c r="Z67" s="23">
        <v>0</v>
      </c>
      <c r="AA67" s="23">
        <v>57778</v>
      </c>
      <c r="AB67" s="23">
        <v>0</v>
      </c>
      <c r="AC67" s="23">
        <v>184781</v>
      </c>
      <c r="AD67" s="23">
        <v>53317</v>
      </c>
      <c r="AE67" s="23">
        <v>33043</v>
      </c>
      <c r="AF67" s="23">
        <v>322605</v>
      </c>
      <c r="AG67" s="23">
        <v>887726</v>
      </c>
      <c r="AH67" s="23">
        <v>9410077</v>
      </c>
      <c r="AI67" s="23">
        <v>180376</v>
      </c>
      <c r="AJ67" s="23">
        <v>0</v>
      </c>
      <c r="AK67" s="23">
        <v>44341</v>
      </c>
      <c r="AL67" s="23">
        <v>14516</v>
      </c>
      <c r="AM67" s="23">
        <v>28786</v>
      </c>
      <c r="AN67" s="23">
        <v>1004607</v>
      </c>
      <c r="AO67" s="23">
        <v>40269</v>
      </c>
      <c r="AP67" s="23">
        <v>3953910</v>
      </c>
      <c r="AQ67" s="23">
        <v>691515</v>
      </c>
      <c r="AR67" s="23">
        <v>2925424</v>
      </c>
      <c r="AS67" s="23">
        <v>809358</v>
      </c>
      <c r="AT67" s="23">
        <v>565476</v>
      </c>
      <c r="AU67" s="23">
        <v>28639</v>
      </c>
      <c r="AV67" s="23">
        <v>1221273</v>
      </c>
      <c r="AW67" s="23">
        <v>180239</v>
      </c>
      <c r="AX67" s="23">
        <v>120442</v>
      </c>
      <c r="AY67" s="23">
        <v>2268749</v>
      </c>
      <c r="AZ67" s="23">
        <v>335346</v>
      </c>
      <c r="BA67" s="23">
        <v>191061</v>
      </c>
      <c r="BB67" s="23">
        <v>15787</v>
      </c>
      <c r="BC67" s="23">
        <v>106722</v>
      </c>
      <c r="BD67" s="23">
        <v>455298</v>
      </c>
      <c r="BE67" s="23">
        <v>53152</v>
      </c>
      <c r="BF67" s="23">
        <v>26602</v>
      </c>
      <c r="BG67" s="23">
        <v>1977240</v>
      </c>
      <c r="BH67" s="23">
        <v>521677</v>
      </c>
      <c r="BI67" s="23">
        <v>576878</v>
      </c>
      <c r="BJ67" s="23">
        <v>65381</v>
      </c>
      <c r="BK67" s="23">
        <v>68256</v>
      </c>
      <c r="BL67" s="18">
        <v>40840963</v>
      </c>
      <c r="BM67" s="23">
        <v>32653794</v>
      </c>
      <c r="BN67" s="23">
        <v>390149</v>
      </c>
      <c r="BO67" s="23">
        <v>6343536</v>
      </c>
      <c r="BP67" s="23">
        <v>14336744</v>
      </c>
      <c r="BQ67" s="23">
        <v>1189608</v>
      </c>
      <c r="BR67" s="23">
        <v>30207119</v>
      </c>
      <c r="BS67" s="18">
        <v>85120950</v>
      </c>
      <c r="BT67" s="18">
        <v>125961913</v>
      </c>
      <c r="BU67" s="23">
        <v>23904095</v>
      </c>
      <c r="BV67" s="18">
        <v>0</v>
      </c>
      <c r="BW67" s="18">
        <v>102057818</v>
      </c>
      <c r="BX67" s="17">
        <v>125961913</v>
      </c>
      <c r="BY67" s="17">
        <v>0</v>
      </c>
      <c r="CA67" s="14">
        <f t="shared" si="6"/>
        <v>0</v>
      </c>
      <c r="CB67" s="14">
        <f t="shared" si="7"/>
        <v>0</v>
      </c>
      <c r="CC67" s="14">
        <f t="shared" si="8"/>
        <v>0</v>
      </c>
      <c r="CD67" s="14" t="e">
        <f>SUM(#REF!)-BV67</f>
        <v>#REF!</v>
      </c>
      <c r="CE67" s="14">
        <f t="shared" si="9"/>
        <v>0</v>
      </c>
      <c r="CF67" s="14">
        <f t="shared" si="10"/>
        <v>0</v>
      </c>
    </row>
    <row r="68" spans="1:84" ht="15.6" x14ac:dyDescent="0.3">
      <c r="A68" s="14"/>
      <c r="B68" s="19">
        <v>200</v>
      </c>
      <c r="C68" s="20" t="s">
        <v>145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8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8">
        <v>0</v>
      </c>
      <c r="BT68" s="18">
        <v>0</v>
      </c>
      <c r="BU68" s="17">
        <v>0</v>
      </c>
      <c r="BV68" s="18">
        <v>0</v>
      </c>
      <c r="BW68" s="24">
        <v>0</v>
      </c>
      <c r="BX68" s="17">
        <v>0</v>
      </c>
      <c r="BY68" s="17">
        <v>0</v>
      </c>
      <c r="CA68" s="14">
        <f t="shared" si="6"/>
        <v>0</v>
      </c>
      <c r="CB68" s="14">
        <f t="shared" si="7"/>
        <v>0</v>
      </c>
      <c r="CC68" s="14">
        <f t="shared" si="8"/>
        <v>0</v>
      </c>
      <c r="CD68" s="14" t="e">
        <f>SUM(#REF!)-BV68</f>
        <v>#REF!</v>
      </c>
      <c r="CE68" s="14">
        <f t="shared" si="9"/>
        <v>0</v>
      </c>
      <c r="CF68" s="14">
        <f t="shared" si="10"/>
        <v>0</v>
      </c>
    </row>
    <row r="69" spans="1:84" ht="15.6" x14ac:dyDescent="0.3">
      <c r="A69" s="14"/>
      <c r="B69" s="19" t="s">
        <v>146</v>
      </c>
      <c r="C69" s="20" t="s">
        <v>193</v>
      </c>
      <c r="D69" s="17">
        <v>44709</v>
      </c>
      <c r="E69" s="17">
        <v>33582</v>
      </c>
      <c r="F69" s="17">
        <v>108102</v>
      </c>
      <c r="G69" s="17">
        <v>104772</v>
      </c>
      <c r="H69" s="17">
        <v>8627</v>
      </c>
      <c r="I69" s="17">
        <v>976373</v>
      </c>
      <c r="J69" s="17">
        <v>1175070</v>
      </c>
      <c r="K69" s="17">
        <v>108674</v>
      </c>
      <c r="L69" s="17">
        <v>6340</v>
      </c>
      <c r="M69" s="17">
        <v>65381</v>
      </c>
      <c r="N69" s="17">
        <v>124139</v>
      </c>
      <c r="O69" s="17">
        <v>60542</v>
      </c>
      <c r="P69" s="17">
        <v>72391</v>
      </c>
      <c r="Q69" s="17">
        <v>810582</v>
      </c>
      <c r="R69" s="17">
        <v>54970</v>
      </c>
      <c r="S69" s="17">
        <v>1245773</v>
      </c>
      <c r="T69" s="17">
        <v>504895</v>
      </c>
      <c r="U69" s="17">
        <v>0</v>
      </c>
      <c r="V69" s="17">
        <v>1084511</v>
      </c>
      <c r="W69" s="17">
        <v>90400</v>
      </c>
      <c r="X69" s="17">
        <v>229129</v>
      </c>
      <c r="Y69" s="17">
        <v>5370</v>
      </c>
      <c r="Z69" s="17">
        <v>0</v>
      </c>
      <c r="AA69" s="17">
        <v>14981</v>
      </c>
      <c r="AB69" s="17">
        <v>0</v>
      </c>
      <c r="AC69" s="17">
        <v>107931</v>
      </c>
      <c r="AD69" s="17">
        <v>18762</v>
      </c>
      <c r="AE69" s="17">
        <v>13108</v>
      </c>
      <c r="AF69" s="17">
        <v>160645</v>
      </c>
      <c r="AG69" s="17">
        <v>267144</v>
      </c>
      <c r="AH69" s="17">
        <v>2511672</v>
      </c>
      <c r="AI69" s="17">
        <v>54538</v>
      </c>
      <c r="AJ69" s="17">
        <v>0</v>
      </c>
      <c r="AK69" s="17">
        <v>19271</v>
      </c>
      <c r="AL69" s="17">
        <v>4564</v>
      </c>
      <c r="AM69" s="17">
        <v>8698</v>
      </c>
      <c r="AN69" s="17">
        <v>88773</v>
      </c>
      <c r="AO69" s="17">
        <v>6411</v>
      </c>
      <c r="AP69" s="17">
        <v>2146625</v>
      </c>
      <c r="AQ69" s="17">
        <v>406938</v>
      </c>
      <c r="AR69" s="17">
        <v>1922484</v>
      </c>
      <c r="AS69" s="17">
        <v>234584</v>
      </c>
      <c r="AT69" s="17">
        <v>164316</v>
      </c>
      <c r="AU69" s="17">
        <v>19827</v>
      </c>
      <c r="AV69" s="17">
        <v>250530</v>
      </c>
      <c r="AW69" s="17">
        <v>121146</v>
      </c>
      <c r="AX69" s="17">
        <v>26107</v>
      </c>
      <c r="AY69" s="17">
        <v>551296</v>
      </c>
      <c r="AZ69" s="17">
        <v>205350</v>
      </c>
      <c r="BA69" s="17">
        <v>267769</v>
      </c>
      <c r="BB69" s="17">
        <v>12184</v>
      </c>
      <c r="BC69" s="17">
        <v>54908</v>
      </c>
      <c r="BD69" s="17">
        <v>368065</v>
      </c>
      <c r="BE69" s="17">
        <v>51247</v>
      </c>
      <c r="BF69" s="17">
        <v>20659</v>
      </c>
      <c r="BG69" s="17">
        <v>3280107</v>
      </c>
      <c r="BH69" s="17">
        <v>1123388</v>
      </c>
      <c r="BI69" s="17">
        <v>402364</v>
      </c>
      <c r="BJ69" s="17">
        <v>39583</v>
      </c>
      <c r="BK69" s="17">
        <v>171699</v>
      </c>
      <c r="BL69" s="18">
        <v>22032006</v>
      </c>
      <c r="BM69" s="25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</row>
    <row r="70" spans="1:84" ht="15.6" x14ac:dyDescent="0.3">
      <c r="A70" s="14"/>
      <c r="B70" s="19" t="s">
        <v>147</v>
      </c>
      <c r="C70" s="20" t="s">
        <v>148</v>
      </c>
      <c r="D70" s="17">
        <v>134170</v>
      </c>
      <c r="E70" s="17">
        <v>102379</v>
      </c>
      <c r="F70" s="17">
        <v>400081</v>
      </c>
      <c r="G70" s="17">
        <v>579903</v>
      </c>
      <c r="H70" s="17">
        <v>32417</v>
      </c>
      <c r="I70" s="17">
        <v>1254077</v>
      </c>
      <c r="J70" s="17">
        <v>1668031</v>
      </c>
      <c r="K70" s="17">
        <v>87837</v>
      </c>
      <c r="L70" s="17">
        <v>13098</v>
      </c>
      <c r="M70" s="17">
        <v>135757</v>
      </c>
      <c r="N70" s="17">
        <v>266208</v>
      </c>
      <c r="O70" s="17">
        <v>78302</v>
      </c>
      <c r="P70" s="17">
        <v>136155</v>
      </c>
      <c r="Q70" s="17">
        <v>3150635</v>
      </c>
      <c r="R70" s="17">
        <v>386799</v>
      </c>
      <c r="S70" s="17">
        <v>3566583</v>
      </c>
      <c r="T70" s="17">
        <v>1375197</v>
      </c>
      <c r="U70" s="17">
        <v>0</v>
      </c>
      <c r="V70" s="17">
        <v>1969363</v>
      </c>
      <c r="W70" s="17">
        <v>99131</v>
      </c>
      <c r="X70" s="17">
        <v>273230</v>
      </c>
      <c r="Y70" s="17">
        <v>12921</v>
      </c>
      <c r="Z70" s="17">
        <v>0</v>
      </c>
      <c r="AA70" s="17">
        <v>23402</v>
      </c>
      <c r="AB70" s="17">
        <v>0</v>
      </c>
      <c r="AC70" s="17">
        <v>175722</v>
      </c>
      <c r="AD70" s="17">
        <v>30414</v>
      </c>
      <c r="AE70" s="17">
        <v>16019</v>
      </c>
      <c r="AF70" s="17">
        <v>204820</v>
      </c>
      <c r="AG70" s="17">
        <v>413430</v>
      </c>
      <c r="AH70" s="17">
        <v>3751190</v>
      </c>
      <c r="AI70" s="17">
        <v>82088</v>
      </c>
      <c r="AJ70" s="17">
        <v>0</v>
      </c>
      <c r="AK70" s="17">
        <v>31285</v>
      </c>
      <c r="AL70" s="17">
        <v>6051</v>
      </c>
      <c r="AM70" s="17">
        <v>14367</v>
      </c>
      <c r="AN70" s="17">
        <v>119592</v>
      </c>
      <c r="AO70" s="17">
        <v>3077</v>
      </c>
      <c r="AP70" s="17">
        <v>2731468</v>
      </c>
      <c r="AQ70" s="17">
        <v>933379</v>
      </c>
      <c r="AR70" s="17">
        <v>4770749</v>
      </c>
      <c r="AS70" s="17">
        <v>455918</v>
      </c>
      <c r="AT70" s="17">
        <v>194762</v>
      </c>
      <c r="AU70" s="17">
        <v>11898</v>
      </c>
      <c r="AV70" s="17">
        <v>385452</v>
      </c>
      <c r="AW70" s="17">
        <v>163825</v>
      </c>
      <c r="AX70" s="17">
        <v>42993</v>
      </c>
      <c r="AY70" s="17">
        <v>588454</v>
      </c>
      <c r="AZ70" s="17">
        <v>531034</v>
      </c>
      <c r="BA70" s="17">
        <v>539216</v>
      </c>
      <c r="BB70" s="17">
        <v>40979</v>
      </c>
      <c r="BC70" s="17">
        <v>99291</v>
      </c>
      <c r="BD70" s="17">
        <v>1460033</v>
      </c>
      <c r="BE70" s="17">
        <v>59638</v>
      </c>
      <c r="BF70" s="17">
        <v>22476</v>
      </c>
      <c r="BG70" s="17">
        <v>0</v>
      </c>
      <c r="BH70" s="17">
        <v>400738</v>
      </c>
      <c r="BI70" s="17">
        <v>244634</v>
      </c>
      <c r="BJ70" s="17">
        <v>56580</v>
      </c>
      <c r="BK70" s="17">
        <v>133279</v>
      </c>
      <c r="BL70" s="18">
        <v>34460527</v>
      </c>
      <c r="BM70" s="27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</row>
    <row r="71" spans="1:84" ht="15.6" x14ac:dyDescent="0.3">
      <c r="A71" s="14"/>
      <c r="B71" s="19" t="s">
        <v>149</v>
      </c>
      <c r="C71" s="20" t="s">
        <v>150</v>
      </c>
      <c r="D71" s="17">
        <v>2325</v>
      </c>
      <c r="E71" s="17">
        <v>220</v>
      </c>
      <c r="F71" s="17">
        <v>2210</v>
      </c>
      <c r="G71" s="17">
        <v>942</v>
      </c>
      <c r="H71" s="17">
        <v>295</v>
      </c>
      <c r="I71" s="17">
        <v>94269</v>
      </c>
      <c r="J71" s="17">
        <v>25219</v>
      </c>
      <c r="K71" s="17">
        <v>7259</v>
      </c>
      <c r="L71" s="17">
        <v>233</v>
      </c>
      <c r="M71" s="17">
        <v>3686</v>
      </c>
      <c r="N71" s="17">
        <v>6920</v>
      </c>
      <c r="O71" s="17">
        <v>4526</v>
      </c>
      <c r="P71" s="17">
        <v>2899</v>
      </c>
      <c r="Q71" s="17">
        <v>45984</v>
      </c>
      <c r="R71" s="17">
        <v>19038</v>
      </c>
      <c r="S71" s="17">
        <v>309753</v>
      </c>
      <c r="T71" s="17">
        <v>70979</v>
      </c>
      <c r="U71" s="17">
        <v>0</v>
      </c>
      <c r="V71" s="17">
        <v>111464</v>
      </c>
      <c r="W71" s="17">
        <v>6926</v>
      </c>
      <c r="X71" s="17">
        <v>23810</v>
      </c>
      <c r="Y71" s="17">
        <v>1350</v>
      </c>
      <c r="Z71" s="17">
        <v>0</v>
      </c>
      <c r="AA71" s="17">
        <v>3355</v>
      </c>
      <c r="AB71" s="17">
        <v>0</v>
      </c>
      <c r="AC71" s="17">
        <v>5021</v>
      </c>
      <c r="AD71" s="17">
        <v>1977</v>
      </c>
      <c r="AE71" s="17">
        <v>3008</v>
      </c>
      <c r="AF71" s="17">
        <v>7104</v>
      </c>
      <c r="AG71" s="17">
        <v>82976</v>
      </c>
      <c r="AH71" s="17">
        <v>465361</v>
      </c>
      <c r="AI71" s="17">
        <v>5611</v>
      </c>
      <c r="AJ71" s="17">
        <v>0</v>
      </c>
      <c r="AK71" s="17">
        <v>4694</v>
      </c>
      <c r="AL71" s="17">
        <v>389</v>
      </c>
      <c r="AM71" s="17">
        <v>956</v>
      </c>
      <c r="AN71" s="17">
        <v>37699</v>
      </c>
      <c r="AO71" s="17">
        <v>1845</v>
      </c>
      <c r="AP71" s="17">
        <v>291880</v>
      </c>
      <c r="AQ71" s="17">
        <v>105857</v>
      </c>
      <c r="AR71" s="17">
        <v>464991</v>
      </c>
      <c r="AS71" s="17">
        <v>118394</v>
      </c>
      <c r="AT71" s="17">
        <v>69898</v>
      </c>
      <c r="AU71" s="17">
        <v>6246</v>
      </c>
      <c r="AV71" s="17">
        <v>146153</v>
      </c>
      <c r="AW71" s="17">
        <v>51436</v>
      </c>
      <c r="AX71" s="17">
        <v>7301</v>
      </c>
      <c r="AY71" s="17">
        <v>141277</v>
      </c>
      <c r="AZ71" s="17">
        <v>189857</v>
      </c>
      <c r="BA71" s="17">
        <v>52104</v>
      </c>
      <c r="BB71" s="17">
        <v>1813</v>
      </c>
      <c r="BC71" s="17">
        <v>6920</v>
      </c>
      <c r="BD71" s="17">
        <v>119648</v>
      </c>
      <c r="BE71" s="17">
        <v>8749</v>
      </c>
      <c r="BF71" s="17">
        <v>1575</v>
      </c>
      <c r="BG71" s="17">
        <v>247448</v>
      </c>
      <c r="BH71" s="17">
        <v>106875</v>
      </c>
      <c r="BI71" s="17">
        <v>57831</v>
      </c>
      <c r="BJ71" s="17">
        <v>8517</v>
      </c>
      <c r="BK71" s="17">
        <v>9073</v>
      </c>
      <c r="BL71" s="18">
        <v>3574146</v>
      </c>
      <c r="BM71" s="27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</row>
    <row r="72" spans="1:84" ht="15.6" x14ac:dyDescent="0.3">
      <c r="A72" s="14"/>
      <c r="B72" s="19">
        <v>204</v>
      </c>
      <c r="C72" s="20" t="s">
        <v>151</v>
      </c>
      <c r="D72" s="17">
        <v>1355</v>
      </c>
      <c r="E72" s="17">
        <v>1688</v>
      </c>
      <c r="F72" s="17">
        <v>3425</v>
      </c>
      <c r="G72" s="17">
        <v>12596</v>
      </c>
      <c r="H72" s="17">
        <v>452</v>
      </c>
      <c r="I72" s="17">
        <v>24676</v>
      </c>
      <c r="J72" s="17">
        <v>23864</v>
      </c>
      <c r="K72" s="17">
        <v>2078</v>
      </c>
      <c r="L72" s="17">
        <v>56</v>
      </c>
      <c r="M72" s="17">
        <v>1030</v>
      </c>
      <c r="N72" s="17">
        <v>1673</v>
      </c>
      <c r="O72" s="17">
        <v>3609</v>
      </c>
      <c r="P72" s="17">
        <v>9379</v>
      </c>
      <c r="Q72" s="17">
        <v>47302</v>
      </c>
      <c r="R72" s="17">
        <v>16860</v>
      </c>
      <c r="S72" s="17">
        <v>174296</v>
      </c>
      <c r="T72" s="17">
        <v>67782</v>
      </c>
      <c r="U72" s="17">
        <v>0</v>
      </c>
      <c r="V72" s="17">
        <v>71251</v>
      </c>
      <c r="W72" s="17">
        <v>5954</v>
      </c>
      <c r="X72" s="17">
        <v>4868</v>
      </c>
      <c r="Y72" s="17">
        <v>2291</v>
      </c>
      <c r="Z72" s="17">
        <v>0</v>
      </c>
      <c r="AA72" s="17">
        <v>764</v>
      </c>
      <c r="AB72" s="17">
        <v>0</v>
      </c>
      <c r="AC72" s="17">
        <v>8663</v>
      </c>
      <c r="AD72" s="17">
        <v>577</v>
      </c>
      <c r="AE72" s="17">
        <v>572</v>
      </c>
      <c r="AF72" s="17">
        <v>7337</v>
      </c>
      <c r="AG72" s="17">
        <v>29505</v>
      </c>
      <c r="AH72" s="17">
        <v>335753</v>
      </c>
      <c r="AI72" s="17">
        <v>3946</v>
      </c>
      <c r="AJ72" s="17">
        <v>0</v>
      </c>
      <c r="AK72" s="17">
        <v>1968</v>
      </c>
      <c r="AL72" s="17">
        <v>928</v>
      </c>
      <c r="AM72" s="17">
        <v>1913</v>
      </c>
      <c r="AN72" s="17">
        <v>-196830</v>
      </c>
      <c r="AO72" s="17">
        <v>825</v>
      </c>
      <c r="AP72" s="17">
        <v>126877</v>
      </c>
      <c r="AQ72" s="17">
        <v>19437</v>
      </c>
      <c r="AR72" s="17">
        <v>50672</v>
      </c>
      <c r="AS72" s="17">
        <v>21782</v>
      </c>
      <c r="AT72" s="17">
        <v>12612</v>
      </c>
      <c r="AU72" s="17">
        <v>1464</v>
      </c>
      <c r="AV72" s="17">
        <v>27616</v>
      </c>
      <c r="AW72" s="17">
        <v>7453</v>
      </c>
      <c r="AX72" s="17">
        <v>6612</v>
      </c>
      <c r="AY72" s="17">
        <v>97477</v>
      </c>
      <c r="AZ72" s="17">
        <v>15366</v>
      </c>
      <c r="BA72" s="17">
        <v>7564</v>
      </c>
      <c r="BB72" s="17">
        <v>819</v>
      </c>
      <c r="BC72" s="17">
        <v>3085</v>
      </c>
      <c r="BD72" s="17">
        <v>35796</v>
      </c>
      <c r="BE72" s="17">
        <v>5797</v>
      </c>
      <c r="BF72" s="17">
        <v>886</v>
      </c>
      <c r="BG72" s="17">
        <v>0</v>
      </c>
      <c r="BH72" s="17">
        <v>20258</v>
      </c>
      <c r="BI72" s="17">
        <v>8239</v>
      </c>
      <c r="BJ72" s="17">
        <v>2215</v>
      </c>
      <c r="BK72" s="17">
        <v>5743</v>
      </c>
      <c r="BL72" s="18">
        <v>1150176</v>
      </c>
      <c r="BM72" s="27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</row>
    <row r="73" spans="1:84" ht="15.6" x14ac:dyDescent="0.3">
      <c r="A73" s="14"/>
      <c r="B73" s="21" t="s">
        <v>152</v>
      </c>
      <c r="C73" s="22" t="s">
        <v>153</v>
      </c>
      <c r="D73" s="23">
        <v>182559</v>
      </c>
      <c r="E73" s="23">
        <v>137869</v>
      </c>
      <c r="F73" s="23">
        <v>513818</v>
      </c>
      <c r="G73" s="23">
        <v>698213</v>
      </c>
      <c r="H73" s="23">
        <v>41791</v>
      </c>
      <c r="I73" s="23">
        <v>2349395</v>
      </c>
      <c r="J73" s="23">
        <v>2892184</v>
      </c>
      <c r="K73" s="23">
        <v>205848</v>
      </c>
      <c r="L73" s="23">
        <v>19727</v>
      </c>
      <c r="M73" s="23">
        <v>205854</v>
      </c>
      <c r="N73" s="23">
        <v>398940</v>
      </c>
      <c r="O73" s="23">
        <v>146979</v>
      </c>
      <c r="P73" s="23">
        <v>220824</v>
      </c>
      <c r="Q73" s="23">
        <v>4054503</v>
      </c>
      <c r="R73" s="23">
        <v>477667</v>
      </c>
      <c r="S73" s="23">
        <v>5296405</v>
      </c>
      <c r="T73" s="23">
        <v>2018853</v>
      </c>
      <c r="U73" s="23">
        <v>0</v>
      </c>
      <c r="V73" s="23">
        <v>3236589</v>
      </c>
      <c r="W73" s="23">
        <v>202411</v>
      </c>
      <c r="X73" s="23">
        <v>531037</v>
      </c>
      <c r="Y73" s="23">
        <v>21932</v>
      </c>
      <c r="Z73" s="23">
        <v>0</v>
      </c>
      <c r="AA73" s="23">
        <v>42502</v>
      </c>
      <c r="AB73" s="23">
        <v>0</v>
      </c>
      <c r="AC73" s="23">
        <v>297337</v>
      </c>
      <c r="AD73" s="23">
        <v>51730</v>
      </c>
      <c r="AE73" s="23">
        <v>32707</v>
      </c>
      <c r="AF73" s="23">
        <v>379906</v>
      </c>
      <c r="AG73" s="23">
        <v>793055</v>
      </c>
      <c r="AH73" s="23">
        <v>7063976</v>
      </c>
      <c r="AI73" s="23">
        <v>146183</v>
      </c>
      <c r="AJ73" s="23">
        <v>0</v>
      </c>
      <c r="AK73" s="23">
        <v>57218</v>
      </c>
      <c r="AL73" s="23">
        <v>11932</v>
      </c>
      <c r="AM73" s="23">
        <v>25934</v>
      </c>
      <c r="AN73" s="23">
        <v>49234</v>
      </c>
      <c r="AO73" s="23">
        <v>12158</v>
      </c>
      <c r="AP73" s="23">
        <v>5296850</v>
      </c>
      <c r="AQ73" s="23">
        <v>1465611</v>
      </c>
      <c r="AR73" s="23">
        <v>7208896</v>
      </c>
      <c r="AS73" s="23">
        <v>830678</v>
      </c>
      <c r="AT73" s="23">
        <v>441588</v>
      </c>
      <c r="AU73" s="23">
        <v>39435</v>
      </c>
      <c r="AV73" s="23">
        <v>809751</v>
      </c>
      <c r="AW73" s="23">
        <v>343860</v>
      </c>
      <c r="AX73" s="23">
        <v>83013</v>
      </c>
      <c r="AY73" s="23">
        <v>1378504</v>
      </c>
      <c r="AZ73" s="23">
        <v>941607</v>
      </c>
      <c r="BA73" s="23">
        <v>866653</v>
      </c>
      <c r="BB73" s="23">
        <v>55795</v>
      </c>
      <c r="BC73" s="23">
        <v>164204</v>
      </c>
      <c r="BD73" s="23">
        <v>1983542</v>
      </c>
      <c r="BE73" s="23">
        <v>125431</v>
      </c>
      <c r="BF73" s="23">
        <v>45596</v>
      </c>
      <c r="BG73" s="23">
        <v>3527555</v>
      </c>
      <c r="BH73" s="23">
        <v>1651259</v>
      </c>
      <c r="BI73" s="23">
        <v>713068</v>
      </c>
      <c r="BJ73" s="23">
        <v>106895</v>
      </c>
      <c r="BK73" s="23">
        <v>319794</v>
      </c>
      <c r="BL73" s="18">
        <v>61216855</v>
      </c>
      <c r="BM73" s="27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</row>
    <row r="74" spans="1:84" ht="15.6" x14ac:dyDescent="0.3">
      <c r="A74" s="14"/>
      <c r="B74" s="21" t="s">
        <v>154</v>
      </c>
      <c r="C74" s="22" t="s">
        <v>155</v>
      </c>
      <c r="D74" s="23">
        <v>224426</v>
      </c>
      <c r="E74" s="23">
        <v>170369</v>
      </c>
      <c r="F74" s="23">
        <v>584643</v>
      </c>
      <c r="G74" s="23">
        <v>777324</v>
      </c>
      <c r="H74" s="23">
        <v>46589</v>
      </c>
      <c r="I74" s="23">
        <v>3720533</v>
      </c>
      <c r="J74" s="23">
        <v>3883132</v>
      </c>
      <c r="K74" s="23">
        <v>279494</v>
      </c>
      <c r="L74" s="23">
        <v>25079</v>
      </c>
      <c r="M74" s="23">
        <v>293220</v>
      </c>
      <c r="N74" s="23">
        <v>664640</v>
      </c>
      <c r="O74" s="23">
        <v>195835</v>
      </c>
      <c r="P74" s="23">
        <v>256366</v>
      </c>
      <c r="Q74" s="23">
        <v>4574444</v>
      </c>
      <c r="R74" s="23">
        <v>551220</v>
      </c>
      <c r="S74" s="23">
        <v>6130534</v>
      </c>
      <c r="T74" s="23">
        <v>2429220</v>
      </c>
      <c r="U74" s="23">
        <v>0</v>
      </c>
      <c r="V74" s="23">
        <v>7173826</v>
      </c>
      <c r="W74" s="23">
        <v>644004</v>
      </c>
      <c r="X74" s="23">
        <v>2598660</v>
      </c>
      <c r="Y74" s="23">
        <v>50156</v>
      </c>
      <c r="Z74" s="23">
        <v>0</v>
      </c>
      <c r="AA74" s="23">
        <v>100280</v>
      </c>
      <c r="AB74" s="23">
        <v>0</v>
      </c>
      <c r="AC74" s="23">
        <v>482118</v>
      </c>
      <c r="AD74" s="23">
        <v>105047</v>
      </c>
      <c r="AE74" s="23">
        <v>65750</v>
      </c>
      <c r="AF74" s="23">
        <v>702511</v>
      </c>
      <c r="AG74" s="23">
        <v>1680781</v>
      </c>
      <c r="AH74" s="23">
        <v>16474053</v>
      </c>
      <c r="AI74" s="23">
        <v>326559</v>
      </c>
      <c r="AJ74" s="23">
        <v>0</v>
      </c>
      <c r="AK74" s="23">
        <v>101559</v>
      </c>
      <c r="AL74" s="23">
        <v>26448</v>
      </c>
      <c r="AM74" s="23">
        <v>54720</v>
      </c>
      <c r="AN74" s="23">
        <v>1053841</v>
      </c>
      <c r="AO74" s="23">
        <v>52427</v>
      </c>
      <c r="AP74" s="23">
        <v>9250760</v>
      </c>
      <c r="AQ74" s="23">
        <v>2157126</v>
      </c>
      <c r="AR74" s="23">
        <v>10134320</v>
      </c>
      <c r="AS74" s="23">
        <v>1640036</v>
      </c>
      <c r="AT74" s="23">
        <v>1007064</v>
      </c>
      <c r="AU74" s="23">
        <v>68074</v>
      </c>
      <c r="AV74" s="23">
        <v>2031024</v>
      </c>
      <c r="AW74" s="23">
        <v>524099</v>
      </c>
      <c r="AX74" s="23">
        <v>203455</v>
      </c>
      <c r="AY74" s="23">
        <v>3647253</v>
      </c>
      <c r="AZ74" s="23">
        <v>1276953</v>
      </c>
      <c r="BA74" s="23">
        <v>1057714</v>
      </c>
      <c r="BB74" s="23">
        <v>71582</v>
      </c>
      <c r="BC74" s="23">
        <v>270926</v>
      </c>
      <c r="BD74" s="23">
        <v>2438840</v>
      </c>
      <c r="BE74" s="23">
        <v>178583</v>
      </c>
      <c r="BF74" s="23">
        <v>72198</v>
      </c>
      <c r="BG74" s="23">
        <v>5504795</v>
      </c>
      <c r="BH74" s="23">
        <v>2172936</v>
      </c>
      <c r="BI74" s="23">
        <v>1289946</v>
      </c>
      <c r="BJ74" s="23">
        <v>172276</v>
      </c>
      <c r="BK74" s="23">
        <v>388050</v>
      </c>
      <c r="BL74" s="18">
        <v>102057818</v>
      </c>
      <c r="BM74" s="27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</row>
    <row r="75" spans="1:84" ht="15.6" x14ac:dyDescent="0.3"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O75" s="14"/>
    </row>
    <row r="76" spans="1:84" x14ac:dyDescent="0.3">
      <c r="C76" s="1" t="s">
        <v>156</v>
      </c>
      <c r="D76" s="31">
        <f>SUM(D7:D66)-D67</f>
        <v>0</v>
      </c>
      <c r="E76" s="31">
        <f t="shared" ref="E76:BP76" si="11">SUM(E7:E66)-E67</f>
        <v>0</v>
      </c>
      <c r="F76" s="31">
        <f t="shared" si="11"/>
        <v>0</v>
      </c>
      <c r="G76" s="31">
        <f t="shared" si="11"/>
        <v>0</v>
      </c>
      <c r="H76" s="31">
        <f t="shared" si="11"/>
        <v>0</v>
      </c>
      <c r="I76" s="31">
        <f t="shared" si="11"/>
        <v>0</v>
      </c>
      <c r="J76" s="31">
        <f t="shared" si="11"/>
        <v>0</v>
      </c>
      <c r="K76" s="31">
        <f t="shared" si="11"/>
        <v>0</v>
      </c>
      <c r="L76" s="31">
        <f t="shared" si="11"/>
        <v>0</v>
      </c>
      <c r="M76" s="31">
        <f t="shared" si="11"/>
        <v>0</v>
      </c>
      <c r="N76" s="31">
        <f t="shared" si="11"/>
        <v>0</v>
      </c>
      <c r="O76" s="31">
        <f t="shared" si="11"/>
        <v>0</v>
      </c>
      <c r="P76" s="31">
        <f t="shared" si="11"/>
        <v>0</v>
      </c>
      <c r="Q76" s="31">
        <f t="shared" si="11"/>
        <v>0</v>
      </c>
      <c r="R76" s="31">
        <f t="shared" si="11"/>
        <v>0</v>
      </c>
      <c r="S76" s="31">
        <f t="shared" si="11"/>
        <v>0</v>
      </c>
      <c r="T76" s="31">
        <f t="shared" si="11"/>
        <v>0</v>
      </c>
      <c r="U76" s="31">
        <f t="shared" si="11"/>
        <v>0</v>
      </c>
      <c r="V76" s="31">
        <f t="shared" si="11"/>
        <v>0</v>
      </c>
      <c r="W76" s="31">
        <f t="shared" si="11"/>
        <v>0</v>
      </c>
      <c r="X76" s="31">
        <f t="shared" si="11"/>
        <v>0</v>
      </c>
      <c r="Y76" s="31">
        <f t="shared" si="11"/>
        <v>0</v>
      </c>
      <c r="Z76" s="31">
        <f t="shared" si="11"/>
        <v>0</v>
      </c>
      <c r="AA76" s="31">
        <f t="shared" si="11"/>
        <v>0</v>
      </c>
      <c r="AB76" s="31">
        <f t="shared" si="11"/>
        <v>0</v>
      </c>
      <c r="AC76" s="31">
        <f t="shared" si="11"/>
        <v>0</v>
      </c>
      <c r="AD76" s="31">
        <f t="shared" si="11"/>
        <v>0</v>
      </c>
      <c r="AE76" s="31">
        <f t="shared" si="11"/>
        <v>0</v>
      </c>
      <c r="AF76" s="31">
        <f t="shared" si="11"/>
        <v>0</v>
      </c>
      <c r="AG76" s="31">
        <f t="shared" si="11"/>
        <v>0</v>
      </c>
      <c r="AH76" s="31">
        <f t="shared" si="11"/>
        <v>0</v>
      </c>
      <c r="AI76" s="31">
        <f t="shared" si="11"/>
        <v>0</v>
      </c>
      <c r="AJ76" s="31">
        <f t="shared" si="11"/>
        <v>0</v>
      </c>
      <c r="AK76" s="31">
        <f t="shared" si="11"/>
        <v>0</v>
      </c>
      <c r="AL76" s="31">
        <f t="shared" si="11"/>
        <v>0</v>
      </c>
      <c r="AM76" s="31">
        <f t="shared" si="11"/>
        <v>0</v>
      </c>
      <c r="AN76" s="31">
        <f t="shared" si="11"/>
        <v>0</v>
      </c>
      <c r="AO76" s="31">
        <f t="shared" si="11"/>
        <v>0</v>
      </c>
      <c r="AP76" s="31">
        <f t="shared" si="11"/>
        <v>0</v>
      </c>
      <c r="AQ76" s="31">
        <f t="shared" si="11"/>
        <v>0</v>
      </c>
      <c r="AR76" s="31">
        <f t="shared" si="11"/>
        <v>0</v>
      </c>
      <c r="AS76" s="31">
        <f t="shared" si="11"/>
        <v>0</v>
      </c>
      <c r="AT76" s="31">
        <f t="shared" si="11"/>
        <v>0</v>
      </c>
      <c r="AU76" s="31">
        <f t="shared" si="11"/>
        <v>0</v>
      </c>
      <c r="AV76" s="31">
        <f t="shared" si="11"/>
        <v>0</v>
      </c>
      <c r="AW76" s="31">
        <f t="shared" si="11"/>
        <v>0</v>
      </c>
      <c r="AX76" s="31">
        <f t="shared" si="11"/>
        <v>0</v>
      </c>
      <c r="AY76" s="31">
        <f t="shared" si="11"/>
        <v>0</v>
      </c>
      <c r="AZ76" s="31">
        <f t="shared" si="11"/>
        <v>0</v>
      </c>
      <c r="BA76" s="31">
        <f t="shared" si="11"/>
        <v>0</v>
      </c>
      <c r="BB76" s="31">
        <f t="shared" si="11"/>
        <v>0</v>
      </c>
      <c r="BC76" s="31">
        <f t="shared" si="11"/>
        <v>0</v>
      </c>
      <c r="BD76" s="31">
        <f t="shared" si="11"/>
        <v>0</v>
      </c>
      <c r="BE76" s="31">
        <f t="shared" si="11"/>
        <v>0</v>
      </c>
      <c r="BF76" s="31">
        <f t="shared" si="11"/>
        <v>0</v>
      </c>
      <c r="BG76" s="31">
        <f t="shared" si="11"/>
        <v>0</v>
      </c>
      <c r="BH76" s="31">
        <f t="shared" si="11"/>
        <v>0</v>
      </c>
      <c r="BI76" s="31">
        <f t="shared" si="11"/>
        <v>0</v>
      </c>
      <c r="BJ76" s="31">
        <f t="shared" si="11"/>
        <v>0</v>
      </c>
      <c r="BK76" s="31">
        <f t="shared" si="11"/>
        <v>0</v>
      </c>
      <c r="BL76" s="31">
        <f t="shared" si="11"/>
        <v>0</v>
      </c>
      <c r="BM76" s="31">
        <f t="shared" si="11"/>
        <v>0</v>
      </c>
      <c r="BN76" s="31">
        <f t="shared" si="11"/>
        <v>0</v>
      </c>
      <c r="BO76" s="31">
        <f t="shared" si="11"/>
        <v>0</v>
      </c>
      <c r="BP76" s="31">
        <f t="shared" si="11"/>
        <v>0</v>
      </c>
      <c r="BQ76" s="31">
        <f t="shared" ref="BQ76:BY76" si="12">SUM(BQ7:BQ66)-BQ67</f>
        <v>0</v>
      </c>
      <c r="BR76" s="31">
        <f t="shared" si="12"/>
        <v>0</v>
      </c>
      <c r="BS76" s="31">
        <f t="shared" si="12"/>
        <v>0</v>
      </c>
      <c r="BT76" s="31">
        <f t="shared" si="12"/>
        <v>0</v>
      </c>
      <c r="BU76" s="31">
        <f t="shared" si="12"/>
        <v>0</v>
      </c>
      <c r="BV76" s="31">
        <f t="shared" si="12"/>
        <v>0</v>
      </c>
      <c r="BW76" s="31">
        <f t="shared" si="12"/>
        <v>0</v>
      </c>
      <c r="BX76" s="31">
        <f t="shared" si="12"/>
        <v>0</v>
      </c>
      <c r="BY76" s="31">
        <f t="shared" si="12"/>
        <v>0</v>
      </c>
    </row>
    <row r="77" spans="1:84" x14ac:dyDescent="0.3">
      <c r="C77" s="1" t="s">
        <v>157</v>
      </c>
      <c r="D77" s="32">
        <f>SUM(D69:D72)-D73</f>
        <v>0</v>
      </c>
      <c r="E77" s="32">
        <f t="shared" ref="E77:BP77" si="13">SUM(E69:E72)-E73</f>
        <v>0</v>
      </c>
      <c r="F77" s="32">
        <f t="shared" si="13"/>
        <v>0</v>
      </c>
      <c r="G77" s="32">
        <f t="shared" si="13"/>
        <v>0</v>
      </c>
      <c r="H77" s="32">
        <f t="shared" si="13"/>
        <v>0</v>
      </c>
      <c r="I77" s="32">
        <f t="shared" si="13"/>
        <v>0</v>
      </c>
      <c r="J77" s="32">
        <f t="shared" si="13"/>
        <v>0</v>
      </c>
      <c r="K77" s="32">
        <f t="shared" si="13"/>
        <v>0</v>
      </c>
      <c r="L77" s="32">
        <f t="shared" si="13"/>
        <v>0</v>
      </c>
      <c r="M77" s="32">
        <f t="shared" si="13"/>
        <v>0</v>
      </c>
      <c r="N77" s="32">
        <f t="shared" si="13"/>
        <v>0</v>
      </c>
      <c r="O77" s="32">
        <f t="shared" si="13"/>
        <v>0</v>
      </c>
      <c r="P77" s="32">
        <f t="shared" si="13"/>
        <v>0</v>
      </c>
      <c r="Q77" s="32">
        <f t="shared" si="13"/>
        <v>0</v>
      </c>
      <c r="R77" s="32">
        <f t="shared" si="13"/>
        <v>0</v>
      </c>
      <c r="S77" s="32">
        <f t="shared" si="13"/>
        <v>0</v>
      </c>
      <c r="T77" s="32">
        <f t="shared" si="13"/>
        <v>0</v>
      </c>
      <c r="U77" s="32">
        <f t="shared" si="13"/>
        <v>0</v>
      </c>
      <c r="V77" s="32">
        <f t="shared" si="13"/>
        <v>0</v>
      </c>
      <c r="W77" s="32">
        <f t="shared" si="13"/>
        <v>0</v>
      </c>
      <c r="X77" s="32">
        <f t="shared" si="13"/>
        <v>0</v>
      </c>
      <c r="Y77" s="32">
        <f t="shared" si="13"/>
        <v>0</v>
      </c>
      <c r="Z77" s="32">
        <f t="shared" si="13"/>
        <v>0</v>
      </c>
      <c r="AA77" s="32">
        <f t="shared" si="13"/>
        <v>0</v>
      </c>
      <c r="AB77" s="32">
        <f t="shared" si="13"/>
        <v>0</v>
      </c>
      <c r="AC77" s="32">
        <f t="shared" si="13"/>
        <v>0</v>
      </c>
      <c r="AD77" s="32">
        <f t="shared" si="13"/>
        <v>0</v>
      </c>
      <c r="AE77" s="32">
        <f t="shared" si="13"/>
        <v>0</v>
      </c>
      <c r="AF77" s="32">
        <f t="shared" si="13"/>
        <v>0</v>
      </c>
      <c r="AG77" s="32">
        <f t="shared" si="13"/>
        <v>0</v>
      </c>
      <c r="AH77" s="32">
        <f t="shared" si="13"/>
        <v>0</v>
      </c>
      <c r="AI77" s="32">
        <f t="shared" si="13"/>
        <v>0</v>
      </c>
      <c r="AJ77" s="32">
        <f t="shared" si="13"/>
        <v>0</v>
      </c>
      <c r="AK77" s="32">
        <f t="shared" si="13"/>
        <v>0</v>
      </c>
      <c r="AL77" s="32">
        <f t="shared" si="13"/>
        <v>0</v>
      </c>
      <c r="AM77" s="32">
        <f t="shared" si="13"/>
        <v>0</v>
      </c>
      <c r="AN77" s="32">
        <f t="shared" si="13"/>
        <v>0</v>
      </c>
      <c r="AO77" s="32">
        <f t="shared" si="13"/>
        <v>0</v>
      </c>
      <c r="AP77" s="32">
        <f t="shared" si="13"/>
        <v>0</v>
      </c>
      <c r="AQ77" s="32">
        <f t="shared" si="13"/>
        <v>0</v>
      </c>
      <c r="AR77" s="32">
        <f t="shared" si="13"/>
        <v>0</v>
      </c>
      <c r="AS77" s="32">
        <f t="shared" si="13"/>
        <v>0</v>
      </c>
      <c r="AT77" s="32">
        <f t="shared" si="13"/>
        <v>0</v>
      </c>
      <c r="AU77" s="32">
        <f t="shared" si="13"/>
        <v>0</v>
      </c>
      <c r="AV77" s="32">
        <f t="shared" si="13"/>
        <v>0</v>
      </c>
      <c r="AW77" s="32">
        <f t="shared" si="13"/>
        <v>0</v>
      </c>
      <c r="AX77" s="32">
        <f t="shared" si="13"/>
        <v>0</v>
      </c>
      <c r="AY77" s="32">
        <f t="shared" si="13"/>
        <v>0</v>
      </c>
      <c r="AZ77" s="32">
        <f t="shared" si="13"/>
        <v>0</v>
      </c>
      <c r="BA77" s="32">
        <f t="shared" si="13"/>
        <v>0</v>
      </c>
      <c r="BB77" s="32">
        <f t="shared" si="13"/>
        <v>0</v>
      </c>
      <c r="BC77" s="32">
        <f t="shared" si="13"/>
        <v>0</v>
      </c>
      <c r="BD77" s="32">
        <f t="shared" si="13"/>
        <v>0</v>
      </c>
      <c r="BE77" s="32">
        <f t="shared" si="13"/>
        <v>0</v>
      </c>
      <c r="BF77" s="32">
        <f t="shared" si="13"/>
        <v>0</v>
      </c>
      <c r="BG77" s="32">
        <f t="shared" si="13"/>
        <v>0</v>
      </c>
      <c r="BH77" s="32">
        <f t="shared" si="13"/>
        <v>0</v>
      </c>
      <c r="BI77" s="32">
        <f t="shared" si="13"/>
        <v>0</v>
      </c>
      <c r="BJ77" s="32">
        <f t="shared" si="13"/>
        <v>0</v>
      </c>
      <c r="BK77" s="32">
        <f t="shared" si="13"/>
        <v>0</v>
      </c>
      <c r="BL77" s="32">
        <f t="shared" si="13"/>
        <v>0</v>
      </c>
      <c r="BM77" s="32">
        <f t="shared" si="13"/>
        <v>0</v>
      </c>
      <c r="BN77" s="32">
        <f t="shared" si="13"/>
        <v>0</v>
      </c>
      <c r="BO77" s="32">
        <f t="shared" si="13"/>
        <v>0</v>
      </c>
      <c r="BP77" s="32">
        <f t="shared" si="13"/>
        <v>0</v>
      </c>
      <c r="BQ77" s="32">
        <f t="shared" ref="BQ77:BY77" si="14">SUM(BQ69:BQ72)-BQ73</f>
        <v>0</v>
      </c>
      <c r="BR77" s="32">
        <f t="shared" si="14"/>
        <v>0</v>
      </c>
      <c r="BS77" s="32">
        <f t="shared" si="14"/>
        <v>0</v>
      </c>
      <c r="BT77" s="32">
        <f t="shared" si="14"/>
        <v>0</v>
      </c>
      <c r="BU77" s="32">
        <f t="shared" si="14"/>
        <v>0</v>
      </c>
      <c r="BV77" s="32">
        <f t="shared" si="14"/>
        <v>0</v>
      </c>
      <c r="BW77" s="32">
        <f t="shared" si="14"/>
        <v>0</v>
      </c>
      <c r="BX77" s="32">
        <f t="shared" si="14"/>
        <v>0</v>
      </c>
      <c r="BY77" s="32">
        <f t="shared" si="14"/>
        <v>0</v>
      </c>
    </row>
    <row r="78" spans="1:84" x14ac:dyDescent="0.3">
      <c r="C78" s="1" t="s">
        <v>158</v>
      </c>
      <c r="D78" s="32">
        <f>+D74-D73-D68-D67</f>
        <v>0</v>
      </c>
      <c r="E78" s="32">
        <f t="shared" ref="E78:BL78" si="15">+E74-E73-E68-E67</f>
        <v>0</v>
      </c>
      <c r="F78" s="32">
        <f t="shared" si="15"/>
        <v>0</v>
      </c>
      <c r="G78" s="32">
        <f t="shared" si="15"/>
        <v>0</v>
      </c>
      <c r="H78" s="32">
        <f t="shared" si="15"/>
        <v>0</v>
      </c>
      <c r="I78" s="32">
        <f t="shared" si="15"/>
        <v>0</v>
      </c>
      <c r="J78" s="32">
        <f t="shared" si="15"/>
        <v>0</v>
      </c>
      <c r="K78" s="32">
        <f t="shared" si="15"/>
        <v>0</v>
      </c>
      <c r="L78" s="32">
        <f t="shared" si="15"/>
        <v>0</v>
      </c>
      <c r="M78" s="32">
        <f t="shared" si="15"/>
        <v>0</v>
      </c>
      <c r="N78" s="32">
        <f t="shared" si="15"/>
        <v>0</v>
      </c>
      <c r="O78" s="32">
        <f t="shared" si="15"/>
        <v>0</v>
      </c>
      <c r="P78" s="32">
        <f t="shared" si="15"/>
        <v>0</v>
      </c>
      <c r="Q78" s="32">
        <f t="shared" si="15"/>
        <v>0</v>
      </c>
      <c r="R78" s="32">
        <f t="shared" si="15"/>
        <v>0</v>
      </c>
      <c r="S78" s="32">
        <f t="shared" si="15"/>
        <v>0</v>
      </c>
      <c r="T78" s="32">
        <f t="shared" si="15"/>
        <v>0</v>
      </c>
      <c r="U78" s="32">
        <f t="shared" si="15"/>
        <v>0</v>
      </c>
      <c r="V78" s="32">
        <f t="shared" si="15"/>
        <v>0</v>
      </c>
      <c r="W78" s="32">
        <f t="shared" si="15"/>
        <v>0</v>
      </c>
      <c r="X78" s="32">
        <f t="shared" si="15"/>
        <v>0</v>
      </c>
      <c r="Y78" s="32">
        <f t="shared" si="15"/>
        <v>0</v>
      </c>
      <c r="Z78" s="32">
        <f t="shared" si="15"/>
        <v>0</v>
      </c>
      <c r="AA78" s="32">
        <f t="shared" si="15"/>
        <v>0</v>
      </c>
      <c r="AB78" s="32">
        <f t="shared" si="15"/>
        <v>0</v>
      </c>
      <c r="AC78" s="32">
        <f t="shared" si="15"/>
        <v>0</v>
      </c>
      <c r="AD78" s="32">
        <f t="shared" si="15"/>
        <v>0</v>
      </c>
      <c r="AE78" s="32">
        <f t="shared" si="15"/>
        <v>0</v>
      </c>
      <c r="AF78" s="32">
        <f t="shared" si="15"/>
        <v>0</v>
      </c>
      <c r="AG78" s="32">
        <f t="shared" si="15"/>
        <v>0</v>
      </c>
      <c r="AH78" s="32">
        <f t="shared" si="15"/>
        <v>0</v>
      </c>
      <c r="AI78" s="32">
        <f t="shared" si="15"/>
        <v>0</v>
      </c>
      <c r="AJ78" s="32">
        <f t="shared" si="15"/>
        <v>0</v>
      </c>
      <c r="AK78" s="32">
        <f t="shared" si="15"/>
        <v>0</v>
      </c>
      <c r="AL78" s="32">
        <f t="shared" si="15"/>
        <v>0</v>
      </c>
      <c r="AM78" s="32">
        <f t="shared" si="15"/>
        <v>0</v>
      </c>
      <c r="AN78" s="32">
        <f t="shared" si="15"/>
        <v>0</v>
      </c>
      <c r="AO78" s="32">
        <f t="shared" si="15"/>
        <v>0</v>
      </c>
      <c r="AP78" s="32">
        <f t="shared" si="15"/>
        <v>0</v>
      </c>
      <c r="AQ78" s="32">
        <f t="shared" si="15"/>
        <v>0</v>
      </c>
      <c r="AR78" s="32">
        <f t="shared" si="15"/>
        <v>0</v>
      </c>
      <c r="AS78" s="32">
        <f t="shared" si="15"/>
        <v>0</v>
      </c>
      <c r="AT78" s="32">
        <f t="shared" si="15"/>
        <v>0</v>
      </c>
      <c r="AU78" s="32">
        <f t="shared" si="15"/>
        <v>0</v>
      </c>
      <c r="AV78" s="32">
        <f t="shared" si="15"/>
        <v>0</v>
      </c>
      <c r="AW78" s="32">
        <f t="shared" si="15"/>
        <v>0</v>
      </c>
      <c r="AX78" s="32">
        <f t="shared" si="15"/>
        <v>0</v>
      </c>
      <c r="AY78" s="32">
        <f t="shared" si="15"/>
        <v>0</v>
      </c>
      <c r="AZ78" s="32">
        <f t="shared" si="15"/>
        <v>0</v>
      </c>
      <c r="BA78" s="32">
        <f t="shared" si="15"/>
        <v>0</v>
      </c>
      <c r="BB78" s="32">
        <f t="shared" si="15"/>
        <v>0</v>
      </c>
      <c r="BC78" s="32">
        <f t="shared" si="15"/>
        <v>0</v>
      </c>
      <c r="BD78" s="32">
        <f t="shared" si="15"/>
        <v>0</v>
      </c>
      <c r="BE78" s="32">
        <f t="shared" si="15"/>
        <v>0</v>
      </c>
      <c r="BF78" s="32">
        <f t="shared" si="15"/>
        <v>0</v>
      </c>
      <c r="BG78" s="32">
        <f t="shared" si="15"/>
        <v>0</v>
      </c>
      <c r="BH78" s="32">
        <f t="shared" si="15"/>
        <v>0</v>
      </c>
      <c r="BI78" s="32">
        <f t="shared" si="15"/>
        <v>0</v>
      </c>
      <c r="BJ78" s="32">
        <f t="shared" si="15"/>
        <v>0</v>
      </c>
      <c r="BK78" s="32">
        <f t="shared" si="15"/>
        <v>0</v>
      </c>
      <c r="BL78" s="32">
        <f t="shared" si="15"/>
        <v>0</v>
      </c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</row>
    <row r="79" spans="1:84" x14ac:dyDescent="0.3"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</row>
    <row r="80" spans="1:84" x14ac:dyDescent="0.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" t="s">
        <v>159</v>
      </c>
      <c r="BN80" s="14">
        <f>+BL73</f>
        <v>61216855</v>
      </c>
    </row>
    <row r="81" spans="65:66" x14ac:dyDescent="0.3">
      <c r="BM81" s="1" t="s">
        <v>160</v>
      </c>
      <c r="BN81" s="14">
        <f>+BS67-BU67</f>
        <v>61216855</v>
      </c>
    </row>
    <row r="82" spans="65:66" x14ac:dyDescent="0.3">
      <c r="BN82" s="14"/>
    </row>
  </sheetData>
  <mergeCells count="76">
    <mergeCell ref="BJ4:BJ6"/>
    <mergeCell ref="BK4:BK6"/>
    <mergeCell ref="BL4:BL6"/>
    <mergeCell ref="BW4:BW6"/>
    <mergeCell ref="BX4:BX6"/>
    <mergeCell ref="BV5:BV6"/>
    <mergeCell ref="BQ5:BQ6"/>
    <mergeCell ref="BR5:BR6"/>
    <mergeCell ref="BS5:BS6"/>
    <mergeCell ref="BT5:BT6"/>
    <mergeCell ref="BU5:BU6"/>
    <mergeCell ref="BY4:BY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CF82"/>
  <sheetViews>
    <sheetView showGridLines="0" zoomScale="80" zoomScaleNormal="80" workbookViewId="0">
      <pane xSplit="3" ySplit="6" topLeftCell="BP61" activePane="bottomRight" state="frozen"/>
      <selection activeCell="BR24" sqref="BR24"/>
      <selection pane="topRight" activeCell="BR24" sqref="BR24"/>
      <selection pane="bottomLeft" activeCell="BR24" sqref="BR24"/>
      <selection pane="bottomRight" activeCell="B1" sqref="B1"/>
    </sheetView>
  </sheetViews>
  <sheetFormatPr defaultColWidth="13.6640625" defaultRowHeight="14.4" x14ac:dyDescent="0.3"/>
  <cols>
    <col min="1" max="1" width="7.109375" style="1" customWidth="1"/>
    <col min="2" max="2" width="6.88671875" style="1" customWidth="1"/>
    <col min="3" max="3" width="26.6640625" style="1" customWidth="1"/>
    <col min="4" max="4" width="13" style="1" customWidth="1"/>
    <col min="5" max="8" width="14" style="1" bestFit="1" customWidth="1"/>
    <col min="9" max="9" width="14.6640625" style="1" bestFit="1" customWidth="1"/>
    <col min="10" max="20" width="14" style="1" bestFit="1" customWidth="1"/>
    <col min="21" max="21" width="16.44140625" style="1" bestFit="1" customWidth="1"/>
    <col min="22" max="33" width="14" style="1" bestFit="1" customWidth="1"/>
    <col min="34" max="34" width="15.88671875" style="1" bestFit="1" customWidth="1"/>
    <col min="35" max="41" width="14" style="1" bestFit="1" customWidth="1"/>
    <col min="42" max="42" width="15.88671875" style="1" bestFit="1" customWidth="1"/>
    <col min="43" max="43" width="16.44140625" style="1" bestFit="1" customWidth="1"/>
    <col min="44" max="44" width="18.33203125" style="1" bestFit="1" customWidth="1"/>
    <col min="45" max="45" width="16.44140625" style="1" bestFit="1" customWidth="1"/>
    <col min="46" max="51" width="14" style="1" bestFit="1" customWidth="1"/>
    <col min="52" max="53" width="16.44140625" style="1" bestFit="1" customWidth="1"/>
    <col min="54" max="54" width="14" style="1" bestFit="1" customWidth="1"/>
    <col min="55" max="55" width="16.44140625" style="1" bestFit="1" customWidth="1"/>
    <col min="56" max="58" width="14" style="1" bestFit="1" customWidth="1"/>
    <col min="59" max="59" width="24" style="1" bestFit="1" customWidth="1"/>
    <col min="60" max="60" width="15.88671875" style="1" bestFit="1" customWidth="1"/>
    <col min="61" max="63" width="14" style="1" bestFit="1" customWidth="1"/>
    <col min="64" max="64" width="14.88671875" style="1" bestFit="1" customWidth="1"/>
    <col min="65" max="65" width="18.88671875" style="1" bestFit="1" customWidth="1"/>
    <col min="66" max="66" width="13.88671875" style="1" bestFit="1" customWidth="1"/>
    <col min="67" max="67" width="16.88671875" style="1" bestFit="1" customWidth="1"/>
    <col min="68" max="68" width="16.33203125" style="1" bestFit="1" customWidth="1"/>
    <col min="69" max="69" width="13.88671875" style="1" bestFit="1" customWidth="1"/>
    <col min="70" max="71" width="18.5546875" style="1" customWidth="1"/>
    <col min="72" max="72" width="20.5546875" style="1" customWidth="1"/>
    <col min="73" max="73" width="18.109375" style="1" customWidth="1"/>
    <col min="74" max="74" width="14.5546875" style="1" bestFit="1" customWidth="1"/>
    <col min="75" max="75" width="15" style="1" customWidth="1"/>
    <col min="76" max="76" width="17.109375" style="1" customWidth="1"/>
    <col min="77" max="77" width="13.88671875" style="1" customWidth="1"/>
    <col min="78" max="78" width="13.6640625" style="1"/>
    <col min="79" max="84" width="8.44140625" style="1" bestFit="1" customWidth="1"/>
    <col min="85" max="16384" width="13.6640625" style="1"/>
  </cols>
  <sheetData>
    <row r="1" spans="1:84" ht="25.8" x14ac:dyDescent="0.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6"/>
      <c r="BO1" s="5"/>
      <c r="BP1" s="5"/>
      <c r="BQ1" s="5"/>
      <c r="BR1" s="5"/>
      <c r="BS1" s="7"/>
      <c r="BT1" s="3"/>
      <c r="BU1" s="3"/>
      <c r="BV1" s="3"/>
    </row>
    <row r="2" spans="1:84" ht="25.8" x14ac:dyDescent="0.5">
      <c r="B2" s="2" t="s">
        <v>162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5"/>
      <c r="BM2" s="5"/>
      <c r="BN2" s="5"/>
      <c r="BO2" s="5"/>
      <c r="BP2" s="5"/>
      <c r="BQ2" s="5"/>
      <c r="BR2" s="5"/>
      <c r="BS2" s="5"/>
      <c r="BT2" s="3"/>
      <c r="BU2" s="3"/>
    </row>
    <row r="3" spans="1:84" ht="25.8" x14ac:dyDescent="0.5">
      <c r="B3" s="2"/>
      <c r="C3" s="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84" ht="15.6" x14ac:dyDescent="0.3">
      <c r="B4" s="128" t="s">
        <v>2</v>
      </c>
      <c r="C4" s="128" t="s">
        <v>3</v>
      </c>
      <c r="D4" s="128">
        <v>1</v>
      </c>
      <c r="E4" s="128">
        <f>+D4+1</f>
        <v>2</v>
      </c>
      <c r="F4" s="128">
        <f t="shared" ref="F4:BK4" si="0">+E4+1</f>
        <v>3</v>
      </c>
      <c r="G4" s="128">
        <f t="shared" si="0"/>
        <v>4</v>
      </c>
      <c r="H4" s="128">
        <f t="shared" si="0"/>
        <v>5</v>
      </c>
      <c r="I4" s="128">
        <f t="shared" si="0"/>
        <v>6</v>
      </c>
      <c r="J4" s="128">
        <f t="shared" si="0"/>
        <v>7</v>
      </c>
      <c r="K4" s="128">
        <f t="shared" si="0"/>
        <v>8</v>
      </c>
      <c r="L4" s="128">
        <f t="shared" si="0"/>
        <v>9</v>
      </c>
      <c r="M4" s="128">
        <f t="shared" si="0"/>
        <v>10</v>
      </c>
      <c r="N4" s="128">
        <f t="shared" si="0"/>
        <v>11</v>
      </c>
      <c r="O4" s="128">
        <f t="shared" si="0"/>
        <v>12</v>
      </c>
      <c r="P4" s="128">
        <f t="shared" si="0"/>
        <v>13</v>
      </c>
      <c r="Q4" s="128">
        <f t="shared" si="0"/>
        <v>14</v>
      </c>
      <c r="R4" s="128">
        <f t="shared" si="0"/>
        <v>15</v>
      </c>
      <c r="S4" s="128">
        <f t="shared" si="0"/>
        <v>16</v>
      </c>
      <c r="T4" s="128">
        <f t="shared" si="0"/>
        <v>17</v>
      </c>
      <c r="U4" s="128">
        <f t="shared" si="0"/>
        <v>18</v>
      </c>
      <c r="V4" s="128">
        <f t="shared" si="0"/>
        <v>19</v>
      </c>
      <c r="W4" s="128">
        <f t="shared" si="0"/>
        <v>20</v>
      </c>
      <c r="X4" s="128">
        <f t="shared" si="0"/>
        <v>21</v>
      </c>
      <c r="Y4" s="128">
        <f t="shared" si="0"/>
        <v>22</v>
      </c>
      <c r="Z4" s="128">
        <f t="shared" si="0"/>
        <v>23</v>
      </c>
      <c r="AA4" s="128">
        <f t="shared" si="0"/>
        <v>24</v>
      </c>
      <c r="AB4" s="128">
        <f t="shared" si="0"/>
        <v>25</v>
      </c>
      <c r="AC4" s="128">
        <f t="shared" si="0"/>
        <v>26</v>
      </c>
      <c r="AD4" s="128">
        <f t="shared" si="0"/>
        <v>27</v>
      </c>
      <c r="AE4" s="128">
        <f t="shared" si="0"/>
        <v>28</v>
      </c>
      <c r="AF4" s="128">
        <f t="shared" si="0"/>
        <v>29</v>
      </c>
      <c r="AG4" s="128">
        <f t="shared" si="0"/>
        <v>30</v>
      </c>
      <c r="AH4" s="128">
        <f t="shared" si="0"/>
        <v>31</v>
      </c>
      <c r="AI4" s="128">
        <f t="shared" si="0"/>
        <v>32</v>
      </c>
      <c r="AJ4" s="128">
        <f t="shared" si="0"/>
        <v>33</v>
      </c>
      <c r="AK4" s="128">
        <f t="shared" si="0"/>
        <v>34</v>
      </c>
      <c r="AL4" s="128">
        <f t="shared" si="0"/>
        <v>35</v>
      </c>
      <c r="AM4" s="128">
        <f t="shared" si="0"/>
        <v>36</v>
      </c>
      <c r="AN4" s="128">
        <f t="shared" si="0"/>
        <v>37</v>
      </c>
      <c r="AO4" s="128">
        <f t="shared" si="0"/>
        <v>38</v>
      </c>
      <c r="AP4" s="128">
        <f t="shared" si="0"/>
        <v>39</v>
      </c>
      <c r="AQ4" s="128">
        <f t="shared" si="0"/>
        <v>40</v>
      </c>
      <c r="AR4" s="128">
        <f t="shared" si="0"/>
        <v>41</v>
      </c>
      <c r="AS4" s="128">
        <f t="shared" si="0"/>
        <v>42</v>
      </c>
      <c r="AT4" s="128">
        <f t="shared" si="0"/>
        <v>43</v>
      </c>
      <c r="AU4" s="128">
        <f t="shared" si="0"/>
        <v>44</v>
      </c>
      <c r="AV4" s="128">
        <f t="shared" si="0"/>
        <v>45</v>
      </c>
      <c r="AW4" s="128">
        <f t="shared" si="0"/>
        <v>46</v>
      </c>
      <c r="AX4" s="128">
        <f t="shared" si="0"/>
        <v>47</v>
      </c>
      <c r="AY4" s="128">
        <f t="shared" si="0"/>
        <v>48</v>
      </c>
      <c r="AZ4" s="128">
        <f t="shared" si="0"/>
        <v>49</v>
      </c>
      <c r="BA4" s="128">
        <f t="shared" si="0"/>
        <v>50</v>
      </c>
      <c r="BB4" s="128">
        <f t="shared" si="0"/>
        <v>51</v>
      </c>
      <c r="BC4" s="128">
        <f t="shared" si="0"/>
        <v>52</v>
      </c>
      <c r="BD4" s="128">
        <f t="shared" si="0"/>
        <v>53</v>
      </c>
      <c r="BE4" s="128">
        <f t="shared" si="0"/>
        <v>54</v>
      </c>
      <c r="BF4" s="128">
        <f t="shared" si="0"/>
        <v>55</v>
      </c>
      <c r="BG4" s="128">
        <f t="shared" si="0"/>
        <v>56</v>
      </c>
      <c r="BH4" s="128">
        <f>+BG4+1</f>
        <v>57</v>
      </c>
      <c r="BI4" s="128">
        <f t="shared" si="0"/>
        <v>58</v>
      </c>
      <c r="BJ4" s="128">
        <f t="shared" si="0"/>
        <v>59</v>
      </c>
      <c r="BK4" s="128">
        <f t="shared" si="0"/>
        <v>60</v>
      </c>
      <c r="BL4" s="128">
        <v>180</v>
      </c>
      <c r="BM4" s="12">
        <v>3011</v>
      </c>
      <c r="BN4" s="12">
        <v>3012</v>
      </c>
      <c r="BO4" s="12">
        <v>3020</v>
      </c>
      <c r="BP4" s="12">
        <v>3030</v>
      </c>
      <c r="BQ4" s="12">
        <v>3040</v>
      </c>
      <c r="BR4" s="12">
        <v>3050</v>
      </c>
      <c r="BS4" s="12">
        <v>3090</v>
      </c>
      <c r="BT4" s="12">
        <v>3100</v>
      </c>
      <c r="BU4" s="12">
        <v>4090</v>
      </c>
      <c r="BV4" s="12">
        <v>5090</v>
      </c>
      <c r="BW4" s="129">
        <v>600</v>
      </c>
      <c r="BX4" s="129">
        <v>700</v>
      </c>
      <c r="BY4" s="129">
        <v>800</v>
      </c>
    </row>
    <row r="5" spans="1:84" ht="15" customHeight="1" x14ac:dyDescent="0.3"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31" t="s">
        <v>4</v>
      </c>
      <c r="BN5" s="131" t="s">
        <v>5</v>
      </c>
      <c r="BO5" s="133" t="s">
        <v>6</v>
      </c>
      <c r="BP5" s="131" t="s">
        <v>7</v>
      </c>
      <c r="BQ5" s="135" t="s">
        <v>8</v>
      </c>
      <c r="BR5" s="133" t="s">
        <v>9</v>
      </c>
      <c r="BS5" s="133" t="s">
        <v>10</v>
      </c>
      <c r="BT5" s="133" t="s">
        <v>11</v>
      </c>
      <c r="BU5" s="137" t="s">
        <v>12</v>
      </c>
      <c r="BV5" s="133" t="s">
        <v>16</v>
      </c>
      <c r="BW5" s="130"/>
      <c r="BX5" s="130"/>
      <c r="BY5" s="130"/>
    </row>
    <row r="6" spans="1:84" ht="33" customHeight="1" x14ac:dyDescent="0.3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32"/>
      <c r="BN6" s="132"/>
      <c r="BO6" s="134"/>
      <c r="BP6" s="132"/>
      <c r="BQ6" s="136"/>
      <c r="BR6" s="134"/>
      <c r="BS6" s="134"/>
      <c r="BT6" s="134"/>
      <c r="BU6" s="138"/>
      <c r="BV6" s="134"/>
      <c r="BW6" s="130"/>
      <c r="BX6" s="130"/>
      <c r="BY6" s="130"/>
      <c r="CA6" s="13" t="s">
        <v>17</v>
      </c>
      <c r="CB6" s="13" t="s">
        <v>18</v>
      </c>
      <c r="CC6" s="13" t="s">
        <v>19</v>
      </c>
      <c r="CD6" s="13" t="s">
        <v>20</v>
      </c>
      <c r="CE6" s="13" t="s">
        <v>21</v>
      </c>
      <c r="CF6" s="13" t="s">
        <v>22</v>
      </c>
    </row>
    <row r="7" spans="1:84" ht="15.6" x14ac:dyDescent="0.3">
      <c r="A7" s="14"/>
      <c r="B7" s="15" t="s">
        <v>23</v>
      </c>
      <c r="C7" s="16" t="s">
        <v>24</v>
      </c>
      <c r="D7" s="17">
        <v>16429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318</v>
      </c>
      <c r="N7" s="17">
        <v>691</v>
      </c>
      <c r="O7" s="17">
        <v>5249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192776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8">
        <v>215463</v>
      </c>
      <c r="BM7" s="17">
        <v>0</v>
      </c>
      <c r="BN7" s="17">
        <v>0</v>
      </c>
      <c r="BO7" s="17">
        <v>0</v>
      </c>
      <c r="BP7" s="17">
        <v>0</v>
      </c>
      <c r="BQ7" s="17">
        <v>8963</v>
      </c>
      <c r="BR7" s="17">
        <v>0</v>
      </c>
      <c r="BS7" s="18">
        <v>8963</v>
      </c>
      <c r="BT7" s="18">
        <v>224426</v>
      </c>
      <c r="BU7" s="17">
        <v>0</v>
      </c>
      <c r="BV7" s="18">
        <v>0</v>
      </c>
      <c r="BW7" s="18">
        <v>224426</v>
      </c>
      <c r="BX7" s="17">
        <v>224426</v>
      </c>
      <c r="BY7" s="17">
        <v>0</v>
      </c>
      <c r="CA7" s="14">
        <f t="shared" ref="CA7:CA38" si="1">SUM(D7:BK7)-BL7</f>
        <v>0</v>
      </c>
      <c r="CB7" s="14">
        <f t="shared" ref="CB7:CB38" si="2">SUM(BM7:BR7)-BS7</f>
        <v>0</v>
      </c>
      <c r="CC7" s="14">
        <f t="shared" ref="CC7:CC38" si="3">+BT7-BS7-BL7</f>
        <v>0</v>
      </c>
      <c r="CD7" s="14" t="e">
        <f>SUM(#REF!)-BV7</f>
        <v>#REF!</v>
      </c>
      <c r="CE7" s="14">
        <f t="shared" ref="CE7:CE38" si="4">+BX7-BW7-BV7-BU7</f>
        <v>0</v>
      </c>
      <c r="CF7" s="14">
        <f t="shared" ref="CF7:CF38" si="5">+BT7-BX7</f>
        <v>0</v>
      </c>
    </row>
    <row r="8" spans="1:84" ht="15.6" x14ac:dyDescent="0.3">
      <c r="A8" s="14"/>
      <c r="B8" s="15" t="s">
        <v>25</v>
      </c>
      <c r="C8" s="16" t="s">
        <v>26</v>
      </c>
      <c r="D8" s="17">
        <v>0</v>
      </c>
      <c r="E8" s="17">
        <v>6339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2174</v>
      </c>
      <c r="N8" s="17">
        <v>3358</v>
      </c>
      <c r="O8" s="17">
        <v>2007</v>
      </c>
      <c r="P8" s="17">
        <v>0</v>
      </c>
      <c r="Q8" s="17">
        <v>1202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5349</v>
      </c>
      <c r="X8" s="17">
        <v>28852</v>
      </c>
      <c r="Y8" s="17">
        <v>992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1183</v>
      </c>
      <c r="AY8" s="17">
        <v>30260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458</v>
      </c>
      <c r="BI8" s="17">
        <v>2554</v>
      </c>
      <c r="BJ8" s="17">
        <v>0</v>
      </c>
      <c r="BK8" s="17">
        <v>0</v>
      </c>
      <c r="BL8" s="18">
        <v>84728</v>
      </c>
      <c r="BM8" s="17">
        <v>85372</v>
      </c>
      <c r="BN8" s="17">
        <v>0</v>
      </c>
      <c r="BO8" s="17">
        <v>0</v>
      </c>
      <c r="BP8" s="17">
        <v>0</v>
      </c>
      <c r="BQ8" s="17">
        <v>269</v>
      </c>
      <c r="BR8" s="17">
        <v>0</v>
      </c>
      <c r="BS8" s="18">
        <v>85641</v>
      </c>
      <c r="BT8" s="18">
        <v>170369</v>
      </c>
      <c r="BU8" s="17">
        <v>0</v>
      </c>
      <c r="BV8" s="18">
        <v>0</v>
      </c>
      <c r="BW8" s="18">
        <v>170369</v>
      </c>
      <c r="BX8" s="17">
        <v>170369</v>
      </c>
      <c r="BY8" s="17">
        <v>0</v>
      </c>
      <c r="CA8" s="14">
        <f t="shared" si="1"/>
        <v>0</v>
      </c>
      <c r="CB8" s="14">
        <f t="shared" si="2"/>
        <v>0</v>
      </c>
      <c r="CC8" s="14">
        <f t="shared" si="3"/>
        <v>0</v>
      </c>
      <c r="CD8" s="14" t="e">
        <f>SUM(#REF!)-BV8</f>
        <v>#REF!</v>
      </c>
      <c r="CE8" s="14">
        <f t="shared" si="4"/>
        <v>0</v>
      </c>
      <c r="CF8" s="14">
        <f t="shared" si="5"/>
        <v>0</v>
      </c>
    </row>
    <row r="9" spans="1:84" ht="15.6" x14ac:dyDescent="0.3">
      <c r="A9" s="14"/>
      <c r="B9" s="15" t="s">
        <v>27</v>
      </c>
      <c r="C9" s="16" t="s">
        <v>28</v>
      </c>
      <c r="D9" s="17">
        <v>0</v>
      </c>
      <c r="E9" s="17">
        <v>0</v>
      </c>
      <c r="F9" s="17">
        <v>15646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2482</v>
      </c>
      <c r="N9" s="17">
        <v>1813</v>
      </c>
      <c r="O9" s="17">
        <v>0</v>
      </c>
      <c r="P9" s="17">
        <v>0</v>
      </c>
      <c r="Q9" s="17">
        <v>12645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799</v>
      </c>
      <c r="X9" s="17">
        <v>13236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50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1330</v>
      </c>
      <c r="AY9" s="17">
        <v>70643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916</v>
      </c>
      <c r="BI9" s="17">
        <v>10079</v>
      </c>
      <c r="BJ9" s="17">
        <v>0</v>
      </c>
      <c r="BK9" s="17">
        <v>0</v>
      </c>
      <c r="BL9" s="18">
        <v>129639</v>
      </c>
      <c r="BM9" s="17">
        <v>438186</v>
      </c>
      <c r="BN9" s="17">
        <v>0</v>
      </c>
      <c r="BO9" s="17">
        <v>0</v>
      </c>
      <c r="BP9" s="17">
        <v>16313</v>
      </c>
      <c r="BQ9" s="17">
        <v>505</v>
      </c>
      <c r="BR9" s="17">
        <v>0</v>
      </c>
      <c r="BS9" s="18">
        <v>455004</v>
      </c>
      <c r="BT9" s="18">
        <v>584643</v>
      </c>
      <c r="BU9" s="17">
        <v>0</v>
      </c>
      <c r="BV9" s="18">
        <v>0</v>
      </c>
      <c r="BW9" s="18">
        <v>584643</v>
      </c>
      <c r="BX9" s="17">
        <v>584643</v>
      </c>
      <c r="BY9" s="17">
        <v>0</v>
      </c>
      <c r="CA9" s="14">
        <f t="shared" si="1"/>
        <v>0</v>
      </c>
      <c r="CB9" s="14">
        <f t="shared" si="2"/>
        <v>0</v>
      </c>
      <c r="CC9" s="14">
        <f t="shared" si="3"/>
        <v>0</v>
      </c>
      <c r="CD9" s="14" t="e">
        <f>SUM(#REF!)-BV9</f>
        <v>#REF!</v>
      </c>
      <c r="CE9" s="14">
        <f t="shared" si="4"/>
        <v>0</v>
      </c>
      <c r="CF9" s="14">
        <f t="shared" si="5"/>
        <v>0</v>
      </c>
    </row>
    <row r="10" spans="1:84" ht="15.6" x14ac:dyDescent="0.3">
      <c r="A10" s="14"/>
      <c r="B10" s="19" t="s">
        <v>29</v>
      </c>
      <c r="C10" s="20" t="s">
        <v>30</v>
      </c>
      <c r="D10" s="17">
        <v>0</v>
      </c>
      <c r="E10" s="17">
        <v>0</v>
      </c>
      <c r="F10" s="17">
        <v>0</v>
      </c>
      <c r="G10" s="17">
        <v>6583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153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377</v>
      </c>
      <c r="X10" s="17">
        <v>3500</v>
      </c>
      <c r="Y10" s="17">
        <v>332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66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704</v>
      </c>
      <c r="AY10" s="17">
        <v>27808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1592</v>
      </c>
      <c r="BI10" s="17">
        <v>9607</v>
      </c>
      <c r="BJ10" s="17">
        <v>0</v>
      </c>
      <c r="BK10" s="17">
        <v>0</v>
      </c>
      <c r="BL10" s="18">
        <v>50722</v>
      </c>
      <c r="BM10" s="17">
        <v>434437</v>
      </c>
      <c r="BN10" s="17">
        <v>0</v>
      </c>
      <c r="BO10" s="17">
        <v>0</v>
      </c>
      <c r="BP10" s="17">
        <v>291793</v>
      </c>
      <c r="BQ10" s="17">
        <v>372</v>
      </c>
      <c r="BR10" s="17">
        <v>0</v>
      </c>
      <c r="BS10" s="18">
        <v>726602</v>
      </c>
      <c r="BT10" s="18">
        <v>777324</v>
      </c>
      <c r="BU10" s="17">
        <v>0</v>
      </c>
      <c r="BV10" s="18">
        <v>0</v>
      </c>
      <c r="BW10" s="18">
        <v>777324</v>
      </c>
      <c r="BX10" s="17">
        <v>777324</v>
      </c>
      <c r="BY10" s="17">
        <v>0</v>
      </c>
      <c r="CA10" s="14">
        <f t="shared" si="1"/>
        <v>0</v>
      </c>
      <c r="CB10" s="14">
        <f t="shared" si="2"/>
        <v>0</v>
      </c>
      <c r="CC10" s="14">
        <f t="shared" si="3"/>
        <v>0</v>
      </c>
      <c r="CD10" s="14" t="e">
        <f>SUM(#REF!)-BV10</f>
        <v>#REF!</v>
      </c>
      <c r="CE10" s="14">
        <f t="shared" si="4"/>
        <v>0</v>
      </c>
      <c r="CF10" s="14">
        <f t="shared" si="5"/>
        <v>0</v>
      </c>
    </row>
    <row r="11" spans="1:84" ht="15.6" x14ac:dyDescent="0.3">
      <c r="A11" s="14"/>
      <c r="B11" s="19" t="s">
        <v>31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186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166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815</v>
      </c>
      <c r="AY11" s="17">
        <v>8607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13</v>
      </c>
      <c r="BH11" s="17">
        <v>200</v>
      </c>
      <c r="BI11" s="17">
        <v>106</v>
      </c>
      <c r="BJ11" s="17">
        <v>0</v>
      </c>
      <c r="BK11" s="17">
        <v>0</v>
      </c>
      <c r="BL11" s="18">
        <v>10094</v>
      </c>
      <c r="BM11" s="17">
        <v>36382</v>
      </c>
      <c r="BN11" s="17">
        <v>0</v>
      </c>
      <c r="BO11" s="17">
        <v>0</v>
      </c>
      <c r="BP11" s="17">
        <v>0</v>
      </c>
      <c r="BQ11" s="17">
        <v>113</v>
      </c>
      <c r="BR11" s="17">
        <v>0</v>
      </c>
      <c r="BS11" s="18">
        <v>36495</v>
      </c>
      <c r="BT11" s="18">
        <v>46589</v>
      </c>
      <c r="BU11" s="17">
        <v>0</v>
      </c>
      <c r="BV11" s="18">
        <v>0</v>
      </c>
      <c r="BW11" s="18">
        <v>46589</v>
      </c>
      <c r="BX11" s="17">
        <v>46589</v>
      </c>
      <c r="BY11" s="17">
        <v>0</v>
      </c>
      <c r="CA11" s="14">
        <f t="shared" si="1"/>
        <v>0</v>
      </c>
      <c r="CB11" s="14">
        <f t="shared" si="2"/>
        <v>0</v>
      </c>
      <c r="CC11" s="14">
        <f t="shared" si="3"/>
        <v>0</v>
      </c>
      <c r="CD11" s="14" t="e">
        <f>SUM(#REF!)-BV11</f>
        <v>#REF!</v>
      </c>
      <c r="CE11" s="14">
        <f t="shared" si="4"/>
        <v>0</v>
      </c>
      <c r="CF11" s="14">
        <f t="shared" si="5"/>
        <v>0</v>
      </c>
    </row>
    <row r="12" spans="1:84" ht="15.6" x14ac:dyDescent="0.3">
      <c r="A12" s="14"/>
      <c r="B12" s="19" t="s">
        <v>33</v>
      </c>
      <c r="C12" s="20" t="s">
        <v>34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155104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2560264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8">
        <v>2715368</v>
      </c>
      <c r="BM12" s="17">
        <v>0</v>
      </c>
      <c r="BN12" s="17">
        <v>0</v>
      </c>
      <c r="BO12" s="17">
        <v>0</v>
      </c>
      <c r="BP12" s="17">
        <v>918733</v>
      </c>
      <c r="BQ12" s="17">
        <v>6011</v>
      </c>
      <c r="BR12" s="17">
        <v>80421</v>
      </c>
      <c r="BS12" s="18">
        <v>1005165</v>
      </c>
      <c r="BT12" s="18">
        <v>3720533</v>
      </c>
      <c r="BU12" s="17">
        <v>0</v>
      </c>
      <c r="BV12" s="18">
        <v>0</v>
      </c>
      <c r="BW12" s="18">
        <v>3720533</v>
      </c>
      <c r="BX12" s="17">
        <v>3720533</v>
      </c>
      <c r="BY12" s="17">
        <v>0</v>
      </c>
      <c r="CA12" s="14">
        <f t="shared" si="1"/>
        <v>0</v>
      </c>
      <c r="CB12" s="14">
        <f t="shared" si="2"/>
        <v>0</v>
      </c>
      <c r="CC12" s="14">
        <f t="shared" si="3"/>
        <v>0</v>
      </c>
      <c r="CD12" s="14" t="e">
        <f>SUM(#REF!)-BV12</f>
        <v>#REF!</v>
      </c>
      <c r="CE12" s="14">
        <f t="shared" si="4"/>
        <v>0</v>
      </c>
      <c r="CF12" s="14">
        <f t="shared" si="5"/>
        <v>0</v>
      </c>
    </row>
    <row r="13" spans="1:84" ht="15.6" x14ac:dyDescent="0.3">
      <c r="A13" s="14"/>
      <c r="B13" s="19" t="s">
        <v>35</v>
      </c>
      <c r="C13" s="20" t="s">
        <v>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381305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549889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1410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8">
        <v>932604</v>
      </c>
      <c r="BM13" s="17">
        <v>6427</v>
      </c>
      <c r="BN13" s="17">
        <v>0</v>
      </c>
      <c r="BO13" s="17">
        <v>0</v>
      </c>
      <c r="BP13" s="17">
        <v>2182092</v>
      </c>
      <c r="BQ13" s="17">
        <v>24135</v>
      </c>
      <c r="BR13" s="17">
        <v>737874</v>
      </c>
      <c r="BS13" s="18">
        <v>2950528</v>
      </c>
      <c r="BT13" s="18">
        <v>3883132</v>
      </c>
      <c r="BU13" s="17">
        <v>0</v>
      </c>
      <c r="BV13" s="18">
        <v>0</v>
      </c>
      <c r="BW13" s="18">
        <v>3883132</v>
      </c>
      <c r="BX13" s="17">
        <v>3883132</v>
      </c>
      <c r="BY13" s="17">
        <v>0</v>
      </c>
      <c r="CA13" s="14">
        <f t="shared" si="1"/>
        <v>0</v>
      </c>
      <c r="CB13" s="14">
        <f t="shared" si="2"/>
        <v>0</v>
      </c>
      <c r="CC13" s="14">
        <f t="shared" si="3"/>
        <v>0</v>
      </c>
      <c r="CD13" s="14" t="e">
        <f>SUM(#REF!)-BV13</f>
        <v>#REF!</v>
      </c>
      <c r="CE13" s="14">
        <f t="shared" si="4"/>
        <v>0</v>
      </c>
      <c r="CF13" s="14">
        <f t="shared" si="5"/>
        <v>0</v>
      </c>
    </row>
    <row r="14" spans="1:84" ht="15.6" x14ac:dyDescent="0.3">
      <c r="A14" s="14"/>
      <c r="B14" s="19" t="s">
        <v>37</v>
      </c>
      <c r="C14" s="20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36365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123768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8">
        <v>160133</v>
      </c>
      <c r="BM14" s="17">
        <v>0</v>
      </c>
      <c r="BN14" s="17">
        <v>0</v>
      </c>
      <c r="BO14" s="17">
        <v>0</v>
      </c>
      <c r="BP14" s="17">
        <v>103943</v>
      </c>
      <c r="BQ14" s="17">
        <v>-3509</v>
      </c>
      <c r="BR14" s="17">
        <v>18927</v>
      </c>
      <c r="BS14" s="18">
        <v>119361</v>
      </c>
      <c r="BT14" s="18">
        <v>279494</v>
      </c>
      <c r="BU14" s="17">
        <v>0</v>
      </c>
      <c r="BV14" s="18">
        <v>0</v>
      </c>
      <c r="BW14" s="18">
        <v>279494</v>
      </c>
      <c r="BX14" s="17">
        <v>279494</v>
      </c>
      <c r="BY14" s="17">
        <v>0</v>
      </c>
      <c r="CA14" s="14">
        <f t="shared" si="1"/>
        <v>0</v>
      </c>
      <c r="CB14" s="14">
        <f t="shared" si="2"/>
        <v>0</v>
      </c>
      <c r="CC14" s="14">
        <f t="shared" si="3"/>
        <v>0</v>
      </c>
      <c r="CD14" s="14" t="e">
        <f>SUM(#REF!)-BV14</f>
        <v>#REF!</v>
      </c>
      <c r="CE14" s="14">
        <f t="shared" si="4"/>
        <v>0</v>
      </c>
      <c r="CF14" s="14">
        <f t="shared" si="5"/>
        <v>0</v>
      </c>
    </row>
    <row r="15" spans="1:84" ht="15.6" x14ac:dyDescent="0.3">
      <c r="A15" s="14"/>
      <c r="B15" s="19" t="s">
        <v>39</v>
      </c>
      <c r="C15" s="20" t="s">
        <v>40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118</v>
      </c>
      <c r="M15" s="17">
        <v>68</v>
      </c>
      <c r="N15" s="17">
        <v>0</v>
      </c>
      <c r="O15" s="17">
        <v>16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610</v>
      </c>
      <c r="W15" s="17">
        <v>28</v>
      </c>
      <c r="X15" s="17">
        <v>791</v>
      </c>
      <c r="Y15" s="17">
        <v>240</v>
      </c>
      <c r="Z15" s="17">
        <v>0</v>
      </c>
      <c r="AA15" s="17">
        <v>0</v>
      </c>
      <c r="AB15" s="17">
        <v>0</v>
      </c>
      <c r="AC15" s="17">
        <v>305</v>
      </c>
      <c r="AD15" s="17">
        <v>0</v>
      </c>
      <c r="AE15" s="17">
        <v>11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52</v>
      </c>
      <c r="AY15" s="17">
        <v>215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2</v>
      </c>
      <c r="BI15" s="17">
        <v>20</v>
      </c>
      <c r="BJ15" s="17">
        <v>0</v>
      </c>
      <c r="BK15" s="17">
        <v>0</v>
      </c>
      <c r="BL15" s="18">
        <v>2476</v>
      </c>
      <c r="BM15" s="17">
        <v>9092</v>
      </c>
      <c r="BN15" s="17">
        <v>0</v>
      </c>
      <c r="BO15" s="17">
        <v>0</v>
      </c>
      <c r="BP15" s="17">
        <v>13272</v>
      </c>
      <c r="BQ15" s="17">
        <v>239</v>
      </c>
      <c r="BR15" s="17">
        <v>0</v>
      </c>
      <c r="BS15" s="18">
        <v>22603</v>
      </c>
      <c r="BT15" s="18">
        <v>25079</v>
      </c>
      <c r="BU15" s="17">
        <v>0</v>
      </c>
      <c r="BV15" s="18">
        <v>0</v>
      </c>
      <c r="BW15" s="18">
        <v>25079</v>
      </c>
      <c r="BX15" s="17">
        <v>25079</v>
      </c>
      <c r="BY15" s="17">
        <v>0</v>
      </c>
      <c r="CA15" s="14">
        <f t="shared" si="1"/>
        <v>0</v>
      </c>
      <c r="CB15" s="14">
        <f t="shared" si="2"/>
        <v>0</v>
      </c>
      <c r="CC15" s="14">
        <f t="shared" si="3"/>
        <v>0</v>
      </c>
      <c r="CD15" s="14" t="e">
        <f>SUM(#REF!)-BV15</f>
        <v>#REF!</v>
      </c>
      <c r="CE15" s="14">
        <f t="shared" si="4"/>
        <v>0</v>
      </c>
      <c r="CF15" s="14">
        <f t="shared" si="5"/>
        <v>0</v>
      </c>
    </row>
    <row r="16" spans="1:84" ht="15.6" x14ac:dyDescent="0.3">
      <c r="A16" s="14"/>
      <c r="B16" s="19" t="s">
        <v>41</v>
      </c>
      <c r="C16" s="20" t="s">
        <v>42</v>
      </c>
      <c r="D16" s="17">
        <v>847</v>
      </c>
      <c r="E16" s="17">
        <v>805</v>
      </c>
      <c r="F16" s="17">
        <v>964</v>
      </c>
      <c r="G16" s="17">
        <v>7236</v>
      </c>
      <c r="H16" s="17">
        <v>51</v>
      </c>
      <c r="I16" s="17">
        <v>11063</v>
      </c>
      <c r="J16" s="17">
        <v>6078</v>
      </c>
      <c r="K16" s="17">
        <v>509</v>
      </c>
      <c r="L16" s="17">
        <v>141</v>
      </c>
      <c r="M16" s="17">
        <v>2504</v>
      </c>
      <c r="N16" s="17">
        <v>0</v>
      </c>
      <c r="O16" s="17">
        <v>5136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2139</v>
      </c>
      <c r="X16" s="17">
        <v>31816</v>
      </c>
      <c r="Y16" s="17">
        <v>583</v>
      </c>
      <c r="Z16" s="17">
        <v>0</v>
      </c>
      <c r="AA16" s="17">
        <v>90</v>
      </c>
      <c r="AB16" s="17">
        <v>0</v>
      </c>
      <c r="AC16" s="17">
        <v>0</v>
      </c>
      <c r="AD16" s="17">
        <v>0</v>
      </c>
      <c r="AE16" s="17">
        <v>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604</v>
      </c>
      <c r="AY16" s="17">
        <v>31601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84</v>
      </c>
      <c r="BH16" s="17">
        <v>0</v>
      </c>
      <c r="BI16" s="17">
        <v>0</v>
      </c>
      <c r="BJ16" s="17">
        <v>0</v>
      </c>
      <c r="BK16" s="17">
        <v>0</v>
      </c>
      <c r="BL16" s="18">
        <v>102280</v>
      </c>
      <c r="BM16" s="17">
        <v>94286</v>
      </c>
      <c r="BN16" s="17">
        <v>0</v>
      </c>
      <c r="BO16" s="17">
        <v>0</v>
      </c>
      <c r="BP16" s="17">
        <v>94322</v>
      </c>
      <c r="BQ16" s="17">
        <v>2332</v>
      </c>
      <c r="BR16" s="17">
        <v>0</v>
      </c>
      <c r="BS16" s="18">
        <v>190940</v>
      </c>
      <c r="BT16" s="18">
        <v>293220</v>
      </c>
      <c r="BU16" s="17">
        <v>0</v>
      </c>
      <c r="BV16" s="18">
        <v>0</v>
      </c>
      <c r="BW16" s="18">
        <v>293220</v>
      </c>
      <c r="BX16" s="17">
        <v>293220</v>
      </c>
      <c r="BY16" s="17">
        <v>0</v>
      </c>
      <c r="CA16" s="14">
        <f t="shared" si="1"/>
        <v>0</v>
      </c>
      <c r="CB16" s="14">
        <f t="shared" si="2"/>
        <v>0</v>
      </c>
      <c r="CC16" s="14">
        <f t="shared" si="3"/>
        <v>0</v>
      </c>
      <c r="CD16" s="14" t="e">
        <f>SUM(#REF!)-BV16</f>
        <v>#REF!</v>
      </c>
      <c r="CE16" s="14">
        <f t="shared" si="4"/>
        <v>0</v>
      </c>
      <c r="CF16" s="14">
        <f t="shared" si="5"/>
        <v>0</v>
      </c>
    </row>
    <row r="17" spans="1:84" ht="15.6" x14ac:dyDescent="0.3">
      <c r="A17" s="14"/>
      <c r="B17" s="19" t="s">
        <v>43</v>
      </c>
      <c r="C17" s="20" t="s">
        <v>44</v>
      </c>
      <c r="D17" s="17">
        <v>0</v>
      </c>
      <c r="E17" s="17">
        <v>71</v>
      </c>
      <c r="F17" s="17">
        <v>1253</v>
      </c>
      <c r="G17" s="17">
        <v>2345</v>
      </c>
      <c r="H17" s="17">
        <v>13</v>
      </c>
      <c r="I17" s="17">
        <v>0</v>
      </c>
      <c r="J17" s="17">
        <v>896</v>
      </c>
      <c r="K17" s="17">
        <v>0</v>
      </c>
      <c r="L17" s="17">
        <v>85</v>
      </c>
      <c r="M17" s="17">
        <v>2047</v>
      </c>
      <c r="N17" s="17">
        <v>4648</v>
      </c>
      <c r="O17" s="17">
        <v>0</v>
      </c>
      <c r="P17" s="17">
        <v>0</v>
      </c>
      <c r="Q17" s="17">
        <v>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76</v>
      </c>
      <c r="X17" s="17">
        <v>25197</v>
      </c>
      <c r="Y17" s="17">
        <v>0</v>
      </c>
      <c r="Z17" s="17">
        <v>0</v>
      </c>
      <c r="AA17" s="17">
        <v>9</v>
      </c>
      <c r="AB17" s="17">
        <v>0</v>
      </c>
      <c r="AC17" s="17">
        <v>0</v>
      </c>
      <c r="AD17" s="17">
        <v>0</v>
      </c>
      <c r="AE17" s="17">
        <v>103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2061</v>
      </c>
      <c r="AY17" s="17">
        <v>79327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8">
        <v>123832</v>
      </c>
      <c r="BM17" s="17">
        <v>450752</v>
      </c>
      <c r="BN17" s="17">
        <v>0</v>
      </c>
      <c r="BO17" s="17">
        <v>0</v>
      </c>
      <c r="BP17" s="17">
        <v>91905</v>
      </c>
      <c r="BQ17" s="17">
        <v>-1849</v>
      </c>
      <c r="BR17" s="17">
        <v>0</v>
      </c>
      <c r="BS17" s="18">
        <v>540808</v>
      </c>
      <c r="BT17" s="18">
        <v>664640</v>
      </c>
      <c r="BU17" s="17">
        <v>0</v>
      </c>
      <c r="BV17" s="18">
        <v>0</v>
      </c>
      <c r="BW17" s="18">
        <v>664640</v>
      </c>
      <c r="BX17" s="17">
        <v>664640</v>
      </c>
      <c r="BY17" s="17">
        <v>0</v>
      </c>
      <c r="CA17" s="14">
        <f t="shared" si="1"/>
        <v>0</v>
      </c>
      <c r="CB17" s="14">
        <f t="shared" si="2"/>
        <v>0</v>
      </c>
      <c r="CC17" s="14">
        <f t="shared" si="3"/>
        <v>0</v>
      </c>
      <c r="CD17" s="14" t="e">
        <f>SUM(#REF!)-BV17</f>
        <v>#REF!</v>
      </c>
      <c r="CE17" s="14">
        <f t="shared" si="4"/>
        <v>0</v>
      </c>
      <c r="CF17" s="14">
        <f t="shared" si="5"/>
        <v>0</v>
      </c>
    </row>
    <row r="18" spans="1:84" ht="15.6" x14ac:dyDescent="0.3">
      <c r="A18" s="14"/>
      <c r="B18" s="19" t="s">
        <v>45</v>
      </c>
      <c r="C18" s="20" t="s">
        <v>46</v>
      </c>
      <c r="D18" s="17">
        <v>2961</v>
      </c>
      <c r="E18" s="17">
        <v>1155</v>
      </c>
      <c r="F18" s="17">
        <v>2031</v>
      </c>
      <c r="G18" s="17">
        <v>3937</v>
      </c>
      <c r="H18" s="17">
        <v>229</v>
      </c>
      <c r="I18" s="17">
        <v>160565</v>
      </c>
      <c r="J18" s="17">
        <v>11780</v>
      </c>
      <c r="K18" s="17">
        <v>2653</v>
      </c>
      <c r="L18" s="17">
        <v>88</v>
      </c>
      <c r="M18" s="17">
        <v>1364</v>
      </c>
      <c r="N18" s="17">
        <v>88</v>
      </c>
      <c r="O18" s="17">
        <v>0</v>
      </c>
      <c r="P18" s="17">
        <v>3879</v>
      </c>
      <c r="Q18" s="17">
        <v>5105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8">
        <v>195835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8">
        <v>0</v>
      </c>
      <c r="BT18" s="18">
        <v>195835</v>
      </c>
      <c r="BU18" s="17">
        <v>0</v>
      </c>
      <c r="BV18" s="18">
        <v>0</v>
      </c>
      <c r="BW18" s="18">
        <v>195835</v>
      </c>
      <c r="BX18" s="17">
        <v>195835</v>
      </c>
      <c r="BY18" s="17">
        <v>0</v>
      </c>
      <c r="CA18" s="14">
        <f t="shared" si="1"/>
        <v>0</v>
      </c>
      <c r="CB18" s="14">
        <f t="shared" si="2"/>
        <v>0</v>
      </c>
      <c r="CC18" s="14">
        <f t="shared" si="3"/>
        <v>0</v>
      </c>
      <c r="CD18" s="14" t="e">
        <f>SUM(#REF!)-BV18</f>
        <v>#REF!</v>
      </c>
      <c r="CE18" s="14">
        <f t="shared" si="4"/>
        <v>0</v>
      </c>
      <c r="CF18" s="14">
        <f t="shared" si="5"/>
        <v>0</v>
      </c>
    </row>
    <row r="19" spans="1:84" ht="15.6" x14ac:dyDescent="0.3">
      <c r="A19" s="14"/>
      <c r="B19" s="19" t="s">
        <v>47</v>
      </c>
      <c r="C19" s="20" t="s">
        <v>48</v>
      </c>
      <c r="D19" s="17">
        <v>49</v>
      </c>
      <c r="E19" s="17">
        <v>30</v>
      </c>
      <c r="F19" s="17">
        <v>0</v>
      </c>
      <c r="G19" s="17">
        <v>5</v>
      </c>
      <c r="H19" s="17">
        <v>1</v>
      </c>
      <c r="I19" s="17">
        <v>155</v>
      </c>
      <c r="J19" s="17">
        <v>10631</v>
      </c>
      <c r="K19" s="17">
        <v>15</v>
      </c>
      <c r="L19" s="17">
        <v>6</v>
      </c>
      <c r="M19" s="17">
        <v>288</v>
      </c>
      <c r="N19" s="17">
        <v>0</v>
      </c>
      <c r="O19" s="17">
        <v>0</v>
      </c>
      <c r="P19" s="17">
        <v>397</v>
      </c>
      <c r="Q19" s="17">
        <v>3896</v>
      </c>
      <c r="R19" s="17">
        <v>0</v>
      </c>
      <c r="S19" s="17">
        <v>16177</v>
      </c>
      <c r="T19" s="17">
        <v>1859</v>
      </c>
      <c r="U19" s="17">
        <v>0</v>
      </c>
      <c r="V19" s="17">
        <v>168</v>
      </c>
      <c r="W19" s="17">
        <v>7748</v>
      </c>
      <c r="X19" s="17">
        <v>15521</v>
      </c>
      <c r="Y19" s="17">
        <v>0</v>
      </c>
      <c r="Z19" s="17">
        <v>0</v>
      </c>
      <c r="AA19" s="17">
        <v>69</v>
      </c>
      <c r="AB19" s="17">
        <v>0</v>
      </c>
      <c r="AC19" s="17">
        <v>106968</v>
      </c>
      <c r="AD19" s="17">
        <v>41</v>
      </c>
      <c r="AE19" s="17">
        <v>577</v>
      </c>
      <c r="AF19" s="17">
        <v>19</v>
      </c>
      <c r="AG19" s="17">
        <v>239</v>
      </c>
      <c r="AH19" s="17">
        <v>0</v>
      </c>
      <c r="AI19" s="17">
        <v>0</v>
      </c>
      <c r="AJ19" s="17">
        <v>0</v>
      </c>
      <c r="AK19" s="17">
        <v>688</v>
      </c>
      <c r="AL19" s="17">
        <v>154</v>
      </c>
      <c r="AM19" s="17">
        <v>57</v>
      </c>
      <c r="AN19" s="17">
        <v>0</v>
      </c>
      <c r="AO19" s="17">
        <v>0</v>
      </c>
      <c r="AP19" s="17">
        <v>25660</v>
      </c>
      <c r="AQ19" s="17">
        <v>59</v>
      </c>
      <c r="AR19" s="17">
        <v>12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2454</v>
      </c>
      <c r="AY19" s="17">
        <v>11964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142</v>
      </c>
      <c r="BI19" s="17">
        <v>1689</v>
      </c>
      <c r="BJ19" s="17">
        <v>0</v>
      </c>
      <c r="BK19" s="17">
        <v>0</v>
      </c>
      <c r="BL19" s="18">
        <v>207738</v>
      </c>
      <c r="BM19" s="17">
        <v>48054</v>
      </c>
      <c r="BN19" s="17">
        <v>0</v>
      </c>
      <c r="BO19" s="17">
        <v>0</v>
      </c>
      <c r="BP19" s="17">
        <v>0</v>
      </c>
      <c r="BQ19" s="17">
        <v>574</v>
      </c>
      <c r="BR19" s="17">
        <v>0</v>
      </c>
      <c r="BS19" s="18">
        <v>48628</v>
      </c>
      <c r="BT19" s="18">
        <v>256366</v>
      </c>
      <c r="BU19" s="17">
        <v>0</v>
      </c>
      <c r="BV19" s="18">
        <v>0</v>
      </c>
      <c r="BW19" s="18">
        <v>256366</v>
      </c>
      <c r="BX19" s="17">
        <v>256366</v>
      </c>
      <c r="BY19" s="17">
        <v>0</v>
      </c>
      <c r="CA19" s="14">
        <f t="shared" si="1"/>
        <v>0</v>
      </c>
      <c r="CB19" s="14">
        <f t="shared" si="2"/>
        <v>0</v>
      </c>
      <c r="CC19" s="14">
        <f t="shared" si="3"/>
        <v>0</v>
      </c>
      <c r="CD19" s="14" t="e">
        <f>SUM(#REF!)-BV19</f>
        <v>#REF!</v>
      </c>
      <c r="CE19" s="14">
        <f t="shared" si="4"/>
        <v>0</v>
      </c>
      <c r="CF19" s="14">
        <f t="shared" si="5"/>
        <v>0</v>
      </c>
    </row>
    <row r="20" spans="1:84" ht="15.6" x14ac:dyDescent="0.3">
      <c r="A20" s="14"/>
      <c r="B20" s="19" t="s">
        <v>49</v>
      </c>
      <c r="C20" s="20" t="s">
        <v>50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49</v>
      </c>
      <c r="O20" s="17">
        <v>0</v>
      </c>
      <c r="P20" s="17">
        <v>0</v>
      </c>
      <c r="Q20" s="17">
        <v>132405</v>
      </c>
      <c r="R20" s="17">
        <v>0</v>
      </c>
      <c r="S20" s="17">
        <v>0</v>
      </c>
      <c r="T20" s="17">
        <v>0</v>
      </c>
      <c r="U20" s="17">
        <v>0</v>
      </c>
      <c r="V20" s="17">
        <v>266</v>
      </c>
      <c r="W20" s="17">
        <v>147760</v>
      </c>
      <c r="X20" s="17">
        <v>742256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194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212</v>
      </c>
      <c r="AN20" s="17">
        <v>0</v>
      </c>
      <c r="AO20" s="17">
        <v>0</v>
      </c>
      <c r="AP20" s="17">
        <v>0</v>
      </c>
      <c r="AQ20" s="17">
        <v>0</v>
      </c>
      <c r="AR20" s="17">
        <v>4078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4956</v>
      </c>
      <c r="AY20" s="17">
        <v>769106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1775</v>
      </c>
      <c r="BI20" s="17">
        <v>5050</v>
      </c>
      <c r="BJ20" s="17">
        <v>0</v>
      </c>
      <c r="BK20" s="17">
        <v>0</v>
      </c>
      <c r="BL20" s="18">
        <v>1808107</v>
      </c>
      <c r="BM20" s="17">
        <v>2184001</v>
      </c>
      <c r="BN20" s="17">
        <v>0</v>
      </c>
      <c r="BO20" s="17">
        <v>0</v>
      </c>
      <c r="BP20" s="17">
        <v>3120</v>
      </c>
      <c r="BQ20" s="17">
        <v>771</v>
      </c>
      <c r="BR20" s="17">
        <v>578445</v>
      </c>
      <c r="BS20" s="18">
        <v>2766337</v>
      </c>
      <c r="BT20" s="18">
        <v>4574444</v>
      </c>
      <c r="BU20" s="17">
        <v>0</v>
      </c>
      <c r="BV20" s="18">
        <v>0</v>
      </c>
      <c r="BW20" s="18">
        <v>4574444</v>
      </c>
      <c r="BX20" s="17">
        <v>4574444</v>
      </c>
      <c r="BY20" s="17">
        <v>0</v>
      </c>
      <c r="CA20" s="14">
        <f t="shared" si="1"/>
        <v>0</v>
      </c>
      <c r="CB20" s="14">
        <f t="shared" si="2"/>
        <v>0</v>
      </c>
      <c r="CC20" s="14">
        <f t="shared" si="3"/>
        <v>0</v>
      </c>
      <c r="CD20" s="14" t="e">
        <f>SUM(#REF!)-BV20</f>
        <v>#REF!</v>
      </c>
      <c r="CE20" s="14">
        <f t="shared" si="4"/>
        <v>0</v>
      </c>
      <c r="CF20" s="14">
        <f t="shared" si="5"/>
        <v>0</v>
      </c>
    </row>
    <row r="21" spans="1:84" ht="15.6" x14ac:dyDescent="0.3">
      <c r="A21" s="14"/>
      <c r="B21" s="19" t="s">
        <v>51</v>
      </c>
      <c r="C21" s="20" t="s">
        <v>52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60870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137933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81808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8">
        <v>280611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270609</v>
      </c>
      <c r="BS21" s="18">
        <v>270609</v>
      </c>
      <c r="BT21" s="18">
        <v>551220</v>
      </c>
      <c r="BU21" s="17">
        <v>0</v>
      </c>
      <c r="BV21" s="18">
        <v>0</v>
      </c>
      <c r="BW21" s="18">
        <v>551220</v>
      </c>
      <c r="BX21" s="17">
        <v>551220</v>
      </c>
      <c r="BY21" s="17">
        <v>0</v>
      </c>
      <c r="CA21" s="14">
        <f t="shared" si="1"/>
        <v>0</v>
      </c>
      <c r="CB21" s="14">
        <f t="shared" si="2"/>
        <v>0</v>
      </c>
      <c r="CC21" s="14">
        <f t="shared" si="3"/>
        <v>0</v>
      </c>
      <c r="CD21" s="14" t="e">
        <f>SUM(#REF!)-BV21</f>
        <v>#REF!</v>
      </c>
      <c r="CE21" s="14">
        <f t="shared" si="4"/>
        <v>0</v>
      </c>
      <c r="CF21" s="14">
        <f t="shared" si="5"/>
        <v>0</v>
      </c>
    </row>
    <row r="22" spans="1:84" ht="15.6" x14ac:dyDescent="0.3">
      <c r="A22" s="14"/>
      <c r="B22" s="19" t="s">
        <v>53</v>
      </c>
      <c r="C22" s="20" t="s">
        <v>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250556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5730061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8">
        <v>5980617</v>
      </c>
      <c r="BM22" s="17">
        <v>0</v>
      </c>
      <c r="BN22" s="17">
        <v>0</v>
      </c>
      <c r="BO22" s="17">
        <v>0</v>
      </c>
      <c r="BP22" s="17">
        <v>0</v>
      </c>
      <c r="BQ22" s="17">
        <v>133417</v>
      </c>
      <c r="BR22" s="17">
        <v>16500</v>
      </c>
      <c r="BS22" s="18">
        <v>149917</v>
      </c>
      <c r="BT22" s="18">
        <v>6130534</v>
      </c>
      <c r="BU22" s="17">
        <v>0</v>
      </c>
      <c r="BV22" s="18">
        <v>0</v>
      </c>
      <c r="BW22" s="18">
        <v>6130534</v>
      </c>
      <c r="BX22" s="17">
        <v>6130534</v>
      </c>
      <c r="BY22" s="17">
        <v>0</v>
      </c>
      <c r="CA22" s="14">
        <f t="shared" si="1"/>
        <v>0</v>
      </c>
      <c r="CB22" s="14">
        <f t="shared" si="2"/>
        <v>0</v>
      </c>
      <c r="CC22" s="14">
        <f t="shared" si="3"/>
        <v>0</v>
      </c>
      <c r="CD22" s="14" t="e">
        <f>SUM(#REF!)-BV22</f>
        <v>#REF!</v>
      </c>
      <c r="CE22" s="14">
        <f t="shared" si="4"/>
        <v>0</v>
      </c>
      <c r="CF22" s="14">
        <f t="shared" si="5"/>
        <v>0</v>
      </c>
    </row>
    <row r="23" spans="1:84" ht="15.6" x14ac:dyDescent="0.3">
      <c r="A23" s="14"/>
      <c r="B23" s="19" t="s">
        <v>55</v>
      </c>
      <c r="C23" s="20" t="s">
        <v>56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101870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531897</v>
      </c>
      <c r="AH23" s="17">
        <v>10549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617761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8">
        <v>1262077</v>
      </c>
      <c r="BM23" s="17">
        <v>0</v>
      </c>
      <c r="BN23" s="17">
        <v>0</v>
      </c>
      <c r="BO23" s="17">
        <v>0</v>
      </c>
      <c r="BP23" s="17">
        <v>0</v>
      </c>
      <c r="BQ23" s="17">
        <v>1290</v>
      </c>
      <c r="BR23" s="17">
        <v>1165853</v>
      </c>
      <c r="BS23" s="18">
        <v>1167143</v>
      </c>
      <c r="BT23" s="18">
        <v>2429220</v>
      </c>
      <c r="BU23" s="17">
        <v>0</v>
      </c>
      <c r="BV23" s="18">
        <v>0</v>
      </c>
      <c r="BW23" s="18">
        <v>2429220</v>
      </c>
      <c r="BX23" s="17">
        <v>2429220</v>
      </c>
      <c r="BY23" s="17">
        <v>0</v>
      </c>
      <c r="CA23" s="14">
        <f t="shared" si="1"/>
        <v>0</v>
      </c>
      <c r="CB23" s="14">
        <f t="shared" si="2"/>
        <v>0</v>
      </c>
      <c r="CC23" s="14">
        <f t="shared" si="3"/>
        <v>0</v>
      </c>
      <c r="CD23" s="14" t="e">
        <f>SUM(#REF!)-BV23</f>
        <v>#REF!</v>
      </c>
      <c r="CE23" s="14">
        <f t="shared" si="4"/>
        <v>0</v>
      </c>
      <c r="CF23" s="14">
        <f t="shared" si="5"/>
        <v>0</v>
      </c>
    </row>
    <row r="24" spans="1:84" ht="15.6" x14ac:dyDescent="0.3">
      <c r="A24" s="14"/>
      <c r="B24" s="19" t="s">
        <v>57</v>
      </c>
      <c r="C24" s="20" t="s">
        <v>58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8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8">
        <v>0</v>
      </c>
      <c r="BT24" s="18">
        <v>0</v>
      </c>
      <c r="BU24" s="17">
        <v>0</v>
      </c>
      <c r="BV24" s="18">
        <v>0</v>
      </c>
      <c r="BW24" s="18">
        <v>0</v>
      </c>
      <c r="BX24" s="17">
        <v>0</v>
      </c>
      <c r="BY24" s="17">
        <v>0</v>
      </c>
      <c r="CA24" s="14">
        <f t="shared" si="1"/>
        <v>0</v>
      </c>
      <c r="CB24" s="14">
        <f t="shared" si="2"/>
        <v>0</v>
      </c>
      <c r="CC24" s="14">
        <f t="shared" si="3"/>
        <v>0</v>
      </c>
      <c r="CD24" s="14" t="e">
        <f>SUM(#REF!)-BV24</f>
        <v>#REF!</v>
      </c>
      <c r="CE24" s="14">
        <f t="shared" si="4"/>
        <v>0</v>
      </c>
      <c r="CF24" s="14">
        <f t="shared" si="5"/>
        <v>0</v>
      </c>
    </row>
    <row r="25" spans="1:84" ht="15.6" x14ac:dyDescent="0.3">
      <c r="A25" s="14"/>
      <c r="B25" s="19" t="s">
        <v>59</v>
      </c>
      <c r="C25" s="20" t="s">
        <v>60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333199</v>
      </c>
      <c r="W25" s="17">
        <v>28043</v>
      </c>
      <c r="X25" s="17">
        <v>22284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154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117</v>
      </c>
      <c r="AS25" s="17">
        <v>0</v>
      </c>
      <c r="AT25" s="17">
        <v>306</v>
      </c>
      <c r="AU25" s="17">
        <v>0</v>
      </c>
      <c r="AV25" s="17">
        <v>0</v>
      </c>
      <c r="AW25" s="17">
        <v>0</v>
      </c>
      <c r="AX25" s="17">
        <v>635</v>
      </c>
      <c r="AY25" s="17">
        <v>42877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332</v>
      </c>
      <c r="BH25" s="17">
        <v>0</v>
      </c>
      <c r="BI25" s="17">
        <v>1260</v>
      </c>
      <c r="BJ25" s="17">
        <v>101</v>
      </c>
      <c r="BK25" s="17">
        <v>127</v>
      </c>
      <c r="BL25" s="18">
        <v>429435</v>
      </c>
      <c r="BM25" s="17">
        <v>345079</v>
      </c>
      <c r="BN25" s="17">
        <v>0</v>
      </c>
      <c r="BO25" s="17">
        <v>0</v>
      </c>
      <c r="BP25" s="17">
        <v>0</v>
      </c>
      <c r="BQ25" s="17">
        <v>22642</v>
      </c>
      <c r="BR25" s="17">
        <v>6376670</v>
      </c>
      <c r="BS25" s="18">
        <v>6744391</v>
      </c>
      <c r="BT25" s="18">
        <v>7173826</v>
      </c>
      <c r="BU25" s="17">
        <v>0</v>
      </c>
      <c r="BV25" s="18">
        <v>0</v>
      </c>
      <c r="BW25" s="18">
        <v>7173826</v>
      </c>
      <c r="BX25" s="17">
        <v>7173826</v>
      </c>
      <c r="BY25" s="17">
        <v>0</v>
      </c>
      <c r="CA25" s="14">
        <f t="shared" si="1"/>
        <v>0</v>
      </c>
      <c r="CB25" s="14">
        <f t="shared" si="2"/>
        <v>0</v>
      </c>
      <c r="CC25" s="14">
        <f t="shared" si="3"/>
        <v>0</v>
      </c>
      <c r="CD25" s="14" t="e">
        <f>SUM(#REF!)-BV25</f>
        <v>#REF!</v>
      </c>
      <c r="CE25" s="14">
        <f t="shared" si="4"/>
        <v>0</v>
      </c>
      <c r="CF25" s="14">
        <f t="shared" si="5"/>
        <v>0</v>
      </c>
    </row>
    <row r="26" spans="1:84" ht="15.6" x14ac:dyDescent="0.3">
      <c r="A26" s="14"/>
      <c r="B26" s="19" t="s">
        <v>61</v>
      </c>
      <c r="C26" s="20" t="s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34244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477</v>
      </c>
      <c r="AS26" s="17">
        <v>0</v>
      </c>
      <c r="AT26" s="17">
        <v>23573</v>
      </c>
      <c r="AU26" s="17">
        <v>23</v>
      </c>
      <c r="AV26" s="17">
        <v>0</v>
      </c>
      <c r="AW26" s="17">
        <v>0</v>
      </c>
      <c r="AX26" s="17">
        <v>1729</v>
      </c>
      <c r="AY26" s="17">
        <v>43719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448</v>
      </c>
      <c r="BH26" s="17">
        <v>0</v>
      </c>
      <c r="BI26" s="17">
        <v>2096</v>
      </c>
      <c r="BJ26" s="17">
        <v>0</v>
      </c>
      <c r="BK26" s="17">
        <v>0</v>
      </c>
      <c r="BL26" s="18">
        <v>106309</v>
      </c>
      <c r="BM26" s="17">
        <v>176342</v>
      </c>
      <c r="BN26" s="17">
        <v>0</v>
      </c>
      <c r="BO26" s="17">
        <v>0</v>
      </c>
      <c r="BP26" s="17">
        <v>0</v>
      </c>
      <c r="BQ26" s="17">
        <v>5272</v>
      </c>
      <c r="BR26" s="17">
        <v>356081</v>
      </c>
      <c r="BS26" s="18">
        <v>537695</v>
      </c>
      <c r="BT26" s="18">
        <v>644004</v>
      </c>
      <c r="BU26" s="17">
        <v>0</v>
      </c>
      <c r="BV26" s="18">
        <v>0</v>
      </c>
      <c r="BW26" s="18">
        <v>644004</v>
      </c>
      <c r="BX26" s="17">
        <v>644004</v>
      </c>
      <c r="BY26" s="17">
        <v>0</v>
      </c>
      <c r="CA26" s="14">
        <f t="shared" si="1"/>
        <v>0</v>
      </c>
      <c r="CB26" s="14">
        <f t="shared" si="2"/>
        <v>0</v>
      </c>
      <c r="CC26" s="14">
        <f t="shared" si="3"/>
        <v>0</v>
      </c>
      <c r="CD26" s="14" t="e">
        <f>SUM(#REF!)-BV26</f>
        <v>#REF!</v>
      </c>
      <c r="CE26" s="14">
        <f t="shared" si="4"/>
        <v>0</v>
      </c>
      <c r="CF26" s="14">
        <f t="shared" si="5"/>
        <v>0</v>
      </c>
    </row>
    <row r="27" spans="1:84" ht="15.6" x14ac:dyDescent="0.3">
      <c r="A27" s="14"/>
      <c r="B27" s="19" t="s">
        <v>63</v>
      </c>
      <c r="C27" s="20" t="s">
        <v>64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10220</v>
      </c>
      <c r="N27" s="17">
        <v>54161</v>
      </c>
      <c r="O27" s="17">
        <v>717</v>
      </c>
      <c r="P27" s="17">
        <v>0</v>
      </c>
      <c r="Q27" s="17">
        <v>23944</v>
      </c>
      <c r="R27" s="17">
        <v>0</v>
      </c>
      <c r="S27" s="17">
        <v>0</v>
      </c>
      <c r="T27" s="17">
        <v>0</v>
      </c>
      <c r="U27" s="17">
        <v>0</v>
      </c>
      <c r="V27" s="17">
        <v>5133</v>
      </c>
      <c r="W27" s="17">
        <v>28395</v>
      </c>
      <c r="X27" s="17">
        <v>16168</v>
      </c>
      <c r="Y27" s="17">
        <v>487</v>
      </c>
      <c r="Z27" s="17">
        <v>0</v>
      </c>
      <c r="AA27" s="17">
        <v>0</v>
      </c>
      <c r="AB27" s="17">
        <v>0</v>
      </c>
      <c r="AC27" s="17">
        <v>0</v>
      </c>
      <c r="AD27" s="17">
        <v>10</v>
      </c>
      <c r="AE27" s="17">
        <v>241</v>
      </c>
      <c r="AF27" s="17">
        <v>34</v>
      </c>
      <c r="AG27" s="17">
        <v>0</v>
      </c>
      <c r="AH27" s="17">
        <v>458</v>
      </c>
      <c r="AI27" s="17">
        <v>21</v>
      </c>
      <c r="AJ27" s="17">
        <v>0</v>
      </c>
      <c r="AK27" s="17">
        <v>0</v>
      </c>
      <c r="AL27" s="17">
        <v>0</v>
      </c>
      <c r="AM27" s="17">
        <v>0</v>
      </c>
      <c r="AN27" s="17">
        <v>196</v>
      </c>
      <c r="AO27" s="17">
        <v>0</v>
      </c>
      <c r="AP27" s="17">
        <v>0</v>
      </c>
      <c r="AQ27" s="17">
        <v>5811</v>
      </c>
      <c r="AR27" s="17">
        <v>24177</v>
      </c>
      <c r="AS27" s="17">
        <v>0</v>
      </c>
      <c r="AT27" s="17">
        <v>14285</v>
      </c>
      <c r="AU27" s="17">
        <v>13</v>
      </c>
      <c r="AV27" s="17">
        <v>13191</v>
      </c>
      <c r="AW27" s="17">
        <v>369</v>
      </c>
      <c r="AX27" s="17">
        <v>9684</v>
      </c>
      <c r="AY27" s="17">
        <v>84030</v>
      </c>
      <c r="AZ27" s="17">
        <v>3599</v>
      </c>
      <c r="BA27" s="17">
        <v>249</v>
      </c>
      <c r="BB27" s="17">
        <v>7</v>
      </c>
      <c r="BC27" s="17">
        <v>357</v>
      </c>
      <c r="BD27" s="17">
        <v>215</v>
      </c>
      <c r="BE27" s="17">
        <v>0</v>
      </c>
      <c r="BF27" s="17">
        <v>45</v>
      </c>
      <c r="BG27" s="17">
        <v>8246</v>
      </c>
      <c r="BH27" s="17">
        <v>446</v>
      </c>
      <c r="BI27" s="17">
        <v>25365</v>
      </c>
      <c r="BJ27" s="17">
        <v>1362</v>
      </c>
      <c r="BK27" s="17">
        <v>688</v>
      </c>
      <c r="BL27" s="18">
        <v>332324</v>
      </c>
      <c r="BM27" s="17">
        <v>1662437</v>
      </c>
      <c r="BN27" s="17">
        <v>8490</v>
      </c>
      <c r="BO27" s="17">
        <v>13540</v>
      </c>
      <c r="BP27" s="17">
        <v>0</v>
      </c>
      <c r="BQ27" s="17">
        <v>6732</v>
      </c>
      <c r="BR27" s="17">
        <v>575137</v>
      </c>
      <c r="BS27" s="18">
        <v>2266336</v>
      </c>
      <c r="BT27" s="18">
        <v>2598660</v>
      </c>
      <c r="BU27" s="17">
        <v>0</v>
      </c>
      <c r="BV27" s="18">
        <v>0</v>
      </c>
      <c r="BW27" s="18">
        <v>2598660</v>
      </c>
      <c r="BX27" s="17">
        <v>2598660</v>
      </c>
      <c r="BY27" s="17">
        <v>0</v>
      </c>
      <c r="CA27" s="14">
        <f t="shared" si="1"/>
        <v>0</v>
      </c>
      <c r="CB27" s="14">
        <f t="shared" si="2"/>
        <v>0</v>
      </c>
      <c r="CC27" s="14">
        <f t="shared" si="3"/>
        <v>0</v>
      </c>
      <c r="CD27" s="14" t="e">
        <f>SUM(#REF!)-BV27</f>
        <v>#REF!</v>
      </c>
      <c r="CE27" s="14">
        <f t="shared" si="4"/>
        <v>0</v>
      </c>
      <c r="CF27" s="14">
        <f t="shared" si="5"/>
        <v>0</v>
      </c>
    </row>
    <row r="28" spans="1:84" ht="15.6" x14ac:dyDescent="0.3">
      <c r="A28" s="14"/>
      <c r="B28" s="19" t="s">
        <v>65</v>
      </c>
      <c r="C28" s="20" t="s">
        <v>66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462</v>
      </c>
      <c r="X28" s="17">
        <v>250</v>
      </c>
      <c r="Y28" s="17">
        <v>452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43</v>
      </c>
      <c r="AF28" s="17">
        <v>0</v>
      </c>
      <c r="AG28" s="17">
        <v>0</v>
      </c>
      <c r="AH28" s="17">
        <v>230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400</v>
      </c>
      <c r="AR28" s="17">
        <v>709</v>
      </c>
      <c r="AS28" s="17">
        <v>0</v>
      </c>
      <c r="AT28" s="17">
        <v>1732</v>
      </c>
      <c r="AU28" s="17">
        <v>4</v>
      </c>
      <c r="AV28" s="17">
        <v>1200</v>
      </c>
      <c r="AW28" s="17">
        <v>182</v>
      </c>
      <c r="AX28" s="17">
        <v>717</v>
      </c>
      <c r="AY28" s="17">
        <v>6036</v>
      </c>
      <c r="AZ28" s="17">
        <v>141</v>
      </c>
      <c r="BA28" s="17">
        <v>125</v>
      </c>
      <c r="BB28" s="17">
        <v>19</v>
      </c>
      <c r="BC28" s="17">
        <v>93</v>
      </c>
      <c r="BD28" s="17">
        <v>69</v>
      </c>
      <c r="BE28" s="17">
        <v>0</v>
      </c>
      <c r="BF28" s="17">
        <v>32</v>
      </c>
      <c r="BG28" s="17">
        <v>1646</v>
      </c>
      <c r="BH28" s="17">
        <v>171</v>
      </c>
      <c r="BI28" s="17">
        <v>273</v>
      </c>
      <c r="BJ28" s="17">
        <v>191</v>
      </c>
      <c r="BK28" s="17">
        <v>16</v>
      </c>
      <c r="BL28" s="18">
        <v>15194</v>
      </c>
      <c r="BM28" s="17">
        <v>30375</v>
      </c>
      <c r="BN28" s="17">
        <v>4368</v>
      </c>
      <c r="BO28" s="17">
        <v>0</v>
      </c>
      <c r="BP28" s="17">
        <v>0</v>
      </c>
      <c r="BQ28" s="17">
        <v>219</v>
      </c>
      <c r="BR28" s="17">
        <v>0</v>
      </c>
      <c r="BS28" s="18">
        <v>34962</v>
      </c>
      <c r="BT28" s="18">
        <v>50156</v>
      </c>
      <c r="BU28" s="17">
        <v>0</v>
      </c>
      <c r="BV28" s="18">
        <v>0</v>
      </c>
      <c r="BW28" s="18">
        <v>50156</v>
      </c>
      <c r="BX28" s="17">
        <v>50156</v>
      </c>
      <c r="BY28" s="17">
        <v>0</v>
      </c>
      <c r="CA28" s="14">
        <f t="shared" si="1"/>
        <v>0</v>
      </c>
      <c r="CB28" s="14">
        <f t="shared" si="2"/>
        <v>0</v>
      </c>
      <c r="CC28" s="14">
        <f t="shared" si="3"/>
        <v>0</v>
      </c>
      <c r="CD28" s="14" t="e">
        <f>SUM(#REF!)-BV28</f>
        <v>#REF!</v>
      </c>
      <c r="CE28" s="14">
        <f t="shared" si="4"/>
        <v>0</v>
      </c>
      <c r="CF28" s="14">
        <f t="shared" si="5"/>
        <v>0</v>
      </c>
    </row>
    <row r="29" spans="1:84" ht="15.6" x14ac:dyDescent="0.3">
      <c r="A29" s="14"/>
      <c r="B29" s="19" t="s">
        <v>67</v>
      </c>
      <c r="C29" s="20" t="s">
        <v>68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8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8">
        <v>0</v>
      </c>
      <c r="BT29" s="18">
        <v>0</v>
      </c>
      <c r="BU29" s="17">
        <v>0</v>
      </c>
      <c r="BV29" s="18">
        <v>0</v>
      </c>
      <c r="BW29" s="18">
        <v>0</v>
      </c>
      <c r="BX29" s="17">
        <v>0</v>
      </c>
      <c r="BY29" s="17">
        <v>0</v>
      </c>
      <c r="CA29" s="14">
        <f t="shared" si="1"/>
        <v>0</v>
      </c>
      <c r="CB29" s="14">
        <f t="shared" si="2"/>
        <v>0</v>
      </c>
      <c r="CC29" s="14">
        <f t="shared" si="3"/>
        <v>0</v>
      </c>
      <c r="CD29" s="14" t="e">
        <f>SUM(#REF!)-BV29</f>
        <v>#REF!</v>
      </c>
      <c r="CE29" s="14">
        <f t="shared" si="4"/>
        <v>0</v>
      </c>
      <c r="CF29" s="14">
        <f t="shared" si="5"/>
        <v>0</v>
      </c>
    </row>
    <row r="30" spans="1:84" ht="15.6" x14ac:dyDescent="0.3">
      <c r="A30" s="14"/>
      <c r="B30" s="19" t="s">
        <v>69</v>
      </c>
      <c r="C30" s="20" t="s">
        <v>70</v>
      </c>
      <c r="D30" s="17">
        <v>2</v>
      </c>
      <c r="E30" s="17">
        <v>2</v>
      </c>
      <c r="F30" s="17">
        <v>3</v>
      </c>
      <c r="G30" s="17">
        <v>5</v>
      </c>
      <c r="H30" s="17">
        <v>0</v>
      </c>
      <c r="I30" s="17">
        <v>54</v>
      </c>
      <c r="J30" s="17">
        <v>24</v>
      </c>
      <c r="K30" s="17">
        <v>5</v>
      </c>
      <c r="L30" s="17">
        <v>0</v>
      </c>
      <c r="M30" s="17">
        <v>0</v>
      </c>
      <c r="N30" s="17">
        <v>0</v>
      </c>
      <c r="O30" s="17">
        <v>0</v>
      </c>
      <c r="P30" s="17">
        <v>12</v>
      </c>
      <c r="Q30" s="17">
        <v>17</v>
      </c>
      <c r="R30" s="17">
        <v>13</v>
      </c>
      <c r="S30" s="17">
        <v>123</v>
      </c>
      <c r="T30" s="17">
        <v>23</v>
      </c>
      <c r="U30" s="17">
        <v>0</v>
      </c>
      <c r="V30" s="17">
        <v>105</v>
      </c>
      <c r="W30" s="17">
        <v>20</v>
      </c>
      <c r="X30" s="17">
        <v>28</v>
      </c>
      <c r="Y30" s="17">
        <v>27</v>
      </c>
      <c r="Z30" s="17">
        <v>0</v>
      </c>
      <c r="AA30" s="17">
        <v>2835</v>
      </c>
      <c r="AB30" s="17">
        <v>0</v>
      </c>
      <c r="AC30" s="17">
        <v>44</v>
      </c>
      <c r="AD30" s="17">
        <v>133</v>
      </c>
      <c r="AE30" s="17">
        <v>19</v>
      </c>
      <c r="AF30" s="17">
        <v>485</v>
      </c>
      <c r="AG30" s="17">
        <v>32</v>
      </c>
      <c r="AH30" s="17">
        <v>91</v>
      </c>
      <c r="AI30" s="17">
        <v>11</v>
      </c>
      <c r="AJ30" s="17">
        <v>0</v>
      </c>
      <c r="AK30" s="17">
        <v>11</v>
      </c>
      <c r="AL30" s="17">
        <v>131</v>
      </c>
      <c r="AM30" s="17">
        <v>102</v>
      </c>
      <c r="AN30" s="17">
        <v>82</v>
      </c>
      <c r="AO30" s="17">
        <v>56</v>
      </c>
      <c r="AP30" s="17">
        <v>330</v>
      </c>
      <c r="AQ30" s="17">
        <v>163</v>
      </c>
      <c r="AR30" s="17">
        <v>434</v>
      </c>
      <c r="AS30" s="17">
        <v>115</v>
      </c>
      <c r="AT30" s="17">
        <v>152</v>
      </c>
      <c r="AU30" s="17">
        <v>5</v>
      </c>
      <c r="AV30" s="17">
        <v>244</v>
      </c>
      <c r="AW30" s="17">
        <v>76</v>
      </c>
      <c r="AX30" s="17">
        <v>393</v>
      </c>
      <c r="AY30" s="17">
        <v>24</v>
      </c>
      <c r="AZ30" s="17">
        <v>626</v>
      </c>
      <c r="BA30" s="17">
        <v>126</v>
      </c>
      <c r="BB30" s="17">
        <v>30</v>
      </c>
      <c r="BC30" s="17">
        <v>115</v>
      </c>
      <c r="BD30" s="17">
        <v>105</v>
      </c>
      <c r="BE30" s="17">
        <v>30</v>
      </c>
      <c r="BF30" s="17">
        <v>34</v>
      </c>
      <c r="BG30" s="17">
        <v>5480</v>
      </c>
      <c r="BH30" s="17">
        <v>1802</v>
      </c>
      <c r="BI30" s="17">
        <v>1137</v>
      </c>
      <c r="BJ30" s="17">
        <v>263</v>
      </c>
      <c r="BK30" s="17">
        <v>154</v>
      </c>
      <c r="BL30" s="18">
        <v>16333</v>
      </c>
      <c r="BM30" s="17">
        <v>82791</v>
      </c>
      <c r="BN30" s="17">
        <v>1106</v>
      </c>
      <c r="BO30" s="17">
        <v>0</v>
      </c>
      <c r="BP30" s="17">
        <v>0</v>
      </c>
      <c r="BQ30" s="17">
        <v>50</v>
      </c>
      <c r="BR30" s="17">
        <v>0</v>
      </c>
      <c r="BS30" s="18">
        <v>83947</v>
      </c>
      <c r="BT30" s="18">
        <v>100280</v>
      </c>
      <c r="BU30" s="17">
        <v>0</v>
      </c>
      <c r="BV30" s="18">
        <v>0</v>
      </c>
      <c r="BW30" s="18">
        <v>100280</v>
      </c>
      <c r="BX30" s="17">
        <v>100280</v>
      </c>
      <c r="BY30" s="17">
        <v>0</v>
      </c>
      <c r="CA30" s="14">
        <f t="shared" si="1"/>
        <v>0</v>
      </c>
      <c r="CB30" s="14">
        <f t="shared" si="2"/>
        <v>0</v>
      </c>
      <c r="CC30" s="14">
        <f t="shared" si="3"/>
        <v>0</v>
      </c>
      <c r="CD30" s="14" t="e">
        <f>SUM(#REF!)-BV30</f>
        <v>#REF!</v>
      </c>
      <c r="CE30" s="14">
        <f t="shared" si="4"/>
        <v>0</v>
      </c>
      <c r="CF30" s="14">
        <f t="shared" si="5"/>
        <v>0</v>
      </c>
    </row>
    <row r="31" spans="1:84" ht="15.6" x14ac:dyDescent="0.3">
      <c r="A31" s="14"/>
      <c r="B31" s="19" t="s">
        <v>71</v>
      </c>
      <c r="C31" s="20" t="s">
        <v>72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8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8">
        <v>0</v>
      </c>
      <c r="BT31" s="18">
        <v>0</v>
      </c>
      <c r="BU31" s="17">
        <v>0</v>
      </c>
      <c r="BV31" s="18">
        <v>0</v>
      </c>
      <c r="BW31" s="18">
        <v>0</v>
      </c>
      <c r="BX31" s="17">
        <v>0</v>
      </c>
      <c r="BY31" s="17">
        <v>0</v>
      </c>
      <c r="CA31" s="14">
        <f t="shared" si="1"/>
        <v>0</v>
      </c>
      <c r="CB31" s="14">
        <f t="shared" si="2"/>
        <v>0</v>
      </c>
      <c r="CC31" s="14">
        <f t="shared" si="3"/>
        <v>0</v>
      </c>
      <c r="CD31" s="14" t="e">
        <f>SUM(#REF!)-BV31</f>
        <v>#REF!</v>
      </c>
      <c r="CE31" s="14">
        <f t="shared" si="4"/>
        <v>0</v>
      </c>
      <c r="CF31" s="14">
        <f t="shared" si="5"/>
        <v>0</v>
      </c>
    </row>
    <row r="32" spans="1:84" ht="15.6" x14ac:dyDescent="0.3">
      <c r="A32" s="14"/>
      <c r="B32" s="19" t="s">
        <v>73</v>
      </c>
      <c r="C32" s="20" t="s">
        <v>74</v>
      </c>
      <c r="D32" s="17">
        <v>3</v>
      </c>
      <c r="E32" s="17">
        <v>2</v>
      </c>
      <c r="F32" s="17">
        <v>12</v>
      </c>
      <c r="G32" s="17">
        <v>25</v>
      </c>
      <c r="H32" s="17">
        <v>2</v>
      </c>
      <c r="I32" s="17">
        <v>0</v>
      </c>
      <c r="J32" s="17">
        <v>12607</v>
      </c>
      <c r="K32" s="17">
        <v>36</v>
      </c>
      <c r="L32" s="17">
        <v>2</v>
      </c>
      <c r="M32" s="17">
        <v>4</v>
      </c>
      <c r="N32" s="17">
        <v>15</v>
      </c>
      <c r="O32" s="17">
        <v>0</v>
      </c>
      <c r="P32" s="17">
        <v>0</v>
      </c>
      <c r="Q32" s="17">
        <v>188</v>
      </c>
      <c r="R32" s="17">
        <v>0</v>
      </c>
      <c r="S32" s="17">
        <v>1274</v>
      </c>
      <c r="T32" s="17">
        <v>206</v>
      </c>
      <c r="U32" s="17">
        <v>0</v>
      </c>
      <c r="V32" s="17">
        <v>38</v>
      </c>
      <c r="W32" s="17">
        <v>0</v>
      </c>
      <c r="X32" s="17">
        <v>130</v>
      </c>
      <c r="Y32" s="17">
        <v>25</v>
      </c>
      <c r="Z32" s="17">
        <v>0</v>
      </c>
      <c r="AA32" s="17">
        <v>30</v>
      </c>
      <c r="AB32" s="17">
        <v>0</v>
      </c>
      <c r="AC32" s="17">
        <v>13549</v>
      </c>
      <c r="AD32" s="17">
        <v>97</v>
      </c>
      <c r="AE32" s="17">
        <v>15</v>
      </c>
      <c r="AF32" s="17">
        <v>942</v>
      </c>
      <c r="AG32" s="17">
        <v>274</v>
      </c>
      <c r="AH32" s="17">
        <v>457</v>
      </c>
      <c r="AI32" s="17">
        <v>36</v>
      </c>
      <c r="AJ32" s="17">
        <v>0</v>
      </c>
      <c r="AK32" s="17">
        <v>19739</v>
      </c>
      <c r="AL32" s="17">
        <v>2317</v>
      </c>
      <c r="AM32" s="17">
        <v>1079</v>
      </c>
      <c r="AN32" s="17">
        <v>0</v>
      </c>
      <c r="AO32" s="17">
        <v>0</v>
      </c>
      <c r="AP32" s="17">
        <v>374749</v>
      </c>
      <c r="AQ32" s="17">
        <v>63</v>
      </c>
      <c r="AR32" s="17">
        <v>2663</v>
      </c>
      <c r="AS32" s="17">
        <v>0</v>
      </c>
      <c r="AT32" s="17">
        <v>741</v>
      </c>
      <c r="AU32" s="17">
        <v>294</v>
      </c>
      <c r="AV32" s="17">
        <v>0</v>
      </c>
      <c r="AW32" s="17">
        <v>835</v>
      </c>
      <c r="AX32" s="17">
        <v>9</v>
      </c>
      <c r="AY32" s="17">
        <v>296</v>
      </c>
      <c r="AZ32" s="17">
        <v>19</v>
      </c>
      <c r="BA32" s="17">
        <v>0</v>
      </c>
      <c r="BB32" s="17">
        <v>0</v>
      </c>
      <c r="BC32" s="17">
        <v>0</v>
      </c>
      <c r="BD32" s="17">
        <v>0</v>
      </c>
      <c r="BE32" s="17">
        <v>25</v>
      </c>
      <c r="BF32" s="17">
        <v>0</v>
      </c>
      <c r="BG32" s="17">
        <v>1334</v>
      </c>
      <c r="BH32" s="17">
        <v>2434</v>
      </c>
      <c r="BI32" s="17">
        <v>350</v>
      </c>
      <c r="BJ32" s="17">
        <v>182</v>
      </c>
      <c r="BK32" s="17">
        <v>0</v>
      </c>
      <c r="BL32" s="18">
        <v>437098</v>
      </c>
      <c r="BM32" s="17">
        <v>33895</v>
      </c>
      <c r="BN32" s="17">
        <v>510</v>
      </c>
      <c r="BO32" s="17">
        <v>0</v>
      </c>
      <c r="BP32" s="17">
        <v>0</v>
      </c>
      <c r="BQ32" s="17">
        <v>454</v>
      </c>
      <c r="BR32" s="17">
        <v>10161</v>
      </c>
      <c r="BS32" s="18">
        <v>45020</v>
      </c>
      <c r="BT32" s="18">
        <v>482118</v>
      </c>
      <c r="BU32" s="17">
        <v>0</v>
      </c>
      <c r="BV32" s="18">
        <v>0</v>
      </c>
      <c r="BW32" s="18">
        <v>482118</v>
      </c>
      <c r="BX32" s="17">
        <v>482118</v>
      </c>
      <c r="BY32" s="17">
        <v>0</v>
      </c>
      <c r="CA32" s="14">
        <f t="shared" si="1"/>
        <v>0</v>
      </c>
      <c r="CB32" s="14">
        <f t="shared" si="2"/>
        <v>0</v>
      </c>
      <c r="CC32" s="14">
        <f t="shared" si="3"/>
        <v>0</v>
      </c>
      <c r="CD32" s="14" t="e">
        <f>SUM(#REF!)-BV32</f>
        <v>#REF!</v>
      </c>
      <c r="CE32" s="14">
        <f t="shared" si="4"/>
        <v>0</v>
      </c>
      <c r="CF32" s="14">
        <f t="shared" si="5"/>
        <v>0</v>
      </c>
    </row>
    <row r="33" spans="1:84" ht="15.6" x14ac:dyDescent="0.3">
      <c r="A33" s="14"/>
      <c r="B33" s="19" t="s">
        <v>75</v>
      </c>
      <c r="C33" s="20" t="s">
        <v>76</v>
      </c>
      <c r="D33" s="17">
        <v>0</v>
      </c>
      <c r="E33" s="17">
        <v>0</v>
      </c>
      <c r="F33" s="17">
        <v>1</v>
      </c>
      <c r="G33" s="17">
        <v>14</v>
      </c>
      <c r="H33" s="17">
        <v>0</v>
      </c>
      <c r="I33" s="17">
        <v>373</v>
      </c>
      <c r="J33" s="17">
        <v>76</v>
      </c>
      <c r="K33" s="17">
        <v>1</v>
      </c>
      <c r="L33" s="17">
        <v>1</v>
      </c>
      <c r="M33" s="17">
        <v>67</v>
      </c>
      <c r="N33" s="17">
        <v>10</v>
      </c>
      <c r="O33" s="17">
        <v>34</v>
      </c>
      <c r="P33" s="17">
        <v>17</v>
      </c>
      <c r="Q33" s="17">
        <v>3</v>
      </c>
      <c r="R33" s="17">
        <v>165</v>
      </c>
      <c r="S33" s="17">
        <v>222</v>
      </c>
      <c r="T33" s="17">
        <v>353</v>
      </c>
      <c r="U33" s="17">
        <v>0</v>
      </c>
      <c r="V33" s="17">
        <v>99</v>
      </c>
      <c r="W33" s="17">
        <v>1366</v>
      </c>
      <c r="X33" s="17">
        <v>38</v>
      </c>
      <c r="Y33" s="17">
        <v>214</v>
      </c>
      <c r="Z33" s="17">
        <v>0</v>
      </c>
      <c r="AA33" s="17">
        <v>316</v>
      </c>
      <c r="AB33" s="17">
        <v>0</v>
      </c>
      <c r="AC33" s="17">
        <v>37</v>
      </c>
      <c r="AD33" s="17">
        <v>6980</v>
      </c>
      <c r="AE33" s="17">
        <v>10</v>
      </c>
      <c r="AF33" s="17">
        <v>12</v>
      </c>
      <c r="AG33" s="17">
        <v>49</v>
      </c>
      <c r="AH33" s="17">
        <v>92</v>
      </c>
      <c r="AI33" s="17">
        <v>7</v>
      </c>
      <c r="AJ33" s="17">
        <v>0</v>
      </c>
      <c r="AK33" s="17">
        <v>10</v>
      </c>
      <c r="AL33" s="17">
        <v>17</v>
      </c>
      <c r="AM33" s="17">
        <v>26</v>
      </c>
      <c r="AN33" s="17">
        <v>248</v>
      </c>
      <c r="AO33" s="17">
        <v>98</v>
      </c>
      <c r="AP33" s="17">
        <v>632</v>
      </c>
      <c r="AQ33" s="17">
        <v>2973</v>
      </c>
      <c r="AR33" s="17">
        <v>34956</v>
      </c>
      <c r="AS33" s="17">
        <v>163</v>
      </c>
      <c r="AT33" s="17">
        <v>12</v>
      </c>
      <c r="AU33" s="17">
        <v>6</v>
      </c>
      <c r="AV33" s="17">
        <v>519</v>
      </c>
      <c r="AW33" s="17">
        <v>379</v>
      </c>
      <c r="AX33" s="17">
        <v>259</v>
      </c>
      <c r="AY33" s="17">
        <v>895</v>
      </c>
      <c r="AZ33" s="17">
        <v>4267</v>
      </c>
      <c r="BA33" s="17">
        <v>939</v>
      </c>
      <c r="BB33" s="17">
        <v>229</v>
      </c>
      <c r="BC33" s="17">
        <v>1246</v>
      </c>
      <c r="BD33" s="17">
        <v>449</v>
      </c>
      <c r="BE33" s="17">
        <v>701</v>
      </c>
      <c r="BF33" s="17">
        <v>256</v>
      </c>
      <c r="BG33" s="17">
        <v>22741</v>
      </c>
      <c r="BH33" s="17">
        <v>8858</v>
      </c>
      <c r="BI33" s="17">
        <v>1906</v>
      </c>
      <c r="BJ33" s="17">
        <v>217</v>
      </c>
      <c r="BK33" s="17">
        <v>85</v>
      </c>
      <c r="BL33" s="18">
        <v>93644</v>
      </c>
      <c r="BM33" s="17">
        <v>10582</v>
      </c>
      <c r="BN33" s="17">
        <v>436</v>
      </c>
      <c r="BO33" s="17">
        <v>0</v>
      </c>
      <c r="BP33" s="17">
        <v>0</v>
      </c>
      <c r="BQ33" s="17">
        <v>385</v>
      </c>
      <c r="BR33" s="17">
        <v>0</v>
      </c>
      <c r="BS33" s="18">
        <v>11403</v>
      </c>
      <c r="BT33" s="18">
        <v>105047</v>
      </c>
      <c r="BU33" s="17">
        <v>0</v>
      </c>
      <c r="BV33" s="18">
        <v>0</v>
      </c>
      <c r="BW33" s="18">
        <v>105047</v>
      </c>
      <c r="BX33" s="17">
        <v>105047</v>
      </c>
      <c r="BY33" s="17">
        <v>0</v>
      </c>
      <c r="CA33" s="14">
        <f t="shared" si="1"/>
        <v>0</v>
      </c>
      <c r="CB33" s="14">
        <f t="shared" si="2"/>
        <v>0</v>
      </c>
      <c r="CC33" s="14">
        <f t="shared" si="3"/>
        <v>0</v>
      </c>
      <c r="CD33" s="14" t="e">
        <f>SUM(#REF!)-BV33</f>
        <v>#REF!</v>
      </c>
      <c r="CE33" s="14">
        <f t="shared" si="4"/>
        <v>0</v>
      </c>
      <c r="CF33" s="14">
        <f t="shared" si="5"/>
        <v>0</v>
      </c>
    </row>
    <row r="34" spans="1:84" ht="15.6" x14ac:dyDescent="0.3">
      <c r="A34" s="14"/>
      <c r="B34" s="19" t="s">
        <v>77</v>
      </c>
      <c r="C34" s="20" t="s">
        <v>78</v>
      </c>
      <c r="D34" s="17">
        <v>72</v>
      </c>
      <c r="E34" s="17">
        <v>48</v>
      </c>
      <c r="F34" s="17">
        <v>66</v>
      </c>
      <c r="G34" s="17">
        <v>218</v>
      </c>
      <c r="H34" s="17">
        <v>23</v>
      </c>
      <c r="I34" s="17">
        <v>4326</v>
      </c>
      <c r="J34" s="17">
        <v>4372</v>
      </c>
      <c r="K34" s="17">
        <v>117</v>
      </c>
      <c r="L34" s="17">
        <v>35</v>
      </c>
      <c r="M34" s="17">
        <v>68</v>
      </c>
      <c r="N34" s="17">
        <v>147</v>
      </c>
      <c r="O34" s="17">
        <v>32</v>
      </c>
      <c r="P34" s="17">
        <v>15</v>
      </c>
      <c r="Q34" s="17">
        <v>148</v>
      </c>
      <c r="R34" s="17">
        <v>7</v>
      </c>
      <c r="S34" s="17">
        <v>13</v>
      </c>
      <c r="T34" s="17">
        <v>41</v>
      </c>
      <c r="U34" s="17">
        <v>0</v>
      </c>
      <c r="V34" s="17">
        <v>156</v>
      </c>
      <c r="W34" s="17">
        <v>30</v>
      </c>
      <c r="X34" s="17">
        <v>14</v>
      </c>
      <c r="Y34" s="17">
        <v>6</v>
      </c>
      <c r="Z34" s="17">
        <v>0</v>
      </c>
      <c r="AA34" s="17">
        <v>122</v>
      </c>
      <c r="AB34" s="17">
        <v>0</v>
      </c>
      <c r="AC34" s="17">
        <v>141</v>
      </c>
      <c r="AD34" s="17">
        <v>71</v>
      </c>
      <c r="AE34" s="17">
        <v>275</v>
      </c>
      <c r="AF34" s="17">
        <v>957</v>
      </c>
      <c r="AG34" s="17">
        <v>28</v>
      </c>
      <c r="AH34" s="17">
        <v>1302</v>
      </c>
      <c r="AI34" s="17">
        <v>93</v>
      </c>
      <c r="AJ34" s="17">
        <v>0</v>
      </c>
      <c r="AK34" s="17">
        <v>9</v>
      </c>
      <c r="AL34" s="17">
        <v>11</v>
      </c>
      <c r="AM34" s="17">
        <v>76</v>
      </c>
      <c r="AN34" s="17">
        <v>101</v>
      </c>
      <c r="AO34" s="17">
        <v>296</v>
      </c>
      <c r="AP34" s="17">
        <v>800</v>
      </c>
      <c r="AQ34" s="17">
        <v>243</v>
      </c>
      <c r="AR34" s="17">
        <v>481</v>
      </c>
      <c r="AS34" s="17">
        <v>16</v>
      </c>
      <c r="AT34" s="17">
        <v>35</v>
      </c>
      <c r="AU34" s="17">
        <v>2</v>
      </c>
      <c r="AV34" s="17">
        <v>11</v>
      </c>
      <c r="AW34" s="17">
        <v>4</v>
      </c>
      <c r="AX34" s="17">
        <v>7</v>
      </c>
      <c r="AY34" s="17">
        <v>5</v>
      </c>
      <c r="AZ34" s="17">
        <v>3</v>
      </c>
      <c r="BA34" s="17">
        <v>1</v>
      </c>
      <c r="BB34" s="17">
        <v>0</v>
      </c>
      <c r="BC34" s="17">
        <v>1</v>
      </c>
      <c r="BD34" s="17">
        <v>0</v>
      </c>
      <c r="BE34" s="17">
        <v>3</v>
      </c>
      <c r="BF34" s="17">
        <v>1</v>
      </c>
      <c r="BG34" s="17">
        <v>307</v>
      </c>
      <c r="BH34" s="17">
        <v>83</v>
      </c>
      <c r="BI34" s="17">
        <v>2454</v>
      </c>
      <c r="BJ34" s="17">
        <v>3</v>
      </c>
      <c r="BK34" s="17">
        <v>68</v>
      </c>
      <c r="BL34" s="18">
        <v>17964</v>
      </c>
      <c r="BM34" s="17">
        <v>18048</v>
      </c>
      <c r="BN34" s="17">
        <v>186</v>
      </c>
      <c r="BO34" s="17">
        <v>0</v>
      </c>
      <c r="BP34" s="17">
        <v>0</v>
      </c>
      <c r="BQ34" s="17">
        <v>-13</v>
      </c>
      <c r="BR34" s="17">
        <v>29565</v>
      </c>
      <c r="BS34" s="18">
        <v>47786</v>
      </c>
      <c r="BT34" s="18">
        <v>65750</v>
      </c>
      <c r="BU34" s="17">
        <v>0</v>
      </c>
      <c r="BV34" s="18">
        <v>0</v>
      </c>
      <c r="BW34" s="18">
        <v>65750</v>
      </c>
      <c r="BX34" s="17">
        <v>65750</v>
      </c>
      <c r="BY34" s="17">
        <v>0</v>
      </c>
      <c r="CA34" s="14">
        <f t="shared" si="1"/>
        <v>0</v>
      </c>
      <c r="CB34" s="14">
        <f t="shared" si="2"/>
        <v>0</v>
      </c>
      <c r="CC34" s="14">
        <f t="shared" si="3"/>
        <v>0</v>
      </c>
      <c r="CD34" s="14" t="e">
        <f>SUM(#REF!)-BV34</f>
        <v>#REF!</v>
      </c>
      <c r="CE34" s="14">
        <f t="shared" si="4"/>
        <v>0</v>
      </c>
      <c r="CF34" s="14">
        <f t="shared" si="5"/>
        <v>0</v>
      </c>
    </row>
    <row r="35" spans="1:84" ht="15.6" x14ac:dyDescent="0.3">
      <c r="A35" s="14"/>
      <c r="B35" s="19" t="s">
        <v>79</v>
      </c>
      <c r="C35" s="20" t="s">
        <v>80</v>
      </c>
      <c r="D35" s="17">
        <v>1048</v>
      </c>
      <c r="E35" s="17">
        <v>748</v>
      </c>
      <c r="F35" s="17">
        <v>115</v>
      </c>
      <c r="G35" s="17">
        <v>342</v>
      </c>
      <c r="H35" s="17">
        <v>2</v>
      </c>
      <c r="I35" s="17">
        <v>53</v>
      </c>
      <c r="J35" s="17">
        <v>707</v>
      </c>
      <c r="K35" s="17">
        <v>502</v>
      </c>
      <c r="L35" s="17">
        <v>50</v>
      </c>
      <c r="M35" s="17">
        <v>6</v>
      </c>
      <c r="N35" s="17">
        <v>600</v>
      </c>
      <c r="O35" s="17">
        <v>693</v>
      </c>
      <c r="P35" s="17">
        <v>639</v>
      </c>
      <c r="Q35" s="17">
        <v>195</v>
      </c>
      <c r="R35" s="17">
        <v>0</v>
      </c>
      <c r="S35" s="17">
        <v>2331</v>
      </c>
      <c r="T35" s="17">
        <v>244</v>
      </c>
      <c r="U35" s="17">
        <v>0</v>
      </c>
      <c r="V35" s="17">
        <v>3644</v>
      </c>
      <c r="W35" s="17">
        <v>3974</v>
      </c>
      <c r="X35" s="17">
        <v>2151</v>
      </c>
      <c r="Y35" s="17">
        <v>1627</v>
      </c>
      <c r="Z35" s="17">
        <v>0</v>
      </c>
      <c r="AA35" s="17">
        <v>32</v>
      </c>
      <c r="AB35" s="17">
        <v>0</v>
      </c>
      <c r="AC35" s="17">
        <v>208</v>
      </c>
      <c r="AD35" s="17">
        <v>3098</v>
      </c>
      <c r="AE35" s="17">
        <v>171</v>
      </c>
      <c r="AF35" s="17">
        <v>26744</v>
      </c>
      <c r="AG35" s="17">
        <v>35</v>
      </c>
      <c r="AH35" s="17">
        <v>15</v>
      </c>
      <c r="AI35" s="17">
        <v>80</v>
      </c>
      <c r="AJ35" s="17">
        <v>0</v>
      </c>
      <c r="AK35" s="17">
        <v>255</v>
      </c>
      <c r="AL35" s="17">
        <v>376</v>
      </c>
      <c r="AM35" s="17">
        <v>136</v>
      </c>
      <c r="AN35" s="17">
        <v>3809</v>
      </c>
      <c r="AO35" s="17">
        <v>663</v>
      </c>
      <c r="AP35" s="17">
        <v>1431</v>
      </c>
      <c r="AQ35" s="17">
        <v>58204</v>
      </c>
      <c r="AR35" s="17">
        <v>130547</v>
      </c>
      <c r="AS35" s="17">
        <v>44169</v>
      </c>
      <c r="AT35" s="17">
        <v>697</v>
      </c>
      <c r="AU35" s="17">
        <v>178</v>
      </c>
      <c r="AV35" s="17">
        <v>55279</v>
      </c>
      <c r="AW35" s="17">
        <v>587</v>
      </c>
      <c r="AX35" s="17">
        <v>33</v>
      </c>
      <c r="AY35" s="17">
        <v>965</v>
      </c>
      <c r="AZ35" s="17">
        <v>72</v>
      </c>
      <c r="BA35" s="17">
        <v>74</v>
      </c>
      <c r="BB35" s="17">
        <v>31</v>
      </c>
      <c r="BC35" s="17">
        <v>107</v>
      </c>
      <c r="BD35" s="17">
        <v>162</v>
      </c>
      <c r="BE35" s="17">
        <v>184</v>
      </c>
      <c r="BF35" s="17">
        <v>27</v>
      </c>
      <c r="BG35" s="17">
        <v>111</v>
      </c>
      <c r="BH35" s="17">
        <v>479</v>
      </c>
      <c r="BI35" s="17">
        <v>581</v>
      </c>
      <c r="BJ35" s="17">
        <v>1732</v>
      </c>
      <c r="BK35" s="17">
        <v>890</v>
      </c>
      <c r="BL35" s="18">
        <v>351833</v>
      </c>
      <c r="BM35" s="17">
        <v>40505</v>
      </c>
      <c r="BN35" s="17">
        <v>1089</v>
      </c>
      <c r="BO35" s="17">
        <v>0</v>
      </c>
      <c r="BP35" s="17">
        <v>14708</v>
      </c>
      <c r="BQ35" s="17">
        <v>7446</v>
      </c>
      <c r="BR35" s="17">
        <v>286930</v>
      </c>
      <c r="BS35" s="18">
        <v>350678</v>
      </c>
      <c r="BT35" s="18">
        <v>702511</v>
      </c>
      <c r="BU35" s="17">
        <v>0</v>
      </c>
      <c r="BV35" s="18">
        <v>0</v>
      </c>
      <c r="BW35" s="18">
        <v>702511</v>
      </c>
      <c r="BX35" s="17">
        <v>702511</v>
      </c>
      <c r="BY35" s="17">
        <v>0</v>
      </c>
      <c r="CA35" s="14">
        <f t="shared" si="1"/>
        <v>0</v>
      </c>
      <c r="CB35" s="14">
        <f t="shared" si="2"/>
        <v>0</v>
      </c>
      <c r="CC35" s="14">
        <f t="shared" si="3"/>
        <v>0</v>
      </c>
      <c r="CD35" s="14" t="e">
        <f>SUM(#REF!)-BV35</f>
        <v>#REF!</v>
      </c>
      <c r="CE35" s="14">
        <f t="shared" si="4"/>
        <v>0</v>
      </c>
      <c r="CF35" s="14">
        <f t="shared" si="5"/>
        <v>0</v>
      </c>
    </row>
    <row r="36" spans="1:84" ht="15.6" x14ac:dyDescent="0.3">
      <c r="A36" s="14"/>
      <c r="B36" s="19" t="s">
        <v>81</v>
      </c>
      <c r="C36" s="20" t="s">
        <v>82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67</v>
      </c>
      <c r="J36" s="17">
        <v>910</v>
      </c>
      <c r="K36" s="17">
        <v>14</v>
      </c>
      <c r="L36" s="17">
        <v>2</v>
      </c>
      <c r="M36" s="17">
        <v>5</v>
      </c>
      <c r="N36" s="17">
        <v>12</v>
      </c>
      <c r="O36" s="17">
        <v>0</v>
      </c>
      <c r="P36" s="17">
        <v>94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50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50</v>
      </c>
      <c r="AF36" s="17">
        <v>10256</v>
      </c>
      <c r="AG36" s="17">
        <v>102600</v>
      </c>
      <c r="AH36" s="17">
        <v>2013</v>
      </c>
      <c r="AI36" s="17">
        <v>198</v>
      </c>
      <c r="AJ36" s="17">
        <v>0</v>
      </c>
      <c r="AK36" s="17">
        <v>506</v>
      </c>
      <c r="AL36" s="17">
        <v>56</v>
      </c>
      <c r="AM36" s="17">
        <v>654</v>
      </c>
      <c r="AN36" s="17">
        <v>0</v>
      </c>
      <c r="AO36" s="17">
        <v>296</v>
      </c>
      <c r="AP36" s="17">
        <v>1266738</v>
      </c>
      <c r="AQ36" s="17">
        <v>205</v>
      </c>
      <c r="AR36" s="17">
        <v>1023</v>
      </c>
      <c r="AS36" s="17">
        <v>0</v>
      </c>
      <c r="AT36" s="17">
        <v>203</v>
      </c>
      <c r="AU36" s="17">
        <v>0</v>
      </c>
      <c r="AV36" s="17">
        <v>0</v>
      </c>
      <c r="AW36" s="17">
        <v>0</v>
      </c>
      <c r="AX36" s="17">
        <v>48</v>
      </c>
      <c r="AY36" s="17">
        <v>1740</v>
      </c>
      <c r="AZ36" s="17">
        <v>0</v>
      </c>
      <c r="BA36" s="17">
        <v>0</v>
      </c>
      <c r="BB36" s="17">
        <v>14</v>
      </c>
      <c r="BC36" s="17">
        <v>0</v>
      </c>
      <c r="BD36" s="17">
        <v>4994</v>
      </c>
      <c r="BE36" s="17">
        <v>0</v>
      </c>
      <c r="BF36" s="17">
        <v>0</v>
      </c>
      <c r="BG36" s="17">
        <v>878</v>
      </c>
      <c r="BH36" s="17">
        <v>5135</v>
      </c>
      <c r="BI36" s="17">
        <v>1789</v>
      </c>
      <c r="BJ36" s="17">
        <v>0</v>
      </c>
      <c r="BK36" s="17">
        <v>0</v>
      </c>
      <c r="BL36" s="18">
        <v>1400550</v>
      </c>
      <c r="BM36" s="17">
        <v>47232</v>
      </c>
      <c r="BN36" s="17">
        <v>206</v>
      </c>
      <c r="BO36" s="17">
        <v>0</v>
      </c>
      <c r="BP36" s="17">
        <v>46195</v>
      </c>
      <c r="BQ36" s="17">
        <v>82</v>
      </c>
      <c r="BR36" s="17">
        <v>186516</v>
      </c>
      <c r="BS36" s="18">
        <v>280231</v>
      </c>
      <c r="BT36" s="18">
        <v>1680781</v>
      </c>
      <c r="BU36" s="17">
        <v>0</v>
      </c>
      <c r="BV36" s="18">
        <v>0</v>
      </c>
      <c r="BW36" s="18">
        <v>1680781</v>
      </c>
      <c r="BX36" s="17">
        <v>1680781</v>
      </c>
      <c r="BY36" s="17">
        <v>0</v>
      </c>
      <c r="CA36" s="14">
        <f t="shared" si="1"/>
        <v>0</v>
      </c>
      <c r="CB36" s="14">
        <f t="shared" si="2"/>
        <v>0</v>
      </c>
      <c r="CC36" s="14">
        <f t="shared" si="3"/>
        <v>0</v>
      </c>
      <c r="CD36" s="14" t="e">
        <f>SUM(#REF!)-BV36</f>
        <v>#REF!</v>
      </c>
      <c r="CE36" s="14">
        <f t="shared" si="4"/>
        <v>0</v>
      </c>
      <c r="CF36" s="14">
        <f t="shared" si="5"/>
        <v>0</v>
      </c>
    </row>
    <row r="37" spans="1:84" ht="15.6" x14ac:dyDescent="0.3">
      <c r="A37" s="14"/>
      <c r="B37" s="19" t="s">
        <v>83</v>
      </c>
      <c r="C37" s="20" t="s">
        <v>84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1187658</v>
      </c>
      <c r="AI37" s="17">
        <v>9187</v>
      </c>
      <c r="AJ37" s="17">
        <v>0</v>
      </c>
      <c r="AK37" s="17">
        <v>886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8">
        <v>1197731</v>
      </c>
      <c r="BM37" s="17">
        <v>0</v>
      </c>
      <c r="BN37" s="17">
        <v>0</v>
      </c>
      <c r="BO37" s="17">
        <v>0</v>
      </c>
      <c r="BP37" s="17">
        <v>0</v>
      </c>
      <c r="BQ37" s="17">
        <v>788352</v>
      </c>
      <c r="BR37" s="17">
        <v>14487970</v>
      </c>
      <c r="BS37" s="18">
        <v>15276322</v>
      </c>
      <c r="BT37" s="18">
        <v>16474053</v>
      </c>
      <c r="BU37" s="17">
        <v>0</v>
      </c>
      <c r="BV37" s="18">
        <v>0</v>
      </c>
      <c r="BW37" s="18">
        <v>16474053</v>
      </c>
      <c r="BX37" s="17">
        <v>16474053</v>
      </c>
      <c r="BY37" s="17">
        <v>0</v>
      </c>
      <c r="CA37" s="14">
        <f t="shared" si="1"/>
        <v>0</v>
      </c>
      <c r="CB37" s="14">
        <f t="shared" si="2"/>
        <v>0</v>
      </c>
      <c r="CC37" s="14">
        <f t="shared" si="3"/>
        <v>0</v>
      </c>
      <c r="CD37" s="14" t="e">
        <f>SUM(#REF!)-BV37</f>
        <v>#REF!</v>
      </c>
      <c r="CE37" s="14">
        <f t="shared" si="4"/>
        <v>0</v>
      </c>
      <c r="CF37" s="14">
        <f t="shared" si="5"/>
        <v>0</v>
      </c>
    </row>
    <row r="38" spans="1:84" ht="15.6" x14ac:dyDescent="0.3">
      <c r="A38" s="14"/>
      <c r="B38" s="19" t="s">
        <v>85</v>
      </c>
      <c r="C38" s="20" t="s">
        <v>86</v>
      </c>
      <c r="D38" s="17">
        <v>451</v>
      </c>
      <c r="E38" s="17">
        <v>262</v>
      </c>
      <c r="F38" s="17">
        <v>60</v>
      </c>
      <c r="G38" s="17">
        <v>185</v>
      </c>
      <c r="H38" s="17">
        <v>2</v>
      </c>
      <c r="I38" s="17">
        <v>1133</v>
      </c>
      <c r="J38" s="17">
        <v>2502</v>
      </c>
      <c r="K38" s="17">
        <v>53</v>
      </c>
      <c r="L38" s="17">
        <v>2</v>
      </c>
      <c r="M38" s="17">
        <v>8</v>
      </c>
      <c r="N38" s="17">
        <v>16</v>
      </c>
      <c r="O38" s="17">
        <v>47</v>
      </c>
      <c r="P38" s="17">
        <v>338</v>
      </c>
      <c r="Q38" s="17">
        <v>95</v>
      </c>
      <c r="R38" s="17">
        <v>65</v>
      </c>
      <c r="S38" s="17">
        <v>31</v>
      </c>
      <c r="T38" s="17">
        <v>780</v>
      </c>
      <c r="U38" s="17">
        <v>0</v>
      </c>
      <c r="V38" s="17">
        <v>80</v>
      </c>
      <c r="W38" s="17">
        <v>310</v>
      </c>
      <c r="X38" s="17">
        <v>34</v>
      </c>
      <c r="Y38" s="17">
        <v>11</v>
      </c>
      <c r="Z38" s="17">
        <v>0</v>
      </c>
      <c r="AA38" s="17">
        <v>30</v>
      </c>
      <c r="AB38" s="17">
        <v>0</v>
      </c>
      <c r="AC38" s="17">
        <v>247</v>
      </c>
      <c r="AD38" s="17">
        <v>43</v>
      </c>
      <c r="AE38" s="17">
        <v>280</v>
      </c>
      <c r="AF38" s="17">
        <v>98</v>
      </c>
      <c r="AG38" s="17">
        <v>429</v>
      </c>
      <c r="AH38" s="17">
        <v>886</v>
      </c>
      <c r="AI38" s="17">
        <v>32278</v>
      </c>
      <c r="AJ38" s="17">
        <v>0</v>
      </c>
      <c r="AK38" s="17">
        <v>851</v>
      </c>
      <c r="AL38" s="17">
        <v>389</v>
      </c>
      <c r="AM38" s="17">
        <v>953</v>
      </c>
      <c r="AN38" s="17">
        <v>14960</v>
      </c>
      <c r="AO38" s="17">
        <v>58</v>
      </c>
      <c r="AP38" s="17">
        <v>137424</v>
      </c>
      <c r="AQ38" s="17">
        <v>22892</v>
      </c>
      <c r="AR38" s="17">
        <v>23027</v>
      </c>
      <c r="AS38" s="17">
        <v>182</v>
      </c>
      <c r="AT38" s="17">
        <v>412</v>
      </c>
      <c r="AU38" s="17">
        <v>91</v>
      </c>
      <c r="AV38" s="17">
        <v>747</v>
      </c>
      <c r="AW38" s="17">
        <v>58</v>
      </c>
      <c r="AX38" s="17">
        <v>227</v>
      </c>
      <c r="AY38" s="17">
        <v>51</v>
      </c>
      <c r="AZ38" s="17">
        <v>1691</v>
      </c>
      <c r="BA38" s="17">
        <v>457</v>
      </c>
      <c r="BB38" s="17">
        <v>91</v>
      </c>
      <c r="BC38" s="17">
        <v>108</v>
      </c>
      <c r="BD38" s="17">
        <v>1060</v>
      </c>
      <c r="BE38" s="17">
        <v>434</v>
      </c>
      <c r="BF38" s="17">
        <v>64</v>
      </c>
      <c r="BG38" s="17">
        <v>8718</v>
      </c>
      <c r="BH38" s="17">
        <v>793</v>
      </c>
      <c r="BI38" s="17">
        <v>5709</v>
      </c>
      <c r="BJ38" s="17">
        <v>1223</v>
      </c>
      <c r="BK38" s="17">
        <v>1898</v>
      </c>
      <c r="BL38" s="18">
        <v>265324</v>
      </c>
      <c r="BM38" s="17">
        <v>13895</v>
      </c>
      <c r="BN38" s="17">
        <v>354</v>
      </c>
      <c r="BO38" s="17">
        <v>0</v>
      </c>
      <c r="BP38" s="17">
        <v>46385</v>
      </c>
      <c r="BQ38" s="17">
        <v>601</v>
      </c>
      <c r="BR38" s="17">
        <v>0</v>
      </c>
      <c r="BS38" s="18">
        <v>61235</v>
      </c>
      <c r="BT38" s="18">
        <v>326559</v>
      </c>
      <c r="BU38" s="17">
        <v>0</v>
      </c>
      <c r="BV38" s="18">
        <v>0</v>
      </c>
      <c r="BW38" s="18">
        <v>326559</v>
      </c>
      <c r="BX38" s="17">
        <v>326559</v>
      </c>
      <c r="BY38" s="17">
        <v>0</v>
      </c>
      <c r="CA38" s="14">
        <f t="shared" si="1"/>
        <v>0</v>
      </c>
      <c r="CB38" s="14">
        <f t="shared" si="2"/>
        <v>0</v>
      </c>
      <c r="CC38" s="14">
        <f t="shared" si="3"/>
        <v>0</v>
      </c>
      <c r="CD38" s="14" t="e">
        <f>SUM(#REF!)-BV38</f>
        <v>#REF!</v>
      </c>
      <c r="CE38" s="14">
        <f t="shared" si="4"/>
        <v>0</v>
      </c>
      <c r="CF38" s="14">
        <f t="shared" si="5"/>
        <v>0</v>
      </c>
    </row>
    <row r="39" spans="1:84" ht="15.6" x14ac:dyDescent="0.3">
      <c r="A39" s="14"/>
      <c r="B39" s="19" t="s">
        <v>87</v>
      </c>
      <c r="C39" s="20" t="s">
        <v>88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8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8">
        <v>0</v>
      </c>
      <c r="BT39" s="18">
        <v>0</v>
      </c>
      <c r="BU39" s="17">
        <v>0</v>
      </c>
      <c r="BV39" s="18">
        <v>0</v>
      </c>
      <c r="BW39" s="18">
        <v>0</v>
      </c>
      <c r="BX39" s="17">
        <v>0</v>
      </c>
      <c r="BY39" s="17">
        <v>0</v>
      </c>
      <c r="CA39" s="14">
        <f t="shared" ref="CA39:CA68" si="6">SUM(D39:BK39)-BL39</f>
        <v>0</v>
      </c>
      <c r="CB39" s="14">
        <f t="shared" ref="CB39:CB68" si="7">SUM(BM39:BR39)-BS39</f>
        <v>0</v>
      </c>
      <c r="CC39" s="14">
        <f t="shared" ref="CC39:CC68" si="8">+BT39-BS39-BL39</f>
        <v>0</v>
      </c>
      <c r="CD39" s="14" t="e">
        <f>SUM(#REF!)-BV39</f>
        <v>#REF!</v>
      </c>
      <c r="CE39" s="14">
        <f t="shared" ref="CE39:CE68" si="9">+BX39-BW39-BV39-BU39</f>
        <v>0</v>
      </c>
      <c r="CF39" s="14">
        <f t="shared" ref="CF39:CF68" si="10">+BT39-BX39</f>
        <v>0</v>
      </c>
    </row>
    <row r="40" spans="1:84" ht="15.6" x14ac:dyDescent="0.3">
      <c r="A40" s="14"/>
      <c r="B40" s="19" t="s">
        <v>89</v>
      </c>
      <c r="C40" s="20" t="s">
        <v>90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16</v>
      </c>
      <c r="R40" s="17">
        <v>41</v>
      </c>
      <c r="S40" s="17">
        <v>22</v>
      </c>
      <c r="T40" s="17">
        <v>29</v>
      </c>
      <c r="U40" s="17">
        <v>0</v>
      </c>
      <c r="V40" s="17">
        <v>0</v>
      </c>
      <c r="W40" s="17">
        <v>0</v>
      </c>
      <c r="X40" s="17">
        <v>0</v>
      </c>
      <c r="Y40" s="17">
        <v>3</v>
      </c>
      <c r="Z40" s="17">
        <v>0</v>
      </c>
      <c r="AA40" s="17">
        <v>0</v>
      </c>
      <c r="AB40" s="17">
        <v>0</v>
      </c>
      <c r="AC40" s="17">
        <v>2</v>
      </c>
      <c r="AD40" s="17">
        <v>1</v>
      </c>
      <c r="AE40" s="17">
        <v>0</v>
      </c>
      <c r="AF40" s="17">
        <v>8</v>
      </c>
      <c r="AG40" s="17">
        <v>0</v>
      </c>
      <c r="AH40" s="17">
        <v>0</v>
      </c>
      <c r="AI40" s="17">
        <v>55</v>
      </c>
      <c r="AJ40" s="17">
        <v>0</v>
      </c>
      <c r="AK40" s="17">
        <v>2</v>
      </c>
      <c r="AL40" s="17">
        <v>0</v>
      </c>
      <c r="AM40" s="17">
        <v>0</v>
      </c>
      <c r="AN40" s="17">
        <v>32</v>
      </c>
      <c r="AO40" s="17">
        <v>0</v>
      </c>
      <c r="AP40" s="17">
        <v>395</v>
      </c>
      <c r="AQ40" s="17">
        <v>0</v>
      </c>
      <c r="AR40" s="17">
        <v>0</v>
      </c>
      <c r="AS40" s="17">
        <v>1753</v>
      </c>
      <c r="AT40" s="17">
        <v>174</v>
      </c>
      <c r="AU40" s="17">
        <v>29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8">
        <v>2562</v>
      </c>
      <c r="BM40" s="17">
        <v>37452</v>
      </c>
      <c r="BN40" s="17">
        <v>15</v>
      </c>
      <c r="BO40" s="17">
        <v>0</v>
      </c>
      <c r="BP40" s="17">
        <v>14984</v>
      </c>
      <c r="BQ40" s="17">
        <v>501</v>
      </c>
      <c r="BR40" s="17">
        <v>46045</v>
      </c>
      <c r="BS40" s="18">
        <v>98997</v>
      </c>
      <c r="BT40" s="18">
        <v>101559</v>
      </c>
      <c r="BU40" s="17">
        <v>0</v>
      </c>
      <c r="BV40" s="18">
        <v>0</v>
      </c>
      <c r="BW40" s="18">
        <v>101559</v>
      </c>
      <c r="BX40" s="17">
        <v>101559</v>
      </c>
      <c r="BY40" s="17">
        <v>0</v>
      </c>
      <c r="CA40" s="14">
        <f t="shared" si="6"/>
        <v>0</v>
      </c>
      <c r="CB40" s="14">
        <f t="shared" si="7"/>
        <v>0</v>
      </c>
      <c r="CC40" s="14">
        <f t="shared" si="8"/>
        <v>0</v>
      </c>
      <c r="CD40" s="14" t="e">
        <f>SUM(#REF!)-BV40</f>
        <v>#REF!</v>
      </c>
      <c r="CE40" s="14">
        <f t="shared" si="9"/>
        <v>0</v>
      </c>
      <c r="CF40" s="14">
        <f t="shared" si="10"/>
        <v>0</v>
      </c>
    </row>
    <row r="41" spans="1:84" ht="15.6" x14ac:dyDescent="0.3">
      <c r="A41" s="14"/>
      <c r="B41" s="19" t="s">
        <v>91</v>
      </c>
      <c r="C41" s="20" t="s">
        <v>92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14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43</v>
      </c>
      <c r="T41" s="17">
        <v>18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12</v>
      </c>
      <c r="AD41" s="17">
        <v>0</v>
      </c>
      <c r="AE41" s="17">
        <v>0</v>
      </c>
      <c r="AF41" s="17">
        <v>0</v>
      </c>
      <c r="AG41" s="17">
        <v>0</v>
      </c>
      <c r="AH41" s="17">
        <v>95</v>
      </c>
      <c r="AI41" s="17">
        <v>0</v>
      </c>
      <c r="AJ41" s="17">
        <v>0</v>
      </c>
      <c r="AK41" s="17">
        <v>0</v>
      </c>
      <c r="AL41" s="17">
        <v>378</v>
      </c>
      <c r="AM41" s="17">
        <v>0</v>
      </c>
      <c r="AN41" s="17">
        <v>72</v>
      </c>
      <c r="AO41" s="17">
        <v>11</v>
      </c>
      <c r="AP41" s="17">
        <v>72</v>
      </c>
      <c r="AQ41" s="17">
        <v>64</v>
      </c>
      <c r="AR41" s="17">
        <v>320</v>
      </c>
      <c r="AS41" s="17">
        <v>0</v>
      </c>
      <c r="AT41" s="17">
        <v>45</v>
      </c>
      <c r="AU41" s="17">
        <v>0</v>
      </c>
      <c r="AV41" s="17">
        <v>129</v>
      </c>
      <c r="AW41" s="17">
        <v>0</v>
      </c>
      <c r="AX41" s="17">
        <v>177</v>
      </c>
      <c r="AY41" s="17">
        <v>738</v>
      </c>
      <c r="AZ41" s="17">
        <v>262</v>
      </c>
      <c r="BA41" s="17">
        <v>466</v>
      </c>
      <c r="BB41" s="17">
        <v>106</v>
      </c>
      <c r="BC41" s="17">
        <v>47</v>
      </c>
      <c r="BD41" s="17">
        <v>77</v>
      </c>
      <c r="BE41" s="17">
        <v>28</v>
      </c>
      <c r="BF41" s="17">
        <v>0</v>
      </c>
      <c r="BG41" s="17">
        <v>2322</v>
      </c>
      <c r="BH41" s="17">
        <v>383</v>
      </c>
      <c r="BI41" s="17">
        <v>278</v>
      </c>
      <c r="BJ41" s="17">
        <v>0</v>
      </c>
      <c r="BK41" s="17">
        <v>0</v>
      </c>
      <c r="BL41" s="18">
        <v>6157</v>
      </c>
      <c r="BM41" s="17">
        <v>7225</v>
      </c>
      <c r="BN41" s="17">
        <v>46</v>
      </c>
      <c r="BO41" s="17">
        <v>0</v>
      </c>
      <c r="BP41" s="17">
        <v>12855</v>
      </c>
      <c r="BQ41" s="17">
        <v>165</v>
      </c>
      <c r="BR41" s="17">
        <v>0</v>
      </c>
      <c r="BS41" s="18">
        <v>20291</v>
      </c>
      <c r="BT41" s="18">
        <v>26448</v>
      </c>
      <c r="BU41" s="17">
        <v>0</v>
      </c>
      <c r="BV41" s="18">
        <v>0</v>
      </c>
      <c r="BW41" s="18">
        <v>26448</v>
      </c>
      <c r="BX41" s="17">
        <v>26448</v>
      </c>
      <c r="BY41" s="17">
        <v>0</v>
      </c>
      <c r="CA41" s="14">
        <f t="shared" si="6"/>
        <v>0</v>
      </c>
      <c r="CB41" s="14">
        <f t="shared" si="7"/>
        <v>0</v>
      </c>
      <c r="CC41" s="14">
        <f t="shared" si="8"/>
        <v>0</v>
      </c>
      <c r="CD41" s="14" t="e">
        <f>SUM(#REF!)-BV41</f>
        <v>#REF!</v>
      </c>
      <c r="CE41" s="14">
        <f t="shared" si="9"/>
        <v>0</v>
      </c>
      <c r="CF41" s="14">
        <f t="shared" si="10"/>
        <v>0</v>
      </c>
    </row>
    <row r="42" spans="1:84" ht="15.6" x14ac:dyDescent="0.3">
      <c r="A42" s="14"/>
      <c r="B42" s="19" t="s">
        <v>93</v>
      </c>
      <c r="C42" s="20" t="s">
        <v>94</v>
      </c>
      <c r="D42" s="17">
        <v>6</v>
      </c>
      <c r="E42" s="17">
        <v>23</v>
      </c>
      <c r="F42" s="17">
        <v>1</v>
      </c>
      <c r="G42" s="17">
        <v>4</v>
      </c>
      <c r="H42" s="17">
        <v>0</v>
      </c>
      <c r="I42" s="17">
        <v>838</v>
      </c>
      <c r="J42" s="17">
        <v>11</v>
      </c>
      <c r="K42" s="17">
        <v>35</v>
      </c>
      <c r="L42" s="17">
        <v>0</v>
      </c>
      <c r="M42" s="17">
        <v>7</v>
      </c>
      <c r="N42" s="17">
        <v>8</v>
      </c>
      <c r="O42" s="17">
        <v>10</v>
      </c>
      <c r="P42" s="17">
        <v>99</v>
      </c>
      <c r="Q42" s="17">
        <v>788</v>
      </c>
      <c r="R42" s="17">
        <v>28</v>
      </c>
      <c r="S42" s="17">
        <v>3365</v>
      </c>
      <c r="T42" s="17">
        <v>735</v>
      </c>
      <c r="U42" s="17">
        <v>0</v>
      </c>
      <c r="V42" s="17">
        <v>123</v>
      </c>
      <c r="W42" s="17">
        <v>340</v>
      </c>
      <c r="X42" s="17">
        <v>336</v>
      </c>
      <c r="Y42" s="17">
        <v>18</v>
      </c>
      <c r="Z42" s="17">
        <v>0</v>
      </c>
      <c r="AA42" s="17">
        <v>79</v>
      </c>
      <c r="AB42" s="17">
        <v>0</v>
      </c>
      <c r="AC42" s="17">
        <v>366</v>
      </c>
      <c r="AD42" s="17">
        <v>94</v>
      </c>
      <c r="AE42" s="17">
        <v>12</v>
      </c>
      <c r="AF42" s="17">
        <v>81</v>
      </c>
      <c r="AG42" s="17">
        <v>307</v>
      </c>
      <c r="AH42" s="17">
        <v>346</v>
      </c>
      <c r="AI42" s="17">
        <v>50</v>
      </c>
      <c r="AJ42" s="17">
        <v>0</v>
      </c>
      <c r="AK42" s="17">
        <v>93</v>
      </c>
      <c r="AL42" s="17">
        <v>2</v>
      </c>
      <c r="AM42" s="17">
        <v>455</v>
      </c>
      <c r="AN42" s="17">
        <v>2168</v>
      </c>
      <c r="AO42" s="17">
        <v>62</v>
      </c>
      <c r="AP42" s="17">
        <v>2372</v>
      </c>
      <c r="AQ42" s="17">
        <v>2102</v>
      </c>
      <c r="AR42" s="17">
        <v>7709</v>
      </c>
      <c r="AS42" s="17">
        <v>630</v>
      </c>
      <c r="AT42" s="17">
        <v>682</v>
      </c>
      <c r="AU42" s="17">
        <v>66</v>
      </c>
      <c r="AV42" s="17">
        <v>355</v>
      </c>
      <c r="AW42" s="17">
        <v>57</v>
      </c>
      <c r="AX42" s="17">
        <v>160</v>
      </c>
      <c r="AY42" s="17">
        <v>1333</v>
      </c>
      <c r="AZ42" s="17">
        <v>1407</v>
      </c>
      <c r="BA42" s="17">
        <v>588</v>
      </c>
      <c r="BB42" s="17">
        <v>8</v>
      </c>
      <c r="BC42" s="17">
        <v>118</v>
      </c>
      <c r="BD42" s="17">
        <v>275</v>
      </c>
      <c r="BE42" s="17">
        <v>85</v>
      </c>
      <c r="BF42" s="17">
        <v>13</v>
      </c>
      <c r="BG42" s="17">
        <v>3011</v>
      </c>
      <c r="BH42" s="17">
        <v>1404</v>
      </c>
      <c r="BI42" s="17">
        <v>2796</v>
      </c>
      <c r="BJ42" s="17">
        <v>549</v>
      </c>
      <c r="BK42" s="17">
        <v>418</v>
      </c>
      <c r="BL42" s="18">
        <v>37028</v>
      </c>
      <c r="BM42" s="17">
        <v>5126</v>
      </c>
      <c r="BN42" s="17">
        <v>1808</v>
      </c>
      <c r="BO42" s="17">
        <v>0</v>
      </c>
      <c r="BP42" s="17">
        <v>10654</v>
      </c>
      <c r="BQ42" s="17">
        <v>104</v>
      </c>
      <c r="BR42" s="17">
        <v>0</v>
      </c>
      <c r="BS42" s="18">
        <v>17692</v>
      </c>
      <c r="BT42" s="18">
        <v>54720</v>
      </c>
      <c r="BU42" s="17">
        <v>0</v>
      </c>
      <c r="BV42" s="18">
        <v>0</v>
      </c>
      <c r="BW42" s="18">
        <v>54720</v>
      </c>
      <c r="BX42" s="17">
        <v>54720</v>
      </c>
      <c r="BY42" s="17">
        <v>0</v>
      </c>
      <c r="CA42" s="14">
        <f t="shared" si="6"/>
        <v>0</v>
      </c>
      <c r="CB42" s="14">
        <f t="shared" si="7"/>
        <v>0</v>
      </c>
      <c r="CC42" s="14">
        <f t="shared" si="8"/>
        <v>0</v>
      </c>
      <c r="CD42" s="14" t="e">
        <f>SUM(#REF!)-BV42</f>
        <v>#REF!</v>
      </c>
      <c r="CE42" s="14">
        <f t="shared" si="9"/>
        <v>0</v>
      </c>
      <c r="CF42" s="14">
        <f t="shared" si="10"/>
        <v>0</v>
      </c>
    </row>
    <row r="43" spans="1:84" ht="15.6" x14ac:dyDescent="0.3">
      <c r="A43" s="14"/>
      <c r="B43" s="19" t="s">
        <v>95</v>
      </c>
      <c r="C43" s="20" t="s">
        <v>96</v>
      </c>
      <c r="D43" s="17">
        <v>4</v>
      </c>
      <c r="E43" s="17">
        <v>4</v>
      </c>
      <c r="F43" s="17">
        <v>57</v>
      </c>
      <c r="G43" s="17">
        <v>63</v>
      </c>
      <c r="H43" s="17">
        <v>5</v>
      </c>
      <c r="I43" s="17">
        <v>1090</v>
      </c>
      <c r="J43" s="17">
        <v>434</v>
      </c>
      <c r="K43" s="17">
        <v>5</v>
      </c>
      <c r="L43" s="17">
        <v>6</v>
      </c>
      <c r="M43" s="17">
        <v>706</v>
      </c>
      <c r="N43" s="17">
        <v>340</v>
      </c>
      <c r="O43" s="17">
        <v>45</v>
      </c>
      <c r="P43" s="17">
        <v>375</v>
      </c>
      <c r="Q43" s="17">
        <v>852</v>
      </c>
      <c r="R43" s="17">
        <v>214</v>
      </c>
      <c r="S43" s="17">
        <v>3089</v>
      </c>
      <c r="T43" s="17">
        <v>2112</v>
      </c>
      <c r="U43" s="17">
        <v>0</v>
      </c>
      <c r="V43" s="17">
        <v>5485</v>
      </c>
      <c r="W43" s="17">
        <v>1533</v>
      </c>
      <c r="X43" s="17">
        <v>2503</v>
      </c>
      <c r="Y43" s="17">
        <v>1800</v>
      </c>
      <c r="Z43" s="17">
        <v>0</v>
      </c>
      <c r="AA43" s="17">
        <v>3156</v>
      </c>
      <c r="AB43" s="17">
        <v>0</v>
      </c>
      <c r="AC43" s="17">
        <v>1985</v>
      </c>
      <c r="AD43" s="17">
        <v>1773</v>
      </c>
      <c r="AE43" s="17">
        <v>494</v>
      </c>
      <c r="AF43" s="17">
        <v>5147</v>
      </c>
      <c r="AG43" s="17">
        <v>20172</v>
      </c>
      <c r="AH43" s="17">
        <v>19696</v>
      </c>
      <c r="AI43" s="17">
        <v>1101</v>
      </c>
      <c r="AJ43" s="17">
        <v>0</v>
      </c>
      <c r="AK43" s="17">
        <v>982</v>
      </c>
      <c r="AL43" s="17">
        <v>510</v>
      </c>
      <c r="AM43" s="17">
        <v>2293</v>
      </c>
      <c r="AN43" s="17">
        <v>166357</v>
      </c>
      <c r="AO43" s="17">
        <v>819</v>
      </c>
      <c r="AP43" s="17">
        <v>3579</v>
      </c>
      <c r="AQ43" s="17">
        <v>2607</v>
      </c>
      <c r="AR43" s="17">
        <v>8608</v>
      </c>
      <c r="AS43" s="17">
        <v>2300</v>
      </c>
      <c r="AT43" s="17">
        <v>1336</v>
      </c>
      <c r="AU43" s="17">
        <v>19</v>
      </c>
      <c r="AV43" s="17">
        <v>2144</v>
      </c>
      <c r="AW43" s="17">
        <v>5385</v>
      </c>
      <c r="AX43" s="17">
        <v>18458</v>
      </c>
      <c r="AY43" s="17">
        <v>5946</v>
      </c>
      <c r="AZ43" s="17">
        <v>6666</v>
      </c>
      <c r="BA43" s="17">
        <v>5342</v>
      </c>
      <c r="BB43" s="17">
        <v>950</v>
      </c>
      <c r="BC43" s="17">
        <v>2307</v>
      </c>
      <c r="BD43" s="17">
        <v>1224</v>
      </c>
      <c r="BE43" s="17">
        <v>402</v>
      </c>
      <c r="BF43" s="17">
        <v>567</v>
      </c>
      <c r="BG43" s="17">
        <v>87698</v>
      </c>
      <c r="BH43" s="17">
        <v>8598</v>
      </c>
      <c r="BI43" s="17">
        <v>9822</v>
      </c>
      <c r="BJ43" s="17">
        <v>6859</v>
      </c>
      <c r="BK43" s="17">
        <v>1361</v>
      </c>
      <c r="BL43" s="18">
        <v>427385</v>
      </c>
      <c r="BM43" s="17">
        <v>617726</v>
      </c>
      <c r="BN43" s="17">
        <v>8730</v>
      </c>
      <c r="BO43" s="17">
        <v>0</v>
      </c>
      <c r="BP43" s="17">
        <v>0</v>
      </c>
      <c r="BQ43" s="17">
        <v>0</v>
      </c>
      <c r="BR43" s="17">
        <v>0</v>
      </c>
      <c r="BS43" s="18">
        <v>626456</v>
      </c>
      <c r="BT43" s="18">
        <v>1053841</v>
      </c>
      <c r="BU43" s="17">
        <v>0</v>
      </c>
      <c r="BV43" s="18">
        <v>0</v>
      </c>
      <c r="BW43" s="18">
        <v>1053841</v>
      </c>
      <c r="BX43" s="17">
        <v>1053841</v>
      </c>
      <c r="BY43" s="17">
        <v>0</v>
      </c>
      <c r="CA43" s="14">
        <f t="shared" si="6"/>
        <v>0</v>
      </c>
      <c r="CB43" s="14">
        <f t="shared" si="7"/>
        <v>0</v>
      </c>
      <c r="CC43" s="14">
        <f t="shared" si="8"/>
        <v>0</v>
      </c>
      <c r="CD43" s="14" t="e">
        <f>SUM(#REF!)-BV43</f>
        <v>#REF!</v>
      </c>
      <c r="CE43" s="14">
        <f t="shared" si="9"/>
        <v>0</v>
      </c>
      <c r="CF43" s="14">
        <f t="shared" si="10"/>
        <v>0</v>
      </c>
    </row>
    <row r="44" spans="1:84" ht="15.6" x14ac:dyDescent="0.3">
      <c r="A44" s="14"/>
      <c r="B44" s="19" t="s">
        <v>97</v>
      </c>
      <c r="C44" s="20" t="s">
        <v>98</v>
      </c>
      <c r="D44" s="17">
        <v>58</v>
      </c>
      <c r="E44" s="17">
        <v>56</v>
      </c>
      <c r="F44" s="17">
        <v>71</v>
      </c>
      <c r="G44" s="17">
        <v>1</v>
      </c>
      <c r="H44" s="17">
        <v>1</v>
      </c>
      <c r="I44" s="17">
        <v>321</v>
      </c>
      <c r="J44" s="17">
        <v>137</v>
      </c>
      <c r="K44" s="17">
        <v>3</v>
      </c>
      <c r="L44" s="17">
        <v>3</v>
      </c>
      <c r="M44" s="17">
        <v>46</v>
      </c>
      <c r="N44" s="17">
        <v>27</v>
      </c>
      <c r="O44" s="17">
        <v>3</v>
      </c>
      <c r="P44" s="17">
        <v>3</v>
      </c>
      <c r="Q44" s="17">
        <v>9</v>
      </c>
      <c r="R44" s="17">
        <v>3</v>
      </c>
      <c r="S44" s="17">
        <v>185</v>
      </c>
      <c r="T44" s="17">
        <v>55</v>
      </c>
      <c r="U44" s="17">
        <v>0</v>
      </c>
      <c r="V44" s="17">
        <v>322</v>
      </c>
      <c r="W44" s="17">
        <v>11</v>
      </c>
      <c r="X44" s="17">
        <v>62</v>
      </c>
      <c r="Y44" s="17">
        <v>116</v>
      </c>
      <c r="Z44" s="17">
        <v>0</v>
      </c>
      <c r="AA44" s="17">
        <v>9</v>
      </c>
      <c r="AB44" s="17">
        <v>0</v>
      </c>
      <c r="AC44" s="17">
        <v>11</v>
      </c>
      <c r="AD44" s="17">
        <v>9</v>
      </c>
      <c r="AE44" s="17">
        <v>30</v>
      </c>
      <c r="AF44" s="17">
        <v>15</v>
      </c>
      <c r="AG44" s="17">
        <v>120</v>
      </c>
      <c r="AH44" s="17">
        <v>229</v>
      </c>
      <c r="AI44" s="17">
        <v>6</v>
      </c>
      <c r="AJ44" s="17">
        <v>0</v>
      </c>
      <c r="AK44" s="17">
        <v>13</v>
      </c>
      <c r="AL44" s="17">
        <v>4</v>
      </c>
      <c r="AM44" s="17">
        <v>5</v>
      </c>
      <c r="AN44" s="17">
        <v>23</v>
      </c>
      <c r="AO44" s="17">
        <v>959</v>
      </c>
      <c r="AP44" s="17">
        <v>155</v>
      </c>
      <c r="AQ44" s="17">
        <v>40</v>
      </c>
      <c r="AR44" s="17">
        <v>284</v>
      </c>
      <c r="AS44" s="17">
        <v>96</v>
      </c>
      <c r="AT44" s="17">
        <v>267</v>
      </c>
      <c r="AU44" s="17">
        <v>12</v>
      </c>
      <c r="AV44" s="17">
        <v>35</v>
      </c>
      <c r="AW44" s="17">
        <v>276</v>
      </c>
      <c r="AX44" s="17">
        <v>778</v>
      </c>
      <c r="AY44" s="17">
        <v>189</v>
      </c>
      <c r="AZ44" s="17">
        <v>177</v>
      </c>
      <c r="BA44" s="17">
        <v>89</v>
      </c>
      <c r="BB44" s="17">
        <v>6</v>
      </c>
      <c r="BC44" s="17">
        <v>55</v>
      </c>
      <c r="BD44" s="17">
        <v>272</v>
      </c>
      <c r="BE44" s="17">
        <v>20</v>
      </c>
      <c r="BF44" s="17">
        <v>13</v>
      </c>
      <c r="BG44" s="17">
        <v>1086</v>
      </c>
      <c r="BH44" s="17">
        <v>271</v>
      </c>
      <c r="BI44" s="17">
        <v>451</v>
      </c>
      <c r="BJ44" s="17">
        <v>42</v>
      </c>
      <c r="BK44" s="17">
        <v>98</v>
      </c>
      <c r="BL44" s="18">
        <v>7638</v>
      </c>
      <c r="BM44" s="17">
        <v>23356</v>
      </c>
      <c r="BN44" s="17">
        <v>401</v>
      </c>
      <c r="BO44" s="17">
        <v>20546</v>
      </c>
      <c r="BP44" s="17">
        <v>0</v>
      </c>
      <c r="BQ44" s="17">
        <v>486</v>
      </c>
      <c r="BR44" s="17">
        <v>0</v>
      </c>
      <c r="BS44" s="18">
        <v>44789</v>
      </c>
      <c r="BT44" s="18">
        <v>52427</v>
      </c>
      <c r="BU44" s="17">
        <v>0</v>
      </c>
      <c r="BV44" s="18">
        <v>0</v>
      </c>
      <c r="BW44" s="18">
        <v>52427</v>
      </c>
      <c r="BX44" s="17">
        <v>52427</v>
      </c>
      <c r="BY44" s="17">
        <v>0</v>
      </c>
      <c r="CA44" s="14">
        <f t="shared" si="6"/>
        <v>0</v>
      </c>
      <c r="CB44" s="14">
        <f t="shared" si="7"/>
        <v>0</v>
      </c>
      <c r="CC44" s="14">
        <f t="shared" si="8"/>
        <v>0</v>
      </c>
      <c r="CD44" s="14" t="e">
        <f>SUM(#REF!)-BV44</f>
        <v>#REF!</v>
      </c>
      <c r="CE44" s="14">
        <f t="shared" si="9"/>
        <v>0</v>
      </c>
      <c r="CF44" s="14">
        <f t="shared" si="10"/>
        <v>0</v>
      </c>
    </row>
    <row r="45" spans="1:84" ht="15.6" x14ac:dyDescent="0.3">
      <c r="A45" s="14"/>
      <c r="B45" s="19" t="s">
        <v>99</v>
      </c>
      <c r="C45" s="20" t="s">
        <v>100</v>
      </c>
      <c r="D45" s="17">
        <v>1295</v>
      </c>
      <c r="E45" s="17">
        <v>466</v>
      </c>
      <c r="F45" s="17">
        <v>173</v>
      </c>
      <c r="G45" s="17">
        <v>276</v>
      </c>
      <c r="H45" s="17">
        <v>1</v>
      </c>
      <c r="I45" s="17">
        <v>195531</v>
      </c>
      <c r="J45" s="17">
        <v>8188</v>
      </c>
      <c r="K45" s="17">
        <v>6047</v>
      </c>
      <c r="L45" s="17">
        <v>930</v>
      </c>
      <c r="M45" s="17">
        <v>2724</v>
      </c>
      <c r="N45" s="17">
        <v>10164</v>
      </c>
      <c r="O45" s="17">
        <v>0</v>
      </c>
      <c r="P45" s="17">
        <v>6981</v>
      </c>
      <c r="Q45" s="17">
        <v>2558</v>
      </c>
      <c r="R45" s="17">
        <v>437</v>
      </c>
      <c r="S45" s="17">
        <v>43910</v>
      </c>
      <c r="T45" s="17">
        <v>23988</v>
      </c>
      <c r="U45" s="17">
        <v>0</v>
      </c>
      <c r="V45" s="17">
        <v>1003</v>
      </c>
      <c r="W45" s="17">
        <v>1367</v>
      </c>
      <c r="X45" s="17">
        <v>393</v>
      </c>
      <c r="Y45" s="17">
        <v>97</v>
      </c>
      <c r="Z45" s="17">
        <v>0</v>
      </c>
      <c r="AA45" s="17">
        <v>832</v>
      </c>
      <c r="AB45" s="17">
        <v>0</v>
      </c>
      <c r="AC45" s="17">
        <v>942</v>
      </c>
      <c r="AD45" s="17">
        <v>362</v>
      </c>
      <c r="AE45" s="17">
        <v>616</v>
      </c>
      <c r="AF45" s="17">
        <v>7503</v>
      </c>
      <c r="AG45" s="17">
        <v>13313</v>
      </c>
      <c r="AH45" s="17">
        <v>2087</v>
      </c>
      <c r="AI45" s="17">
        <v>5715</v>
      </c>
      <c r="AJ45" s="17">
        <v>0</v>
      </c>
      <c r="AK45" s="17">
        <v>602</v>
      </c>
      <c r="AL45" s="17">
        <v>12</v>
      </c>
      <c r="AM45" s="17">
        <v>38</v>
      </c>
      <c r="AN45" s="17">
        <v>15427</v>
      </c>
      <c r="AO45" s="17">
        <v>896</v>
      </c>
      <c r="AP45" s="17">
        <v>16107</v>
      </c>
      <c r="AQ45" s="17">
        <v>25962</v>
      </c>
      <c r="AR45" s="17">
        <v>290204</v>
      </c>
      <c r="AS45" s="17">
        <v>6695</v>
      </c>
      <c r="AT45" s="17">
        <v>5913</v>
      </c>
      <c r="AU45" s="17">
        <v>76</v>
      </c>
      <c r="AV45" s="17">
        <v>1084</v>
      </c>
      <c r="AW45" s="17">
        <v>41237</v>
      </c>
      <c r="AX45" s="17">
        <v>1782</v>
      </c>
      <c r="AY45" s="17">
        <v>22356</v>
      </c>
      <c r="AZ45" s="17">
        <v>21594</v>
      </c>
      <c r="BA45" s="17">
        <v>22744</v>
      </c>
      <c r="BB45" s="17">
        <v>834</v>
      </c>
      <c r="BC45" s="17">
        <v>1612</v>
      </c>
      <c r="BD45" s="17">
        <v>249132</v>
      </c>
      <c r="BE45" s="17">
        <v>4143</v>
      </c>
      <c r="BF45" s="17">
        <v>1056</v>
      </c>
      <c r="BG45" s="17">
        <v>103945</v>
      </c>
      <c r="BH45" s="17">
        <v>19831</v>
      </c>
      <c r="BI45" s="17">
        <v>6171</v>
      </c>
      <c r="BJ45" s="17">
        <v>1614</v>
      </c>
      <c r="BK45" s="17">
        <v>3014</v>
      </c>
      <c r="BL45" s="18">
        <v>1201980</v>
      </c>
      <c r="BM45" s="17">
        <v>0</v>
      </c>
      <c r="BN45" s="17">
        <v>0</v>
      </c>
      <c r="BO45" s="17">
        <v>0</v>
      </c>
      <c r="BP45" s="17">
        <v>8048780</v>
      </c>
      <c r="BQ45" s="17">
        <v>0</v>
      </c>
      <c r="BR45" s="17">
        <v>0</v>
      </c>
      <c r="BS45" s="18">
        <v>8048780</v>
      </c>
      <c r="BT45" s="18">
        <v>9250760</v>
      </c>
      <c r="BU45" s="17">
        <v>0</v>
      </c>
      <c r="BV45" s="18">
        <v>0</v>
      </c>
      <c r="BW45" s="18">
        <v>9250760</v>
      </c>
      <c r="BX45" s="17">
        <v>9250760</v>
      </c>
      <c r="BY45" s="17">
        <v>0</v>
      </c>
      <c r="CA45" s="14">
        <f t="shared" si="6"/>
        <v>0</v>
      </c>
      <c r="CB45" s="14">
        <f t="shared" si="7"/>
        <v>0</v>
      </c>
      <c r="CC45" s="14">
        <f t="shared" si="8"/>
        <v>0</v>
      </c>
      <c r="CD45" s="14" t="e">
        <f>SUM(#REF!)-BV45</f>
        <v>#REF!</v>
      </c>
      <c r="CE45" s="14">
        <f t="shared" si="9"/>
        <v>0</v>
      </c>
      <c r="CF45" s="14">
        <f t="shared" si="10"/>
        <v>0</v>
      </c>
    </row>
    <row r="46" spans="1:84" ht="15.6" x14ac:dyDescent="0.3">
      <c r="A46" s="14"/>
      <c r="B46" s="19" t="s">
        <v>101</v>
      </c>
      <c r="C46" s="20" t="s">
        <v>102</v>
      </c>
      <c r="D46" s="17">
        <v>650</v>
      </c>
      <c r="E46" s="17">
        <v>653</v>
      </c>
      <c r="F46" s="17">
        <v>135</v>
      </c>
      <c r="G46" s="17">
        <v>2422</v>
      </c>
      <c r="H46" s="17">
        <v>183</v>
      </c>
      <c r="I46" s="17">
        <v>3516</v>
      </c>
      <c r="J46" s="17">
        <v>1628</v>
      </c>
      <c r="K46" s="17">
        <v>180</v>
      </c>
      <c r="L46" s="17">
        <v>16</v>
      </c>
      <c r="M46" s="17">
        <v>154</v>
      </c>
      <c r="N46" s="17">
        <v>84</v>
      </c>
      <c r="O46" s="17">
        <v>145</v>
      </c>
      <c r="P46" s="17">
        <v>777</v>
      </c>
      <c r="Q46" s="17">
        <v>223</v>
      </c>
      <c r="R46" s="17">
        <v>651</v>
      </c>
      <c r="S46" s="17">
        <v>6925</v>
      </c>
      <c r="T46" s="17">
        <v>2615</v>
      </c>
      <c r="U46" s="17">
        <v>0</v>
      </c>
      <c r="V46" s="17">
        <v>1275</v>
      </c>
      <c r="W46" s="17">
        <v>341</v>
      </c>
      <c r="X46" s="17">
        <v>179</v>
      </c>
      <c r="Y46" s="17">
        <v>418</v>
      </c>
      <c r="Z46" s="17">
        <v>0</v>
      </c>
      <c r="AA46" s="17">
        <v>12</v>
      </c>
      <c r="AB46" s="17">
        <v>0</v>
      </c>
      <c r="AC46" s="17">
        <v>54</v>
      </c>
      <c r="AD46" s="17">
        <v>52</v>
      </c>
      <c r="AE46" s="17">
        <v>21</v>
      </c>
      <c r="AF46" s="17">
        <v>153</v>
      </c>
      <c r="AG46" s="17">
        <v>441</v>
      </c>
      <c r="AH46" s="17">
        <v>84854</v>
      </c>
      <c r="AI46" s="17">
        <v>777</v>
      </c>
      <c r="AJ46" s="17">
        <v>0</v>
      </c>
      <c r="AK46" s="17">
        <v>130</v>
      </c>
      <c r="AL46" s="17">
        <v>38</v>
      </c>
      <c r="AM46" s="17">
        <v>45</v>
      </c>
      <c r="AN46" s="17">
        <v>1569</v>
      </c>
      <c r="AO46" s="17">
        <v>97</v>
      </c>
      <c r="AP46" s="17">
        <v>6657</v>
      </c>
      <c r="AQ46" s="17">
        <v>16081</v>
      </c>
      <c r="AR46" s="17">
        <v>69172</v>
      </c>
      <c r="AS46" s="17">
        <v>157294</v>
      </c>
      <c r="AT46" s="17">
        <v>3500</v>
      </c>
      <c r="AU46" s="17">
        <v>428</v>
      </c>
      <c r="AV46" s="17">
        <v>2069</v>
      </c>
      <c r="AW46" s="17">
        <v>8967</v>
      </c>
      <c r="AX46" s="17">
        <v>367</v>
      </c>
      <c r="AY46" s="17">
        <v>343</v>
      </c>
      <c r="AZ46" s="17">
        <v>827</v>
      </c>
      <c r="BA46" s="17">
        <v>867</v>
      </c>
      <c r="BB46" s="17">
        <v>92</v>
      </c>
      <c r="BC46" s="17">
        <v>282</v>
      </c>
      <c r="BD46" s="17">
        <v>392</v>
      </c>
      <c r="BE46" s="17">
        <v>1397</v>
      </c>
      <c r="BF46" s="17">
        <v>70</v>
      </c>
      <c r="BG46" s="17">
        <v>102984</v>
      </c>
      <c r="BH46" s="17">
        <v>10442</v>
      </c>
      <c r="BI46" s="17">
        <v>1427</v>
      </c>
      <c r="BJ46" s="17">
        <v>403</v>
      </c>
      <c r="BK46" s="17">
        <v>329</v>
      </c>
      <c r="BL46" s="18">
        <v>495803</v>
      </c>
      <c r="BM46" s="17">
        <v>623039</v>
      </c>
      <c r="BN46" s="17">
        <v>5316</v>
      </c>
      <c r="BO46" s="17">
        <v>0</v>
      </c>
      <c r="BP46" s="17">
        <v>826816</v>
      </c>
      <c r="BQ46" s="17">
        <v>15909</v>
      </c>
      <c r="BR46" s="17">
        <v>190243</v>
      </c>
      <c r="BS46" s="18">
        <v>1661323</v>
      </c>
      <c r="BT46" s="18">
        <v>2157126</v>
      </c>
      <c r="BU46" s="17">
        <v>0</v>
      </c>
      <c r="BV46" s="18">
        <v>0</v>
      </c>
      <c r="BW46" s="18">
        <v>2157126</v>
      </c>
      <c r="BX46" s="17">
        <v>2157126</v>
      </c>
      <c r="BY46" s="17">
        <v>0</v>
      </c>
      <c r="CA46" s="14">
        <f t="shared" si="6"/>
        <v>0</v>
      </c>
      <c r="CB46" s="14">
        <f t="shared" si="7"/>
        <v>0</v>
      </c>
      <c r="CC46" s="14">
        <f t="shared" si="8"/>
        <v>0</v>
      </c>
      <c r="CD46" s="14" t="e">
        <f>SUM(#REF!)-BV46</f>
        <v>#REF!</v>
      </c>
      <c r="CE46" s="14">
        <f t="shared" si="9"/>
        <v>0</v>
      </c>
      <c r="CF46" s="14">
        <f t="shared" si="10"/>
        <v>0</v>
      </c>
    </row>
    <row r="47" spans="1:84" ht="15.6" x14ac:dyDescent="0.3">
      <c r="A47" s="14"/>
      <c r="B47" s="19" t="s">
        <v>103</v>
      </c>
      <c r="C47" s="20" t="s">
        <v>104</v>
      </c>
      <c r="D47" s="17">
        <v>2588</v>
      </c>
      <c r="E47" s="17">
        <v>3269</v>
      </c>
      <c r="F47" s="17">
        <v>10966</v>
      </c>
      <c r="G47" s="17">
        <v>8151</v>
      </c>
      <c r="H47" s="17">
        <v>523</v>
      </c>
      <c r="I47" s="17">
        <v>125548</v>
      </c>
      <c r="J47" s="17">
        <v>131284</v>
      </c>
      <c r="K47" s="17">
        <v>7391</v>
      </c>
      <c r="L47" s="17">
        <v>533</v>
      </c>
      <c r="M47" s="17">
        <v>11900</v>
      </c>
      <c r="N47" s="17">
        <v>40540</v>
      </c>
      <c r="O47" s="17">
        <v>5282</v>
      </c>
      <c r="P47" s="17">
        <v>1994</v>
      </c>
      <c r="Q47" s="17">
        <v>79312</v>
      </c>
      <c r="R47" s="17">
        <v>2377</v>
      </c>
      <c r="S47" s="17">
        <v>99442</v>
      </c>
      <c r="T47" s="17">
        <v>39732</v>
      </c>
      <c r="U47" s="17">
        <v>0</v>
      </c>
      <c r="V47" s="17">
        <v>564995</v>
      </c>
      <c r="W47" s="17">
        <v>56028</v>
      </c>
      <c r="X47" s="17">
        <v>190745</v>
      </c>
      <c r="Y47" s="17">
        <v>2581</v>
      </c>
      <c r="Z47" s="17">
        <v>0</v>
      </c>
      <c r="AA47" s="17">
        <v>6740</v>
      </c>
      <c r="AB47" s="17">
        <v>0</v>
      </c>
      <c r="AC47" s="17">
        <v>25772</v>
      </c>
      <c r="AD47" s="17">
        <v>5685</v>
      </c>
      <c r="AE47" s="17">
        <v>4246</v>
      </c>
      <c r="AF47" s="17">
        <v>37958</v>
      </c>
      <c r="AG47" s="17">
        <v>101087</v>
      </c>
      <c r="AH47" s="17">
        <v>775884</v>
      </c>
      <c r="AI47" s="17">
        <v>26204</v>
      </c>
      <c r="AJ47" s="17">
        <v>0</v>
      </c>
      <c r="AK47" s="17">
        <v>6681</v>
      </c>
      <c r="AL47" s="17">
        <v>1891</v>
      </c>
      <c r="AM47" s="17">
        <v>2941</v>
      </c>
      <c r="AN47" s="17">
        <v>128125</v>
      </c>
      <c r="AO47" s="17">
        <v>4510</v>
      </c>
      <c r="AP47" s="17">
        <v>478674</v>
      </c>
      <c r="AQ47" s="17">
        <v>50895</v>
      </c>
      <c r="AR47" s="17">
        <v>137826</v>
      </c>
      <c r="AS47" s="17">
        <v>90857</v>
      </c>
      <c r="AT47" s="17">
        <v>89689</v>
      </c>
      <c r="AU47" s="17">
        <v>4288</v>
      </c>
      <c r="AV47" s="17">
        <v>146808</v>
      </c>
      <c r="AW47" s="17">
        <v>5118</v>
      </c>
      <c r="AX47" s="17">
        <v>9045</v>
      </c>
      <c r="AY47" s="17">
        <v>300209</v>
      </c>
      <c r="AZ47" s="17">
        <v>18112</v>
      </c>
      <c r="BA47" s="17">
        <v>4165</v>
      </c>
      <c r="BB47" s="17">
        <v>621</v>
      </c>
      <c r="BC47" s="17">
        <v>2661</v>
      </c>
      <c r="BD47" s="17">
        <v>3023</v>
      </c>
      <c r="BE47" s="17">
        <v>2331</v>
      </c>
      <c r="BF47" s="17">
        <v>962</v>
      </c>
      <c r="BG47" s="17">
        <v>83126</v>
      </c>
      <c r="BH47" s="17">
        <v>29808</v>
      </c>
      <c r="BI47" s="17">
        <v>70401</v>
      </c>
      <c r="BJ47" s="17">
        <v>4510</v>
      </c>
      <c r="BK47" s="17">
        <v>4272</v>
      </c>
      <c r="BL47" s="18">
        <v>4050306</v>
      </c>
      <c r="BM47" s="17">
        <v>3225501</v>
      </c>
      <c r="BN47" s="17">
        <v>24453</v>
      </c>
      <c r="BO47" s="17">
        <v>8979</v>
      </c>
      <c r="BP47" s="17">
        <v>107870</v>
      </c>
      <c r="BQ47" s="17">
        <v>101062</v>
      </c>
      <c r="BR47" s="17">
        <v>2616149</v>
      </c>
      <c r="BS47" s="18">
        <v>6084014</v>
      </c>
      <c r="BT47" s="18">
        <v>10134320</v>
      </c>
      <c r="BU47" s="17">
        <v>0</v>
      </c>
      <c r="BV47" s="18">
        <v>0</v>
      </c>
      <c r="BW47" s="18">
        <v>10134320</v>
      </c>
      <c r="BX47" s="17">
        <v>10134320</v>
      </c>
      <c r="BY47" s="17">
        <v>0</v>
      </c>
      <c r="CA47" s="14">
        <f t="shared" si="6"/>
        <v>0</v>
      </c>
      <c r="CB47" s="14">
        <f t="shared" si="7"/>
        <v>0</v>
      </c>
      <c r="CC47" s="14">
        <f t="shared" si="8"/>
        <v>0</v>
      </c>
      <c r="CD47" s="14" t="e">
        <f>SUM(#REF!)-BV47</f>
        <v>#REF!</v>
      </c>
      <c r="CE47" s="14">
        <f t="shared" si="9"/>
        <v>0</v>
      </c>
      <c r="CF47" s="14">
        <f t="shared" si="10"/>
        <v>0</v>
      </c>
    </row>
    <row r="48" spans="1:84" ht="15.6" x14ac:dyDescent="0.3">
      <c r="A48" s="14"/>
      <c r="B48" s="19" t="s">
        <v>105</v>
      </c>
      <c r="C48" s="20" t="s">
        <v>106</v>
      </c>
      <c r="D48" s="17">
        <v>1776</v>
      </c>
      <c r="E48" s="17">
        <v>1014</v>
      </c>
      <c r="F48" s="17">
        <v>1928</v>
      </c>
      <c r="G48" s="17">
        <v>12127</v>
      </c>
      <c r="H48" s="17">
        <v>593</v>
      </c>
      <c r="I48" s="17">
        <v>51892</v>
      </c>
      <c r="J48" s="17">
        <v>28403</v>
      </c>
      <c r="K48" s="17">
        <v>3302</v>
      </c>
      <c r="L48" s="17">
        <v>135</v>
      </c>
      <c r="M48" s="17">
        <v>3926</v>
      </c>
      <c r="N48" s="17">
        <v>3301</v>
      </c>
      <c r="O48" s="17">
        <v>2416</v>
      </c>
      <c r="P48" s="17">
        <v>3049</v>
      </c>
      <c r="Q48" s="17">
        <v>19190</v>
      </c>
      <c r="R48" s="17">
        <v>154</v>
      </c>
      <c r="S48" s="17">
        <v>42393</v>
      </c>
      <c r="T48" s="17">
        <v>27973</v>
      </c>
      <c r="U48" s="17">
        <v>0</v>
      </c>
      <c r="V48" s="17">
        <v>30979</v>
      </c>
      <c r="W48" s="17">
        <v>5825</v>
      </c>
      <c r="X48" s="17">
        <v>15124</v>
      </c>
      <c r="Y48" s="17">
        <v>1985</v>
      </c>
      <c r="Z48" s="17">
        <v>0</v>
      </c>
      <c r="AA48" s="17">
        <v>2761</v>
      </c>
      <c r="AB48" s="17">
        <v>0</v>
      </c>
      <c r="AC48" s="17">
        <v>4088</v>
      </c>
      <c r="AD48" s="17">
        <v>2233</v>
      </c>
      <c r="AE48" s="17">
        <v>622</v>
      </c>
      <c r="AF48" s="17">
        <v>7883</v>
      </c>
      <c r="AG48" s="17">
        <v>22615</v>
      </c>
      <c r="AH48" s="17">
        <v>90677</v>
      </c>
      <c r="AI48" s="17">
        <v>2585</v>
      </c>
      <c r="AJ48" s="17">
        <v>0</v>
      </c>
      <c r="AK48" s="17">
        <v>1217</v>
      </c>
      <c r="AL48" s="17">
        <v>657</v>
      </c>
      <c r="AM48" s="17">
        <v>1478</v>
      </c>
      <c r="AN48" s="17">
        <v>22785</v>
      </c>
      <c r="AO48" s="17">
        <v>1140</v>
      </c>
      <c r="AP48" s="17">
        <v>43430</v>
      </c>
      <c r="AQ48" s="17">
        <v>54548</v>
      </c>
      <c r="AR48" s="17">
        <v>515612</v>
      </c>
      <c r="AS48" s="17">
        <v>26947</v>
      </c>
      <c r="AT48" s="17">
        <v>8421</v>
      </c>
      <c r="AU48" s="17">
        <v>260</v>
      </c>
      <c r="AV48" s="17">
        <v>14840</v>
      </c>
      <c r="AW48" s="17">
        <v>9501</v>
      </c>
      <c r="AX48" s="17">
        <v>2005</v>
      </c>
      <c r="AY48" s="17">
        <v>25999</v>
      </c>
      <c r="AZ48" s="17">
        <v>1401</v>
      </c>
      <c r="BA48" s="17">
        <v>1145</v>
      </c>
      <c r="BB48" s="17">
        <v>383</v>
      </c>
      <c r="BC48" s="17">
        <v>424</v>
      </c>
      <c r="BD48" s="17">
        <v>1448</v>
      </c>
      <c r="BE48" s="17">
        <v>1048</v>
      </c>
      <c r="BF48" s="17">
        <v>1940</v>
      </c>
      <c r="BG48" s="17">
        <v>9232</v>
      </c>
      <c r="BH48" s="17">
        <v>24161</v>
      </c>
      <c r="BI48" s="17">
        <v>4376</v>
      </c>
      <c r="BJ48" s="17">
        <v>1626</v>
      </c>
      <c r="BK48" s="17">
        <v>2772</v>
      </c>
      <c r="BL48" s="18">
        <v>1169745</v>
      </c>
      <c r="BM48" s="17">
        <v>300084</v>
      </c>
      <c r="BN48" s="17">
        <v>4913</v>
      </c>
      <c r="BO48" s="17">
        <v>473</v>
      </c>
      <c r="BP48" s="17">
        <v>21497</v>
      </c>
      <c r="BQ48" s="17">
        <v>5333</v>
      </c>
      <c r="BR48" s="17">
        <v>137991</v>
      </c>
      <c r="BS48" s="18">
        <v>470291</v>
      </c>
      <c r="BT48" s="18">
        <v>1640036</v>
      </c>
      <c r="BU48" s="17">
        <v>0</v>
      </c>
      <c r="BV48" s="18">
        <v>0</v>
      </c>
      <c r="BW48" s="18">
        <v>1640036</v>
      </c>
      <c r="BX48" s="17">
        <v>1640036</v>
      </c>
      <c r="BY48" s="17">
        <v>0</v>
      </c>
      <c r="CA48" s="14">
        <f t="shared" si="6"/>
        <v>0</v>
      </c>
      <c r="CB48" s="14">
        <f t="shared" si="7"/>
        <v>0</v>
      </c>
      <c r="CC48" s="14">
        <f t="shared" si="8"/>
        <v>0</v>
      </c>
      <c r="CD48" s="14" t="e">
        <f>SUM(#REF!)-BV48</f>
        <v>#REF!</v>
      </c>
      <c r="CE48" s="14">
        <f t="shared" si="9"/>
        <v>0</v>
      </c>
      <c r="CF48" s="14">
        <f t="shared" si="10"/>
        <v>0</v>
      </c>
    </row>
    <row r="49" spans="1:84" ht="15.6" x14ac:dyDescent="0.3">
      <c r="A49" s="14"/>
      <c r="B49" s="19" t="s">
        <v>107</v>
      </c>
      <c r="C49" s="20" t="s">
        <v>108</v>
      </c>
      <c r="D49" s="17">
        <v>631</v>
      </c>
      <c r="E49" s="17">
        <v>322</v>
      </c>
      <c r="F49" s="17">
        <v>214</v>
      </c>
      <c r="G49" s="17">
        <v>733</v>
      </c>
      <c r="H49" s="17">
        <v>26</v>
      </c>
      <c r="I49" s="17">
        <v>15451</v>
      </c>
      <c r="J49" s="17">
        <v>15055</v>
      </c>
      <c r="K49" s="17">
        <v>593</v>
      </c>
      <c r="L49" s="17">
        <v>60</v>
      </c>
      <c r="M49" s="17">
        <v>2111</v>
      </c>
      <c r="N49" s="17">
        <v>3554</v>
      </c>
      <c r="O49" s="17">
        <v>772</v>
      </c>
      <c r="P49" s="17">
        <v>2149</v>
      </c>
      <c r="Q49" s="17">
        <v>4829</v>
      </c>
      <c r="R49" s="17">
        <v>8</v>
      </c>
      <c r="S49" s="17">
        <v>40877</v>
      </c>
      <c r="T49" s="17">
        <v>50429</v>
      </c>
      <c r="U49" s="17">
        <v>0</v>
      </c>
      <c r="V49" s="17">
        <v>61681</v>
      </c>
      <c r="W49" s="17">
        <v>1632</v>
      </c>
      <c r="X49" s="17">
        <v>2437</v>
      </c>
      <c r="Y49" s="17">
        <v>1029</v>
      </c>
      <c r="Z49" s="17">
        <v>0</v>
      </c>
      <c r="AA49" s="17">
        <v>1119</v>
      </c>
      <c r="AB49" s="17">
        <v>0</v>
      </c>
      <c r="AC49" s="17">
        <v>3016</v>
      </c>
      <c r="AD49" s="17">
        <v>866</v>
      </c>
      <c r="AE49" s="17">
        <v>309</v>
      </c>
      <c r="AF49" s="17">
        <v>3096</v>
      </c>
      <c r="AG49" s="17">
        <v>9128</v>
      </c>
      <c r="AH49" s="17">
        <v>231730</v>
      </c>
      <c r="AI49" s="17">
        <v>1193</v>
      </c>
      <c r="AJ49" s="17">
        <v>0</v>
      </c>
      <c r="AK49" s="17">
        <v>457</v>
      </c>
      <c r="AL49" s="17">
        <v>577</v>
      </c>
      <c r="AM49" s="17">
        <v>538</v>
      </c>
      <c r="AN49" s="17">
        <v>6964</v>
      </c>
      <c r="AO49" s="17">
        <v>693</v>
      </c>
      <c r="AP49" s="17">
        <v>11855</v>
      </c>
      <c r="AQ49" s="17">
        <v>88463</v>
      </c>
      <c r="AR49" s="17">
        <v>306684</v>
      </c>
      <c r="AS49" s="17">
        <v>5113</v>
      </c>
      <c r="AT49" s="17">
        <v>13144</v>
      </c>
      <c r="AU49" s="17">
        <v>74</v>
      </c>
      <c r="AV49" s="17">
        <v>307</v>
      </c>
      <c r="AW49" s="17">
        <v>14264</v>
      </c>
      <c r="AX49" s="17">
        <v>240</v>
      </c>
      <c r="AY49" s="17">
        <v>628</v>
      </c>
      <c r="AZ49" s="17">
        <v>6174</v>
      </c>
      <c r="BA49" s="17">
        <v>1104</v>
      </c>
      <c r="BB49" s="17">
        <v>149</v>
      </c>
      <c r="BC49" s="17">
        <v>516</v>
      </c>
      <c r="BD49" s="17">
        <v>802</v>
      </c>
      <c r="BE49" s="17">
        <v>794</v>
      </c>
      <c r="BF49" s="17">
        <v>856</v>
      </c>
      <c r="BG49" s="17">
        <v>13664</v>
      </c>
      <c r="BH49" s="17">
        <v>7869</v>
      </c>
      <c r="BI49" s="17">
        <v>1121</v>
      </c>
      <c r="BJ49" s="17">
        <v>994</v>
      </c>
      <c r="BK49" s="17">
        <v>1047</v>
      </c>
      <c r="BL49" s="18">
        <v>940141</v>
      </c>
      <c r="BM49" s="17">
        <v>50482</v>
      </c>
      <c r="BN49" s="17">
        <v>1587</v>
      </c>
      <c r="BO49" s="17">
        <v>19</v>
      </c>
      <c r="BP49" s="17">
        <v>852</v>
      </c>
      <c r="BQ49" s="17">
        <v>213</v>
      </c>
      <c r="BR49" s="17">
        <v>13770</v>
      </c>
      <c r="BS49" s="18">
        <v>66923</v>
      </c>
      <c r="BT49" s="18">
        <v>1007064</v>
      </c>
      <c r="BU49" s="17">
        <v>0</v>
      </c>
      <c r="BV49" s="18">
        <v>0</v>
      </c>
      <c r="BW49" s="18">
        <v>1007064</v>
      </c>
      <c r="BX49" s="17">
        <v>1007064</v>
      </c>
      <c r="BY49" s="17">
        <v>0</v>
      </c>
      <c r="CA49" s="14">
        <f t="shared" si="6"/>
        <v>0</v>
      </c>
      <c r="CB49" s="14">
        <f t="shared" si="7"/>
        <v>0</v>
      </c>
      <c r="CC49" s="14">
        <f t="shared" si="8"/>
        <v>0</v>
      </c>
      <c r="CD49" s="14" t="e">
        <f>SUM(#REF!)-BV49</f>
        <v>#REF!</v>
      </c>
      <c r="CE49" s="14">
        <f t="shared" si="9"/>
        <v>0</v>
      </c>
      <c r="CF49" s="14">
        <f t="shared" si="10"/>
        <v>0</v>
      </c>
    </row>
    <row r="50" spans="1:84" ht="15.6" x14ac:dyDescent="0.3">
      <c r="A50" s="14"/>
      <c r="B50" s="19" t="s">
        <v>109</v>
      </c>
      <c r="C50" s="20" t="s">
        <v>110</v>
      </c>
      <c r="D50" s="17">
        <v>14</v>
      </c>
      <c r="E50" s="17">
        <v>18</v>
      </c>
      <c r="F50" s="17">
        <v>29</v>
      </c>
      <c r="G50" s="17">
        <v>46</v>
      </c>
      <c r="H50" s="17">
        <v>3</v>
      </c>
      <c r="I50" s="17">
        <v>799</v>
      </c>
      <c r="J50" s="17">
        <v>1432</v>
      </c>
      <c r="K50" s="17">
        <v>60</v>
      </c>
      <c r="L50" s="17">
        <v>7</v>
      </c>
      <c r="M50" s="17">
        <v>27</v>
      </c>
      <c r="N50" s="17">
        <v>79</v>
      </c>
      <c r="O50" s="17">
        <v>77</v>
      </c>
      <c r="P50" s="17">
        <v>732</v>
      </c>
      <c r="Q50" s="17">
        <v>220</v>
      </c>
      <c r="R50" s="17">
        <v>19</v>
      </c>
      <c r="S50" s="17">
        <v>1461</v>
      </c>
      <c r="T50" s="17">
        <v>1363</v>
      </c>
      <c r="U50" s="17">
        <v>0</v>
      </c>
      <c r="V50" s="17">
        <v>4248</v>
      </c>
      <c r="W50" s="17">
        <v>315</v>
      </c>
      <c r="X50" s="17">
        <v>892</v>
      </c>
      <c r="Y50" s="17">
        <v>40</v>
      </c>
      <c r="Z50" s="17">
        <v>0</v>
      </c>
      <c r="AA50" s="17">
        <v>32</v>
      </c>
      <c r="AB50" s="17">
        <v>0</v>
      </c>
      <c r="AC50" s="17">
        <v>533</v>
      </c>
      <c r="AD50" s="17">
        <v>113</v>
      </c>
      <c r="AE50" s="17">
        <v>26</v>
      </c>
      <c r="AF50" s="17">
        <v>43</v>
      </c>
      <c r="AG50" s="17">
        <v>836</v>
      </c>
      <c r="AH50" s="17">
        <v>8970</v>
      </c>
      <c r="AI50" s="17">
        <v>117</v>
      </c>
      <c r="AJ50" s="17">
        <v>0</v>
      </c>
      <c r="AK50" s="17">
        <v>40</v>
      </c>
      <c r="AL50" s="17">
        <v>6</v>
      </c>
      <c r="AM50" s="17">
        <v>13</v>
      </c>
      <c r="AN50" s="17">
        <v>238</v>
      </c>
      <c r="AO50" s="17">
        <v>69</v>
      </c>
      <c r="AP50" s="17">
        <v>1305</v>
      </c>
      <c r="AQ50" s="17">
        <v>113</v>
      </c>
      <c r="AR50" s="17">
        <v>2033</v>
      </c>
      <c r="AS50" s="17">
        <v>129</v>
      </c>
      <c r="AT50" s="17">
        <v>978</v>
      </c>
      <c r="AU50" s="17">
        <v>1421</v>
      </c>
      <c r="AV50" s="17">
        <v>191</v>
      </c>
      <c r="AW50" s="17">
        <v>2153</v>
      </c>
      <c r="AX50" s="17">
        <v>12</v>
      </c>
      <c r="AY50" s="17">
        <v>405</v>
      </c>
      <c r="AZ50" s="17">
        <v>276</v>
      </c>
      <c r="BA50" s="17">
        <v>38</v>
      </c>
      <c r="BB50" s="17">
        <v>11</v>
      </c>
      <c r="BC50" s="17">
        <v>126</v>
      </c>
      <c r="BD50" s="17">
        <v>4</v>
      </c>
      <c r="BE50" s="17">
        <v>15</v>
      </c>
      <c r="BF50" s="17">
        <v>41</v>
      </c>
      <c r="BG50" s="17">
        <v>782</v>
      </c>
      <c r="BH50" s="17">
        <v>1471</v>
      </c>
      <c r="BI50" s="17">
        <v>2015</v>
      </c>
      <c r="BJ50" s="17">
        <v>102</v>
      </c>
      <c r="BK50" s="17">
        <v>196</v>
      </c>
      <c r="BL50" s="18">
        <v>36734</v>
      </c>
      <c r="BM50" s="17">
        <v>26815</v>
      </c>
      <c r="BN50" s="17">
        <v>694</v>
      </c>
      <c r="BO50" s="17">
        <v>12</v>
      </c>
      <c r="BP50" s="17">
        <v>531</v>
      </c>
      <c r="BQ50" s="17">
        <v>131</v>
      </c>
      <c r="BR50" s="17">
        <v>3157</v>
      </c>
      <c r="BS50" s="18">
        <v>31340</v>
      </c>
      <c r="BT50" s="18">
        <v>68074</v>
      </c>
      <c r="BU50" s="17">
        <v>0</v>
      </c>
      <c r="BV50" s="18">
        <v>0</v>
      </c>
      <c r="BW50" s="18">
        <v>68074</v>
      </c>
      <c r="BX50" s="17">
        <v>68074</v>
      </c>
      <c r="BY50" s="17">
        <v>0</v>
      </c>
      <c r="CA50" s="14">
        <f t="shared" si="6"/>
        <v>0</v>
      </c>
      <c r="CB50" s="14">
        <f t="shared" si="7"/>
        <v>0</v>
      </c>
      <c r="CC50" s="14">
        <f t="shared" si="8"/>
        <v>0</v>
      </c>
      <c r="CD50" s="14" t="e">
        <f>SUM(#REF!)-BV50</f>
        <v>#REF!</v>
      </c>
      <c r="CE50" s="14">
        <f t="shared" si="9"/>
        <v>0</v>
      </c>
      <c r="CF50" s="14">
        <f t="shared" si="10"/>
        <v>0</v>
      </c>
    </row>
    <row r="51" spans="1:84" ht="15.6" x14ac:dyDescent="0.3">
      <c r="A51" s="14"/>
      <c r="B51" s="19" t="s">
        <v>111</v>
      </c>
      <c r="C51" s="20" t="s">
        <v>112</v>
      </c>
      <c r="D51" s="17">
        <v>301</v>
      </c>
      <c r="E51" s="17">
        <v>327</v>
      </c>
      <c r="F51" s="17">
        <v>864</v>
      </c>
      <c r="G51" s="17">
        <v>1350</v>
      </c>
      <c r="H51" s="17">
        <v>41</v>
      </c>
      <c r="I51" s="17">
        <v>14090</v>
      </c>
      <c r="J51" s="17">
        <v>11812</v>
      </c>
      <c r="K51" s="17">
        <v>704</v>
      </c>
      <c r="L51" s="17">
        <v>46</v>
      </c>
      <c r="M51" s="17">
        <v>946</v>
      </c>
      <c r="N51" s="17">
        <v>3214</v>
      </c>
      <c r="O51" s="17">
        <v>439</v>
      </c>
      <c r="P51" s="17">
        <v>518</v>
      </c>
      <c r="Q51" s="17">
        <v>6219</v>
      </c>
      <c r="R51" s="17">
        <v>284</v>
      </c>
      <c r="S51" s="17">
        <v>8973</v>
      </c>
      <c r="T51" s="17">
        <v>3107</v>
      </c>
      <c r="U51" s="17">
        <v>0</v>
      </c>
      <c r="V51" s="17">
        <v>45088</v>
      </c>
      <c r="W51" s="17">
        <v>5895</v>
      </c>
      <c r="X51" s="17">
        <v>15872</v>
      </c>
      <c r="Y51" s="17">
        <v>1180</v>
      </c>
      <c r="Z51" s="17">
        <v>0</v>
      </c>
      <c r="AA51" s="17">
        <v>614</v>
      </c>
      <c r="AB51" s="17">
        <v>0</v>
      </c>
      <c r="AC51" s="17">
        <v>2219</v>
      </c>
      <c r="AD51" s="17">
        <v>907</v>
      </c>
      <c r="AE51" s="17">
        <v>363</v>
      </c>
      <c r="AF51" s="17">
        <v>3234</v>
      </c>
      <c r="AG51" s="17">
        <v>8972</v>
      </c>
      <c r="AH51" s="17">
        <v>85282</v>
      </c>
      <c r="AI51" s="17">
        <v>1981</v>
      </c>
      <c r="AJ51" s="17">
        <v>0</v>
      </c>
      <c r="AK51" s="17">
        <v>514</v>
      </c>
      <c r="AL51" s="17">
        <v>168</v>
      </c>
      <c r="AM51" s="17">
        <v>284</v>
      </c>
      <c r="AN51" s="17">
        <v>10839</v>
      </c>
      <c r="AO51" s="17">
        <v>907</v>
      </c>
      <c r="AP51" s="17">
        <v>38777</v>
      </c>
      <c r="AQ51" s="17">
        <v>11167</v>
      </c>
      <c r="AR51" s="17">
        <v>80890</v>
      </c>
      <c r="AS51" s="17">
        <v>8695</v>
      </c>
      <c r="AT51" s="17">
        <v>11362</v>
      </c>
      <c r="AU51" s="17">
        <v>319</v>
      </c>
      <c r="AV51" s="17">
        <v>125506</v>
      </c>
      <c r="AW51" s="17">
        <v>5587</v>
      </c>
      <c r="AX51" s="17">
        <v>2004</v>
      </c>
      <c r="AY51" s="17">
        <v>36475</v>
      </c>
      <c r="AZ51" s="17">
        <v>1502</v>
      </c>
      <c r="BA51" s="17">
        <v>1435</v>
      </c>
      <c r="BB51" s="17">
        <v>151</v>
      </c>
      <c r="BC51" s="17">
        <v>756</v>
      </c>
      <c r="BD51" s="17">
        <v>851</v>
      </c>
      <c r="BE51" s="17">
        <v>1539</v>
      </c>
      <c r="BF51" s="17">
        <v>109</v>
      </c>
      <c r="BG51" s="17">
        <v>99977</v>
      </c>
      <c r="BH51" s="17">
        <v>15573</v>
      </c>
      <c r="BI51" s="17">
        <v>8304</v>
      </c>
      <c r="BJ51" s="17">
        <v>2336</v>
      </c>
      <c r="BK51" s="17">
        <v>1324</v>
      </c>
      <c r="BL51" s="18">
        <v>692193</v>
      </c>
      <c r="BM51" s="17">
        <v>1054896</v>
      </c>
      <c r="BN51" s="17">
        <v>29452</v>
      </c>
      <c r="BO51" s="17">
        <v>707</v>
      </c>
      <c r="BP51" s="17">
        <v>32096</v>
      </c>
      <c r="BQ51" s="17">
        <v>7959</v>
      </c>
      <c r="BR51" s="17">
        <v>213721</v>
      </c>
      <c r="BS51" s="18">
        <v>1338831</v>
      </c>
      <c r="BT51" s="18">
        <v>2031024</v>
      </c>
      <c r="BU51" s="17">
        <v>0</v>
      </c>
      <c r="BV51" s="18">
        <v>0</v>
      </c>
      <c r="BW51" s="18">
        <v>2031024</v>
      </c>
      <c r="BX51" s="17">
        <v>2031024</v>
      </c>
      <c r="BY51" s="17">
        <v>0</v>
      </c>
      <c r="CA51" s="14">
        <f t="shared" si="6"/>
        <v>0</v>
      </c>
      <c r="CB51" s="14">
        <f t="shared" si="7"/>
        <v>0</v>
      </c>
      <c r="CC51" s="14">
        <f t="shared" si="8"/>
        <v>0</v>
      </c>
      <c r="CD51" s="14" t="e">
        <f>SUM(#REF!)-BV51</f>
        <v>#REF!</v>
      </c>
      <c r="CE51" s="14">
        <f t="shared" si="9"/>
        <v>0</v>
      </c>
      <c r="CF51" s="14">
        <f t="shared" si="10"/>
        <v>0</v>
      </c>
    </row>
    <row r="52" spans="1:84" ht="15.6" x14ac:dyDescent="0.3">
      <c r="A52" s="14"/>
      <c r="B52" s="19" t="s">
        <v>113</v>
      </c>
      <c r="C52" s="20" t="s">
        <v>114</v>
      </c>
      <c r="D52" s="17">
        <v>100</v>
      </c>
      <c r="E52" s="17">
        <v>111</v>
      </c>
      <c r="F52" s="17">
        <v>211</v>
      </c>
      <c r="G52" s="17">
        <v>331</v>
      </c>
      <c r="H52" s="17">
        <v>11</v>
      </c>
      <c r="I52" s="17">
        <v>3585</v>
      </c>
      <c r="J52" s="17">
        <v>3021</v>
      </c>
      <c r="K52" s="17">
        <v>141</v>
      </c>
      <c r="L52" s="17">
        <v>16</v>
      </c>
      <c r="M52" s="17">
        <v>212</v>
      </c>
      <c r="N52" s="17">
        <v>701</v>
      </c>
      <c r="O52" s="17">
        <v>129</v>
      </c>
      <c r="P52" s="17">
        <v>180</v>
      </c>
      <c r="Q52" s="17">
        <v>1242</v>
      </c>
      <c r="R52" s="17">
        <v>59</v>
      </c>
      <c r="S52" s="17">
        <v>3162</v>
      </c>
      <c r="T52" s="17">
        <v>723</v>
      </c>
      <c r="U52" s="17">
        <v>0</v>
      </c>
      <c r="V52" s="17">
        <v>9770</v>
      </c>
      <c r="W52" s="17">
        <v>1847</v>
      </c>
      <c r="X52" s="17">
        <v>4301</v>
      </c>
      <c r="Y52" s="17">
        <v>729</v>
      </c>
      <c r="Z52" s="17">
        <v>0</v>
      </c>
      <c r="AA52" s="17">
        <v>195</v>
      </c>
      <c r="AB52" s="17">
        <v>0</v>
      </c>
      <c r="AC52" s="17">
        <v>1530</v>
      </c>
      <c r="AD52" s="17">
        <v>1177</v>
      </c>
      <c r="AE52" s="17">
        <v>422</v>
      </c>
      <c r="AF52" s="17">
        <v>770</v>
      </c>
      <c r="AG52" s="17">
        <v>2326</v>
      </c>
      <c r="AH52" s="17">
        <v>16060</v>
      </c>
      <c r="AI52" s="17">
        <v>5319</v>
      </c>
      <c r="AJ52" s="17">
        <v>0</v>
      </c>
      <c r="AK52" s="17">
        <v>481</v>
      </c>
      <c r="AL52" s="17">
        <v>210</v>
      </c>
      <c r="AM52" s="17">
        <v>613</v>
      </c>
      <c r="AN52" s="17">
        <v>1999</v>
      </c>
      <c r="AO52" s="17">
        <v>92</v>
      </c>
      <c r="AP52" s="17">
        <v>37886</v>
      </c>
      <c r="AQ52" s="17">
        <v>1193</v>
      </c>
      <c r="AR52" s="17">
        <v>4019</v>
      </c>
      <c r="AS52" s="17">
        <v>12763</v>
      </c>
      <c r="AT52" s="17">
        <v>7448</v>
      </c>
      <c r="AU52" s="17">
        <v>239</v>
      </c>
      <c r="AV52" s="17">
        <v>90563</v>
      </c>
      <c r="AW52" s="17">
        <v>11565</v>
      </c>
      <c r="AX52" s="17">
        <v>272</v>
      </c>
      <c r="AY52" s="17">
        <v>50319</v>
      </c>
      <c r="AZ52" s="17">
        <v>10713</v>
      </c>
      <c r="BA52" s="17">
        <v>465</v>
      </c>
      <c r="BB52" s="17">
        <v>101</v>
      </c>
      <c r="BC52" s="17">
        <v>593</v>
      </c>
      <c r="BD52" s="17">
        <v>140</v>
      </c>
      <c r="BE52" s="17">
        <v>107</v>
      </c>
      <c r="BF52" s="17">
        <v>293</v>
      </c>
      <c r="BG52" s="17">
        <v>3325</v>
      </c>
      <c r="BH52" s="17">
        <v>1017</v>
      </c>
      <c r="BI52" s="17">
        <v>1899</v>
      </c>
      <c r="BJ52" s="17">
        <v>868</v>
      </c>
      <c r="BK52" s="17">
        <v>428</v>
      </c>
      <c r="BL52" s="18">
        <v>297992</v>
      </c>
      <c r="BM52" s="17">
        <v>172698</v>
      </c>
      <c r="BN52" s="17">
        <v>1279</v>
      </c>
      <c r="BO52" s="17">
        <v>155</v>
      </c>
      <c r="BP52" s="17">
        <v>7044</v>
      </c>
      <c r="BQ52" s="17">
        <v>1746</v>
      </c>
      <c r="BR52" s="17">
        <v>43185</v>
      </c>
      <c r="BS52" s="18">
        <v>226107</v>
      </c>
      <c r="BT52" s="18">
        <v>524099</v>
      </c>
      <c r="BU52" s="17">
        <v>0</v>
      </c>
      <c r="BV52" s="18">
        <v>0</v>
      </c>
      <c r="BW52" s="18">
        <v>524099</v>
      </c>
      <c r="BX52" s="17">
        <v>524099</v>
      </c>
      <c r="BY52" s="17">
        <v>0</v>
      </c>
      <c r="CA52" s="14">
        <f t="shared" si="6"/>
        <v>0</v>
      </c>
      <c r="CB52" s="14">
        <f t="shared" si="7"/>
        <v>0</v>
      </c>
      <c r="CC52" s="14">
        <f t="shared" si="8"/>
        <v>0</v>
      </c>
      <c r="CD52" s="14" t="e">
        <f>SUM(#REF!)-BV52</f>
        <v>#REF!</v>
      </c>
      <c r="CE52" s="14">
        <f t="shared" si="9"/>
        <v>0</v>
      </c>
      <c r="CF52" s="14">
        <f t="shared" si="10"/>
        <v>0</v>
      </c>
    </row>
    <row r="53" spans="1:84" ht="15.6" x14ac:dyDescent="0.3">
      <c r="A53" s="14"/>
      <c r="B53" s="19" t="s">
        <v>115</v>
      </c>
      <c r="C53" s="20" t="s">
        <v>116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1172</v>
      </c>
      <c r="J53" s="17">
        <v>0</v>
      </c>
      <c r="K53" s="17">
        <v>70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17</v>
      </c>
      <c r="R53" s="17">
        <v>25</v>
      </c>
      <c r="S53" s="17">
        <v>2287</v>
      </c>
      <c r="T53" s="17">
        <v>610</v>
      </c>
      <c r="U53" s="17">
        <v>0</v>
      </c>
      <c r="V53" s="17">
        <v>1819</v>
      </c>
      <c r="W53" s="17">
        <v>224</v>
      </c>
      <c r="X53" s="17">
        <v>319</v>
      </c>
      <c r="Y53" s="17">
        <v>394</v>
      </c>
      <c r="Z53" s="17">
        <v>0</v>
      </c>
      <c r="AA53" s="17">
        <v>9</v>
      </c>
      <c r="AB53" s="17">
        <v>0</v>
      </c>
      <c r="AC53" s="17">
        <v>201</v>
      </c>
      <c r="AD53" s="17">
        <v>166</v>
      </c>
      <c r="AE53" s="17">
        <v>53</v>
      </c>
      <c r="AF53" s="17">
        <v>135</v>
      </c>
      <c r="AG53" s="17">
        <v>595</v>
      </c>
      <c r="AH53" s="17">
        <v>4917</v>
      </c>
      <c r="AI53" s="17">
        <v>117</v>
      </c>
      <c r="AJ53" s="17">
        <v>0</v>
      </c>
      <c r="AK53" s="17">
        <v>14</v>
      </c>
      <c r="AL53" s="17">
        <v>20</v>
      </c>
      <c r="AM53" s="17">
        <v>16</v>
      </c>
      <c r="AN53" s="17">
        <v>452</v>
      </c>
      <c r="AO53" s="17">
        <v>451</v>
      </c>
      <c r="AP53" s="17">
        <v>1020</v>
      </c>
      <c r="AQ53" s="17">
        <v>2482</v>
      </c>
      <c r="AR53" s="17">
        <v>8924</v>
      </c>
      <c r="AS53" s="17">
        <v>749</v>
      </c>
      <c r="AT53" s="17">
        <v>1452</v>
      </c>
      <c r="AU53" s="17">
        <v>0</v>
      </c>
      <c r="AV53" s="17">
        <v>3810</v>
      </c>
      <c r="AW53" s="17">
        <v>327</v>
      </c>
      <c r="AX53" s="17">
        <v>361</v>
      </c>
      <c r="AY53" s="17">
        <v>147</v>
      </c>
      <c r="AZ53" s="17">
        <v>2030</v>
      </c>
      <c r="BA53" s="17">
        <v>149</v>
      </c>
      <c r="BB53" s="17">
        <v>111</v>
      </c>
      <c r="BC53" s="17">
        <v>798</v>
      </c>
      <c r="BD53" s="17">
        <v>1393</v>
      </c>
      <c r="BE53" s="17">
        <v>1188</v>
      </c>
      <c r="BF53" s="17">
        <v>404</v>
      </c>
      <c r="BG53" s="17">
        <v>21279</v>
      </c>
      <c r="BH53" s="17">
        <v>3810</v>
      </c>
      <c r="BI53" s="17">
        <v>1806</v>
      </c>
      <c r="BJ53" s="17">
        <v>403</v>
      </c>
      <c r="BK53" s="17">
        <v>716</v>
      </c>
      <c r="BL53" s="18">
        <v>67442</v>
      </c>
      <c r="BM53" s="17">
        <v>118694</v>
      </c>
      <c r="BN53" s="17">
        <v>1163</v>
      </c>
      <c r="BO53" s="17">
        <v>0</v>
      </c>
      <c r="BP53" s="17">
        <v>0</v>
      </c>
      <c r="BQ53" s="17">
        <v>0</v>
      </c>
      <c r="BR53" s="17">
        <v>16156</v>
      </c>
      <c r="BS53" s="18">
        <v>136013</v>
      </c>
      <c r="BT53" s="18">
        <v>203455</v>
      </c>
      <c r="BU53" s="17">
        <v>0</v>
      </c>
      <c r="BV53" s="18">
        <v>0</v>
      </c>
      <c r="BW53" s="18">
        <v>203455</v>
      </c>
      <c r="BX53" s="17">
        <v>203455</v>
      </c>
      <c r="BY53" s="17">
        <v>0</v>
      </c>
      <c r="CA53" s="14">
        <f t="shared" si="6"/>
        <v>0</v>
      </c>
      <c r="CB53" s="14">
        <f t="shared" si="7"/>
        <v>0</v>
      </c>
      <c r="CC53" s="14">
        <f t="shared" si="8"/>
        <v>0</v>
      </c>
      <c r="CD53" s="14" t="e">
        <f>SUM(#REF!)-BV53</f>
        <v>#REF!</v>
      </c>
      <c r="CE53" s="14">
        <f t="shared" si="9"/>
        <v>0</v>
      </c>
      <c r="CF53" s="14">
        <f t="shared" si="10"/>
        <v>0</v>
      </c>
    </row>
    <row r="54" spans="1:84" ht="15.6" x14ac:dyDescent="0.3">
      <c r="A54" s="14"/>
      <c r="B54" s="19" t="s">
        <v>117</v>
      </c>
      <c r="C54" s="20" t="s">
        <v>118</v>
      </c>
      <c r="D54" s="17">
        <v>0</v>
      </c>
      <c r="E54" s="17">
        <v>26</v>
      </c>
      <c r="F54" s="17">
        <v>30</v>
      </c>
      <c r="G54" s="17">
        <v>47</v>
      </c>
      <c r="H54" s="17">
        <v>1</v>
      </c>
      <c r="I54" s="17">
        <v>4917</v>
      </c>
      <c r="J54" s="17">
        <v>297</v>
      </c>
      <c r="K54" s="17">
        <v>66</v>
      </c>
      <c r="L54" s="17">
        <v>5</v>
      </c>
      <c r="M54" s="17">
        <v>55</v>
      </c>
      <c r="N54" s="17">
        <v>100</v>
      </c>
      <c r="O54" s="17">
        <v>227</v>
      </c>
      <c r="P54" s="17">
        <v>559</v>
      </c>
      <c r="Q54" s="17">
        <v>1031</v>
      </c>
      <c r="R54" s="17">
        <v>344</v>
      </c>
      <c r="S54" s="17">
        <v>13219</v>
      </c>
      <c r="T54" s="17">
        <v>6005</v>
      </c>
      <c r="U54" s="17">
        <v>0</v>
      </c>
      <c r="V54" s="17">
        <v>31506</v>
      </c>
      <c r="W54" s="17">
        <v>1696</v>
      </c>
      <c r="X54" s="17">
        <v>1516</v>
      </c>
      <c r="Y54" s="17">
        <v>501</v>
      </c>
      <c r="Z54" s="17">
        <v>0</v>
      </c>
      <c r="AA54" s="17">
        <v>131</v>
      </c>
      <c r="AB54" s="17">
        <v>0</v>
      </c>
      <c r="AC54" s="17">
        <v>1277</v>
      </c>
      <c r="AD54" s="17">
        <v>1384</v>
      </c>
      <c r="AE54" s="17">
        <v>116</v>
      </c>
      <c r="AF54" s="17">
        <v>342</v>
      </c>
      <c r="AG54" s="17">
        <v>782</v>
      </c>
      <c r="AH54" s="17">
        <v>18620</v>
      </c>
      <c r="AI54" s="17">
        <v>958</v>
      </c>
      <c r="AJ54" s="17">
        <v>0</v>
      </c>
      <c r="AK54" s="17">
        <v>159</v>
      </c>
      <c r="AL54" s="17">
        <v>345</v>
      </c>
      <c r="AM54" s="17">
        <v>1515</v>
      </c>
      <c r="AN54" s="17">
        <v>2686</v>
      </c>
      <c r="AO54" s="17">
        <v>307</v>
      </c>
      <c r="AP54" s="17">
        <v>92426</v>
      </c>
      <c r="AQ54" s="17">
        <v>19562</v>
      </c>
      <c r="AR54" s="17">
        <v>145086</v>
      </c>
      <c r="AS54" s="17">
        <v>11201</v>
      </c>
      <c r="AT54" s="17">
        <v>7705</v>
      </c>
      <c r="AU54" s="17">
        <v>623</v>
      </c>
      <c r="AV54" s="17">
        <v>79855</v>
      </c>
      <c r="AW54" s="17">
        <v>7276</v>
      </c>
      <c r="AX54" s="17">
        <v>2266</v>
      </c>
      <c r="AY54" s="17">
        <v>1254</v>
      </c>
      <c r="AZ54" s="17">
        <v>6313</v>
      </c>
      <c r="BA54" s="17">
        <v>2661</v>
      </c>
      <c r="BB54" s="17">
        <v>457</v>
      </c>
      <c r="BC54" s="17">
        <v>1821</v>
      </c>
      <c r="BD54" s="17">
        <v>1328</v>
      </c>
      <c r="BE54" s="17">
        <v>2732</v>
      </c>
      <c r="BF54" s="17">
        <v>1421</v>
      </c>
      <c r="BG54" s="17">
        <v>464136</v>
      </c>
      <c r="BH54" s="17">
        <v>485</v>
      </c>
      <c r="BI54" s="17">
        <v>3150</v>
      </c>
      <c r="BJ54" s="17">
        <v>2397</v>
      </c>
      <c r="BK54" s="17">
        <v>2832</v>
      </c>
      <c r="BL54" s="18">
        <v>947757</v>
      </c>
      <c r="BM54" s="17">
        <v>2647817</v>
      </c>
      <c r="BN54" s="17">
        <v>30625</v>
      </c>
      <c r="BO54" s="17">
        <v>0</v>
      </c>
      <c r="BP54" s="17">
        <v>0</v>
      </c>
      <c r="BQ54" s="17">
        <v>0</v>
      </c>
      <c r="BR54" s="17">
        <v>21054</v>
      </c>
      <c r="BS54" s="18">
        <v>2699496</v>
      </c>
      <c r="BT54" s="18">
        <v>3647253</v>
      </c>
      <c r="BU54" s="17">
        <v>0</v>
      </c>
      <c r="BV54" s="18">
        <v>0</v>
      </c>
      <c r="BW54" s="18">
        <v>3647253</v>
      </c>
      <c r="BX54" s="17">
        <v>3647253</v>
      </c>
      <c r="BY54" s="17">
        <v>0</v>
      </c>
      <c r="CA54" s="14">
        <f t="shared" si="6"/>
        <v>0</v>
      </c>
      <c r="CB54" s="14">
        <f t="shared" si="7"/>
        <v>0</v>
      </c>
      <c r="CC54" s="14">
        <f t="shared" si="8"/>
        <v>0</v>
      </c>
      <c r="CD54" s="14" t="e">
        <f>SUM(#REF!)-BV54</f>
        <v>#REF!</v>
      </c>
      <c r="CE54" s="14">
        <f t="shared" si="9"/>
        <v>0</v>
      </c>
      <c r="CF54" s="14">
        <f t="shared" si="10"/>
        <v>0</v>
      </c>
    </row>
    <row r="55" spans="1:84" ht="15.6" x14ac:dyDescent="0.3">
      <c r="A55" s="14"/>
      <c r="B55" s="19" t="s">
        <v>119</v>
      </c>
      <c r="C55" s="20" t="s">
        <v>120</v>
      </c>
      <c r="D55" s="17">
        <v>2</v>
      </c>
      <c r="E55" s="17">
        <v>2</v>
      </c>
      <c r="F55" s="17">
        <v>3</v>
      </c>
      <c r="G55" s="17">
        <v>79</v>
      </c>
      <c r="H55" s="17">
        <v>2</v>
      </c>
      <c r="I55" s="17">
        <v>1282</v>
      </c>
      <c r="J55" s="17">
        <v>13</v>
      </c>
      <c r="K55" s="17">
        <v>7</v>
      </c>
      <c r="L55" s="17">
        <v>2</v>
      </c>
      <c r="M55" s="17">
        <v>5</v>
      </c>
      <c r="N55" s="17">
        <v>5</v>
      </c>
      <c r="O55" s="17">
        <v>20</v>
      </c>
      <c r="P55" s="17">
        <v>229</v>
      </c>
      <c r="Q55" s="17">
        <v>708</v>
      </c>
      <c r="R55" s="17">
        <v>5</v>
      </c>
      <c r="S55" s="17">
        <v>6697</v>
      </c>
      <c r="T55" s="17">
        <v>4250</v>
      </c>
      <c r="U55" s="17">
        <v>0</v>
      </c>
      <c r="V55" s="17">
        <v>7967</v>
      </c>
      <c r="W55" s="17">
        <v>969</v>
      </c>
      <c r="X55" s="17">
        <v>363</v>
      </c>
      <c r="Y55" s="17">
        <v>419</v>
      </c>
      <c r="Z55" s="17">
        <v>0</v>
      </c>
      <c r="AA55" s="17">
        <v>29</v>
      </c>
      <c r="AB55" s="17">
        <v>0</v>
      </c>
      <c r="AC55" s="17">
        <v>86</v>
      </c>
      <c r="AD55" s="17">
        <v>1113</v>
      </c>
      <c r="AE55" s="17">
        <v>44</v>
      </c>
      <c r="AF55" s="17">
        <v>91</v>
      </c>
      <c r="AG55" s="17">
        <v>258</v>
      </c>
      <c r="AH55" s="17">
        <v>9400</v>
      </c>
      <c r="AI55" s="17">
        <v>1034</v>
      </c>
      <c r="AJ55" s="17">
        <v>0</v>
      </c>
      <c r="AK55" s="17">
        <v>10</v>
      </c>
      <c r="AL55" s="17">
        <v>23</v>
      </c>
      <c r="AM55" s="17">
        <v>164</v>
      </c>
      <c r="AN55" s="17">
        <v>12130</v>
      </c>
      <c r="AO55" s="17">
        <v>300</v>
      </c>
      <c r="AP55" s="17">
        <v>8613</v>
      </c>
      <c r="AQ55" s="17">
        <v>7069</v>
      </c>
      <c r="AR55" s="17">
        <v>33629</v>
      </c>
      <c r="AS55" s="17">
        <v>710</v>
      </c>
      <c r="AT55" s="17">
        <v>2082</v>
      </c>
      <c r="AU55" s="17">
        <v>443</v>
      </c>
      <c r="AV55" s="17">
        <v>22153</v>
      </c>
      <c r="AW55" s="17">
        <v>10021</v>
      </c>
      <c r="AX55" s="17">
        <v>1209</v>
      </c>
      <c r="AY55" s="17">
        <v>217</v>
      </c>
      <c r="AZ55" s="17">
        <v>86382</v>
      </c>
      <c r="BA55" s="17">
        <v>6706</v>
      </c>
      <c r="BB55" s="17">
        <v>228</v>
      </c>
      <c r="BC55" s="17">
        <v>2737</v>
      </c>
      <c r="BD55" s="17">
        <v>2320</v>
      </c>
      <c r="BE55" s="17">
        <v>4853</v>
      </c>
      <c r="BF55" s="17">
        <v>1670</v>
      </c>
      <c r="BG55" s="17">
        <v>61890</v>
      </c>
      <c r="BH55" s="17">
        <v>12193</v>
      </c>
      <c r="BI55" s="17">
        <v>11201</v>
      </c>
      <c r="BJ55" s="17">
        <v>1239</v>
      </c>
      <c r="BK55" s="17">
        <v>3377</v>
      </c>
      <c r="BL55" s="18">
        <v>328653</v>
      </c>
      <c r="BM55" s="17">
        <v>927439</v>
      </c>
      <c r="BN55" s="17">
        <v>1345</v>
      </c>
      <c r="BO55" s="17">
        <v>17152</v>
      </c>
      <c r="BP55" s="17">
        <v>587</v>
      </c>
      <c r="BQ55" s="17">
        <v>0</v>
      </c>
      <c r="BR55" s="17">
        <v>1777</v>
      </c>
      <c r="BS55" s="18">
        <v>948300</v>
      </c>
      <c r="BT55" s="18">
        <v>1276953</v>
      </c>
      <c r="BU55" s="17">
        <v>0</v>
      </c>
      <c r="BV55" s="18">
        <v>0</v>
      </c>
      <c r="BW55" s="18">
        <v>1276953</v>
      </c>
      <c r="BX55" s="17">
        <v>1276953</v>
      </c>
      <c r="BY55" s="17">
        <v>0</v>
      </c>
      <c r="CA55" s="14">
        <f t="shared" si="6"/>
        <v>0</v>
      </c>
      <c r="CB55" s="14">
        <f t="shared" si="7"/>
        <v>0</v>
      </c>
      <c r="CC55" s="14">
        <f t="shared" si="8"/>
        <v>0</v>
      </c>
      <c r="CD55" s="14" t="e">
        <f>SUM(#REF!)-BV55</f>
        <v>#REF!</v>
      </c>
      <c r="CE55" s="14">
        <f t="shared" si="9"/>
        <v>0</v>
      </c>
      <c r="CF55" s="14">
        <f t="shared" si="10"/>
        <v>0</v>
      </c>
    </row>
    <row r="56" spans="1:84" ht="15.6" x14ac:dyDescent="0.3">
      <c r="A56" s="14"/>
      <c r="B56" s="19" t="s">
        <v>121</v>
      </c>
      <c r="C56" s="20" t="s">
        <v>122</v>
      </c>
      <c r="D56" s="17">
        <v>2221</v>
      </c>
      <c r="E56" s="17">
        <v>1110</v>
      </c>
      <c r="F56" s="17">
        <v>46</v>
      </c>
      <c r="G56" s="17">
        <v>330</v>
      </c>
      <c r="H56" s="17">
        <v>3</v>
      </c>
      <c r="I56" s="17">
        <v>79379</v>
      </c>
      <c r="J56" s="17">
        <v>3245</v>
      </c>
      <c r="K56" s="17">
        <v>1271</v>
      </c>
      <c r="L56" s="17">
        <v>15</v>
      </c>
      <c r="M56" s="17">
        <v>9</v>
      </c>
      <c r="N56" s="17">
        <v>0</v>
      </c>
      <c r="O56" s="17">
        <v>147</v>
      </c>
      <c r="P56" s="17">
        <v>912</v>
      </c>
      <c r="Q56" s="17">
        <v>3671</v>
      </c>
      <c r="R56" s="17">
        <v>42</v>
      </c>
      <c r="S56" s="17">
        <v>9000</v>
      </c>
      <c r="T56" s="17">
        <v>5255</v>
      </c>
      <c r="U56" s="17">
        <v>0</v>
      </c>
      <c r="V56" s="17">
        <v>66237</v>
      </c>
      <c r="W56" s="17">
        <v>5519</v>
      </c>
      <c r="X56" s="17">
        <v>2855</v>
      </c>
      <c r="Y56" s="17">
        <v>614</v>
      </c>
      <c r="Z56" s="17">
        <v>0</v>
      </c>
      <c r="AA56" s="17">
        <v>345</v>
      </c>
      <c r="AB56" s="17">
        <v>0</v>
      </c>
      <c r="AC56" s="17">
        <v>441</v>
      </c>
      <c r="AD56" s="17">
        <v>1422</v>
      </c>
      <c r="AE56" s="17">
        <v>245</v>
      </c>
      <c r="AF56" s="17">
        <v>1828</v>
      </c>
      <c r="AG56" s="17">
        <v>1512</v>
      </c>
      <c r="AH56" s="17">
        <v>130858</v>
      </c>
      <c r="AI56" s="17">
        <v>2117</v>
      </c>
      <c r="AJ56" s="17">
        <v>0</v>
      </c>
      <c r="AK56" s="17">
        <v>600</v>
      </c>
      <c r="AL56" s="17">
        <v>38</v>
      </c>
      <c r="AM56" s="17">
        <v>2085</v>
      </c>
      <c r="AN56" s="17">
        <v>18729</v>
      </c>
      <c r="AO56" s="17">
        <v>132</v>
      </c>
      <c r="AP56" s="17">
        <v>35057</v>
      </c>
      <c r="AQ56" s="17">
        <v>6836</v>
      </c>
      <c r="AR56" s="17">
        <v>227753</v>
      </c>
      <c r="AS56" s="17">
        <v>9392</v>
      </c>
      <c r="AT56" s="17">
        <v>8675</v>
      </c>
      <c r="AU56" s="17">
        <v>1379</v>
      </c>
      <c r="AV56" s="17">
        <v>35479</v>
      </c>
      <c r="AW56" s="17">
        <v>972</v>
      </c>
      <c r="AX56" s="17">
        <v>1839</v>
      </c>
      <c r="AY56" s="17">
        <v>118</v>
      </c>
      <c r="AZ56" s="17">
        <v>12851</v>
      </c>
      <c r="BA56" s="17">
        <v>69566</v>
      </c>
      <c r="BB56" s="17">
        <v>604</v>
      </c>
      <c r="BC56" s="17">
        <v>37122</v>
      </c>
      <c r="BD56" s="17">
        <v>28239</v>
      </c>
      <c r="BE56" s="17">
        <v>1772</v>
      </c>
      <c r="BF56" s="17">
        <v>1610</v>
      </c>
      <c r="BG56" s="17">
        <v>2854</v>
      </c>
      <c r="BH56" s="17">
        <v>15729</v>
      </c>
      <c r="BI56" s="17">
        <v>5202</v>
      </c>
      <c r="BJ56" s="17">
        <v>5485</v>
      </c>
      <c r="BK56" s="17">
        <v>1443</v>
      </c>
      <c r="BL56" s="18">
        <v>852210</v>
      </c>
      <c r="BM56" s="17">
        <v>138982</v>
      </c>
      <c r="BN56" s="17">
        <v>417</v>
      </c>
      <c r="BO56" s="17">
        <v>65142</v>
      </c>
      <c r="BP56" s="17">
        <v>0</v>
      </c>
      <c r="BQ56" s="17">
        <v>0</v>
      </c>
      <c r="BR56" s="17">
        <v>963</v>
      </c>
      <c r="BS56" s="18">
        <v>205504</v>
      </c>
      <c r="BT56" s="18">
        <v>1057714</v>
      </c>
      <c r="BU56" s="17">
        <v>0</v>
      </c>
      <c r="BV56" s="18">
        <v>0</v>
      </c>
      <c r="BW56" s="18">
        <v>1057714</v>
      </c>
      <c r="BX56" s="17">
        <v>1057714</v>
      </c>
      <c r="BY56" s="17">
        <v>0</v>
      </c>
      <c r="CA56" s="14">
        <f t="shared" si="6"/>
        <v>0</v>
      </c>
      <c r="CB56" s="14">
        <f t="shared" si="7"/>
        <v>0</v>
      </c>
      <c r="CC56" s="14">
        <f t="shared" si="8"/>
        <v>0</v>
      </c>
      <c r="CD56" s="14" t="e">
        <f>SUM(#REF!)-BV56</f>
        <v>#REF!</v>
      </c>
      <c r="CE56" s="14">
        <f t="shared" si="9"/>
        <v>0</v>
      </c>
      <c r="CF56" s="14">
        <f t="shared" si="10"/>
        <v>0</v>
      </c>
    </row>
    <row r="57" spans="1:84" ht="15.6" x14ac:dyDescent="0.3">
      <c r="A57" s="14"/>
      <c r="B57" s="19" t="s">
        <v>123</v>
      </c>
      <c r="C57" s="20" t="s">
        <v>124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468</v>
      </c>
      <c r="J57" s="17">
        <v>217</v>
      </c>
      <c r="K57" s="17">
        <v>20</v>
      </c>
      <c r="L57" s="17">
        <v>0</v>
      </c>
      <c r="M57" s="17">
        <v>46</v>
      </c>
      <c r="N57" s="17">
        <v>0</v>
      </c>
      <c r="O57" s="17">
        <v>4</v>
      </c>
      <c r="P57" s="17">
        <v>95</v>
      </c>
      <c r="Q57" s="17">
        <v>105</v>
      </c>
      <c r="R57" s="17">
        <v>47</v>
      </c>
      <c r="S57" s="17">
        <v>1162</v>
      </c>
      <c r="T57" s="17">
        <v>1014</v>
      </c>
      <c r="U57" s="17">
        <v>0</v>
      </c>
      <c r="V57" s="17">
        <v>1467</v>
      </c>
      <c r="W57" s="17">
        <v>75</v>
      </c>
      <c r="X57" s="17">
        <v>20</v>
      </c>
      <c r="Y57" s="17">
        <v>76</v>
      </c>
      <c r="Z57" s="17">
        <v>0</v>
      </c>
      <c r="AA57" s="17">
        <v>15</v>
      </c>
      <c r="AB57" s="17">
        <v>0</v>
      </c>
      <c r="AC57" s="17">
        <v>9</v>
      </c>
      <c r="AD57" s="17">
        <v>9</v>
      </c>
      <c r="AE57" s="17">
        <v>3</v>
      </c>
      <c r="AF57" s="17">
        <v>17</v>
      </c>
      <c r="AG57" s="17">
        <v>25</v>
      </c>
      <c r="AH57" s="17">
        <v>4820</v>
      </c>
      <c r="AI57" s="17">
        <v>28</v>
      </c>
      <c r="AJ57" s="17">
        <v>0</v>
      </c>
      <c r="AK57" s="17">
        <v>11</v>
      </c>
      <c r="AL57" s="17">
        <v>1</v>
      </c>
      <c r="AM57" s="17">
        <v>3</v>
      </c>
      <c r="AN57" s="17">
        <v>42</v>
      </c>
      <c r="AO57" s="17">
        <v>32</v>
      </c>
      <c r="AP57" s="17">
        <v>5192</v>
      </c>
      <c r="AQ57" s="17">
        <v>382</v>
      </c>
      <c r="AR57" s="17">
        <v>1205</v>
      </c>
      <c r="AS57" s="17">
        <v>73</v>
      </c>
      <c r="AT57" s="17">
        <v>1919</v>
      </c>
      <c r="AU57" s="17">
        <v>18</v>
      </c>
      <c r="AV57" s="17">
        <v>16951</v>
      </c>
      <c r="AW57" s="17">
        <v>123</v>
      </c>
      <c r="AX57" s="17">
        <v>99</v>
      </c>
      <c r="AY57" s="17">
        <v>0</v>
      </c>
      <c r="AZ57" s="17">
        <v>3627</v>
      </c>
      <c r="BA57" s="17">
        <v>4243</v>
      </c>
      <c r="BB57" s="17">
        <v>387</v>
      </c>
      <c r="BC57" s="17">
        <v>4905</v>
      </c>
      <c r="BD57" s="17">
        <v>761</v>
      </c>
      <c r="BE57" s="17">
        <v>537</v>
      </c>
      <c r="BF57" s="17">
        <v>130</v>
      </c>
      <c r="BG57" s="17">
        <v>4469</v>
      </c>
      <c r="BH57" s="17">
        <v>1854</v>
      </c>
      <c r="BI57" s="17">
        <v>5824</v>
      </c>
      <c r="BJ57" s="17">
        <v>696</v>
      </c>
      <c r="BK57" s="17">
        <v>195</v>
      </c>
      <c r="BL57" s="18">
        <v>63421</v>
      </c>
      <c r="BM57" s="17">
        <v>7727</v>
      </c>
      <c r="BN57" s="17">
        <v>79</v>
      </c>
      <c r="BO57" s="17">
        <v>0</v>
      </c>
      <c r="BP57" s="17">
        <v>0</v>
      </c>
      <c r="BQ57" s="17">
        <v>0</v>
      </c>
      <c r="BR57" s="17">
        <v>355</v>
      </c>
      <c r="BS57" s="18">
        <v>8161</v>
      </c>
      <c r="BT57" s="18">
        <v>71582</v>
      </c>
      <c r="BU57" s="17">
        <v>0</v>
      </c>
      <c r="BV57" s="18">
        <v>0</v>
      </c>
      <c r="BW57" s="18">
        <v>71582</v>
      </c>
      <c r="BX57" s="17">
        <v>71582</v>
      </c>
      <c r="BY57" s="17">
        <v>0</v>
      </c>
      <c r="CA57" s="14">
        <f t="shared" si="6"/>
        <v>0</v>
      </c>
      <c r="CB57" s="14">
        <f t="shared" si="7"/>
        <v>0</v>
      </c>
      <c r="CC57" s="14">
        <f t="shared" si="8"/>
        <v>0</v>
      </c>
      <c r="CD57" s="14" t="e">
        <f>SUM(#REF!)-BV57</f>
        <v>#REF!</v>
      </c>
      <c r="CE57" s="14">
        <f t="shared" si="9"/>
        <v>0</v>
      </c>
      <c r="CF57" s="14">
        <f t="shared" si="10"/>
        <v>0</v>
      </c>
    </row>
    <row r="58" spans="1:84" ht="15.6" x14ac:dyDescent="0.3">
      <c r="A58" s="14"/>
      <c r="B58" s="19" t="s">
        <v>125</v>
      </c>
      <c r="C58" s="20" t="s">
        <v>126</v>
      </c>
      <c r="D58" s="17">
        <v>373</v>
      </c>
      <c r="E58" s="17">
        <v>253</v>
      </c>
      <c r="F58" s="17">
        <v>34</v>
      </c>
      <c r="G58" s="17">
        <v>0</v>
      </c>
      <c r="H58" s="17">
        <v>0</v>
      </c>
      <c r="I58" s="17">
        <v>276</v>
      </c>
      <c r="J58" s="17">
        <v>0</v>
      </c>
      <c r="K58" s="17">
        <v>11</v>
      </c>
      <c r="L58" s="17">
        <v>0</v>
      </c>
      <c r="M58" s="17">
        <v>42</v>
      </c>
      <c r="N58" s="17">
        <v>51</v>
      </c>
      <c r="O58" s="17">
        <v>0</v>
      </c>
      <c r="P58" s="17">
        <v>382</v>
      </c>
      <c r="Q58" s="17">
        <v>1483</v>
      </c>
      <c r="R58" s="17">
        <v>0</v>
      </c>
      <c r="S58" s="17">
        <v>351</v>
      </c>
      <c r="T58" s="17">
        <v>446</v>
      </c>
      <c r="U58" s="17">
        <v>0</v>
      </c>
      <c r="V58" s="17">
        <v>24280</v>
      </c>
      <c r="W58" s="17">
        <v>3324</v>
      </c>
      <c r="X58" s="17">
        <v>439</v>
      </c>
      <c r="Y58" s="17">
        <v>72</v>
      </c>
      <c r="Z58" s="17">
        <v>0</v>
      </c>
      <c r="AA58" s="17">
        <v>52</v>
      </c>
      <c r="AB58" s="17">
        <v>0</v>
      </c>
      <c r="AC58" s="17">
        <v>48</v>
      </c>
      <c r="AD58" s="17">
        <v>305</v>
      </c>
      <c r="AE58" s="17">
        <v>58</v>
      </c>
      <c r="AF58" s="17">
        <v>23</v>
      </c>
      <c r="AG58" s="17">
        <v>691</v>
      </c>
      <c r="AH58" s="17">
        <v>22382</v>
      </c>
      <c r="AI58" s="17">
        <v>97</v>
      </c>
      <c r="AJ58" s="17">
        <v>0</v>
      </c>
      <c r="AK58" s="17">
        <v>16</v>
      </c>
      <c r="AL58" s="17">
        <v>0</v>
      </c>
      <c r="AM58" s="17">
        <v>187</v>
      </c>
      <c r="AN58" s="17">
        <v>384</v>
      </c>
      <c r="AO58" s="17">
        <v>17</v>
      </c>
      <c r="AP58" s="17">
        <v>2456</v>
      </c>
      <c r="AQ58" s="17">
        <v>3729</v>
      </c>
      <c r="AR58" s="17">
        <v>0</v>
      </c>
      <c r="AS58" s="17">
        <v>1735</v>
      </c>
      <c r="AT58" s="17">
        <v>1728</v>
      </c>
      <c r="AU58" s="17">
        <v>241</v>
      </c>
      <c r="AV58" s="17">
        <v>3437</v>
      </c>
      <c r="AW58" s="17">
        <v>851</v>
      </c>
      <c r="AX58" s="17">
        <v>252</v>
      </c>
      <c r="AY58" s="17">
        <v>0</v>
      </c>
      <c r="AZ58" s="17">
        <v>1837</v>
      </c>
      <c r="BA58" s="17">
        <v>8058</v>
      </c>
      <c r="BB58" s="17">
        <v>754</v>
      </c>
      <c r="BC58" s="17">
        <v>23185</v>
      </c>
      <c r="BD58" s="17">
        <v>9092</v>
      </c>
      <c r="BE58" s="17">
        <v>1511</v>
      </c>
      <c r="BF58" s="17">
        <v>1391</v>
      </c>
      <c r="BG58" s="17">
        <v>101</v>
      </c>
      <c r="BH58" s="17">
        <v>1082</v>
      </c>
      <c r="BI58" s="17">
        <v>0</v>
      </c>
      <c r="BJ58" s="17">
        <v>156</v>
      </c>
      <c r="BK58" s="17">
        <v>946</v>
      </c>
      <c r="BL58" s="18">
        <v>118619</v>
      </c>
      <c r="BM58" s="17">
        <v>151019</v>
      </c>
      <c r="BN58" s="17">
        <v>249</v>
      </c>
      <c r="BO58" s="17">
        <v>0</v>
      </c>
      <c r="BP58" s="17">
        <v>0</v>
      </c>
      <c r="BQ58" s="17">
        <v>0</v>
      </c>
      <c r="BR58" s="17">
        <v>1039</v>
      </c>
      <c r="BS58" s="18">
        <v>152307</v>
      </c>
      <c r="BT58" s="18">
        <v>270926</v>
      </c>
      <c r="BU58" s="17">
        <v>0</v>
      </c>
      <c r="BV58" s="18">
        <v>0</v>
      </c>
      <c r="BW58" s="18">
        <v>270926</v>
      </c>
      <c r="BX58" s="17">
        <v>270926</v>
      </c>
      <c r="BY58" s="17">
        <v>0</v>
      </c>
      <c r="CA58" s="14">
        <f t="shared" si="6"/>
        <v>0</v>
      </c>
      <c r="CB58" s="14">
        <f t="shared" si="7"/>
        <v>0</v>
      </c>
      <c r="CC58" s="14">
        <f t="shared" si="8"/>
        <v>0</v>
      </c>
      <c r="CD58" s="14" t="e">
        <f>SUM(#REF!)-BV58</f>
        <v>#REF!</v>
      </c>
      <c r="CE58" s="14">
        <f t="shared" si="9"/>
        <v>0</v>
      </c>
      <c r="CF58" s="14">
        <f t="shared" si="10"/>
        <v>0</v>
      </c>
    </row>
    <row r="59" spans="1:84" ht="15.6" x14ac:dyDescent="0.3">
      <c r="A59" s="14"/>
      <c r="B59" s="19" t="s">
        <v>127</v>
      </c>
      <c r="C59" s="20" t="s">
        <v>128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3</v>
      </c>
      <c r="L59" s="17">
        <v>0</v>
      </c>
      <c r="M59" s="17">
        <v>0</v>
      </c>
      <c r="N59" s="17">
        <v>0</v>
      </c>
      <c r="O59" s="17">
        <v>0</v>
      </c>
      <c r="P59" s="17">
        <v>123</v>
      </c>
      <c r="Q59" s="17">
        <v>36</v>
      </c>
      <c r="R59" s="17">
        <v>19</v>
      </c>
      <c r="S59" s="17">
        <v>4132</v>
      </c>
      <c r="T59" s="17">
        <v>6952</v>
      </c>
      <c r="U59" s="17">
        <v>0</v>
      </c>
      <c r="V59" s="17">
        <v>3192</v>
      </c>
      <c r="W59" s="17">
        <v>671</v>
      </c>
      <c r="X59" s="17">
        <v>969</v>
      </c>
      <c r="Y59" s="17">
        <v>100</v>
      </c>
      <c r="Z59" s="17">
        <v>0</v>
      </c>
      <c r="AA59" s="17">
        <v>38</v>
      </c>
      <c r="AB59" s="17">
        <v>0</v>
      </c>
      <c r="AC59" s="17">
        <v>40</v>
      </c>
      <c r="AD59" s="17">
        <v>1791</v>
      </c>
      <c r="AE59" s="17">
        <v>20</v>
      </c>
      <c r="AF59" s="17">
        <v>1314</v>
      </c>
      <c r="AG59" s="17">
        <v>341</v>
      </c>
      <c r="AH59" s="17">
        <v>1062</v>
      </c>
      <c r="AI59" s="17">
        <v>494</v>
      </c>
      <c r="AJ59" s="17">
        <v>0</v>
      </c>
      <c r="AK59" s="17">
        <v>0</v>
      </c>
      <c r="AL59" s="17">
        <v>39</v>
      </c>
      <c r="AM59" s="17">
        <v>4</v>
      </c>
      <c r="AN59" s="17">
        <v>4477</v>
      </c>
      <c r="AO59" s="17">
        <v>557</v>
      </c>
      <c r="AP59" s="17">
        <v>38412</v>
      </c>
      <c r="AQ59" s="17">
        <v>94830</v>
      </c>
      <c r="AR59" s="17">
        <v>280770</v>
      </c>
      <c r="AS59" s="17">
        <v>6675</v>
      </c>
      <c r="AT59" s="17">
        <v>643</v>
      </c>
      <c r="AU59" s="17">
        <v>0</v>
      </c>
      <c r="AV59" s="17">
        <v>3204</v>
      </c>
      <c r="AW59" s="17">
        <v>1153</v>
      </c>
      <c r="AX59" s="17">
        <v>561</v>
      </c>
      <c r="AY59" s="17">
        <v>94</v>
      </c>
      <c r="AZ59" s="17">
        <v>5208</v>
      </c>
      <c r="BA59" s="17">
        <v>1238</v>
      </c>
      <c r="BB59" s="17">
        <v>350</v>
      </c>
      <c r="BC59" s="17">
        <v>1737</v>
      </c>
      <c r="BD59" s="17">
        <v>28520</v>
      </c>
      <c r="BE59" s="17">
        <v>5129</v>
      </c>
      <c r="BF59" s="17">
        <v>1234</v>
      </c>
      <c r="BG59" s="17">
        <v>8353</v>
      </c>
      <c r="BH59" s="17">
        <v>4790</v>
      </c>
      <c r="BI59" s="17">
        <v>2316</v>
      </c>
      <c r="BJ59" s="17">
        <v>3397</v>
      </c>
      <c r="BK59" s="17">
        <v>11098</v>
      </c>
      <c r="BL59" s="18">
        <v>526090</v>
      </c>
      <c r="BM59" s="17">
        <v>1855117</v>
      </c>
      <c r="BN59" s="17">
        <v>57633</v>
      </c>
      <c r="BO59" s="17">
        <v>0</v>
      </c>
      <c r="BP59" s="17">
        <v>0</v>
      </c>
      <c r="BQ59" s="17">
        <v>0</v>
      </c>
      <c r="BR59" s="17">
        <v>0</v>
      </c>
      <c r="BS59" s="18">
        <v>1912750</v>
      </c>
      <c r="BT59" s="18">
        <v>2438840</v>
      </c>
      <c r="BU59" s="17">
        <v>0</v>
      </c>
      <c r="BV59" s="18">
        <v>0</v>
      </c>
      <c r="BW59" s="18">
        <v>2438840</v>
      </c>
      <c r="BX59" s="17">
        <v>2438840</v>
      </c>
      <c r="BY59" s="17">
        <v>0</v>
      </c>
      <c r="CA59" s="14">
        <f t="shared" si="6"/>
        <v>0</v>
      </c>
      <c r="CB59" s="14">
        <f t="shared" si="7"/>
        <v>0</v>
      </c>
      <c r="CC59" s="14">
        <f t="shared" si="8"/>
        <v>0</v>
      </c>
      <c r="CD59" s="14" t="e">
        <f>SUM(#REF!)-BV59</f>
        <v>#REF!</v>
      </c>
      <c r="CE59" s="14">
        <f t="shared" si="9"/>
        <v>0</v>
      </c>
      <c r="CF59" s="14">
        <f t="shared" si="10"/>
        <v>0</v>
      </c>
    </row>
    <row r="60" spans="1:84" ht="15.6" x14ac:dyDescent="0.3">
      <c r="A60" s="14"/>
      <c r="B60" s="19" t="s">
        <v>129</v>
      </c>
      <c r="C60" s="20" t="s">
        <v>130</v>
      </c>
      <c r="D60" s="17">
        <v>675</v>
      </c>
      <c r="E60" s="17">
        <v>25</v>
      </c>
      <c r="F60" s="17">
        <v>19</v>
      </c>
      <c r="G60" s="17">
        <v>13</v>
      </c>
      <c r="H60" s="17">
        <v>0</v>
      </c>
      <c r="I60" s="17">
        <v>2944</v>
      </c>
      <c r="J60" s="17">
        <v>345</v>
      </c>
      <c r="K60" s="17">
        <v>43</v>
      </c>
      <c r="L60" s="17">
        <v>0</v>
      </c>
      <c r="M60" s="17">
        <v>21</v>
      </c>
      <c r="N60" s="17">
        <v>127</v>
      </c>
      <c r="O60" s="17">
        <v>1226</v>
      </c>
      <c r="P60" s="17">
        <v>1492</v>
      </c>
      <c r="Q60" s="17">
        <v>7</v>
      </c>
      <c r="R60" s="17">
        <v>55</v>
      </c>
      <c r="S60" s="17">
        <v>2957</v>
      </c>
      <c r="T60" s="17">
        <v>1036</v>
      </c>
      <c r="U60" s="17">
        <v>0</v>
      </c>
      <c r="V60" s="17">
        <v>82</v>
      </c>
      <c r="W60" s="17">
        <v>27</v>
      </c>
      <c r="X60" s="17">
        <v>485</v>
      </c>
      <c r="Y60" s="17">
        <v>463</v>
      </c>
      <c r="Z60" s="17">
        <v>0</v>
      </c>
      <c r="AA60" s="17">
        <v>118</v>
      </c>
      <c r="AB60" s="17">
        <v>0</v>
      </c>
      <c r="AC60" s="17">
        <v>160</v>
      </c>
      <c r="AD60" s="17">
        <v>778</v>
      </c>
      <c r="AE60" s="17">
        <v>117</v>
      </c>
      <c r="AF60" s="17">
        <v>956</v>
      </c>
      <c r="AG60" s="17">
        <v>1238</v>
      </c>
      <c r="AH60" s="17">
        <v>14259</v>
      </c>
      <c r="AI60" s="17">
        <v>50</v>
      </c>
      <c r="AJ60" s="17">
        <v>0</v>
      </c>
      <c r="AK60" s="17">
        <v>652</v>
      </c>
      <c r="AL60" s="17">
        <v>47</v>
      </c>
      <c r="AM60" s="17">
        <v>27</v>
      </c>
      <c r="AN60" s="17">
        <v>7664</v>
      </c>
      <c r="AO60" s="17">
        <v>911</v>
      </c>
      <c r="AP60" s="17">
        <v>20546</v>
      </c>
      <c r="AQ60" s="17">
        <v>8760</v>
      </c>
      <c r="AR60" s="17">
        <v>15346</v>
      </c>
      <c r="AS60" s="17">
        <v>2692</v>
      </c>
      <c r="AT60" s="17">
        <v>3666</v>
      </c>
      <c r="AU60" s="17">
        <v>153</v>
      </c>
      <c r="AV60" s="17">
        <v>11796</v>
      </c>
      <c r="AW60" s="17">
        <v>10094</v>
      </c>
      <c r="AX60" s="17">
        <v>719</v>
      </c>
      <c r="AY60" s="17">
        <v>75</v>
      </c>
      <c r="AZ60" s="17">
        <v>9677</v>
      </c>
      <c r="BA60" s="17">
        <v>4659</v>
      </c>
      <c r="BB60" s="17">
        <v>235</v>
      </c>
      <c r="BC60" s="17">
        <v>3027</v>
      </c>
      <c r="BD60" s="17">
        <v>6910</v>
      </c>
      <c r="BE60" s="17">
        <v>4737</v>
      </c>
      <c r="BF60" s="17">
        <v>3180</v>
      </c>
      <c r="BG60" s="17">
        <v>13039</v>
      </c>
      <c r="BH60" s="17">
        <v>3449</v>
      </c>
      <c r="BI60" s="17">
        <v>3444</v>
      </c>
      <c r="BJ60" s="17">
        <v>1749</v>
      </c>
      <c r="BK60" s="17">
        <v>870</v>
      </c>
      <c r="BL60" s="18">
        <v>167842</v>
      </c>
      <c r="BM60" s="17">
        <v>8862</v>
      </c>
      <c r="BN60" s="17">
        <v>1241</v>
      </c>
      <c r="BO60" s="17">
        <v>0</v>
      </c>
      <c r="BP60" s="17">
        <v>0</v>
      </c>
      <c r="BQ60" s="17">
        <v>0</v>
      </c>
      <c r="BR60" s="17">
        <v>638</v>
      </c>
      <c r="BS60" s="18">
        <v>10741</v>
      </c>
      <c r="BT60" s="18">
        <v>178583</v>
      </c>
      <c r="BU60" s="17">
        <v>0</v>
      </c>
      <c r="BV60" s="18">
        <v>0</v>
      </c>
      <c r="BW60" s="18">
        <v>178583</v>
      </c>
      <c r="BX60" s="17">
        <v>178583</v>
      </c>
      <c r="BY60" s="17">
        <v>0</v>
      </c>
      <c r="CA60" s="14">
        <f t="shared" si="6"/>
        <v>0</v>
      </c>
      <c r="CB60" s="14">
        <f t="shared" si="7"/>
        <v>0</v>
      </c>
      <c r="CC60" s="14">
        <f t="shared" si="8"/>
        <v>0</v>
      </c>
      <c r="CD60" s="14" t="e">
        <f>SUM(#REF!)-BV60</f>
        <v>#REF!</v>
      </c>
      <c r="CE60" s="14">
        <f t="shared" si="9"/>
        <v>0</v>
      </c>
      <c r="CF60" s="14">
        <f t="shared" si="10"/>
        <v>0</v>
      </c>
    </row>
    <row r="61" spans="1:84" ht="15.6" x14ac:dyDescent="0.3">
      <c r="A61" s="14"/>
      <c r="B61" s="19" t="s">
        <v>131</v>
      </c>
      <c r="C61" s="20" t="s">
        <v>132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33</v>
      </c>
      <c r="J61" s="17">
        <v>2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10</v>
      </c>
      <c r="Q61" s="17">
        <v>0</v>
      </c>
      <c r="R61" s="17">
        <v>7</v>
      </c>
      <c r="S61" s="17">
        <v>31</v>
      </c>
      <c r="T61" s="17">
        <v>0</v>
      </c>
      <c r="U61" s="17">
        <v>0</v>
      </c>
      <c r="V61" s="17">
        <v>19</v>
      </c>
      <c r="W61" s="17">
        <v>7</v>
      </c>
      <c r="X61" s="17">
        <v>5</v>
      </c>
      <c r="Y61" s="17">
        <v>7</v>
      </c>
      <c r="Z61" s="17">
        <v>0</v>
      </c>
      <c r="AA61" s="17">
        <v>3</v>
      </c>
      <c r="AB61" s="17">
        <v>0</v>
      </c>
      <c r="AC61" s="17">
        <v>7</v>
      </c>
      <c r="AD61" s="17">
        <v>3</v>
      </c>
      <c r="AE61" s="17">
        <v>0</v>
      </c>
      <c r="AF61" s="17">
        <v>3</v>
      </c>
      <c r="AG61" s="17">
        <v>7</v>
      </c>
      <c r="AH61" s="17">
        <v>181</v>
      </c>
      <c r="AI61" s="17">
        <v>3</v>
      </c>
      <c r="AJ61" s="17">
        <v>0</v>
      </c>
      <c r="AK61" s="17">
        <v>3</v>
      </c>
      <c r="AL61" s="17">
        <v>0</v>
      </c>
      <c r="AM61" s="17">
        <v>0</v>
      </c>
      <c r="AN61" s="17">
        <v>0</v>
      </c>
      <c r="AO61" s="17">
        <v>0</v>
      </c>
      <c r="AP61" s="17">
        <v>27</v>
      </c>
      <c r="AQ61" s="17">
        <v>9</v>
      </c>
      <c r="AR61" s="17">
        <v>43</v>
      </c>
      <c r="AS61" s="17">
        <v>77</v>
      </c>
      <c r="AT61" s="17">
        <v>257</v>
      </c>
      <c r="AU61" s="17">
        <v>0</v>
      </c>
      <c r="AV61" s="17">
        <v>68</v>
      </c>
      <c r="AW61" s="17">
        <v>33</v>
      </c>
      <c r="AX61" s="17">
        <v>5</v>
      </c>
      <c r="AY61" s="17">
        <v>17</v>
      </c>
      <c r="AZ61" s="17">
        <v>20</v>
      </c>
      <c r="BA61" s="17">
        <v>33</v>
      </c>
      <c r="BB61" s="17">
        <v>6</v>
      </c>
      <c r="BC61" s="17">
        <v>29</v>
      </c>
      <c r="BD61" s="17">
        <v>8</v>
      </c>
      <c r="BE61" s="17">
        <v>5</v>
      </c>
      <c r="BF61" s="17">
        <v>330</v>
      </c>
      <c r="BG61" s="17">
        <v>559</v>
      </c>
      <c r="BH61" s="17">
        <v>29</v>
      </c>
      <c r="BI61" s="17">
        <v>22</v>
      </c>
      <c r="BJ61" s="17">
        <v>5</v>
      </c>
      <c r="BK61" s="17">
        <v>4</v>
      </c>
      <c r="BL61" s="18">
        <v>1917</v>
      </c>
      <c r="BM61" s="17">
        <v>63531</v>
      </c>
      <c r="BN61" s="17">
        <v>4427</v>
      </c>
      <c r="BO61" s="17">
        <v>0</v>
      </c>
      <c r="BP61" s="17">
        <v>0</v>
      </c>
      <c r="BQ61" s="17">
        <v>0</v>
      </c>
      <c r="BR61" s="17">
        <v>2323</v>
      </c>
      <c r="BS61" s="18">
        <v>70281</v>
      </c>
      <c r="BT61" s="18">
        <v>72198</v>
      </c>
      <c r="BU61" s="17">
        <v>0</v>
      </c>
      <c r="BV61" s="18">
        <v>0</v>
      </c>
      <c r="BW61" s="18">
        <v>72198</v>
      </c>
      <c r="BX61" s="17">
        <v>72198</v>
      </c>
      <c r="BY61" s="17">
        <v>0</v>
      </c>
      <c r="CA61" s="14">
        <f t="shared" si="6"/>
        <v>0</v>
      </c>
      <c r="CB61" s="14">
        <f t="shared" si="7"/>
        <v>0</v>
      </c>
      <c r="CC61" s="14">
        <f t="shared" si="8"/>
        <v>0</v>
      </c>
      <c r="CD61" s="14" t="e">
        <f>SUM(#REF!)-BV61</f>
        <v>#REF!</v>
      </c>
      <c r="CE61" s="14">
        <f t="shared" si="9"/>
        <v>0</v>
      </c>
      <c r="CF61" s="14">
        <f t="shared" si="10"/>
        <v>0</v>
      </c>
    </row>
    <row r="62" spans="1:84" ht="15.6" x14ac:dyDescent="0.3">
      <c r="A62" s="14"/>
      <c r="B62" s="19" t="s">
        <v>133</v>
      </c>
      <c r="C62" s="20" t="s">
        <v>134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44940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251</v>
      </c>
      <c r="T62" s="17">
        <v>0</v>
      </c>
      <c r="U62" s="17">
        <v>0</v>
      </c>
      <c r="V62" s="17">
        <v>61</v>
      </c>
      <c r="W62" s="17">
        <v>0</v>
      </c>
      <c r="X62" s="17">
        <v>15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896</v>
      </c>
      <c r="AS62" s="17">
        <v>2839</v>
      </c>
      <c r="AT62" s="17">
        <v>1701</v>
      </c>
      <c r="AU62" s="17">
        <v>127</v>
      </c>
      <c r="AV62" s="17">
        <v>2812</v>
      </c>
      <c r="AW62" s="17">
        <v>1398</v>
      </c>
      <c r="AX62" s="17">
        <v>873</v>
      </c>
      <c r="AY62" s="17">
        <v>114</v>
      </c>
      <c r="AZ62" s="17">
        <v>14575</v>
      </c>
      <c r="BA62" s="17">
        <v>15311</v>
      </c>
      <c r="BB62" s="17">
        <v>5158</v>
      </c>
      <c r="BC62" s="17">
        <v>1597</v>
      </c>
      <c r="BD62" s="17">
        <v>93874</v>
      </c>
      <c r="BE62" s="17">
        <v>2868</v>
      </c>
      <c r="BF62" s="17">
        <v>1171</v>
      </c>
      <c r="BG62" s="17">
        <v>11694</v>
      </c>
      <c r="BH62" s="17">
        <v>41264</v>
      </c>
      <c r="BI62" s="17">
        <v>8687</v>
      </c>
      <c r="BJ62" s="17">
        <v>1343</v>
      </c>
      <c r="BK62" s="17">
        <v>0</v>
      </c>
      <c r="BL62" s="18">
        <v>253569</v>
      </c>
      <c r="BM62" s="17">
        <v>66231</v>
      </c>
      <c r="BN62" s="17">
        <v>12365</v>
      </c>
      <c r="BO62" s="17">
        <v>5056931</v>
      </c>
      <c r="BP62" s="17">
        <v>113480</v>
      </c>
      <c r="BQ62" s="17">
        <v>0</v>
      </c>
      <c r="BR62" s="17">
        <v>2219</v>
      </c>
      <c r="BS62" s="18">
        <v>5251226</v>
      </c>
      <c r="BT62" s="18">
        <v>5504795</v>
      </c>
      <c r="BU62" s="17">
        <v>0</v>
      </c>
      <c r="BV62" s="18">
        <v>0</v>
      </c>
      <c r="BW62" s="18">
        <v>5504795</v>
      </c>
      <c r="BX62" s="17">
        <v>5504795</v>
      </c>
      <c r="BY62" s="17">
        <v>0</v>
      </c>
      <c r="CA62" s="14">
        <f t="shared" si="6"/>
        <v>0</v>
      </c>
      <c r="CB62" s="14">
        <f t="shared" si="7"/>
        <v>0</v>
      </c>
      <c r="CC62" s="14">
        <f t="shared" si="8"/>
        <v>0</v>
      </c>
      <c r="CD62" s="14" t="e">
        <f>SUM(#REF!)-BV62</f>
        <v>#REF!</v>
      </c>
      <c r="CE62" s="14">
        <f t="shared" si="9"/>
        <v>0</v>
      </c>
      <c r="CF62" s="14">
        <f t="shared" si="10"/>
        <v>0</v>
      </c>
    </row>
    <row r="63" spans="1:84" ht="15.6" x14ac:dyDescent="0.3">
      <c r="A63" s="14"/>
      <c r="B63" s="19" t="s">
        <v>135</v>
      </c>
      <c r="C63" s="20" t="s">
        <v>136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80</v>
      </c>
      <c r="S63" s="17">
        <v>504</v>
      </c>
      <c r="T63" s="17">
        <v>0</v>
      </c>
      <c r="U63" s="17">
        <v>0</v>
      </c>
      <c r="V63" s="17">
        <v>169</v>
      </c>
      <c r="W63" s="17">
        <v>231</v>
      </c>
      <c r="X63" s="17">
        <v>279</v>
      </c>
      <c r="Y63" s="17">
        <v>0</v>
      </c>
      <c r="Z63" s="17">
        <v>0</v>
      </c>
      <c r="AA63" s="17">
        <v>28</v>
      </c>
      <c r="AB63" s="17">
        <v>0</v>
      </c>
      <c r="AC63" s="17">
        <v>29</v>
      </c>
      <c r="AD63" s="17">
        <v>27</v>
      </c>
      <c r="AE63" s="17">
        <v>8</v>
      </c>
      <c r="AF63" s="17">
        <v>32</v>
      </c>
      <c r="AG63" s="17">
        <v>150</v>
      </c>
      <c r="AH63" s="17">
        <v>8519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501</v>
      </c>
      <c r="AO63" s="17">
        <v>36</v>
      </c>
      <c r="AP63" s="17">
        <v>1047</v>
      </c>
      <c r="AQ63" s="17">
        <v>296</v>
      </c>
      <c r="AR63" s="17">
        <v>11748</v>
      </c>
      <c r="AS63" s="17">
        <v>533</v>
      </c>
      <c r="AT63" s="17">
        <v>949</v>
      </c>
      <c r="AU63" s="17">
        <v>0</v>
      </c>
      <c r="AV63" s="17">
        <v>4205</v>
      </c>
      <c r="AW63" s="17">
        <v>8945</v>
      </c>
      <c r="AX63" s="17">
        <v>2247</v>
      </c>
      <c r="AY63" s="17">
        <v>8</v>
      </c>
      <c r="AZ63" s="17">
        <v>11627</v>
      </c>
      <c r="BA63" s="17">
        <v>9657</v>
      </c>
      <c r="BB63" s="17">
        <v>681</v>
      </c>
      <c r="BC63" s="17">
        <v>784</v>
      </c>
      <c r="BD63" s="17">
        <v>0</v>
      </c>
      <c r="BE63" s="17">
        <v>814</v>
      </c>
      <c r="BF63" s="17">
        <v>39</v>
      </c>
      <c r="BG63" s="17">
        <v>413531</v>
      </c>
      <c r="BH63" s="17">
        <v>155802</v>
      </c>
      <c r="BI63" s="17">
        <v>5801</v>
      </c>
      <c r="BJ63" s="17">
        <v>3689</v>
      </c>
      <c r="BK63" s="17">
        <v>3010</v>
      </c>
      <c r="BL63" s="18">
        <v>646006</v>
      </c>
      <c r="BM63" s="17">
        <v>686879</v>
      </c>
      <c r="BN63" s="17">
        <v>19939</v>
      </c>
      <c r="BO63" s="17">
        <v>819003</v>
      </c>
      <c r="BP63" s="17">
        <v>0</v>
      </c>
      <c r="BQ63" s="17">
        <v>0</v>
      </c>
      <c r="BR63" s="17">
        <v>1109</v>
      </c>
      <c r="BS63" s="18">
        <v>1526930</v>
      </c>
      <c r="BT63" s="18">
        <v>2172936</v>
      </c>
      <c r="BU63" s="17">
        <v>0</v>
      </c>
      <c r="BV63" s="18">
        <v>0</v>
      </c>
      <c r="BW63" s="18">
        <v>2172936</v>
      </c>
      <c r="BX63" s="17">
        <v>2172936</v>
      </c>
      <c r="BY63" s="17">
        <v>0</v>
      </c>
      <c r="CA63" s="14">
        <f t="shared" si="6"/>
        <v>0</v>
      </c>
      <c r="CB63" s="14">
        <f t="shared" si="7"/>
        <v>0</v>
      </c>
      <c r="CC63" s="14">
        <f t="shared" si="8"/>
        <v>0</v>
      </c>
      <c r="CD63" s="14" t="e">
        <f>SUM(#REF!)-BV63</f>
        <v>#REF!</v>
      </c>
      <c r="CE63" s="14">
        <f t="shared" si="9"/>
        <v>0</v>
      </c>
      <c r="CF63" s="14">
        <f t="shared" si="10"/>
        <v>0</v>
      </c>
    </row>
    <row r="64" spans="1:84" ht="15.6" x14ac:dyDescent="0.3">
      <c r="A64" s="14"/>
      <c r="B64" s="19" t="s">
        <v>137</v>
      </c>
      <c r="C64" s="20" t="s">
        <v>138</v>
      </c>
      <c r="D64" s="17">
        <v>2</v>
      </c>
      <c r="E64" s="17">
        <v>2</v>
      </c>
      <c r="F64" s="17">
        <v>3</v>
      </c>
      <c r="G64" s="17">
        <v>5</v>
      </c>
      <c r="H64" s="17">
        <v>1</v>
      </c>
      <c r="I64" s="17">
        <v>24</v>
      </c>
      <c r="J64" s="17">
        <v>154</v>
      </c>
      <c r="K64" s="17">
        <v>0</v>
      </c>
      <c r="L64" s="17">
        <v>1</v>
      </c>
      <c r="M64" s="17">
        <v>45</v>
      </c>
      <c r="N64" s="17">
        <v>98</v>
      </c>
      <c r="O64" s="17">
        <v>2</v>
      </c>
      <c r="P64" s="17">
        <v>223</v>
      </c>
      <c r="Q64" s="17">
        <v>3</v>
      </c>
      <c r="R64" s="17">
        <v>31</v>
      </c>
      <c r="S64" s="17">
        <v>4572</v>
      </c>
      <c r="T64" s="17">
        <v>543</v>
      </c>
      <c r="U64" s="17">
        <v>0</v>
      </c>
      <c r="V64" s="17">
        <v>29089</v>
      </c>
      <c r="W64" s="17">
        <v>498</v>
      </c>
      <c r="X64" s="17">
        <v>708</v>
      </c>
      <c r="Y64" s="17">
        <v>192</v>
      </c>
      <c r="Z64" s="17">
        <v>0</v>
      </c>
      <c r="AA64" s="17">
        <v>47</v>
      </c>
      <c r="AB64" s="17">
        <v>0</v>
      </c>
      <c r="AC64" s="17">
        <v>12</v>
      </c>
      <c r="AD64" s="17">
        <v>131</v>
      </c>
      <c r="AE64" s="17">
        <v>40</v>
      </c>
      <c r="AF64" s="17">
        <v>119</v>
      </c>
      <c r="AG64" s="17">
        <v>384</v>
      </c>
      <c r="AH64" s="17">
        <v>120943</v>
      </c>
      <c r="AI64" s="17">
        <v>44</v>
      </c>
      <c r="AJ64" s="17">
        <v>0</v>
      </c>
      <c r="AK64" s="17">
        <v>125</v>
      </c>
      <c r="AL64" s="17">
        <v>2</v>
      </c>
      <c r="AM64" s="17">
        <v>24</v>
      </c>
      <c r="AN64" s="17">
        <v>532</v>
      </c>
      <c r="AO64" s="17">
        <v>94</v>
      </c>
      <c r="AP64" s="17">
        <v>9918</v>
      </c>
      <c r="AQ64" s="17">
        <v>3578</v>
      </c>
      <c r="AR64" s="17">
        <v>8472</v>
      </c>
      <c r="AS64" s="17">
        <v>537</v>
      </c>
      <c r="AT64" s="17">
        <v>1275</v>
      </c>
      <c r="AU64" s="17">
        <v>45</v>
      </c>
      <c r="AV64" s="17">
        <v>1420</v>
      </c>
      <c r="AW64" s="17">
        <v>817</v>
      </c>
      <c r="AX64" s="17">
        <v>1087</v>
      </c>
      <c r="AY64" s="17">
        <v>121</v>
      </c>
      <c r="AZ64" s="17">
        <v>1922</v>
      </c>
      <c r="BA64" s="17">
        <v>4072</v>
      </c>
      <c r="BB64" s="17">
        <v>26</v>
      </c>
      <c r="BC64" s="17">
        <v>544</v>
      </c>
      <c r="BD64" s="17">
        <v>1973</v>
      </c>
      <c r="BE64" s="17">
        <v>606</v>
      </c>
      <c r="BF64" s="17">
        <v>112</v>
      </c>
      <c r="BG64" s="17">
        <v>33259</v>
      </c>
      <c r="BH64" s="17">
        <v>15257</v>
      </c>
      <c r="BI64" s="17">
        <v>24290</v>
      </c>
      <c r="BJ64" s="17">
        <v>311</v>
      </c>
      <c r="BK64" s="17">
        <v>360</v>
      </c>
      <c r="BL64" s="18">
        <v>268695</v>
      </c>
      <c r="BM64" s="17">
        <v>781616</v>
      </c>
      <c r="BN64" s="17">
        <v>1774</v>
      </c>
      <c r="BO64" s="17">
        <v>235405</v>
      </c>
      <c r="BP64" s="17">
        <v>0</v>
      </c>
      <c r="BQ64" s="17">
        <v>0</v>
      </c>
      <c r="BR64" s="17">
        <v>2456</v>
      </c>
      <c r="BS64" s="18">
        <v>1021251</v>
      </c>
      <c r="BT64" s="18">
        <v>1289946</v>
      </c>
      <c r="BU64" s="17">
        <v>0</v>
      </c>
      <c r="BV64" s="18">
        <v>0</v>
      </c>
      <c r="BW64" s="18">
        <v>1289946</v>
      </c>
      <c r="BX64" s="17">
        <v>1289946</v>
      </c>
      <c r="BY64" s="17">
        <v>0</v>
      </c>
      <c r="CA64" s="14">
        <f t="shared" si="6"/>
        <v>0</v>
      </c>
      <c r="CB64" s="14">
        <f t="shared" si="7"/>
        <v>0</v>
      </c>
      <c r="CC64" s="14">
        <f t="shared" si="8"/>
        <v>0</v>
      </c>
      <c r="CD64" s="14" t="e">
        <f>SUM(#REF!)-BV64</f>
        <v>#REF!</v>
      </c>
      <c r="CE64" s="14">
        <f t="shared" si="9"/>
        <v>0</v>
      </c>
      <c r="CF64" s="14">
        <f t="shared" si="10"/>
        <v>0</v>
      </c>
    </row>
    <row r="65" spans="1:84" ht="15.6" x14ac:dyDescent="0.3">
      <c r="A65" s="14"/>
      <c r="B65" s="19" t="s">
        <v>139</v>
      </c>
      <c r="C65" s="20" t="s">
        <v>140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249</v>
      </c>
      <c r="J65" s="17">
        <v>181</v>
      </c>
      <c r="K65" s="17">
        <v>49</v>
      </c>
      <c r="L65" s="17">
        <v>0</v>
      </c>
      <c r="M65" s="17">
        <v>4</v>
      </c>
      <c r="N65" s="17">
        <v>0</v>
      </c>
      <c r="O65" s="17">
        <v>0</v>
      </c>
      <c r="P65" s="17">
        <v>0</v>
      </c>
      <c r="Q65" s="17">
        <v>23</v>
      </c>
      <c r="R65" s="17">
        <v>0</v>
      </c>
      <c r="S65" s="17">
        <v>4578</v>
      </c>
      <c r="T65" s="17">
        <v>0</v>
      </c>
      <c r="U65" s="17">
        <v>0</v>
      </c>
      <c r="V65" s="17">
        <v>227</v>
      </c>
      <c r="W65" s="17">
        <v>185</v>
      </c>
      <c r="X65" s="17">
        <v>9</v>
      </c>
      <c r="Y65" s="17">
        <v>57</v>
      </c>
      <c r="Z65" s="17">
        <v>0</v>
      </c>
      <c r="AA65" s="17">
        <v>8</v>
      </c>
      <c r="AB65" s="17">
        <v>0</v>
      </c>
      <c r="AC65" s="17">
        <v>40</v>
      </c>
      <c r="AD65" s="17">
        <v>0</v>
      </c>
      <c r="AE65" s="17">
        <v>17</v>
      </c>
      <c r="AF65" s="17">
        <v>79</v>
      </c>
      <c r="AG65" s="17">
        <v>68</v>
      </c>
      <c r="AH65" s="17">
        <v>2218</v>
      </c>
      <c r="AI65" s="17">
        <v>0</v>
      </c>
      <c r="AJ65" s="17">
        <v>0</v>
      </c>
      <c r="AK65" s="17">
        <v>9</v>
      </c>
      <c r="AL65" s="17">
        <v>8</v>
      </c>
      <c r="AM65" s="17">
        <v>5</v>
      </c>
      <c r="AN65" s="17">
        <v>443</v>
      </c>
      <c r="AO65" s="17">
        <v>0</v>
      </c>
      <c r="AP65" s="17">
        <v>1994</v>
      </c>
      <c r="AQ65" s="17">
        <v>410</v>
      </c>
      <c r="AR65" s="17">
        <v>1098</v>
      </c>
      <c r="AS65" s="17">
        <v>127</v>
      </c>
      <c r="AT65" s="17">
        <v>99</v>
      </c>
      <c r="AU65" s="17">
        <v>0</v>
      </c>
      <c r="AV65" s="17">
        <v>120</v>
      </c>
      <c r="AW65" s="17">
        <v>682</v>
      </c>
      <c r="AX65" s="17">
        <v>68</v>
      </c>
      <c r="AY65" s="17">
        <v>4</v>
      </c>
      <c r="AZ65" s="17">
        <v>578</v>
      </c>
      <c r="BA65" s="17">
        <v>338</v>
      </c>
      <c r="BB65" s="17">
        <v>16</v>
      </c>
      <c r="BC65" s="17">
        <v>550</v>
      </c>
      <c r="BD65" s="17">
        <v>585</v>
      </c>
      <c r="BE65" s="17">
        <v>100</v>
      </c>
      <c r="BF65" s="17">
        <v>482</v>
      </c>
      <c r="BG65" s="17">
        <v>549</v>
      </c>
      <c r="BH65" s="17">
        <v>2145</v>
      </c>
      <c r="BI65" s="17">
        <v>421</v>
      </c>
      <c r="BJ65" s="17">
        <v>179</v>
      </c>
      <c r="BK65" s="17">
        <v>84</v>
      </c>
      <c r="BL65" s="18">
        <v>19086</v>
      </c>
      <c r="BM65" s="17">
        <v>99745</v>
      </c>
      <c r="BN65" s="17">
        <v>9236</v>
      </c>
      <c r="BO65" s="17">
        <v>40875</v>
      </c>
      <c r="BP65" s="17">
        <v>0</v>
      </c>
      <c r="BQ65" s="17">
        <v>0</v>
      </c>
      <c r="BR65" s="17">
        <v>3334</v>
      </c>
      <c r="BS65" s="18">
        <v>153190</v>
      </c>
      <c r="BT65" s="18">
        <v>172276</v>
      </c>
      <c r="BU65" s="17">
        <v>0</v>
      </c>
      <c r="BV65" s="18">
        <v>0</v>
      </c>
      <c r="BW65" s="18">
        <v>172276</v>
      </c>
      <c r="BX65" s="17">
        <v>172276</v>
      </c>
      <c r="BY65" s="17">
        <v>0</v>
      </c>
      <c r="CA65" s="14">
        <f t="shared" si="6"/>
        <v>0</v>
      </c>
      <c r="CB65" s="14">
        <f t="shared" si="7"/>
        <v>0</v>
      </c>
      <c r="CC65" s="14">
        <f t="shared" si="8"/>
        <v>0</v>
      </c>
      <c r="CD65" s="14" t="e">
        <f>SUM(#REF!)-BV65</f>
        <v>#REF!</v>
      </c>
      <c r="CE65" s="14">
        <f t="shared" si="9"/>
        <v>0</v>
      </c>
      <c r="CF65" s="14">
        <f t="shared" si="10"/>
        <v>0</v>
      </c>
    </row>
    <row r="66" spans="1:84" ht="15.6" x14ac:dyDescent="0.3">
      <c r="A66" s="14"/>
      <c r="B66" s="19" t="s">
        <v>141</v>
      </c>
      <c r="C66" s="20" t="s">
        <v>142</v>
      </c>
      <c r="D66" s="17">
        <v>0</v>
      </c>
      <c r="E66" s="17">
        <v>0</v>
      </c>
      <c r="F66" s="17">
        <v>23</v>
      </c>
      <c r="G66" s="17">
        <v>59</v>
      </c>
      <c r="H66" s="17">
        <v>0</v>
      </c>
      <c r="I66" s="17">
        <v>415</v>
      </c>
      <c r="J66" s="17">
        <v>659</v>
      </c>
      <c r="K66" s="17">
        <v>0</v>
      </c>
      <c r="L66" s="17">
        <v>0</v>
      </c>
      <c r="M66" s="17">
        <v>0</v>
      </c>
      <c r="N66" s="17">
        <v>0</v>
      </c>
      <c r="O66" s="17">
        <v>1924</v>
      </c>
      <c r="P66" s="17">
        <v>56</v>
      </c>
      <c r="Q66" s="17">
        <v>2</v>
      </c>
      <c r="R66" s="17">
        <v>11</v>
      </c>
      <c r="S66" s="17">
        <v>91</v>
      </c>
      <c r="T66" s="17">
        <v>193</v>
      </c>
      <c r="U66" s="17">
        <v>0</v>
      </c>
      <c r="V66" s="17">
        <v>299</v>
      </c>
      <c r="W66" s="17">
        <v>294</v>
      </c>
      <c r="X66" s="17">
        <v>167</v>
      </c>
      <c r="Y66" s="17">
        <v>143</v>
      </c>
      <c r="Z66" s="17">
        <v>0</v>
      </c>
      <c r="AA66" s="17">
        <v>9</v>
      </c>
      <c r="AB66" s="17">
        <v>0</v>
      </c>
      <c r="AC66" s="17">
        <v>33</v>
      </c>
      <c r="AD66" s="17">
        <v>129</v>
      </c>
      <c r="AE66" s="17">
        <v>62</v>
      </c>
      <c r="AF66" s="17">
        <v>117</v>
      </c>
      <c r="AG66" s="17">
        <v>86</v>
      </c>
      <c r="AH66" s="17">
        <v>86</v>
      </c>
      <c r="AI66" s="17">
        <v>52</v>
      </c>
      <c r="AJ66" s="17">
        <v>0</v>
      </c>
      <c r="AK66" s="17">
        <v>0</v>
      </c>
      <c r="AL66" s="17">
        <v>14</v>
      </c>
      <c r="AM66" s="17">
        <v>64</v>
      </c>
      <c r="AN66" s="17">
        <v>0</v>
      </c>
      <c r="AO66" s="17">
        <v>0</v>
      </c>
      <c r="AP66" s="17">
        <v>3815</v>
      </c>
      <c r="AQ66" s="17">
        <v>2086</v>
      </c>
      <c r="AR66" s="17">
        <v>1942</v>
      </c>
      <c r="AS66" s="17">
        <v>1373</v>
      </c>
      <c r="AT66" s="17">
        <v>148</v>
      </c>
      <c r="AU66" s="17">
        <v>24</v>
      </c>
      <c r="AV66" s="17">
        <v>915</v>
      </c>
      <c r="AW66" s="17">
        <v>360</v>
      </c>
      <c r="AX66" s="17">
        <v>158</v>
      </c>
      <c r="AY66" s="17">
        <v>2485</v>
      </c>
      <c r="AZ66" s="17">
        <v>332</v>
      </c>
      <c r="BA66" s="17">
        <v>336</v>
      </c>
      <c r="BB66" s="17">
        <v>39</v>
      </c>
      <c r="BC66" s="17">
        <v>338</v>
      </c>
      <c r="BD66" s="17">
        <v>27</v>
      </c>
      <c r="BE66" s="17">
        <v>101</v>
      </c>
      <c r="BF66" s="17">
        <v>4</v>
      </c>
      <c r="BG66" s="17">
        <v>1483</v>
      </c>
      <c r="BH66" s="17">
        <v>443</v>
      </c>
      <c r="BI66" s="17">
        <v>1723</v>
      </c>
      <c r="BJ66" s="17">
        <v>148</v>
      </c>
      <c r="BK66" s="17">
        <v>4569</v>
      </c>
      <c r="BL66" s="18">
        <v>27837</v>
      </c>
      <c r="BM66" s="17">
        <v>338431</v>
      </c>
      <c r="BN66" s="17">
        <v>21658</v>
      </c>
      <c r="BO66" s="17">
        <v>0</v>
      </c>
      <c r="BP66" s="17">
        <v>0</v>
      </c>
      <c r="BQ66" s="17">
        <v>0</v>
      </c>
      <c r="BR66" s="17">
        <v>124</v>
      </c>
      <c r="BS66" s="18">
        <v>360213</v>
      </c>
      <c r="BT66" s="18">
        <v>388050</v>
      </c>
      <c r="BU66" s="17">
        <v>0</v>
      </c>
      <c r="BV66" s="18">
        <v>0</v>
      </c>
      <c r="BW66" s="18">
        <v>388050</v>
      </c>
      <c r="BX66" s="17">
        <v>388050</v>
      </c>
      <c r="BY66" s="17">
        <v>0</v>
      </c>
      <c r="CA66" s="14">
        <f t="shared" si="6"/>
        <v>0</v>
      </c>
      <c r="CB66" s="14">
        <f t="shared" si="7"/>
        <v>0</v>
      </c>
      <c r="CC66" s="14">
        <f t="shared" si="8"/>
        <v>0</v>
      </c>
      <c r="CD66" s="14" t="e">
        <f>SUM(#REF!)-BV66</f>
        <v>#REF!</v>
      </c>
      <c r="CE66" s="14">
        <f t="shared" si="9"/>
        <v>0</v>
      </c>
      <c r="CF66" s="14">
        <f t="shared" si="10"/>
        <v>0</v>
      </c>
    </row>
    <row r="67" spans="1:84" ht="15.6" x14ac:dyDescent="0.3">
      <c r="A67" s="14"/>
      <c r="B67" s="21" t="s">
        <v>143</v>
      </c>
      <c r="C67" s="22" t="s">
        <v>144</v>
      </c>
      <c r="D67" s="23">
        <v>32558</v>
      </c>
      <c r="E67" s="23">
        <v>17143</v>
      </c>
      <c r="F67" s="23">
        <v>34958</v>
      </c>
      <c r="G67" s="23">
        <v>46932</v>
      </c>
      <c r="H67" s="23">
        <v>1903</v>
      </c>
      <c r="I67" s="23">
        <v>881667</v>
      </c>
      <c r="J67" s="23">
        <v>638410</v>
      </c>
      <c r="K67" s="23">
        <v>60271</v>
      </c>
      <c r="L67" s="23">
        <v>2305</v>
      </c>
      <c r="M67" s="23">
        <v>44762</v>
      </c>
      <c r="N67" s="23">
        <v>128001</v>
      </c>
      <c r="O67" s="23">
        <v>26799</v>
      </c>
      <c r="P67" s="23">
        <v>26329</v>
      </c>
      <c r="Q67" s="23">
        <v>308088</v>
      </c>
      <c r="R67" s="23">
        <v>66061</v>
      </c>
      <c r="S67" s="23">
        <v>574406</v>
      </c>
      <c r="T67" s="23">
        <v>284559</v>
      </c>
      <c r="U67" s="23">
        <v>0</v>
      </c>
      <c r="V67" s="23">
        <v>3795195</v>
      </c>
      <c r="W67" s="23">
        <v>349975</v>
      </c>
      <c r="X67" s="23">
        <v>1885924</v>
      </c>
      <c r="Y67" s="23">
        <v>18030</v>
      </c>
      <c r="Z67" s="23">
        <v>0</v>
      </c>
      <c r="AA67" s="23">
        <v>19914</v>
      </c>
      <c r="AB67" s="23">
        <v>0</v>
      </c>
      <c r="AC67" s="23">
        <v>164412</v>
      </c>
      <c r="AD67" s="23">
        <v>31003</v>
      </c>
      <c r="AE67" s="23">
        <v>10398</v>
      </c>
      <c r="AF67" s="23">
        <v>234262</v>
      </c>
      <c r="AG67" s="23">
        <v>821037</v>
      </c>
      <c r="AH67" s="23">
        <v>8725920</v>
      </c>
      <c r="AI67" s="23">
        <v>92009</v>
      </c>
      <c r="AJ67" s="23">
        <v>0</v>
      </c>
      <c r="AK67" s="23">
        <v>35766</v>
      </c>
      <c r="AL67" s="23">
        <v>8441</v>
      </c>
      <c r="AM67" s="23">
        <v>16092</v>
      </c>
      <c r="AN67" s="23">
        <v>505842</v>
      </c>
      <c r="AO67" s="23">
        <v>14559</v>
      </c>
      <c r="AP67" s="23">
        <v>3287312</v>
      </c>
      <c r="AQ67" s="23">
        <v>494277</v>
      </c>
      <c r="AR67" s="23">
        <v>2382974</v>
      </c>
      <c r="AS67" s="23">
        <v>396630</v>
      </c>
      <c r="AT67" s="23">
        <v>217406</v>
      </c>
      <c r="AU67" s="23">
        <v>10900</v>
      </c>
      <c r="AV67" s="23">
        <v>641447</v>
      </c>
      <c r="AW67" s="23">
        <v>149652</v>
      </c>
      <c r="AX67" s="23">
        <v>74944</v>
      </c>
      <c r="AY67" s="23">
        <v>1661173</v>
      </c>
      <c r="AZ67" s="23">
        <v>236508</v>
      </c>
      <c r="BA67" s="23">
        <v>167446</v>
      </c>
      <c r="BB67" s="23">
        <v>12885</v>
      </c>
      <c r="BC67" s="23">
        <v>90698</v>
      </c>
      <c r="BD67" s="23">
        <v>439724</v>
      </c>
      <c r="BE67" s="23">
        <v>40239</v>
      </c>
      <c r="BF67" s="23">
        <v>19557</v>
      </c>
      <c r="BG67" s="23">
        <v>1598686</v>
      </c>
      <c r="BH67" s="23">
        <v>404446</v>
      </c>
      <c r="BI67" s="23">
        <v>254973</v>
      </c>
      <c r="BJ67" s="23">
        <v>46374</v>
      </c>
      <c r="BK67" s="23">
        <v>48689</v>
      </c>
      <c r="BL67" s="18">
        <v>32580871</v>
      </c>
      <c r="BM67" s="23">
        <v>20284660</v>
      </c>
      <c r="BN67" s="23">
        <v>257590</v>
      </c>
      <c r="BO67" s="23">
        <v>6278939</v>
      </c>
      <c r="BP67" s="23">
        <v>13020827</v>
      </c>
      <c r="BQ67" s="23">
        <v>1139464</v>
      </c>
      <c r="BR67" s="23">
        <v>28495467</v>
      </c>
      <c r="BS67" s="18">
        <v>69476947</v>
      </c>
      <c r="BT67" s="18">
        <v>102057818</v>
      </c>
      <c r="BU67" s="23">
        <v>0</v>
      </c>
      <c r="BV67" s="18">
        <v>0</v>
      </c>
      <c r="BW67" s="18">
        <v>102057818</v>
      </c>
      <c r="BX67" s="17">
        <v>102057818</v>
      </c>
      <c r="BY67" s="17">
        <v>0</v>
      </c>
      <c r="CA67" s="14">
        <f t="shared" si="6"/>
        <v>0</v>
      </c>
      <c r="CB67" s="14">
        <f t="shared" si="7"/>
        <v>0</v>
      </c>
      <c r="CC67" s="14">
        <f t="shared" si="8"/>
        <v>0</v>
      </c>
      <c r="CD67" s="14" t="e">
        <f>SUM(#REF!)-BV67</f>
        <v>#REF!</v>
      </c>
      <c r="CE67" s="14">
        <f t="shared" si="9"/>
        <v>0</v>
      </c>
      <c r="CF67" s="14">
        <f t="shared" si="10"/>
        <v>0</v>
      </c>
    </row>
    <row r="68" spans="1:84" ht="15.6" x14ac:dyDescent="0.3">
      <c r="A68" s="14"/>
      <c r="B68" s="19">
        <v>200</v>
      </c>
      <c r="C68" s="20" t="s">
        <v>145</v>
      </c>
      <c r="D68" s="17">
        <v>9309</v>
      </c>
      <c r="E68" s="17">
        <v>15357</v>
      </c>
      <c r="F68" s="17">
        <v>35867</v>
      </c>
      <c r="G68" s="17">
        <v>32179</v>
      </c>
      <c r="H68" s="17">
        <v>2895</v>
      </c>
      <c r="I68" s="17">
        <v>489471</v>
      </c>
      <c r="J68" s="17">
        <v>352538</v>
      </c>
      <c r="K68" s="17">
        <v>13375</v>
      </c>
      <c r="L68" s="17">
        <v>3047</v>
      </c>
      <c r="M68" s="17">
        <v>42604</v>
      </c>
      <c r="N68" s="17">
        <v>137699</v>
      </c>
      <c r="O68" s="17">
        <v>22057</v>
      </c>
      <c r="P68" s="17">
        <v>9213</v>
      </c>
      <c r="Q68" s="17">
        <v>211853</v>
      </c>
      <c r="R68" s="17">
        <v>7492</v>
      </c>
      <c r="S68" s="17">
        <v>259723</v>
      </c>
      <c r="T68" s="17">
        <v>125808</v>
      </c>
      <c r="U68" s="17">
        <v>0</v>
      </c>
      <c r="V68" s="17">
        <v>142042</v>
      </c>
      <c r="W68" s="17">
        <v>91618</v>
      </c>
      <c r="X68" s="17">
        <v>181699</v>
      </c>
      <c r="Y68" s="17">
        <v>10194</v>
      </c>
      <c r="Z68" s="17">
        <v>0</v>
      </c>
      <c r="AA68" s="17">
        <v>37864</v>
      </c>
      <c r="AB68" s="17">
        <v>0</v>
      </c>
      <c r="AC68" s="17">
        <v>20369</v>
      </c>
      <c r="AD68" s="17">
        <v>22314</v>
      </c>
      <c r="AE68" s="17">
        <v>22645</v>
      </c>
      <c r="AF68" s="17">
        <v>88343</v>
      </c>
      <c r="AG68" s="17">
        <v>66689</v>
      </c>
      <c r="AH68" s="17">
        <v>684157</v>
      </c>
      <c r="AI68" s="17">
        <v>88367</v>
      </c>
      <c r="AJ68" s="17">
        <v>0</v>
      </c>
      <c r="AK68" s="17">
        <v>8575</v>
      </c>
      <c r="AL68" s="17">
        <v>6075</v>
      </c>
      <c r="AM68" s="17">
        <v>12694</v>
      </c>
      <c r="AN68" s="17">
        <v>498765</v>
      </c>
      <c r="AO68" s="17">
        <v>25710</v>
      </c>
      <c r="AP68" s="17">
        <v>666598</v>
      </c>
      <c r="AQ68" s="17">
        <v>197238</v>
      </c>
      <c r="AR68" s="17">
        <v>542450</v>
      </c>
      <c r="AS68" s="17">
        <v>412728</v>
      </c>
      <c r="AT68" s="17">
        <v>348070</v>
      </c>
      <c r="AU68" s="17">
        <v>17739</v>
      </c>
      <c r="AV68" s="17">
        <v>579826</v>
      </c>
      <c r="AW68" s="17">
        <v>30587</v>
      </c>
      <c r="AX68" s="17">
        <v>45498</v>
      </c>
      <c r="AY68" s="17">
        <v>607576</v>
      </c>
      <c r="AZ68" s="17">
        <v>98838</v>
      </c>
      <c r="BA68" s="17">
        <v>23615</v>
      </c>
      <c r="BB68" s="17">
        <v>2902</v>
      </c>
      <c r="BC68" s="17">
        <v>16024</v>
      </c>
      <c r="BD68" s="17">
        <v>15574</v>
      </c>
      <c r="BE68" s="17">
        <v>12913</v>
      </c>
      <c r="BF68" s="17">
        <v>7045</v>
      </c>
      <c r="BG68" s="17">
        <v>378554</v>
      </c>
      <c r="BH68" s="17">
        <v>117231</v>
      </c>
      <c r="BI68" s="17">
        <v>321905</v>
      </c>
      <c r="BJ68" s="17">
        <v>19007</v>
      </c>
      <c r="BK68" s="17">
        <v>19567</v>
      </c>
      <c r="BL68" s="18">
        <v>8260092</v>
      </c>
      <c r="BM68" s="17">
        <v>12369134</v>
      </c>
      <c r="BN68" s="17">
        <v>132559</v>
      </c>
      <c r="BO68" s="17">
        <v>64597</v>
      </c>
      <c r="BP68" s="17">
        <v>1315917</v>
      </c>
      <c r="BQ68" s="17">
        <v>50144</v>
      </c>
      <c r="BR68" s="17">
        <v>1711652</v>
      </c>
      <c r="BS68" s="18">
        <v>15644003</v>
      </c>
      <c r="BT68" s="18">
        <v>23904095</v>
      </c>
      <c r="BU68" s="17">
        <v>23904095</v>
      </c>
      <c r="BV68" s="18">
        <v>0</v>
      </c>
      <c r="BW68" s="24">
        <v>0</v>
      </c>
      <c r="BX68" s="17">
        <v>23904095</v>
      </c>
      <c r="BY68" s="17">
        <v>0</v>
      </c>
      <c r="CA68" s="14">
        <f t="shared" si="6"/>
        <v>0</v>
      </c>
      <c r="CB68" s="14">
        <f t="shared" si="7"/>
        <v>0</v>
      </c>
      <c r="CC68" s="14">
        <f t="shared" si="8"/>
        <v>0</v>
      </c>
      <c r="CD68" s="14" t="e">
        <f>SUM(#REF!)-BV68</f>
        <v>#REF!</v>
      </c>
      <c r="CE68" s="14">
        <f t="shared" si="9"/>
        <v>0</v>
      </c>
      <c r="CF68" s="14">
        <f t="shared" si="10"/>
        <v>0</v>
      </c>
    </row>
    <row r="69" spans="1:84" ht="15.6" x14ac:dyDescent="0.3">
      <c r="A69" s="14"/>
      <c r="B69" s="19" t="s">
        <v>146</v>
      </c>
      <c r="C69" s="20" t="s">
        <v>193</v>
      </c>
      <c r="D69" s="17">
        <v>44709</v>
      </c>
      <c r="E69" s="17">
        <v>33582</v>
      </c>
      <c r="F69" s="17">
        <v>108102</v>
      </c>
      <c r="G69" s="17">
        <v>104772</v>
      </c>
      <c r="H69" s="17">
        <v>8627</v>
      </c>
      <c r="I69" s="17">
        <v>976373</v>
      </c>
      <c r="J69" s="17">
        <v>1175070</v>
      </c>
      <c r="K69" s="17">
        <v>108674</v>
      </c>
      <c r="L69" s="17">
        <v>6340</v>
      </c>
      <c r="M69" s="17">
        <v>65381</v>
      </c>
      <c r="N69" s="17">
        <v>124139</v>
      </c>
      <c r="O69" s="17">
        <v>60542</v>
      </c>
      <c r="P69" s="17">
        <v>72391</v>
      </c>
      <c r="Q69" s="17">
        <v>810582</v>
      </c>
      <c r="R69" s="17">
        <v>54970</v>
      </c>
      <c r="S69" s="17">
        <v>1245773</v>
      </c>
      <c r="T69" s="17">
        <v>504895</v>
      </c>
      <c r="U69" s="17">
        <v>0</v>
      </c>
      <c r="V69" s="17">
        <v>1084511</v>
      </c>
      <c r="W69" s="17">
        <v>90400</v>
      </c>
      <c r="X69" s="17">
        <v>229129</v>
      </c>
      <c r="Y69" s="17">
        <v>5370</v>
      </c>
      <c r="Z69" s="17">
        <v>0</v>
      </c>
      <c r="AA69" s="17">
        <v>14981</v>
      </c>
      <c r="AB69" s="17">
        <v>0</v>
      </c>
      <c r="AC69" s="17">
        <v>107931</v>
      </c>
      <c r="AD69" s="17">
        <v>18762</v>
      </c>
      <c r="AE69" s="17">
        <v>13108</v>
      </c>
      <c r="AF69" s="17">
        <v>160645</v>
      </c>
      <c r="AG69" s="17">
        <v>267144</v>
      </c>
      <c r="AH69" s="17">
        <v>2511672</v>
      </c>
      <c r="AI69" s="17">
        <v>54538</v>
      </c>
      <c r="AJ69" s="17">
        <v>0</v>
      </c>
      <c r="AK69" s="17">
        <v>19271</v>
      </c>
      <c r="AL69" s="17">
        <v>4564</v>
      </c>
      <c r="AM69" s="17">
        <v>8698</v>
      </c>
      <c r="AN69" s="17">
        <v>88773</v>
      </c>
      <c r="AO69" s="17">
        <v>6411</v>
      </c>
      <c r="AP69" s="17">
        <v>2146625</v>
      </c>
      <c r="AQ69" s="17">
        <v>406938</v>
      </c>
      <c r="AR69" s="17">
        <v>1922484</v>
      </c>
      <c r="AS69" s="17">
        <v>234584</v>
      </c>
      <c r="AT69" s="17">
        <v>164316</v>
      </c>
      <c r="AU69" s="17">
        <v>19827</v>
      </c>
      <c r="AV69" s="17">
        <v>250530</v>
      </c>
      <c r="AW69" s="17">
        <v>121146</v>
      </c>
      <c r="AX69" s="17">
        <v>26107</v>
      </c>
      <c r="AY69" s="17">
        <v>551296</v>
      </c>
      <c r="AZ69" s="17">
        <v>205350</v>
      </c>
      <c r="BA69" s="17">
        <v>267769</v>
      </c>
      <c r="BB69" s="17">
        <v>12184</v>
      </c>
      <c r="BC69" s="17">
        <v>54908</v>
      </c>
      <c r="BD69" s="17">
        <v>368065</v>
      </c>
      <c r="BE69" s="17">
        <v>51247</v>
      </c>
      <c r="BF69" s="17">
        <v>20659</v>
      </c>
      <c r="BG69" s="17">
        <v>3280107</v>
      </c>
      <c r="BH69" s="17">
        <v>1123388</v>
      </c>
      <c r="BI69" s="17">
        <v>402364</v>
      </c>
      <c r="BJ69" s="17">
        <v>39583</v>
      </c>
      <c r="BK69" s="17">
        <v>171699</v>
      </c>
      <c r="BL69" s="18">
        <v>22032006</v>
      </c>
      <c r="BM69" s="25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</row>
    <row r="70" spans="1:84" ht="15.6" x14ac:dyDescent="0.3">
      <c r="A70" s="14"/>
      <c r="B70" s="19" t="s">
        <v>147</v>
      </c>
      <c r="C70" s="20" t="s">
        <v>148</v>
      </c>
      <c r="D70" s="17">
        <v>134170</v>
      </c>
      <c r="E70" s="17">
        <v>102379</v>
      </c>
      <c r="F70" s="17">
        <v>400081</v>
      </c>
      <c r="G70" s="17">
        <v>579903</v>
      </c>
      <c r="H70" s="17">
        <v>32417</v>
      </c>
      <c r="I70" s="17">
        <v>1254077</v>
      </c>
      <c r="J70" s="17">
        <v>1668031</v>
      </c>
      <c r="K70" s="17">
        <v>87837</v>
      </c>
      <c r="L70" s="17">
        <v>13098</v>
      </c>
      <c r="M70" s="17">
        <v>135757</v>
      </c>
      <c r="N70" s="17">
        <v>266208</v>
      </c>
      <c r="O70" s="17">
        <v>78302</v>
      </c>
      <c r="P70" s="17">
        <v>136155</v>
      </c>
      <c r="Q70" s="17">
        <v>3150635</v>
      </c>
      <c r="R70" s="17">
        <v>386799</v>
      </c>
      <c r="S70" s="17">
        <v>3566583</v>
      </c>
      <c r="T70" s="17">
        <v>1375197</v>
      </c>
      <c r="U70" s="17">
        <v>0</v>
      </c>
      <c r="V70" s="17">
        <v>1969363</v>
      </c>
      <c r="W70" s="17">
        <v>99131</v>
      </c>
      <c r="X70" s="17">
        <v>273230</v>
      </c>
      <c r="Y70" s="17">
        <v>12921</v>
      </c>
      <c r="Z70" s="17">
        <v>0</v>
      </c>
      <c r="AA70" s="17">
        <v>23402</v>
      </c>
      <c r="AB70" s="17">
        <v>0</v>
      </c>
      <c r="AC70" s="17">
        <v>175722</v>
      </c>
      <c r="AD70" s="17">
        <v>30414</v>
      </c>
      <c r="AE70" s="17">
        <v>16019</v>
      </c>
      <c r="AF70" s="17">
        <v>204820</v>
      </c>
      <c r="AG70" s="17">
        <v>413430</v>
      </c>
      <c r="AH70" s="17">
        <v>3751190</v>
      </c>
      <c r="AI70" s="17">
        <v>82088</v>
      </c>
      <c r="AJ70" s="17">
        <v>0</v>
      </c>
      <c r="AK70" s="17">
        <v>31285</v>
      </c>
      <c r="AL70" s="17">
        <v>6051</v>
      </c>
      <c r="AM70" s="17">
        <v>14367</v>
      </c>
      <c r="AN70" s="17">
        <v>119592</v>
      </c>
      <c r="AO70" s="17">
        <v>3077</v>
      </c>
      <c r="AP70" s="17">
        <v>2731468</v>
      </c>
      <c r="AQ70" s="17">
        <v>933379</v>
      </c>
      <c r="AR70" s="17">
        <v>4770749</v>
      </c>
      <c r="AS70" s="17">
        <v>455918</v>
      </c>
      <c r="AT70" s="17">
        <v>194762</v>
      </c>
      <c r="AU70" s="17">
        <v>11898</v>
      </c>
      <c r="AV70" s="17">
        <v>385452</v>
      </c>
      <c r="AW70" s="17">
        <v>163825</v>
      </c>
      <c r="AX70" s="17">
        <v>42993</v>
      </c>
      <c r="AY70" s="17">
        <v>588454</v>
      </c>
      <c r="AZ70" s="17">
        <v>531034</v>
      </c>
      <c r="BA70" s="17">
        <v>539216</v>
      </c>
      <c r="BB70" s="17">
        <v>40979</v>
      </c>
      <c r="BC70" s="17">
        <v>99291</v>
      </c>
      <c r="BD70" s="17">
        <v>1460033</v>
      </c>
      <c r="BE70" s="17">
        <v>59638</v>
      </c>
      <c r="BF70" s="17">
        <v>22476</v>
      </c>
      <c r="BG70" s="17">
        <v>0</v>
      </c>
      <c r="BH70" s="17">
        <v>400738</v>
      </c>
      <c r="BI70" s="17">
        <v>244634</v>
      </c>
      <c r="BJ70" s="17">
        <v>56580</v>
      </c>
      <c r="BK70" s="17">
        <v>133279</v>
      </c>
      <c r="BL70" s="18">
        <v>34460527</v>
      </c>
      <c r="BM70" s="27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</row>
    <row r="71" spans="1:84" ht="15.6" x14ac:dyDescent="0.3">
      <c r="A71" s="14"/>
      <c r="B71" s="19" t="s">
        <v>149</v>
      </c>
      <c r="C71" s="20" t="s">
        <v>150</v>
      </c>
      <c r="D71" s="17">
        <v>2325</v>
      </c>
      <c r="E71" s="17">
        <v>220</v>
      </c>
      <c r="F71" s="17">
        <v>2210</v>
      </c>
      <c r="G71" s="17">
        <v>942</v>
      </c>
      <c r="H71" s="17">
        <v>295</v>
      </c>
      <c r="I71" s="17">
        <v>94269</v>
      </c>
      <c r="J71" s="17">
        <v>25219</v>
      </c>
      <c r="K71" s="17">
        <v>7259</v>
      </c>
      <c r="L71" s="17">
        <v>233</v>
      </c>
      <c r="M71" s="17">
        <v>3686</v>
      </c>
      <c r="N71" s="17">
        <v>6920</v>
      </c>
      <c r="O71" s="17">
        <v>4526</v>
      </c>
      <c r="P71" s="17">
        <v>2899</v>
      </c>
      <c r="Q71" s="17">
        <v>45984</v>
      </c>
      <c r="R71" s="17">
        <v>19038</v>
      </c>
      <c r="S71" s="17">
        <v>309753</v>
      </c>
      <c r="T71" s="17">
        <v>70979</v>
      </c>
      <c r="U71" s="17">
        <v>0</v>
      </c>
      <c r="V71" s="17">
        <v>111464</v>
      </c>
      <c r="W71" s="17">
        <v>6926</v>
      </c>
      <c r="X71" s="17">
        <v>23810</v>
      </c>
      <c r="Y71" s="17">
        <v>1350</v>
      </c>
      <c r="Z71" s="17">
        <v>0</v>
      </c>
      <c r="AA71" s="17">
        <v>3355</v>
      </c>
      <c r="AB71" s="17">
        <v>0</v>
      </c>
      <c r="AC71" s="17">
        <v>5021</v>
      </c>
      <c r="AD71" s="17">
        <v>1977</v>
      </c>
      <c r="AE71" s="17">
        <v>3008</v>
      </c>
      <c r="AF71" s="17">
        <v>7104</v>
      </c>
      <c r="AG71" s="17">
        <v>82976</v>
      </c>
      <c r="AH71" s="17">
        <v>465361</v>
      </c>
      <c r="AI71" s="17">
        <v>5611</v>
      </c>
      <c r="AJ71" s="17">
        <v>0</v>
      </c>
      <c r="AK71" s="17">
        <v>4694</v>
      </c>
      <c r="AL71" s="17">
        <v>389</v>
      </c>
      <c r="AM71" s="17">
        <v>956</v>
      </c>
      <c r="AN71" s="17">
        <v>37699</v>
      </c>
      <c r="AO71" s="17">
        <v>1845</v>
      </c>
      <c r="AP71" s="17">
        <v>291880</v>
      </c>
      <c r="AQ71" s="17">
        <v>105857</v>
      </c>
      <c r="AR71" s="17">
        <v>464991</v>
      </c>
      <c r="AS71" s="17">
        <v>118394</v>
      </c>
      <c r="AT71" s="17">
        <v>69898</v>
      </c>
      <c r="AU71" s="17">
        <v>6246</v>
      </c>
      <c r="AV71" s="17">
        <v>146153</v>
      </c>
      <c r="AW71" s="17">
        <v>51436</v>
      </c>
      <c r="AX71" s="17">
        <v>7301</v>
      </c>
      <c r="AY71" s="17">
        <v>141277</v>
      </c>
      <c r="AZ71" s="17">
        <v>189857</v>
      </c>
      <c r="BA71" s="17">
        <v>52104</v>
      </c>
      <c r="BB71" s="17">
        <v>1813</v>
      </c>
      <c r="BC71" s="17">
        <v>6920</v>
      </c>
      <c r="BD71" s="17">
        <v>119648</v>
      </c>
      <c r="BE71" s="17">
        <v>8749</v>
      </c>
      <c r="BF71" s="17">
        <v>1575</v>
      </c>
      <c r="BG71" s="17">
        <v>247448</v>
      </c>
      <c r="BH71" s="17">
        <v>106875</v>
      </c>
      <c r="BI71" s="17">
        <v>57831</v>
      </c>
      <c r="BJ71" s="17">
        <v>8517</v>
      </c>
      <c r="BK71" s="17">
        <v>9073</v>
      </c>
      <c r="BL71" s="18">
        <v>3574146</v>
      </c>
      <c r="BM71" s="27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</row>
    <row r="72" spans="1:84" ht="15.6" x14ac:dyDescent="0.3">
      <c r="A72" s="14"/>
      <c r="B72" s="19">
        <v>204</v>
      </c>
      <c r="C72" s="20" t="s">
        <v>151</v>
      </c>
      <c r="D72" s="17">
        <v>1355</v>
      </c>
      <c r="E72" s="17">
        <v>1688</v>
      </c>
      <c r="F72" s="17">
        <v>3425</v>
      </c>
      <c r="G72" s="17">
        <v>12596</v>
      </c>
      <c r="H72" s="17">
        <v>452</v>
      </c>
      <c r="I72" s="17">
        <v>24676</v>
      </c>
      <c r="J72" s="17">
        <v>23864</v>
      </c>
      <c r="K72" s="17">
        <v>2078</v>
      </c>
      <c r="L72" s="17">
        <v>56</v>
      </c>
      <c r="M72" s="17">
        <v>1030</v>
      </c>
      <c r="N72" s="17">
        <v>1673</v>
      </c>
      <c r="O72" s="17">
        <v>3609</v>
      </c>
      <c r="P72" s="17">
        <v>9379</v>
      </c>
      <c r="Q72" s="17">
        <v>47302</v>
      </c>
      <c r="R72" s="17">
        <v>16860</v>
      </c>
      <c r="S72" s="17">
        <v>174296</v>
      </c>
      <c r="T72" s="17">
        <v>67782</v>
      </c>
      <c r="U72" s="17">
        <v>0</v>
      </c>
      <c r="V72" s="17">
        <v>71251</v>
      </c>
      <c r="W72" s="17">
        <v>5954</v>
      </c>
      <c r="X72" s="17">
        <v>4868</v>
      </c>
      <c r="Y72" s="17">
        <v>2291</v>
      </c>
      <c r="Z72" s="17">
        <v>0</v>
      </c>
      <c r="AA72" s="17">
        <v>764</v>
      </c>
      <c r="AB72" s="17">
        <v>0</v>
      </c>
      <c r="AC72" s="17">
        <v>8663</v>
      </c>
      <c r="AD72" s="17">
        <v>577</v>
      </c>
      <c r="AE72" s="17">
        <v>572</v>
      </c>
      <c r="AF72" s="17">
        <v>7337</v>
      </c>
      <c r="AG72" s="17">
        <v>29505</v>
      </c>
      <c r="AH72" s="17">
        <v>335753</v>
      </c>
      <c r="AI72" s="17">
        <v>3946</v>
      </c>
      <c r="AJ72" s="17">
        <v>0</v>
      </c>
      <c r="AK72" s="17">
        <v>1968</v>
      </c>
      <c r="AL72" s="17">
        <v>928</v>
      </c>
      <c r="AM72" s="17">
        <v>1913</v>
      </c>
      <c r="AN72" s="17">
        <v>-196830</v>
      </c>
      <c r="AO72" s="17">
        <v>825</v>
      </c>
      <c r="AP72" s="17">
        <v>126877</v>
      </c>
      <c r="AQ72" s="17">
        <v>19437</v>
      </c>
      <c r="AR72" s="17">
        <v>50672</v>
      </c>
      <c r="AS72" s="17">
        <v>21782</v>
      </c>
      <c r="AT72" s="17">
        <v>12612</v>
      </c>
      <c r="AU72" s="17">
        <v>1464</v>
      </c>
      <c r="AV72" s="17">
        <v>27616</v>
      </c>
      <c r="AW72" s="17">
        <v>7453</v>
      </c>
      <c r="AX72" s="17">
        <v>6612</v>
      </c>
      <c r="AY72" s="17">
        <v>97477</v>
      </c>
      <c r="AZ72" s="17">
        <v>15366</v>
      </c>
      <c r="BA72" s="17">
        <v>7564</v>
      </c>
      <c r="BB72" s="17">
        <v>819</v>
      </c>
      <c r="BC72" s="17">
        <v>3085</v>
      </c>
      <c r="BD72" s="17">
        <v>35796</v>
      </c>
      <c r="BE72" s="17">
        <v>5797</v>
      </c>
      <c r="BF72" s="17">
        <v>886</v>
      </c>
      <c r="BG72" s="17">
        <v>0</v>
      </c>
      <c r="BH72" s="17">
        <v>20258</v>
      </c>
      <c r="BI72" s="17">
        <v>8239</v>
      </c>
      <c r="BJ72" s="17">
        <v>2215</v>
      </c>
      <c r="BK72" s="17">
        <v>5743</v>
      </c>
      <c r="BL72" s="18">
        <v>1150176</v>
      </c>
      <c r="BM72" s="27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</row>
    <row r="73" spans="1:84" ht="15.6" x14ac:dyDescent="0.3">
      <c r="A73" s="14"/>
      <c r="B73" s="21" t="s">
        <v>152</v>
      </c>
      <c r="C73" s="22" t="s">
        <v>153</v>
      </c>
      <c r="D73" s="23">
        <v>182559</v>
      </c>
      <c r="E73" s="23">
        <v>137869</v>
      </c>
      <c r="F73" s="23">
        <v>513818</v>
      </c>
      <c r="G73" s="23">
        <v>698213</v>
      </c>
      <c r="H73" s="23">
        <v>41791</v>
      </c>
      <c r="I73" s="23">
        <v>2349395</v>
      </c>
      <c r="J73" s="23">
        <v>2892184</v>
      </c>
      <c r="K73" s="23">
        <v>205848</v>
      </c>
      <c r="L73" s="23">
        <v>19727</v>
      </c>
      <c r="M73" s="23">
        <v>205854</v>
      </c>
      <c r="N73" s="23">
        <v>398940</v>
      </c>
      <c r="O73" s="23">
        <v>146979</v>
      </c>
      <c r="P73" s="23">
        <v>220824</v>
      </c>
      <c r="Q73" s="23">
        <v>4054503</v>
      </c>
      <c r="R73" s="23">
        <v>477667</v>
      </c>
      <c r="S73" s="23">
        <v>5296405</v>
      </c>
      <c r="T73" s="23">
        <v>2018853</v>
      </c>
      <c r="U73" s="23">
        <v>0</v>
      </c>
      <c r="V73" s="23">
        <v>3236589</v>
      </c>
      <c r="W73" s="23">
        <v>202411</v>
      </c>
      <c r="X73" s="23">
        <v>531037</v>
      </c>
      <c r="Y73" s="23">
        <v>21932</v>
      </c>
      <c r="Z73" s="23">
        <v>0</v>
      </c>
      <c r="AA73" s="23">
        <v>42502</v>
      </c>
      <c r="AB73" s="23">
        <v>0</v>
      </c>
      <c r="AC73" s="23">
        <v>297337</v>
      </c>
      <c r="AD73" s="23">
        <v>51730</v>
      </c>
      <c r="AE73" s="23">
        <v>32707</v>
      </c>
      <c r="AF73" s="23">
        <v>379906</v>
      </c>
      <c r="AG73" s="23">
        <v>793055</v>
      </c>
      <c r="AH73" s="23">
        <v>7063976</v>
      </c>
      <c r="AI73" s="23">
        <v>146183</v>
      </c>
      <c r="AJ73" s="23">
        <v>0</v>
      </c>
      <c r="AK73" s="23">
        <v>57218</v>
      </c>
      <c r="AL73" s="23">
        <v>11932</v>
      </c>
      <c r="AM73" s="23">
        <v>25934</v>
      </c>
      <c r="AN73" s="23">
        <v>49234</v>
      </c>
      <c r="AO73" s="23">
        <v>12158</v>
      </c>
      <c r="AP73" s="23">
        <v>5296850</v>
      </c>
      <c r="AQ73" s="23">
        <v>1465611</v>
      </c>
      <c r="AR73" s="23">
        <v>7208896</v>
      </c>
      <c r="AS73" s="23">
        <v>830678</v>
      </c>
      <c r="AT73" s="23">
        <v>441588</v>
      </c>
      <c r="AU73" s="23">
        <v>39435</v>
      </c>
      <c r="AV73" s="23">
        <v>809751</v>
      </c>
      <c r="AW73" s="23">
        <v>343860</v>
      </c>
      <c r="AX73" s="23">
        <v>83013</v>
      </c>
      <c r="AY73" s="23">
        <v>1378504</v>
      </c>
      <c r="AZ73" s="23">
        <v>941607</v>
      </c>
      <c r="BA73" s="23">
        <v>866653</v>
      </c>
      <c r="BB73" s="23">
        <v>55795</v>
      </c>
      <c r="BC73" s="23">
        <v>164204</v>
      </c>
      <c r="BD73" s="23">
        <v>1983542</v>
      </c>
      <c r="BE73" s="23">
        <v>125431</v>
      </c>
      <c r="BF73" s="23">
        <v>45596</v>
      </c>
      <c r="BG73" s="23">
        <v>3527555</v>
      </c>
      <c r="BH73" s="23">
        <v>1651259</v>
      </c>
      <c r="BI73" s="23">
        <v>713068</v>
      </c>
      <c r="BJ73" s="23">
        <v>106895</v>
      </c>
      <c r="BK73" s="23">
        <v>319794</v>
      </c>
      <c r="BL73" s="18">
        <v>61216855</v>
      </c>
      <c r="BM73" s="27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</row>
    <row r="74" spans="1:84" ht="15.6" x14ac:dyDescent="0.3">
      <c r="A74" s="14"/>
      <c r="B74" s="21" t="s">
        <v>154</v>
      </c>
      <c r="C74" s="22" t="s">
        <v>155</v>
      </c>
      <c r="D74" s="23">
        <v>224426</v>
      </c>
      <c r="E74" s="23">
        <v>170369</v>
      </c>
      <c r="F74" s="23">
        <v>584643</v>
      </c>
      <c r="G74" s="23">
        <v>777324</v>
      </c>
      <c r="H74" s="23">
        <v>46589</v>
      </c>
      <c r="I74" s="23">
        <v>3720533</v>
      </c>
      <c r="J74" s="23">
        <v>3883132</v>
      </c>
      <c r="K74" s="23">
        <v>279494</v>
      </c>
      <c r="L74" s="23">
        <v>25079</v>
      </c>
      <c r="M74" s="23">
        <v>293220</v>
      </c>
      <c r="N74" s="23">
        <v>664640</v>
      </c>
      <c r="O74" s="23">
        <v>195835</v>
      </c>
      <c r="P74" s="23">
        <v>256366</v>
      </c>
      <c r="Q74" s="23">
        <v>4574444</v>
      </c>
      <c r="R74" s="23">
        <v>551220</v>
      </c>
      <c r="S74" s="23">
        <v>6130534</v>
      </c>
      <c r="T74" s="23">
        <v>2429220</v>
      </c>
      <c r="U74" s="23">
        <v>0</v>
      </c>
      <c r="V74" s="23">
        <v>7173826</v>
      </c>
      <c r="W74" s="23">
        <v>644004</v>
      </c>
      <c r="X74" s="23">
        <v>2598660</v>
      </c>
      <c r="Y74" s="23">
        <v>50156</v>
      </c>
      <c r="Z74" s="23">
        <v>0</v>
      </c>
      <c r="AA74" s="23">
        <v>100280</v>
      </c>
      <c r="AB74" s="23">
        <v>0</v>
      </c>
      <c r="AC74" s="23">
        <v>482118</v>
      </c>
      <c r="AD74" s="23">
        <v>105047</v>
      </c>
      <c r="AE74" s="23">
        <v>65750</v>
      </c>
      <c r="AF74" s="23">
        <v>702511</v>
      </c>
      <c r="AG74" s="23">
        <v>1680781</v>
      </c>
      <c r="AH74" s="23">
        <v>16474053</v>
      </c>
      <c r="AI74" s="23">
        <v>326559</v>
      </c>
      <c r="AJ74" s="23">
        <v>0</v>
      </c>
      <c r="AK74" s="23">
        <v>101559</v>
      </c>
      <c r="AL74" s="23">
        <v>26448</v>
      </c>
      <c r="AM74" s="23">
        <v>54720</v>
      </c>
      <c r="AN74" s="23">
        <v>1053841</v>
      </c>
      <c r="AO74" s="23">
        <v>52427</v>
      </c>
      <c r="AP74" s="23">
        <v>9250760</v>
      </c>
      <c r="AQ74" s="23">
        <v>2157126</v>
      </c>
      <c r="AR74" s="23">
        <v>10134320</v>
      </c>
      <c r="AS74" s="23">
        <v>1640036</v>
      </c>
      <c r="AT74" s="23">
        <v>1007064</v>
      </c>
      <c r="AU74" s="23">
        <v>68074</v>
      </c>
      <c r="AV74" s="23">
        <v>2031024</v>
      </c>
      <c r="AW74" s="23">
        <v>524099</v>
      </c>
      <c r="AX74" s="23">
        <v>203455</v>
      </c>
      <c r="AY74" s="23">
        <v>3647253</v>
      </c>
      <c r="AZ74" s="23">
        <v>1276953</v>
      </c>
      <c r="BA74" s="23">
        <v>1057714</v>
      </c>
      <c r="BB74" s="23">
        <v>71582</v>
      </c>
      <c r="BC74" s="23">
        <v>270926</v>
      </c>
      <c r="BD74" s="23">
        <v>2438840</v>
      </c>
      <c r="BE74" s="23">
        <v>178583</v>
      </c>
      <c r="BF74" s="23">
        <v>72198</v>
      </c>
      <c r="BG74" s="23">
        <v>5504795</v>
      </c>
      <c r="BH74" s="23">
        <v>2172936</v>
      </c>
      <c r="BI74" s="23">
        <v>1289946</v>
      </c>
      <c r="BJ74" s="23">
        <v>172276</v>
      </c>
      <c r="BK74" s="23">
        <v>388050</v>
      </c>
      <c r="BL74" s="18">
        <v>102057818</v>
      </c>
      <c r="BM74" s="27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</row>
    <row r="75" spans="1:84" ht="15.6" x14ac:dyDescent="0.3"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O75" s="14"/>
    </row>
    <row r="76" spans="1:84" x14ac:dyDescent="0.3">
      <c r="C76" s="1" t="s">
        <v>156</v>
      </c>
      <c r="D76" s="31">
        <f>SUM(D7:D66)-D67</f>
        <v>0</v>
      </c>
      <c r="E76" s="31">
        <f t="shared" ref="E76:BP76" si="11">SUM(E7:E66)-E67</f>
        <v>0</v>
      </c>
      <c r="F76" s="31">
        <f t="shared" si="11"/>
        <v>0</v>
      </c>
      <c r="G76" s="31">
        <f t="shared" si="11"/>
        <v>0</v>
      </c>
      <c r="H76" s="31">
        <f t="shared" si="11"/>
        <v>0</v>
      </c>
      <c r="I76" s="31">
        <f t="shared" si="11"/>
        <v>0</v>
      </c>
      <c r="J76" s="31">
        <f t="shared" si="11"/>
        <v>0</v>
      </c>
      <c r="K76" s="31">
        <f t="shared" si="11"/>
        <v>0</v>
      </c>
      <c r="L76" s="31">
        <f t="shared" si="11"/>
        <v>0</v>
      </c>
      <c r="M76" s="31">
        <f t="shared" si="11"/>
        <v>0</v>
      </c>
      <c r="N76" s="31">
        <f t="shared" si="11"/>
        <v>0</v>
      </c>
      <c r="O76" s="31">
        <f t="shared" si="11"/>
        <v>0</v>
      </c>
      <c r="P76" s="31">
        <f t="shared" si="11"/>
        <v>0</v>
      </c>
      <c r="Q76" s="31">
        <f t="shared" si="11"/>
        <v>0</v>
      </c>
      <c r="R76" s="31">
        <f t="shared" si="11"/>
        <v>0</v>
      </c>
      <c r="S76" s="31">
        <f t="shared" si="11"/>
        <v>0</v>
      </c>
      <c r="T76" s="31">
        <f t="shared" si="11"/>
        <v>0</v>
      </c>
      <c r="U76" s="31">
        <f t="shared" si="11"/>
        <v>0</v>
      </c>
      <c r="V76" s="31">
        <f t="shared" si="11"/>
        <v>0</v>
      </c>
      <c r="W76" s="31">
        <f t="shared" si="11"/>
        <v>0</v>
      </c>
      <c r="X76" s="31">
        <f t="shared" si="11"/>
        <v>0</v>
      </c>
      <c r="Y76" s="31">
        <f t="shared" si="11"/>
        <v>0</v>
      </c>
      <c r="Z76" s="31">
        <f t="shared" si="11"/>
        <v>0</v>
      </c>
      <c r="AA76" s="31">
        <f t="shared" si="11"/>
        <v>0</v>
      </c>
      <c r="AB76" s="31">
        <f t="shared" si="11"/>
        <v>0</v>
      </c>
      <c r="AC76" s="31">
        <f t="shared" si="11"/>
        <v>0</v>
      </c>
      <c r="AD76" s="31">
        <f t="shared" si="11"/>
        <v>0</v>
      </c>
      <c r="AE76" s="31">
        <f t="shared" si="11"/>
        <v>0</v>
      </c>
      <c r="AF76" s="31">
        <f t="shared" si="11"/>
        <v>0</v>
      </c>
      <c r="AG76" s="31">
        <f t="shared" si="11"/>
        <v>0</v>
      </c>
      <c r="AH76" s="31">
        <f t="shared" si="11"/>
        <v>0</v>
      </c>
      <c r="AI76" s="31">
        <f t="shared" si="11"/>
        <v>0</v>
      </c>
      <c r="AJ76" s="31">
        <f t="shared" si="11"/>
        <v>0</v>
      </c>
      <c r="AK76" s="31">
        <f t="shared" si="11"/>
        <v>0</v>
      </c>
      <c r="AL76" s="31">
        <f t="shared" si="11"/>
        <v>0</v>
      </c>
      <c r="AM76" s="31">
        <f t="shared" si="11"/>
        <v>0</v>
      </c>
      <c r="AN76" s="31">
        <f t="shared" si="11"/>
        <v>0</v>
      </c>
      <c r="AO76" s="31">
        <f t="shared" si="11"/>
        <v>0</v>
      </c>
      <c r="AP76" s="31">
        <f t="shared" si="11"/>
        <v>0</v>
      </c>
      <c r="AQ76" s="31">
        <f t="shared" si="11"/>
        <v>0</v>
      </c>
      <c r="AR76" s="31">
        <f t="shared" si="11"/>
        <v>0</v>
      </c>
      <c r="AS76" s="31">
        <f t="shared" si="11"/>
        <v>0</v>
      </c>
      <c r="AT76" s="31">
        <f t="shared" si="11"/>
        <v>0</v>
      </c>
      <c r="AU76" s="31">
        <f t="shared" si="11"/>
        <v>0</v>
      </c>
      <c r="AV76" s="31">
        <f t="shared" si="11"/>
        <v>0</v>
      </c>
      <c r="AW76" s="31">
        <f t="shared" si="11"/>
        <v>0</v>
      </c>
      <c r="AX76" s="31">
        <f t="shared" si="11"/>
        <v>0</v>
      </c>
      <c r="AY76" s="31">
        <f t="shared" si="11"/>
        <v>0</v>
      </c>
      <c r="AZ76" s="31">
        <f t="shared" si="11"/>
        <v>0</v>
      </c>
      <c r="BA76" s="31">
        <f t="shared" si="11"/>
        <v>0</v>
      </c>
      <c r="BB76" s="31">
        <f t="shared" si="11"/>
        <v>0</v>
      </c>
      <c r="BC76" s="31">
        <f t="shared" si="11"/>
        <v>0</v>
      </c>
      <c r="BD76" s="31">
        <f t="shared" si="11"/>
        <v>0</v>
      </c>
      <c r="BE76" s="31">
        <f t="shared" si="11"/>
        <v>0</v>
      </c>
      <c r="BF76" s="31">
        <f t="shared" si="11"/>
        <v>0</v>
      </c>
      <c r="BG76" s="31">
        <f t="shared" si="11"/>
        <v>0</v>
      </c>
      <c r="BH76" s="31">
        <f t="shared" si="11"/>
        <v>0</v>
      </c>
      <c r="BI76" s="31">
        <f t="shared" si="11"/>
        <v>0</v>
      </c>
      <c r="BJ76" s="31">
        <f t="shared" si="11"/>
        <v>0</v>
      </c>
      <c r="BK76" s="31">
        <f t="shared" si="11"/>
        <v>0</v>
      </c>
      <c r="BL76" s="31">
        <f t="shared" si="11"/>
        <v>0</v>
      </c>
      <c r="BM76" s="31">
        <f t="shared" si="11"/>
        <v>0</v>
      </c>
      <c r="BN76" s="31">
        <f t="shared" si="11"/>
        <v>0</v>
      </c>
      <c r="BO76" s="31">
        <f t="shared" si="11"/>
        <v>0</v>
      </c>
      <c r="BP76" s="31">
        <f t="shared" si="11"/>
        <v>0</v>
      </c>
      <c r="BQ76" s="31">
        <f t="shared" ref="BQ76:BY76" si="12">SUM(BQ7:BQ66)-BQ67</f>
        <v>0</v>
      </c>
      <c r="BR76" s="31">
        <f t="shared" si="12"/>
        <v>0</v>
      </c>
      <c r="BS76" s="31">
        <f t="shared" si="12"/>
        <v>0</v>
      </c>
      <c r="BT76" s="31">
        <f t="shared" si="12"/>
        <v>0</v>
      </c>
      <c r="BU76" s="31">
        <f t="shared" si="12"/>
        <v>0</v>
      </c>
      <c r="BV76" s="31">
        <f t="shared" si="12"/>
        <v>0</v>
      </c>
      <c r="BW76" s="31">
        <f t="shared" si="12"/>
        <v>0</v>
      </c>
      <c r="BX76" s="31">
        <f t="shared" si="12"/>
        <v>0</v>
      </c>
      <c r="BY76" s="31">
        <f t="shared" si="12"/>
        <v>0</v>
      </c>
    </row>
    <row r="77" spans="1:84" x14ac:dyDescent="0.3">
      <c r="C77" s="1" t="s">
        <v>157</v>
      </c>
      <c r="D77" s="32">
        <f>SUM(D69:D72)-D73</f>
        <v>0</v>
      </c>
      <c r="E77" s="32">
        <f t="shared" ref="E77:BP77" si="13">SUM(E69:E72)-E73</f>
        <v>0</v>
      </c>
      <c r="F77" s="32">
        <f t="shared" si="13"/>
        <v>0</v>
      </c>
      <c r="G77" s="32">
        <f t="shared" si="13"/>
        <v>0</v>
      </c>
      <c r="H77" s="32">
        <f t="shared" si="13"/>
        <v>0</v>
      </c>
      <c r="I77" s="32">
        <f t="shared" si="13"/>
        <v>0</v>
      </c>
      <c r="J77" s="32">
        <f t="shared" si="13"/>
        <v>0</v>
      </c>
      <c r="K77" s="32">
        <f t="shared" si="13"/>
        <v>0</v>
      </c>
      <c r="L77" s="32">
        <f t="shared" si="13"/>
        <v>0</v>
      </c>
      <c r="M77" s="32">
        <f t="shared" si="13"/>
        <v>0</v>
      </c>
      <c r="N77" s="32">
        <f t="shared" si="13"/>
        <v>0</v>
      </c>
      <c r="O77" s="32">
        <f t="shared" si="13"/>
        <v>0</v>
      </c>
      <c r="P77" s="32">
        <f t="shared" si="13"/>
        <v>0</v>
      </c>
      <c r="Q77" s="32">
        <f t="shared" si="13"/>
        <v>0</v>
      </c>
      <c r="R77" s="32">
        <f t="shared" si="13"/>
        <v>0</v>
      </c>
      <c r="S77" s="32">
        <f t="shared" si="13"/>
        <v>0</v>
      </c>
      <c r="T77" s="32">
        <f t="shared" si="13"/>
        <v>0</v>
      </c>
      <c r="U77" s="32">
        <f t="shared" si="13"/>
        <v>0</v>
      </c>
      <c r="V77" s="32">
        <f t="shared" si="13"/>
        <v>0</v>
      </c>
      <c r="W77" s="32">
        <f t="shared" si="13"/>
        <v>0</v>
      </c>
      <c r="X77" s="32">
        <f t="shared" si="13"/>
        <v>0</v>
      </c>
      <c r="Y77" s="32">
        <f t="shared" si="13"/>
        <v>0</v>
      </c>
      <c r="Z77" s="32">
        <f t="shared" si="13"/>
        <v>0</v>
      </c>
      <c r="AA77" s="32">
        <f t="shared" si="13"/>
        <v>0</v>
      </c>
      <c r="AB77" s="32">
        <f t="shared" si="13"/>
        <v>0</v>
      </c>
      <c r="AC77" s="32">
        <f t="shared" si="13"/>
        <v>0</v>
      </c>
      <c r="AD77" s="32">
        <f t="shared" si="13"/>
        <v>0</v>
      </c>
      <c r="AE77" s="32">
        <f t="shared" si="13"/>
        <v>0</v>
      </c>
      <c r="AF77" s="32">
        <f t="shared" si="13"/>
        <v>0</v>
      </c>
      <c r="AG77" s="32">
        <f t="shared" si="13"/>
        <v>0</v>
      </c>
      <c r="AH77" s="32">
        <f t="shared" si="13"/>
        <v>0</v>
      </c>
      <c r="AI77" s="32">
        <f t="shared" si="13"/>
        <v>0</v>
      </c>
      <c r="AJ77" s="32">
        <f t="shared" si="13"/>
        <v>0</v>
      </c>
      <c r="AK77" s="32">
        <f t="shared" si="13"/>
        <v>0</v>
      </c>
      <c r="AL77" s="32">
        <f t="shared" si="13"/>
        <v>0</v>
      </c>
      <c r="AM77" s="32">
        <f t="shared" si="13"/>
        <v>0</v>
      </c>
      <c r="AN77" s="32">
        <f t="shared" si="13"/>
        <v>0</v>
      </c>
      <c r="AO77" s="32">
        <f t="shared" si="13"/>
        <v>0</v>
      </c>
      <c r="AP77" s="32">
        <f t="shared" si="13"/>
        <v>0</v>
      </c>
      <c r="AQ77" s="32">
        <f t="shared" si="13"/>
        <v>0</v>
      </c>
      <c r="AR77" s="32">
        <f t="shared" si="13"/>
        <v>0</v>
      </c>
      <c r="AS77" s="32">
        <f t="shared" si="13"/>
        <v>0</v>
      </c>
      <c r="AT77" s="32">
        <f t="shared" si="13"/>
        <v>0</v>
      </c>
      <c r="AU77" s="32">
        <f t="shared" si="13"/>
        <v>0</v>
      </c>
      <c r="AV77" s="32">
        <f t="shared" si="13"/>
        <v>0</v>
      </c>
      <c r="AW77" s="32">
        <f t="shared" si="13"/>
        <v>0</v>
      </c>
      <c r="AX77" s="32">
        <f t="shared" si="13"/>
        <v>0</v>
      </c>
      <c r="AY77" s="32">
        <f t="shared" si="13"/>
        <v>0</v>
      </c>
      <c r="AZ77" s="32">
        <f t="shared" si="13"/>
        <v>0</v>
      </c>
      <c r="BA77" s="32">
        <f t="shared" si="13"/>
        <v>0</v>
      </c>
      <c r="BB77" s="32">
        <f t="shared" si="13"/>
        <v>0</v>
      </c>
      <c r="BC77" s="32">
        <f t="shared" si="13"/>
        <v>0</v>
      </c>
      <c r="BD77" s="32">
        <f t="shared" si="13"/>
        <v>0</v>
      </c>
      <c r="BE77" s="32">
        <f t="shared" si="13"/>
        <v>0</v>
      </c>
      <c r="BF77" s="32">
        <f t="shared" si="13"/>
        <v>0</v>
      </c>
      <c r="BG77" s="32">
        <f t="shared" si="13"/>
        <v>0</v>
      </c>
      <c r="BH77" s="32">
        <f t="shared" si="13"/>
        <v>0</v>
      </c>
      <c r="BI77" s="32">
        <f t="shared" si="13"/>
        <v>0</v>
      </c>
      <c r="BJ77" s="32">
        <f t="shared" si="13"/>
        <v>0</v>
      </c>
      <c r="BK77" s="32">
        <f t="shared" si="13"/>
        <v>0</v>
      </c>
      <c r="BL77" s="32">
        <f t="shared" si="13"/>
        <v>0</v>
      </c>
      <c r="BM77" s="32">
        <f t="shared" si="13"/>
        <v>0</v>
      </c>
      <c r="BN77" s="32">
        <f t="shared" si="13"/>
        <v>0</v>
      </c>
      <c r="BO77" s="32">
        <f t="shared" si="13"/>
        <v>0</v>
      </c>
      <c r="BP77" s="32">
        <f t="shared" si="13"/>
        <v>0</v>
      </c>
      <c r="BQ77" s="32">
        <f t="shared" ref="BQ77:BY77" si="14">SUM(BQ69:BQ72)-BQ73</f>
        <v>0</v>
      </c>
      <c r="BR77" s="32">
        <f t="shared" si="14"/>
        <v>0</v>
      </c>
      <c r="BS77" s="32">
        <f t="shared" si="14"/>
        <v>0</v>
      </c>
      <c r="BT77" s="32">
        <f t="shared" si="14"/>
        <v>0</v>
      </c>
      <c r="BU77" s="32">
        <f t="shared" si="14"/>
        <v>0</v>
      </c>
      <c r="BV77" s="32">
        <f t="shared" si="14"/>
        <v>0</v>
      </c>
      <c r="BW77" s="32">
        <f t="shared" si="14"/>
        <v>0</v>
      </c>
      <c r="BX77" s="32">
        <f t="shared" si="14"/>
        <v>0</v>
      </c>
      <c r="BY77" s="32">
        <f t="shared" si="14"/>
        <v>0</v>
      </c>
    </row>
    <row r="78" spans="1:84" x14ac:dyDescent="0.3">
      <c r="C78" s="1" t="s">
        <v>158</v>
      </c>
      <c r="D78" s="32">
        <f>+D74-D73-D68-D67</f>
        <v>0</v>
      </c>
      <c r="E78" s="32">
        <f t="shared" ref="E78:BL78" si="15">+E74-E73-E68-E67</f>
        <v>0</v>
      </c>
      <c r="F78" s="32">
        <f t="shared" si="15"/>
        <v>0</v>
      </c>
      <c r="G78" s="32">
        <f t="shared" si="15"/>
        <v>0</v>
      </c>
      <c r="H78" s="32">
        <f t="shared" si="15"/>
        <v>0</v>
      </c>
      <c r="I78" s="32">
        <f t="shared" si="15"/>
        <v>0</v>
      </c>
      <c r="J78" s="32">
        <f t="shared" si="15"/>
        <v>0</v>
      </c>
      <c r="K78" s="32">
        <f t="shared" si="15"/>
        <v>0</v>
      </c>
      <c r="L78" s="32">
        <f t="shared" si="15"/>
        <v>0</v>
      </c>
      <c r="M78" s="32">
        <f t="shared" si="15"/>
        <v>0</v>
      </c>
      <c r="N78" s="32">
        <f t="shared" si="15"/>
        <v>0</v>
      </c>
      <c r="O78" s="32">
        <f t="shared" si="15"/>
        <v>0</v>
      </c>
      <c r="P78" s="32">
        <f t="shared" si="15"/>
        <v>0</v>
      </c>
      <c r="Q78" s="32">
        <f t="shared" si="15"/>
        <v>0</v>
      </c>
      <c r="R78" s="32">
        <f t="shared" si="15"/>
        <v>0</v>
      </c>
      <c r="S78" s="32">
        <f t="shared" si="15"/>
        <v>0</v>
      </c>
      <c r="T78" s="32">
        <f t="shared" si="15"/>
        <v>0</v>
      </c>
      <c r="U78" s="32">
        <f t="shared" si="15"/>
        <v>0</v>
      </c>
      <c r="V78" s="32">
        <f t="shared" si="15"/>
        <v>0</v>
      </c>
      <c r="W78" s="32">
        <f t="shared" si="15"/>
        <v>0</v>
      </c>
      <c r="X78" s="32">
        <f t="shared" si="15"/>
        <v>0</v>
      </c>
      <c r="Y78" s="32">
        <f t="shared" si="15"/>
        <v>0</v>
      </c>
      <c r="Z78" s="32">
        <f t="shared" si="15"/>
        <v>0</v>
      </c>
      <c r="AA78" s="32">
        <f t="shared" si="15"/>
        <v>0</v>
      </c>
      <c r="AB78" s="32">
        <f t="shared" si="15"/>
        <v>0</v>
      </c>
      <c r="AC78" s="32">
        <f t="shared" si="15"/>
        <v>0</v>
      </c>
      <c r="AD78" s="32">
        <f t="shared" si="15"/>
        <v>0</v>
      </c>
      <c r="AE78" s="32">
        <f t="shared" si="15"/>
        <v>0</v>
      </c>
      <c r="AF78" s="32">
        <f t="shared" si="15"/>
        <v>0</v>
      </c>
      <c r="AG78" s="32">
        <f t="shared" si="15"/>
        <v>0</v>
      </c>
      <c r="AH78" s="32">
        <f t="shared" si="15"/>
        <v>0</v>
      </c>
      <c r="AI78" s="32">
        <f t="shared" si="15"/>
        <v>0</v>
      </c>
      <c r="AJ78" s="32">
        <f t="shared" si="15"/>
        <v>0</v>
      </c>
      <c r="AK78" s="32">
        <f t="shared" si="15"/>
        <v>0</v>
      </c>
      <c r="AL78" s="32">
        <f t="shared" si="15"/>
        <v>0</v>
      </c>
      <c r="AM78" s="32">
        <f t="shared" si="15"/>
        <v>0</v>
      </c>
      <c r="AN78" s="32">
        <f t="shared" si="15"/>
        <v>0</v>
      </c>
      <c r="AO78" s="32">
        <f t="shared" si="15"/>
        <v>0</v>
      </c>
      <c r="AP78" s="32">
        <f t="shared" si="15"/>
        <v>0</v>
      </c>
      <c r="AQ78" s="32">
        <f t="shared" si="15"/>
        <v>0</v>
      </c>
      <c r="AR78" s="32">
        <f t="shared" si="15"/>
        <v>0</v>
      </c>
      <c r="AS78" s="32">
        <f t="shared" si="15"/>
        <v>0</v>
      </c>
      <c r="AT78" s="32">
        <f t="shared" si="15"/>
        <v>0</v>
      </c>
      <c r="AU78" s="32">
        <f t="shared" si="15"/>
        <v>0</v>
      </c>
      <c r="AV78" s="32">
        <f t="shared" si="15"/>
        <v>0</v>
      </c>
      <c r="AW78" s="32">
        <f t="shared" si="15"/>
        <v>0</v>
      </c>
      <c r="AX78" s="32">
        <f t="shared" si="15"/>
        <v>0</v>
      </c>
      <c r="AY78" s="32">
        <f t="shared" si="15"/>
        <v>0</v>
      </c>
      <c r="AZ78" s="32">
        <f t="shared" si="15"/>
        <v>0</v>
      </c>
      <c r="BA78" s="32">
        <f t="shared" si="15"/>
        <v>0</v>
      </c>
      <c r="BB78" s="32">
        <f t="shared" si="15"/>
        <v>0</v>
      </c>
      <c r="BC78" s="32">
        <f t="shared" si="15"/>
        <v>0</v>
      </c>
      <c r="BD78" s="32">
        <f t="shared" si="15"/>
        <v>0</v>
      </c>
      <c r="BE78" s="32">
        <f t="shared" si="15"/>
        <v>0</v>
      </c>
      <c r="BF78" s="32">
        <f t="shared" si="15"/>
        <v>0</v>
      </c>
      <c r="BG78" s="32">
        <f t="shared" si="15"/>
        <v>0</v>
      </c>
      <c r="BH78" s="32">
        <f t="shared" si="15"/>
        <v>0</v>
      </c>
      <c r="BI78" s="32">
        <f t="shared" si="15"/>
        <v>0</v>
      </c>
      <c r="BJ78" s="32">
        <f t="shared" si="15"/>
        <v>0</v>
      </c>
      <c r="BK78" s="32">
        <f t="shared" si="15"/>
        <v>0</v>
      </c>
      <c r="BL78" s="32">
        <f t="shared" si="15"/>
        <v>0</v>
      </c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</row>
    <row r="79" spans="1:84" x14ac:dyDescent="0.3"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</row>
    <row r="80" spans="1:84" x14ac:dyDescent="0.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" t="s">
        <v>159</v>
      </c>
      <c r="BN80" s="14">
        <f>+BL73</f>
        <v>61216855</v>
      </c>
    </row>
    <row r="81" spans="65:66" x14ac:dyDescent="0.3">
      <c r="BM81" s="1" t="s">
        <v>160</v>
      </c>
      <c r="BN81" s="14">
        <f>+BS67-BU67+BS68-BU68</f>
        <v>61216855</v>
      </c>
    </row>
    <row r="82" spans="65:66" x14ac:dyDescent="0.3">
      <c r="BN82" s="14"/>
    </row>
  </sheetData>
  <mergeCells count="76">
    <mergeCell ref="BJ4:BJ6"/>
    <mergeCell ref="BK4:BK6"/>
    <mergeCell ref="BL4:BL6"/>
    <mergeCell ref="BW4:BW6"/>
    <mergeCell ref="BX4:BX6"/>
    <mergeCell ref="BV5:BV6"/>
    <mergeCell ref="BU5:BU6"/>
    <mergeCell ref="BQ5:BQ6"/>
    <mergeCell ref="BR5:BR6"/>
    <mergeCell ref="BS5:BS6"/>
    <mergeCell ref="BT5:BT6"/>
    <mergeCell ref="BY4:BY6"/>
    <mergeCell ref="BM5:BM6"/>
    <mergeCell ref="BN5:BN6"/>
    <mergeCell ref="BO5:BO6"/>
    <mergeCell ref="BP5:BP6"/>
    <mergeCell ref="BI4:BI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AW4:AW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K4:AK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Y4:Y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Rasio</vt:lpstr>
      <vt:lpstr>PCT</vt:lpstr>
      <vt:lpstr>PDT</vt:lpstr>
      <vt:lpstr>PDD</vt:lpstr>
      <vt:lpstr>Leontief1</vt:lpstr>
      <vt:lpstr>IDP+IDK</vt:lpstr>
      <vt:lpstr>Simulasi Leontief</vt:lpstr>
      <vt:lpstr>Sheet1</vt:lpstr>
      <vt:lpstr>PCT (2)</vt:lpstr>
      <vt:lpstr>PDT (2)</vt:lpstr>
      <vt:lpstr>PDD (2)</vt:lpstr>
      <vt:lpstr>'PCT (2)'!Print_Area</vt:lpstr>
      <vt:lpstr>'PCT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Benita, Tania   (ICRAF)</cp:lastModifiedBy>
  <cp:lastPrinted>2017-03-02T00:52:07Z</cp:lastPrinted>
  <dcterms:created xsi:type="dcterms:W3CDTF">2016-11-25T14:41:27Z</dcterms:created>
  <dcterms:modified xsi:type="dcterms:W3CDTF">2019-07-19T10:01:44Z</dcterms:modified>
</cp:coreProperties>
</file>