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1_Rekap BAU 2011-2030\"/>
    </mc:Choice>
  </mc:AlternateContent>
  <bookViews>
    <workbookView xWindow="0" yWindow="0" windowWidth="19200" windowHeight="6855" activeTab="2"/>
  </bookViews>
  <sheets>
    <sheet name="Limbah Padat - Cair Domestik" sheetId="1" r:id="rId1"/>
    <sheet name="Limbah Cair Industri Sawit" sheetId="2" r:id="rId2"/>
    <sheet name="Rekap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3" l="1"/>
  <c r="F15" i="3"/>
  <c r="I15" i="3" s="1"/>
  <c r="I14" i="3" s="1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 l="1"/>
  <c r="G14" i="3" s="1"/>
  <c r="H15" i="3"/>
  <c r="H14" i="3" s="1"/>
  <c r="B6" i="3"/>
  <c r="B9" i="3"/>
  <c r="B13" i="2" l="1"/>
  <c r="B12" i="2"/>
  <c r="B11" i="2"/>
  <c r="B10" i="2"/>
  <c r="B9" i="2"/>
  <c r="B8" i="2"/>
  <c r="B7" i="2"/>
  <c r="B6" i="2"/>
  <c r="B5" i="2"/>
  <c r="B4" i="2"/>
  <c r="B27" i="1"/>
  <c r="B26" i="1"/>
  <c r="B25" i="1"/>
  <c r="B24" i="1"/>
  <c r="B23" i="1"/>
  <c r="B22" i="1"/>
  <c r="B21" i="1"/>
  <c r="B20" i="1"/>
  <c r="B19" i="1"/>
  <c r="B18" i="1"/>
  <c r="B12" i="1"/>
  <c r="B11" i="1"/>
  <c r="B10" i="1"/>
  <c r="B9" i="1"/>
  <c r="B8" i="1"/>
  <c r="B7" i="1"/>
  <c r="B6" i="1"/>
  <c r="B5" i="1"/>
  <c r="B4" i="1"/>
  <c r="B3" i="1"/>
  <c r="B13" i="1" l="1"/>
  <c r="B3" i="3" s="1"/>
  <c r="B28" i="1"/>
  <c r="B4" i="3" s="1"/>
  <c r="B10" i="3" s="1"/>
  <c r="D15" i="3" s="1"/>
  <c r="B14" i="2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B15" i="2" l="1"/>
  <c r="B5" i="3"/>
  <c r="B11" i="3" s="1"/>
  <c r="E15" i="3" s="1"/>
  <c r="C15" i="3"/>
  <c r="B31" i="1"/>
  <c r="B32" i="1" s="1"/>
  <c r="C24" i="1"/>
  <c r="B12" i="3" l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C10" i="2"/>
  <c r="W10" i="2" l="1"/>
  <c r="D9" i="1"/>
  <c r="C9" i="1"/>
  <c r="E9" i="1" l="1"/>
  <c r="F9" i="1" l="1"/>
  <c r="G9" i="1" l="1"/>
  <c r="H9" i="1" l="1"/>
  <c r="I9" i="1" l="1"/>
  <c r="J9" i="1" l="1"/>
  <c r="K9" i="1" l="1"/>
  <c r="L9" i="1" l="1"/>
  <c r="M9" i="1" l="1"/>
  <c r="N9" i="1" l="1"/>
  <c r="O9" i="1" l="1"/>
  <c r="P9" i="1" l="1"/>
  <c r="Q9" i="1" l="1"/>
  <c r="R9" i="1" l="1"/>
  <c r="S9" i="1" l="1"/>
  <c r="T9" i="1" l="1"/>
  <c r="U9" i="1" l="1"/>
  <c r="V9" i="1" l="1"/>
  <c r="R2" i="3" l="1"/>
  <c r="S2" i="3"/>
  <c r="T2" i="3"/>
  <c r="U2" i="3"/>
  <c r="V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C2" i="3"/>
  <c r="V13" i="2" l="1"/>
  <c r="V12" i="2"/>
  <c r="V11" i="2"/>
  <c r="V9" i="2"/>
  <c r="V8" i="2"/>
  <c r="V7" i="2"/>
  <c r="U13" i="2"/>
  <c r="U12" i="2"/>
  <c r="U11" i="2"/>
  <c r="U9" i="2"/>
  <c r="U8" i="2"/>
  <c r="U7" i="2"/>
  <c r="T13" i="2"/>
  <c r="T12" i="2"/>
  <c r="T11" i="2"/>
  <c r="T9" i="2"/>
  <c r="T8" i="2"/>
  <c r="T7" i="2"/>
  <c r="S13" i="2"/>
  <c r="S12" i="2"/>
  <c r="S11" i="2"/>
  <c r="S9" i="2"/>
  <c r="S8" i="2"/>
  <c r="S7" i="2"/>
  <c r="R13" i="2"/>
  <c r="R12" i="2"/>
  <c r="R11" i="2"/>
  <c r="R9" i="2"/>
  <c r="R8" i="2"/>
  <c r="R7" i="2"/>
  <c r="Q13" i="2"/>
  <c r="Q12" i="2"/>
  <c r="Q11" i="2"/>
  <c r="Q9" i="2"/>
  <c r="Q8" i="2"/>
  <c r="Q7" i="2"/>
  <c r="P13" i="2"/>
  <c r="P12" i="2"/>
  <c r="P11" i="2"/>
  <c r="P9" i="2"/>
  <c r="P8" i="2"/>
  <c r="P7" i="2"/>
  <c r="O13" i="2"/>
  <c r="O12" i="2"/>
  <c r="O11" i="2"/>
  <c r="O9" i="2"/>
  <c r="O8" i="2"/>
  <c r="O7" i="2"/>
  <c r="N13" i="2"/>
  <c r="N12" i="2"/>
  <c r="N11" i="2"/>
  <c r="N9" i="2"/>
  <c r="N8" i="2"/>
  <c r="N7" i="2"/>
  <c r="V5" i="2"/>
  <c r="U5" i="2"/>
  <c r="T5" i="2"/>
  <c r="S5" i="2"/>
  <c r="R5" i="2"/>
  <c r="Q5" i="2"/>
  <c r="P5" i="2"/>
  <c r="O5" i="2"/>
  <c r="N5" i="2"/>
  <c r="V4" i="2"/>
  <c r="U4" i="2"/>
  <c r="T4" i="2"/>
  <c r="S4" i="2"/>
  <c r="R4" i="2"/>
  <c r="Q4" i="2"/>
  <c r="P4" i="2"/>
  <c r="O4" i="2"/>
  <c r="N4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W6" i="2" l="1"/>
  <c r="V14" i="2"/>
  <c r="Q14" i="2"/>
  <c r="Q5" i="3" s="1"/>
  <c r="Q11" i="3" s="1"/>
  <c r="E30" i="3" s="1"/>
  <c r="R14" i="2"/>
  <c r="R5" i="3" s="1"/>
  <c r="R11" i="3" s="1"/>
  <c r="E31" i="3" s="1"/>
  <c r="P14" i="2" l="1"/>
  <c r="P5" i="3" s="1"/>
  <c r="P11" i="3" s="1"/>
  <c r="E29" i="3" s="1"/>
  <c r="O14" i="2"/>
  <c r="O5" i="3" s="1"/>
  <c r="O11" i="3" s="1"/>
  <c r="E28" i="3" s="1"/>
  <c r="S14" i="2"/>
  <c r="S5" i="3" s="1"/>
  <c r="S11" i="3" s="1"/>
  <c r="E32" i="3" s="1"/>
  <c r="U14" i="2"/>
  <c r="U5" i="3" s="1"/>
  <c r="U11" i="3" s="1"/>
  <c r="E34" i="3" s="1"/>
  <c r="T14" i="2"/>
  <c r="T5" i="3" s="1"/>
  <c r="T11" i="3" s="1"/>
  <c r="E33" i="3" s="1"/>
  <c r="V5" i="3"/>
  <c r="V11" i="3" s="1"/>
  <c r="E35" i="3" s="1"/>
  <c r="N14" i="2"/>
  <c r="N5" i="3" s="1"/>
  <c r="N11" i="3" s="1"/>
  <c r="E27" i="3" s="1"/>
  <c r="M13" i="2" l="1"/>
  <c r="L13" i="2"/>
  <c r="K13" i="2"/>
  <c r="J13" i="2"/>
  <c r="I13" i="2"/>
  <c r="H13" i="2"/>
  <c r="G13" i="2"/>
  <c r="F13" i="2"/>
  <c r="E13" i="2"/>
  <c r="D13" i="2"/>
  <c r="C13" i="2"/>
  <c r="W13" i="2" l="1"/>
  <c r="M12" i="2"/>
  <c r="L12" i="2"/>
  <c r="K12" i="2"/>
  <c r="J12" i="2"/>
  <c r="I12" i="2"/>
  <c r="H12" i="2"/>
  <c r="G12" i="2"/>
  <c r="F12" i="2"/>
  <c r="E12" i="2"/>
  <c r="D12" i="2"/>
  <c r="C12" i="2"/>
  <c r="W12" i="2" l="1"/>
  <c r="M11" i="2"/>
  <c r="L11" i="2"/>
  <c r="K11" i="2"/>
  <c r="J11" i="2"/>
  <c r="I11" i="2"/>
  <c r="H11" i="2"/>
  <c r="G11" i="2"/>
  <c r="F11" i="2"/>
  <c r="E11" i="2"/>
  <c r="D11" i="2"/>
  <c r="C11" i="2"/>
  <c r="W11" i="2" l="1"/>
  <c r="M9" i="2"/>
  <c r="L9" i="2"/>
  <c r="K9" i="2"/>
  <c r="J9" i="2"/>
  <c r="I9" i="2"/>
  <c r="H9" i="2"/>
  <c r="G9" i="2"/>
  <c r="F9" i="2"/>
  <c r="E9" i="2"/>
  <c r="D9" i="2"/>
  <c r="C9" i="2"/>
  <c r="W9" i="2" l="1"/>
  <c r="M8" i="2"/>
  <c r="L8" i="2"/>
  <c r="K8" i="2"/>
  <c r="J8" i="2"/>
  <c r="I8" i="2"/>
  <c r="H8" i="2"/>
  <c r="G8" i="2"/>
  <c r="F8" i="2"/>
  <c r="E8" i="2"/>
  <c r="D8" i="2"/>
  <c r="C8" i="2"/>
  <c r="W8" i="2" l="1"/>
  <c r="M7" i="2"/>
  <c r="L7" i="2"/>
  <c r="K7" i="2"/>
  <c r="J7" i="2"/>
  <c r="I7" i="2"/>
  <c r="H7" i="2"/>
  <c r="G7" i="2"/>
  <c r="F7" i="2"/>
  <c r="E7" i="2"/>
  <c r="D7" i="2"/>
  <c r="C7" i="2"/>
  <c r="W7" i="2" l="1"/>
  <c r="M5" i="2"/>
  <c r="L5" i="2"/>
  <c r="K5" i="2"/>
  <c r="J5" i="2"/>
  <c r="I5" i="2"/>
  <c r="H5" i="2"/>
  <c r="G5" i="2"/>
  <c r="F5" i="2"/>
  <c r="E5" i="2"/>
  <c r="D5" i="2"/>
  <c r="C5" i="2"/>
  <c r="W5" i="2" l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A39" i="1"/>
  <c r="A40" i="1"/>
  <c r="A41" i="1"/>
  <c r="C2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C12" i="1"/>
  <c r="D26" i="1" l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A42" i="1"/>
  <c r="C26" i="1"/>
  <c r="D11" i="1" l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C11" i="1"/>
  <c r="D25" i="1" l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C25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C10" i="1"/>
  <c r="D23" i="1" l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C23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C8" i="1"/>
  <c r="D22" i="1" l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C22" i="1"/>
  <c r="U7" i="1"/>
  <c r="V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7" i="1"/>
  <c r="D21" i="1" l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C21" i="1"/>
  <c r="V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C6" i="1"/>
  <c r="W12" i="1" l="1"/>
  <c r="W11" i="1"/>
  <c r="W10" i="1"/>
  <c r="W9" i="1"/>
  <c r="W8" i="1"/>
  <c r="W7" i="1"/>
  <c r="W6" i="1"/>
  <c r="W21" i="1"/>
  <c r="W22" i="1"/>
  <c r="W23" i="1"/>
  <c r="W24" i="1"/>
  <c r="W25" i="1"/>
  <c r="W26" i="1"/>
  <c r="W27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C20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C5" i="1"/>
  <c r="W20" i="1" l="1"/>
  <c r="W5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C19" i="1"/>
  <c r="W19" i="1" l="1"/>
  <c r="D18" i="1"/>
  <c r="E18" i="1"/>
  <c r="F18" i="1"/>
  <c r="G18" i="1"/>
  <c r="H18" i="1"/>
  <c r="I18" i="1"/>
  <c r="J18" i="1"/>
  <c r="K18" i="1"/>
  <c r="L18" i="1"/>
  <c r="M18" i="1"/>
  <c r="N18" i="1"/>
  <c r="N28" i="1" s="1"/>
  <c r="N4" i="3" s="1"/>
  <c r="N10" i="3" s="1"/>
  <c r="D27" i="3" s="1"/>
  <c r="O18" i="1"/>
  <c r="O28" i="1" s="1"/>
  <c r="O4" i="3" s="1"/>
  <c r="O10" i="3" s="1"/>
  <c r="D28" i="3" s="1"/>
  <c r="P18" i="1"/>
  <c r="P28" i="1" s="1"/>
  <c r="P4" i="3" s="1"/>
  <c r="P10" i="3" s="1"/>
  <c r="D29" i="3" s="1"/>
  <c r="Q18" i="1"/>
  <c r="Q28" i="1" s="1"/>
  <c r="Q4" i="3" s="1"/>
  <c r="Q10" i="3" s="1"/>
  <c r="D30" i="3" s="1"/>
  <c r="R18" i="1"/>
  <c r="R28" i="1" s="1"/>
  <c r="R4" i="3" s="1"/>
  <c r="R10" i="3" s="1"/>
  <c r="D31" i="3" s="1"/>
  <c r="S18" i="1"/>
  <c r="S28" i="1" s="1"/>
  <c r="S4" i="3" s="1"/>
  <c r="S10" i="3" s="1"/>
  <c r="D32" i="3" s="1"/>
  <c r="T18" i="1"/>
  <c r="T28" i="1" s="1"/>
  <c r="T4" i="3" s="1"/>
  <c r="T10" i="3" s="1"/>
  <c r="D33" i="3" s="1"/>
  <c r="U18" i="1"/>
  <c r="U28" i="1" s="1"/>
  <c r="U4" i="3" s="1"/>
  <c r="U10" i="3" s="1"/>
  <c r="D34" i="3" s="1"/>
  <c r="V18" i="1"/>
  <c r="V28" i="1" s="1"/>
  <c r="V4" i="3" s="1"/>
  <c r="V10" i="3" s="1"/>
  <c r="D35" i="3" s="1"/>
  <c r="C18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C3" i="1"/>
  <c r="M4" i="2"/>
  <c r="L4" i="2"/>
  <c r="K4" i="2"/>
  <c r="J4" i="2"/>
  <c r="I4" i="2"/>
  <c r="H4" i="2"/>
  <c r="G4" i="2"/>
  <c r="F4" i="2"/>
  <c r="E4" i="2"/>
  <c r="D4" i="2"/>
  <c r="C4" i="2"/>
  <c r="W4" i="2" l="1"/>
  <c r="W14" i="2" s="1"/>
  <c r="W18" i="1"/>
  <c r="W3" i="1"/>
  <c r="Z15" i="2"/>
  <c r="D14" i="2" l="1"/>
  <c r="D5" i="3" s="1"/>
  <c r="D11" i="3" s="1"/>
  <c r="E17" i="3" s="1"/>
  <c r="E14" i="2"/>
  <c r="E5" i="3" s="1"/>
  <c r="E11" i="3" s="1"/>
  <c r="E18" i="3" s="1"/>
  <c r="F14" i="2"/>
  <c r="F5" i="3" s="1"/>
  <c r="F11" i="3" s="1"/>
  <c r="E19" i="3" s="1"/>
  <c r="G14" i="2"/>
  <c r="G5" i="3" s="1"/>
  <c r="G11" i="3" s="1"/>
  <c r="E20" i="3" s="1"/>
  <c r="H14" i="2"/>
  <c r="H5" i="3" s="1"/>
  <c r="H11" i="3" s="1"/>
  <c r="E21" i="3" s="1"/>
  <c r="I14" i="2"/>
  <c r="I5" i="3" s="1"/>
  <c r="I11" i="3" s="1"/>
  <c r="E22" i="3" s="1"/>
  <c r="J14" i="2"/>
  <c r="J5" i="3" s="1"/>
  <c r="J11" i="3" s="1"/>
  <c r="E23" i="3" s="1"/>
  <c r="K14" i="2"/>
  <c r="K5" i="3" s="1"/>
  <c r="K11" i="3" s="1"/>
  <c r="E24" i="3" s="1"/>
  <c r="L14" i="2"/>
  <c r="L5" i="3" s="1"/>
  <c r="L11" i="3" s="1"/>
  <c r="E25" i="3" s="1"/>
  <c r="M14" i="2"/>
  <c r="M5" i="3" s="1"/>
  <c r="M11" i="3" s="1"/>
  <c r="E26" i="3" s="1"/>
  <c r="C14" i="2"/>
  <c r="C15" i="2" s="1"/>
  <c r="D15" i="2" l="1"/>
  <c r="C5" i="3"/>
  <c r="C11" i="3" s="1"/>
  <c r="E16" i="3" s="1"/>
  <c r="Z14" i="1"/>
  <c r="E15" i="2" l="1"/>
  <c r="F15" i="2" s="1"/>
  <c r="G15" i="2" s="1"/>
  <c r="X4" i="2"/>
  <c r="H15" i="2" l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X5" i="2"/>
  <c r="X12" i="2"/>
  <c r="X7" i="2"/>
  <c r="X10" i="2"/>
  <c r="X13" i="2"/>
  <c r="X9" i="2"/>
  <c r="X8" i="2"/>
  <c r="X6" i="2"/>
  <c r="X11" i="2"/>
  <c r="X14" i="2" l="1"/>
  <c r="D28" i="1"/>
  <c r="D4" i="3" s="1"/>
  <c r="E28" i="1"/>
  <c r="E4" i="3" s="1"/>
  <c r="F28" i="1"/>
  <c r="G28" i="1"/>
  <c r="G4" i="3" s="1"/>
  <c r="H28" i="1"/>
  <c r="H4" i="3" s="1"/>
  <c r="I28" i="1"/>
  <c r="I4" i="3" s="1"/>
  <c r="J28" i="1"/>
  <c r="J4" i="3" s="1"/>
  <c r="K28" i="1"/>
  <c r="K4" i="3" s="1"/>
  <c r="L28" i="1"/>
  <c r="L4" i="3" s="1"/>
  <c r="M28" i="1"/>
  <c r="M4" i="3" s="1"/>
  <c r="D10" i="3" l="1"/>
  <c r="D17" i="3" s="1"/>
  <c r="K10" i="3"/>
  <c r="D24" i="3" s="1"/>
  <c r="J10" i="3"/>
  <c r="D23" i="3" s="1"/>
  <c r="I10" i="3"/>
  <c r="D22" i="3" s="1"/>
  <c r="H10" i="3"/>
  <c r="D21" i="3" s="1"/>
  <c r="G10" i="3"/>
  <c r="D20" i="3" s="1"/>
  <c r="L10" i="3"/>
  <c r="D25" i="3" s="1"/>
  <c r="M10" i="3"/>
  <c r="D26" i="3" s="1"/>
  <c r="E10" i="3"/>
  <c r="D18" i="3" s="1"/>
  <c r="F4" i="3"/>
  <c r="W28" i="1"/>
  <c r="X24" i="1" s="1"/>
  <c r="C28" i="1"/>
  <c r="F10" i="3" l="1"/>
  <c r="D19" i="3" s="1"/>
  <c r="C4" i="3"/>
  <c r="X20" i="1"/>
  <c r="X21" i="1"/>
  <c r="X22" i="1"/>
  <c r="X23" i="1"/>
  <c r="X25" i="1"/>
  <c r="X26" i="1"/>
  <c r="X27" i="1"/>
  <c r="X19" i="1"/>
  <c r="X18" i="1"/>
  <c r="C10" i="3" l="1"/>
  <c r="D16" i="3" s="1"/>
  <c r="X28" i="1"/>
  <c r="C4" i="1" l="1"/>
  <c r="C13" i="1" l="1"/>
  <c r="C31" i="1" s="1"/>
  <c r="C32" i="1" s="1"/>
  <c r="D4" i="1"/>
  <c r="D13" i="1" s="1"/>
  <c r="D31" i="1" s="1"/>
  <c r="D32" i="1" l="1"/>
  <c r="C3" i="3"/>
  <c r="D3" i="3"/>
  <c r="E4" i="1"/>
  <c r="E13" i="1" s="1"/>
  <c r="E3" i="3" l="1"/>
  <c r="E31" i="1"/>
  <c r="E32" i="1" s="1"/>
  <c r="D9" i="3"/>
  <c r="C17" i="3" s="1"/>
  <c r="F17" i="3" s="1"/>
  <c r="D6" i="3"/>
  <c r="D12" i="3" s="1"/>
  <c r="C9" i="3"/>
  <c r="C6" i="3"/>
  <c r="C12" i="3" s="1"/>
  <c r="F4" i="1"/>
  <c r="F13" i="1" s="1"/>
  <c r="C16" i="3" l="1"/>
  <c r="F16" i="3" s="1"/>
  <c r="E9" i="3"/>
  <c r="C18" i="3" s="1"/>
  <c r="F18" i="3" s="1"/>
  <c r="E6" i="3"/>
  <c r="E12" i="3" s="1"/>
  <c r="F3" i="3"/>
  <c r="F31" i="1"/>
  <c r="F32" i="1" s="1"/>
  <c r="G4" i="1"/>
  <c r="G13" i="1" s="1"/>
  <c r="F9" i="3" l="1"/>
  <c r="C19" i="3" s="1"/>
  <c r="F19" i="3" s="1"/>
  <c r="F6" i="3"/>
  <c r="F12" i="3" s="1"/>
  <c r="G3" i="3"/>
  <c r="G31" i="1"/>
  <c r="G32" i="1" s="1"/>
  <c r="H4" i="1"/>
  <c r="H13" i="1" s="1"/>
  <c r="H3" i="3" l="1"/>
  <c r="H31" i="1"/>
  <c r="H32" i="1" s="1"/>
  <c r="G9" i="3"/>
  <c r="C20" i="3" s="1"/>
  <c r="F20" i="3" s="1"/>
  <c r="G6" i="3"/>
  <c r="G12" i="3" s="1"/>
  <c r="I4" i="1"/>
  <c r="I13" i="1" s="1"/>
  <c r="I3" i="3" l="1"/>
  <c r="I31" i="1"/>
  <c r="I32" i="1" s="1"/>
  <c r="H9" i="3"/>
  <c r="C21" i="3" s="1"/>
  <c r="F21" i="3" s="1"/>
  <c r="H6" i="3"/>
  <c r="H12" i="3" s="1"/>
  <c r="J4" i="1"/>
  <c r="J13" i="1" s="1"/>
  <c r="J3" i="3" l="1"/>
  <c r="J31" i="1"/>
  <c r="J32" i="1" s="1"/>
  <c r="I9" i="3"/>
  <c r="C22" i="3" s="1"/>
  <c r="F22" i="3" s="1"/>
  <c r="I6" i="3"/>
  <c r="I12" i="3" s="1"/>
  <c r="K4" i="1"/>
  <c r="K13" i="1" s="1"/>
  <c r="K3" i="3" l="1"/>
  <c r="K31" i="1"/>
  <c r="K32" i="1" s="1"/>
  <c r="J9" i="3"/>
  <c r="C23" i="3" s="1"/>
  <c r="F23" i="3" s="1"/>
  <c r="J6" i="3"/>
  <c r="J12" i="3" s="1"/>
  <c r="L4" i="1"/>
  <c r="L13" i="1" s="1"/>
  <c r="K9" i="3" l="1"/>
  <c r="C24" i="3" s="1"/>
  <c r="F24" i="3" s="1"/>
  <c r="K6" i="3"/>
  <c r="K12" i="3" s="1"/>
  <c r="L3" i="3"/>
  <c r="L31" i="1"/>
  <c r="L32" i="1" s="1"/>
  <c r="M4" i="1"/>
  <c r="M13" i="1" s="1"/>
  <c r="M3" i="3" l="1"/>
  <c r="M31" i="1"/>
  <c r="M32" i="1" s="1"/>
  <c r="L9" i="3"/>
  <c r="C25" i="3" s="1"/>
  <c r="F25" i="3" s="1"/>
  <c r="L6" i="3"/>
  <c r="L12" i="3" s="1"/>
  <c r="N4" i="1"/>
  <c r="N13" i="1" s="1"/>
  <c r="N3" i="3" l="1"/>
  <c r="N31" i="1"/>
  <c r="N32" i="1" s="1"/>
  <c r="M9" i="3"/>
  <c r="C26" i="3" s="1"/>
  <c r="F26" i="3" s="1"/>
  <c r="M6" i="3"/>
  <c r="M12" i="3" s="1"/>
  <c r="O4" i="1"/>
  <c r="O13" i="1" s="1"/>
  <c r="O3" i="3" l="1"/>
  <c r="O31" i="1"/>
  <c r="O32" i="1" s="1"/>
  <c r="N9" i="3"/>
  <c r="C27" i="3" s="1"/>
  <c r="F27" i="3" s="1"/>
  <c r="N6" i="3"/>
  <c r="N12" i="3" s="1"/>
  <c r="P4" i="1"/>
  <c r="P13" i="1" s="1"/>
  <c r="P3" i="3" l="1"/>
  <c r="P31" i="1"/>
  <c r="P32" i="1" s="1"/>
  <c r="O9" i="3"/>
  <c r="C28" i="3" s="1"/>
  <c r="F28" i="3" s="1"/>
  <c r="O6" i="3"/>
  <c r="O12" i="3" s="1"/>
  <c r="Q4" i="1"/>
  <c r="Q13" i="1" s="1"/>
  <c r="P9" i="3" l="1"/>
  <c r="C29" i="3" s="1"/>
  <c r="F29" i="3" s="1"/>
  <c r="P6" i="3"/>
  <c r="P12" i="3" s="1"/>
  <c r="Q3" i="3"/>
  <c r="Q31" i="1"/>
  <c r="Q32" i="1" s="1"/>
  <c r="R4" i="1"/>
  <c r="R13" i="1" s="1"/>
  <c r="R3" i="3" l="1"/>
  <c r="R31" i="1"/>
  <c r="R32" i="1" s="1"/>
  <c r="Q9" i="3"/>
  <c r="C30" i="3" s="1"/>
  <c r="F30" i="3" s="1"/>
  <c r="Q6" i="3"/>
  <c r="Q12" i="3" s="1"/>
  <c r="S4" i="1"/>
  <c r="S13" i="1" s="1"/>
  <c r="S3" i="3" l="1"/>
  <c r="S31" i="1"/>
  <c r="S32" i="1" s="1"/>
  <c r="R9" i="3"/>
  <c r="C31" i="3" s="1"/>
  <c r="F31" i="3" s="1"/>
  <c r="R6" i="3"/>
  <c r="R12" i="3" s="1"/>
  <c r="T4" i="1"/>
  <c r="T13" i="1" s="1"/>
  <c r="T3" i="3" l="1"/>
  <c r="T31" i="1"/>
  <c r="T32" i="1" s="1"/>
  <c r="S9" i="3"/>
  <c r="C32" i="3" s="1"/>
  <c r="F32" i="3" s="1"/>
  <c r="S6" i="3"/>
  <c r="S12" i="3" s="1"/>
  <c r="U4" i="1"/>
  <c r="U13" i="1" s="1"/>
  <c r="T6" i="3" l="1"/>
  <c r="T12" i="3" s="1"/>
  <c r="T9" i="3"/>
  <c r="C33" i="3" s="1"/>
  <c r="F33" i="3" s="1"/>
  <c r="U3" i="3"/>
  <c r="U31" i="1"/>
  <c r="U32" i="1" s="1"/>
  <c r="V4" i="1"/>
  <c r="U6" i="3" l="1"/>
  <c r="U12" i="3" s="1"/>
  <c r="U9" i="3"/>
  <c r="C34" i="3" s="1"/>
  <c r="F34" i="3" s="1"/>
  <c r="V13" i="1"/>
  <c r="W4" i="1"/>
  <c r="V3" i="3" l="1"/>
  <c r="V31" i="1"/>
  <c r="V32" i="1" s="1"/>
  <c r="W13" i="1"/>
  <c r="X4" i="1" s="1"/>
  <c r="X5" i="1" l="1"/>
  <c r="X6" i="1"/>
  <c r="X7" i="1"/>
  <c r="X8" i="1"/>
  <c r="X11" i="1"/>
  <c r="X12" i="1"/>
  <c r="X10" i="1"/>
  <c r="X9" i="1"/>
  <c r="X3" i="1"/>
  <c r="V9" i="3"/>
  <c r="C35" i="3" s="1"/>
  <c r="F35" i="3" s="1"/>
  <c r="V6" i="3"/>
  <c r="V12" i="3" s="1"/>
  <c r="X13" i="1" l="1"/>
</calcChain>
</file>

<file path=xl/sharedStrings.xml><?xml version="1.0" encoding="utf-8"?>
<sst xmlns="http://schemas.openxmlformats.org/spreadsheetml/2006/main" count="54" uniqueCount="22">
  <si>
    <t>Tahun</t>
  </si>
  <si>
    <t>Balikpapan</t>
  </si>
  <si>
    <t>Berau</t>
  </si>
  <si>
    <t>Bontang</t>
  </si>
  <si>
    <t>Kubar</t>
  </si>
  <si>
    <t>Kukar</t>
  </si>
  <si>
    <t>Kutim</t>
  </si>
  <si>
    <t>Mahulu</t>
  </si>
  <si>
    <t>Paser</t>
  </si>
  <si>
    <t>PPU</t>
  </si>
  <si>
    <t>Samarinda</t>
  </si>
  <si>
    <t>Kab/Kota</t>
  </si>
  <si>
    <t>Total per Kab/Kota</t>
  </si>
  <si>
    <t>% per Kab/kota</t>
  </si>
  <si>
    <t>Emisi GRK dari Limbah Padat Domestik</t>
  </si>
  <si>
    <t>Emisi GRK dari Limbah Cair Domestik</t>
  </si>
  <si>
    <t>Rekapitulasi BAU Baseline</t>
  </si>
  <si>
    <t>Limbah Padat Domestik</t>
  </si>
  <si>
    <t>Limbah Cair Domestik</t>
  </si>
  <si>
    <t>Limbah Cair Industri</t>
  </si>
  <si>
    <t>Kumulatif</t>
  </si>
  <si>
    <t>Emisi POME Single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</si>
</sst>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43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43" fontId="0" fillId="0" borderId="1" xfId="1" applyFont="1" applyBorder="1" applyAlignment="1">
      <alignment vertical="center"/>
    </xf>
    <xf numFmtId="43" fontId="0" fillId="0" borderId="1" xfId="0" applyNumberFormat="1" applyBorder="1" applyAlignment="1">
      <alignment vertical="center"/>
    </xf>
    <xf numFmtId="164" fontId="0" fillId="0" borderId="1" xfId="2" applyNumberFormat="1" applyFont="1" applyBorder="1" applyAlignment="1">
      <alignment vertical="center"/>
    </xf>
    <xf numFmtId="9" fontId="0" fillId="0" borderId="1" xfId="2" applyFont="1" applyBorder="1" applyAlignment="1">
      <alignment vertical="center"/>
    </xf>
    <xf numFmtId="0" fontId="0" fillId="0" borderId="1" xfId="0" applyBorder="1"/>
    <xf numFmtId="43" fontId="0" fillId="0" borderId="0" xfId="0" applyNumberFormat="1"/>
    <xf numFmtId="164" fontId="0" fillId="0" borderId="1" xfId="2" applyNumberFormat="1" applyFont="1" applyBorder="1"/>
    <xf numFmtId="164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1" xfId="0" applyNumberFormat="1" applyBorder="1"/>
    <xf numFmtId="165" fontId="0" fillId="0" borderId="0" xfId="1" applyNumberFormat="1" applyFont="1"/>
    <xf numFmtId="43" fontId="0" fillId="3" borderId="1" xfId="0" applyNumberFormat="1" applyFill="1" applyBorder="1" applyAlignment="1">
      <alignment vertical="center"/>
    </xf>
    <xf numFmtId="165" fontId="0" fillId="0" borderId="0" xfId="0" applyNumberFormat="1"/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4" xfId="1" applyNumberFormat="1" applyFont="1" applyBorder="1" applyAlignment="1">
      <alignment vertical="center"/>
    </xf>
    <xf numFmtId="165" fontId="0" fillId="0" borderId="4" xfId="0" applyNumberForma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0" xfId="2" applyNumberFormat="1" applyFont="1" applyAlignment="1">
      <alignment vertical="center"/>
    </xf>
    <xf numFmtId="9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Padat dan Domestik </a:t>
            </a:r>
          </a:p>
          <a:p>
            <a:pPr>
              <a:defRPr/>
            </a:pPr>
            <a:r>
              <a:rPr lang="id-ID"/>
              <a:t>Periode 2011 - 2030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'Limbah Padat - Cair Domestik'!$C$17:$V$17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'Limbah Padat - Cair Domestik'!$B$31:$V$31</c:f>
              <c:numCache>
                <c:formatCode>_-* #,##0_-;\-* #,##0_-;_-* "-"??_-;_-@_-</c:formatCode>
                <c:ptCount val="21"/>
                <c:pt idx="0" formatCode="_(* #,##0.00_);_(* \(#,##0.00\);_(* &quot;-&quot;??_);_(@_)">
                  <c:v>449885.39020133391</c:v>
                </c:pt>
                <c:pt idx="1">
                  <c:v>427359.48059093446</c:v>
                </c:pt>
                <c:pt idx="2">
                  <c:v>444470.22186390188</c:v>
                </c:pt>
                <c:pt idx="3">
                  <c:v>460932.52832269343</c:v>
                </c:pt>
                <c:pt idx="4">
                  <c:v>477695.44870821718</c:v>
                </c:pt>
                <c:pt idx="5">
                  <c:v>492982.51161786244</c:v>
                </c:pt>
                <c:pt idx="6">
                  <c:v>507716.80956186599</c:v>
                </c:pt>
                <c:pt idx="7">
                  <c:v>522835.01676445716</c:v>
                </c:pt>
                <c:pt idx="8">
                  <c:v>538179.85453444812</c:v>
                </c:pt>
                <c:pt idx="9">
                  <c:v>553627.77990665578</c:v>
                </c:pt>
                <c:pt idx="10">
                  <c:v>569133.31929271133</c:v>
                </c:pt>
                <c:pt idx="11">
                  <c:v>584667.30970761925</c:v>
                </c:pt>
                <c:pt idx="12">
                  <c:v>600211.34755639255</c:v>
                </c:pt>
                <c:pt idx="13">
                  <c:v>615754.09255609673</c:v>
                </c:pt>
                <c:pt idx="14">
                  <c:v>631288.81142955716</c:v>
                </c:pt>
                <c:pt idx="15">
                  <c:v>646811.74945836514</c:v>
                </c:pt>
                <c:pt idx="16">
                  <c:v>662321.05427062674</c:v>
                </c:pt>
                <c:pt idx="17">
                  <c:v>677816.06751959224</c:v>
                </c:pt>
                <c:pt idx="18">
                  <c:v>693296.86123264208</c:v>
                </c:pt>
                <c:pt idx="19">
                  <c:v>708763.93652829796</c:v>
                </c:pt>
                <c:pt idx="20">
                  <c:v>724218.02978164097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18904"/>
        <c:axId val="324119296"/>
      </c:lineChart>
      <c:catAx>
        <c:axId val="32411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19296"/>
        <c:crosses val="autoZero"/>
        <c:auto val="1"/>
        <c:lblAlgn val="ctr"/>
        <c:lblOffset val="100"/>
        <c:noMultiLvlLbl val="0"/>
      </c:catAx>
      <c:valAx>
        <c:axId val="3241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ton CO2-eq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1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Rekap!$A$15:$A$35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Rekap!$F$15:$F$35</c:f>
              <c:numCache>
                <c:formatCode>_-* #,##0_-;\-* #,##0_-;_-* "-"??_-;_-@_-</c:formatCode>
                <c:ptCount val="21"/>
                <c:pt idx="0">
                  <c:v>822980.08420133393</c:v>
                </c:pt>
                <c:pt idx="1">
                  <c:v>941664.01259093452</c:v>
                </c:pt>
                <c:pt idx="2">
                  <c:v>1102318.2378639018</c:v>
                </c:pt>
                <c:pt idx="3">
                  <c:v>1330526.1903226934</c:v>
                </c:pt>
                <c:pt idx="4">
                  <c:v>1690824.0787082172</c:v>
                </c:pt>
                <c:pt idx="5">
                  <c:v>1855397.5796178621</c:v>
                </c:pt>
                <c:pt idx="6">
                  <c:v>1946382.037561866</c:v>
                </c:pt>
                <c:pt idx="7">
                  <c:v>2549824.8634750969</c:v>
                </c:pt>
                <c:pt idx="8">
                  <c:v>2838415.8607094572</c:v>
                </c:pt>
                <c:pt idx="9">
                  <c:v>3136778.5841112072</c:v>
                </c:pt>
                <c:pt idx="10">
                  <c:v>3444966.4699454755</c:v>
                </c:pt>
                <c:pt idx="11">
                  <c:v>3692516.0034711291</c:v>
                </c:pt>
                <c:pt idx="12">
                  <c:v>3947439.7430576617</c:v>
                </c:pt>
                <c:pt idx="13">
                  <c:v>4209934.5851700269</c:v>
                </c:pt>
                <c:pt idx="14">
                  <c:v>4480260.5744972648</c:v>
                </c:pt>
                <c:pt idx="15">
                  <c:v>4758755.6657365486</c:v>
                </c:pt>
                <c:pt idx="16">
                  <c:v>5045855.6100336937</c:v>
                </c:pt>
                <c:pt idx="17">
                  <c:v>5342120.0532576256</c:v>
                </c:pt>
                <c:pt idx="18">
                  <c:v>5648266.3469953621</c:v>
                </c:pt>
                <c:pt idx="19">
                  <c:v>5965213.0641775103</c:v>
                </c:pt>
                <c:pt idx="20">
                  <c:v>6090767.3291593175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29032"/>
        <c:axId val="524029424"/>
      </c:lineChart>
      <c:catAx>
        <c:axId val="52402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29424"/>
        <c:crosses val="autoZero"/>
        <c:auto val="1"/>
        <c:lblAlgn val="ctr"/>
        <c:lblOffset val="100"/>
        <c:noMultiLvlLbl val="0"/>
      </c:catAx>
      <c:valAx>
        <c:axId val="5240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2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'Limbah Padat - Cair Domestik'!$A$18:$A$27</c:f>
              <c:strCache>
                <c:ptCount val="10"/>
                <c:pt idx="0">
                  <c:v>Balikpapan</c:v>
                </c:pt>
                <c:pt idx="1">
                  <c:v>Berau</c:v>
                </c:pt>
                <c:pt idx="2">
                  <c:v>Bontang</c:v>
                </c:pt>
                <c:pt idx="3">
                  <c:v>Kubar</c:v>
                </c:pt>
                <c:pt idx="4">
                  <c:v>Kukar</c:v>
                </c:pt>
                <c:pt idx="5">
                  <c:v>Kutim</c:v>
                </c:pt>
                <c:pt idx="6">
                  <c:v>Mahulu</c:v>
                </c:pt>
                <c:pt idx="7">
                  <c:v>Paser</c:v>
                </c:pt>
                <c:pt idx="8">
                  <c:v>PPU</c:v>
                </c:pt>
                <c:pt idx="9">
                  <c:v>Samarinda</c:v>
                </c:pt>
              </c:strCache>
            </c:strRef>
          </c:cat>
          <c:val>
            <c:numRef>
              <c:f>'Limbah Padat - Cair Domestik'!$X$18:$X$27</c:f>
              <c:numCache>
                <c:formatCode>0.0%</c:formatCode>
                <c:ptCount val="10"/>
                <c:pt idx="0">
                  <c:v>0.17895661284934003</c:v>
                </c:pt>
                <c:pt idx="1">
                  <c:v>6.1934160327676381E-2</c:v>
                </c:pt>
                <c:pt idx="2">
                  <c:v>4.7783341895094478E-2</c:v>
                </c:pt>
                <c:pt idx="3">
                  <c:v>3.828180810207487E-2</c:v>
                </c:pt>
                <c:pt idx="4">
                  <c:v>0.21090386881589746</c:v>
                </c:pt>
                <c:pt idx="5">
                  <c:v>9.7104656887136945E-2</c:v>
                </c:pt>
                <c:pt idx="6">
                  <c:v>6.8242045646269983E-3</c:v>
                </c:pt>
                <c:pt idx="7">
                  <c:v>7.8075563359281119E-2</c:v>
                </c:pt>
                <c:pt idx="8">
                  <c:v>4.4386334281641203E-2</c:v>
                </c:pt>
                <c:pt idx="9">
                  <c:v>0.23574944891723049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120080"/>
        <c:axId val="324120472"/>
        <c:axId val="0"/>
      </c:bar3DChart>
      <c:catAx>
        <c:axId val="32412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0472"/>
        <c:crosses val="autoZero"/>
        <c:auto val="1"/>
        <c:lblAlgn val="ctr"/>
        <c:lblOffset val="100"/>
        <c:noMultiLvlLbl val="0"/>
      </c:catAx>
      <c:valAx>
        <c:axId val="32412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'Limbah Padat - Cair Domestik'!$A$3:$A$12</c:f>
              <c:strCache>
                <c:ptCount val="10"/>
                <c:pt idx="0">
                  <c:v>Balikpapan</c:v>
                </c:pt>
                <c:pt idx="1">
                  <c:v>Berau</c:v>
                </c:pt>
                <c:pt idx="2">
                  <c:v>Bontang</c:v>
                </c:pt>
                <c:pt idx="3">
                  <c:v>Kubar</c:v>
                </c:pt>
                <c:pt idx="4">
                  <c:v>Kukar</c:v>
                </c:pt>
                <c:pt idx="5">
                  <c:v>Kutim</c:v>
                </c:pt>
                <c:pt idx="6">
                  <c:v>Mahulu</c:v>
                </c:pt>
                <c:pt idx="7">
                  <c:v>Paser</c:v>
                </c:pt>
                <c:pt idx="8">
                  <c:v>PPU</c:v>
                </c:pt>
                <c:pt idx="9">
                  <c:v>Samarinda</c:v>
                </c:pt>
              </c:strCache>
            </c:strRef>
          </c:cat>
          <c:val>
            <c:numRef>
              <c:f>'Limbah Padat - Cair Domestik'!$X$3:$X$12</c:f>
              <c:numCache>
                <c:formatCode>0.0%</c:formatCode>
                <c:ptCount val="10"/>
                <c:pt idx="0">
                  <c:v>0.18650901924800489</c:v>
                </c:pt>
                <c:pt idx="1">
                  <c:v>5.8828719958463178E-2</c:v>
                </c:pt>
                <c:pt idx="2">
                  <c:v>4.5838088719000573E-2</c:v>
                </c:pt>
                <c:pt idx="3">
                  <c:v>4.080464089491799E-2</c:v>
                </c:pt>
                <c:pt idx="4">
                  <c:v>0.21563280398115606</c:v>
                </c:pt>
                <c:pt idx="5">
                  <c:v>8.7810085056276993E-2</c:v>
                </c:pt>
                <c:pt idx="6">
                  <c:v>5.2783696332051704E-3</c:v>
                </c:pt>
                <c:pt idx="7">
                  <c:v>7.3472487456245128E-2</c:v>
                </c:pt>
                <c:pt idx="8">
                  <c:v>4.2636650994706989E-2</c:v>
                </c:pt>
                <c:pt idx="9">
                  <c:v>0.243189134058023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121256"/>
        <c:axId val="324121648"/>
        <c:axId val="0"/>
      </c:bar3DChart>
      <c:catAx>
        <c:axId val="32412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1648"/>
        <c:crosses val="autoZero"/>
        <c:auto val="1"/>
        <c:lblAlgn val="ctr"/>
        <c:lblOffset val="100"/>
        <c:noMultiLvlLbl val="0"/>
      </c:catAx>
      <c:valAx>
        <c:axId val="3241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'Limbah Padat - Cair Domestik'!$C$1:$M$1</c:f>
              <c:strCache>
                <c:ptCount val="11"/>
                <c:pt idx="0">
                  <c:v>Emisi GRK dari Limbah Padat Domestik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'Limbah Padat - Cair Domestik'!$B$17:$V$17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'Limbah Padat - Cair Domestik'!$B$13:$V$13</c:f>
              <c:numCache>
                <c:formatCode>_(* #,##0.00_);_(* \(#,##0.00\);_(* "-"??_);_(@_)</c:formatCode>
                <c:ptCount val="21"/>
                <c:pt idx="0">
                  <c:v>349136.44181989873</c:v>
                </c:pt>
                <c:pt idx="1">
                  <c:v>324175.12474730291</c:v>
                </c:pt>
                <c:pt idx="2">
                  <c:v>340323.18548094598</c:v>
                </c:pt>
                <c:pt idx="3">
                  <c:v>354798.45519725385</c:v>
                </c:pt>
                <c:pt idx="4">
                  <c:v>368334.18142342998</c:v>
                </c:pt>
                <c:pt idx="5">
                  <c:v>381167.18187039671</c:v>
                </c:pt>
                <c:pt idx="6">
                  <c:v>393467.38764966547</c:v>
                </c:pt>
                <c:pt idx="7">
                  <c:v>405426.32993819041</c:v>
                </c:pt>
                <c:pt idx="8">
                  <c:v>417771.75556610542</c:v>
                </c:pt>
                <c:pt idx="9">
                  <c:v>430220.26879623707</c:v>
                </c:pt>
                <c:pt idx="10">
                  <c:v>442726.39604021661</c:v>
                </c:pt>
                <c:pt idx="11">
                  <c:v>455260.97431304853</c:v>
                </c:pt>
                <c:pt idx="12">
                  <c:v>467805.60001974576</c:v>
                </c:pt>
                <c:pt idx="13">
                  <c:v>480348.93287737394</c:v>
                </c:pt>
                <c:pt idx="14">
                  <c:v>492884.23960875836</c:v>
                </c:pt>
                <c:pt idx="15">
                  <c:v>505407.76549549034</c:v>
                </c:pt>
                <c:pt idx="16">
                  <c:v>517917.65816567594</c:v>
                </c:pt>
                <c:pt idx="17">
                  <c:v>530413.25927256548</c:v>
                </c:pt>
                <c:pt idx="18">
                  <c:v>542894.64084353938</c:v>
                </c:pt>
                <c:pt idx="19">
                  <c:v>555362.30399711919</c:v>
                </c:pt>
                <c:pt idx="20">
                  <c:v>567816.98510838614</c:v>
                </c:pt>
              </c:numCache>
            </c:numRef>
          </c:val>
        </c:ser>
        <c:ser>
          <c:idx val="1"/>
          <c:order val="1"/>
          <c:tx>
            <c:strRef>
              <c:f>'Limbah Padat - Cair Domestik'!$C$16:$M$16</c:f>
              <c:strCache>
                <c:ptCount val="11"/>
                <c:pt idx="0">
                  <c:v>Emisi GRK dari Limbah Cair Domestik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'Limbah Padat - Cair Domestik'!$B$17:$V$17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'Limbah Padat - Cair Domestik'!$B$28:$V$28</c:f>
              <c:numCache>
                <c:formatCode>_(* #,##0.00_);_(* \(#,##0.00\);_(* "-"??_);_(@_)</c:formatCode>
                <c:ptCount val="21"/>
                <c:pt idx="0">
                  <c:v>100748.9483814352</c:v>
                </c:pt>
                <c:pt idx="1">
                  <c:v>103184.35584363155</c:v>
                </c:pt>
                <c:pt idx="2">
                  <c:v>104147.03638295591</c:v>
                </c:pt>
                <c:pt idx="3">
                  <c:v>106134.07312543957</c:v>
                </c:pt>
                <c:pt idx="4">
                  <c:v>109361.2672847872</c:v>
                </c:pt>
                <c:pt idx="5">
                  <c:v>111815.32974746574</c:v>
                </c:pt>
                <c:pt idx="6">
                  <c:v>114249.42191220053</c:v>
                </c:pt>
                <c:pt idx="7">
                  <c:v>117408.68682626676</c:v>
                </c:pt>
                <c:pt idx="8">
                  <c:v>120408.09896834275</c:v>
                </c:pt>
                <c:pt idx="9">
                  <c:v>123407.51111041875</c:v>
                </c:pt>
                <c:pt idx="10">
                  <c:v>126406.92325249477</c:v>
                </c:pt>
                <c:pt idx="11">
                  <c:v>129406.33539457075</c:v>
                </c:pt>
                <c:pt idx="12">
                  <c:v>132405.74753664676</c:v>
                </c:pt>
                <c:pt idx="13">
                  <c:v>135405.15967872276</c:v>
                </c:pt>
                <c:pt idx="14">
                  <c:v>138404.57182079877</c:v>
                </c:pt>
                <c:pt idx="15">
                  <c:v>141403.98396287477</c:v>
                </c:pt>
                <c:pt idx="16">
                  <c:v>144403.39610495078</c:v>
                </c:pt>
                <c:pt idx="17">
                  <c:v>147402.80824702675</c:v>
                </c:pt>
                <c:pt idx="18">
                  <c:v>150402.22038910276</c:v>
                </c:pt>
                <c:pt idx="19">
                  <c:v>153401.63253117877</c:v>
                </c:pt>
                <c:pt idx="20">
                  <c:v>156401.04467325477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122432"/>
        <c:axId val="324122824"/>
      </c:barChart>
      <c:catAx>
        <c:axId val="32412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2824"/>
        <c:crosses val="autoZero"/>
        <c:auto val="1"/>
        <c:lblAlgn val="ctr"/>
        <c:lblOffset val="100"/>
        <c:noMultiLvlLbl val="0"/>
      </c:catAx>
      <c:valAx>
        <c:axId val="32412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'Limbah Padat - Cair Domestik'!$C$17:$V$17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'Limbah Padat - Cair Domestik'!$B$32:$V$32</c:f>
              <c:numCache>
                <c:formatCode>_-* #,##0_-;\-* #,##0_-;_-* "-"??_-;_-@_-</c:formatCode>
                <c:ptCount val="21"/>
                <c:pt idx="0" formatCode="_(* #,##0.00_);_(* \(#,##0.00\);_(* &quot;-&quot;??_);_(@_)">
                  <c:v>449885.39020133391</c:v>
                </c:pt>
                <c:pt idx="1">
                  <c:v>877244.87079226831</c:v>
                </c:pt>
                <c:pt idx="2">
                  <c:v>1321715.0926561703</c:v>
                </c:pt>
                <c:pt idx="3">
                  <c:v>1782647.6209788637</c:v>
                </c:pt>
                <c:pt idx="4">
                  <c:v>2260343.069687081</c:v>
                </c:pt>
                <c:pt idx="5">
                  <c:v>2753325.5813049437</c:v>
                </c:pt>
                <c:pt idx="6">
                  <c:v>3261042.3908668095</c:v>
                </c:pt>
                <c:pt idx="7">
                  <c:v>3783877.4076312669</c:v>
                </c:pt>
                <c:pt idx="8">
                  <c:v>4322057.262165715</c:v>
                </c:pt>
                <c:pt idx="9">
                  <c:v>4875685.0420723706</c:v>
                </c:pt>
                <c:pt idx="10">
                  <c:v>5444818.3613650817</c:v>
                </c:pt>
                <c:pt idx="11">
                  <c:v>6029485.671072701</c:v>
                </c:pt>
                <c:pt idx="12">
                  <c:v>6629697.0186290937</c:v>
                </c:pt>
                <c:pt idx="13">
                  <c:v>7245451.1111851903</c:v>
                </c:pt>
                <c:pt idx="14">
                  <c:v>7876739.9226147477</c:v>
                </c:pt>
                <c:pt idx="15">
                  <c:v>8523551.6720731128</c:v>
                </c:pt>
                <c:pt idx="16">
                  <c:v>9185872.7263437398</c:v>
                </c:pt>
                <c:pt idx="17">
                  <c:v>9863688.7938633319</c:v>
                </c:pt>
                <c:pt idx="18">
                  <c:v>10556985.655095974</c:v>
                </c:pt>
                <c:pt idx="19">
                  <c:v>11265749.591624271</c:v>
                </c:pt>
                <c:pt idx="20">
                  <c:v>11989967.621405913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23608"/>
        <c:axId val="324124000"/>
      </c:lineChart>
      <c:catAx>
        <c:axId val="3241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4000"/>
        <c:crosses val="autoZero"/>
        <c:auto val="1"/>
        <c:lblAlgn val="ctr"/>
        <c:lblOffset val="100"/>
        <c:noMultiLvlLbl val="0"/>
      </c:catAx>
      <c:valAx>
        <c:axId val="3241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Cair Kelapa Sawit</a:t>
            </a:r>
          </a:p>
          <a:p>
            <a:pPr>
              <a:defRPr/>
            </a:pPr>
            <a:r>
              <a:rPr lang="id-ID"/>
              <a:t>Periode</a:t>
            </a:r>
            <a:r>
              <a:rPr lang="id-ID" baseline="0"/>
              <a:t> 2011 - 2030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'Limbah Cair Industri Sawit'!$A$14</c:f>
              <c:strCache>
                <c:ptCount val="1"/>
                <c:pt idx="0">
                  <c:v>Emisi POME Single 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'Limbah Cair Industri Sawit'!$B$3:$V$3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'Limbah Cair Industri Sawit'!$A$14:$V$14</c:f>
              <c:numCache>
                <c:formatCode>_-* #,##0_-;\-* #,##0_-;_-* "-"??_-;_-@_-</c:formatCode>
                <c:ptCount val="22"/>
                <c:pt idx="0" formatCode="General">
                  <c:v>0</c:v>
                </c:pt>
                <c:pt idx="1">
                  <c:v>373094.69400000002</c:v>
                </c:pt>
                <c:pt idx="2">
                  <c:v>514304.53200000001</c:v>
                </c:pt>
                <c:pt idx="3">
                  <c:v>657848.01599999995</c:v>
                </c:pt>
                <c:pt idx="4">
                  <c:v>869593.66199999989</c:v>
                </c:pt>
                <c:pt idx="5">
                  <c:v>1213128.6300000001</c:v>
                </c:pt>
                <c:pt idx="6">
                  <c:v>1362415.0679999997</c:v>
                </c:pt>
                <c:pt idx="7">
                  <c:v>1438665.2279999999</c:v>
                </c:pt>
                <c:pt idx="8">
                  <c:v>2026989.8467106398</c:v>
                </c:pt>
                <c:pt idx="9">
                  <c:v>2300236.0061750091</c:v>
                </c:pt>
                <c:pt idx="10">
                  <c:v>2583150.8042045515</c:v>
                </c:pt>
                <c:pt idx="11">
                  <c:v>2875833.1506527644</c:v>
                </c:pt>
                <c:pt idx="12">
                  <c:v>3107848.6937635099</c:v>
                </c:pt>
                <c:pt idx="13">
                  <c:v>3347228.395501269</c:v>
                </c:pt>
                <c:pt idx="14">
                  <c:v>3594180.4926139303</c:v>
                </c:pt>
                <c:pt idx="15">
                  <c:v>3848971.7630677079</c:v>
                </c:pt>
                <c:pt idx="16">
                  <c:v>4111943.916278183</c:v>
                </c:pt>
                <c:pt idx="17">
                  <c:v>4383534.5557630667</c:v>
                </c:pt>
                <c:pt idx="18">
                  <c:v>4664303.9857380334</c:v>
                </c:pt>
                <c:pt idx="19">
                  <c:v>4954969.48576272</c:v>
                </c:pt>
                <c:pt idx="20">
                  <c:v>5256449.1276492123</c:v>
                </c:pt>
                <c:pt idx="21">
                  <c:v>5366549.299377677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513544"/>
        <c:axId val="318513936"/>
      </c:lineChart>
      <c:catAx>
        <c:axId val="31851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13936"/>
        <c:crosses val="autoZero"/>
        <c:auto val="1"/>
        <c:lblAlgn val="ctr"/>
        <c:lblOffset val="100"/>
        <c:noMultiLvlLbl val="0"/>
      </c:catAx>
      <c:valAx>
        <c:axId val="3185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1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'Limbah Cair Industri Sawit'!$A$15</c:f>
              <c:strCache>
                <c:ptCount val="1"/>
                <c:pt idx="0">
                  <c:v>Kumulatif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'Limbah Cair Industri Sawit'!$B$3:$V$3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'Limbah Cair Industri Sawit'!$B$15:$V$15</c:f>
              <c:numCache>
                <c:formatCode>_-* #,##0_-;\-* #,##0_-;_-* "-"??_-;_-@_-</c:formatCode>
                <c:ptCount val="21"/>
                <c:pt idx="0">
                  <c:v>373094.69400000002</c:v>
                </c:pt>
                <c:pt idx="1">
                  <c:v>887399.22600000002</c:v>
                </c:pt>
                <c:pt idx="2">
                  <c:v>1545247.2420000001</c:v>
                </c:pt>
                <c:pt idx="3">
                  <c:v>2414840.9040000001</c:v>
                </c:pt>
                <c:pt idx="4">
                  <c:v>3627969.534</c:v>
                </c:pt>
                <c:pt idx="5">
                  <c:v>4990384.602</c:v>
                </c:pt>
                <c:pt idx="6">
                  <c:v>6429049.8300000001</c:v>
                </c:pt>
                <c:pt idx="7">
                  <c:v>8456039.6767106391</c:v>
                </c:pt>
                <c:pt idx="8">
                  <c:v>10756275.682885649</c:v>
                </c:pt>
                <c:pt idx="9">
                  <c:v>13339426.4870902</c:v>
                </c:pt>
                <c:pt idx="10">
                  <c:v>16215259.637742965</c:v>
                </c:pt>
                <c:pt idx="11">
                  <c:v>19323108.331506476</c:v>
                </c:pt>
                <c:pt idx="12">
                  <c:v>22670336.727007747</c:v>
                </c:pt>
                <c:pt idx="13">
                  <c:v>26264517.219621677</c:v>
                </c:pt>
                <c:pt idx="14">
                  <c:v>30113488.982689384</c:v>
                </c:pt>
                <c:pt idx="15">
                  <c:v>34225432.898967564</c:v>
                </c:pt>
                <c:pt idx="16">
                  <c:v>38608967.45473063</c:v>
                </c:pt>
                <c:pt idx="17">
                  <c:v>43273271.440468661</c:v>
                </c:pt>
                <c:pt idx="18">
                  <c:v>48228240.926231384</c:v>
                </c:pt>
                <c:pt idx="19">
                  <c:v>53484690.053880595</c:v>
                </c:pt>
                <c:pt idx="20">
                  <c:v>58851239.353258274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514720"/>
        <c:axId val="318515112"/>
      </c:lineChart>
      <c:catAx>
        <c:axId val="31851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15112"/>
        <c:crosses val="autoZero"/>
        <c:auto val="1"/>
        <c:lblAlgn val="ctr"/>
        <c:lblOffset val="100"/>
        <c:noMultiLvlLbl val="0"/>
      </c:catAx>
      <c:valAx>
        <c:axId val="3185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1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Rekap!$B$2:$V$2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Rekap!$B$6:$V$6</c:f>
              <c:numCache>
                <c:formatCode>_(* #,##0.00_);_(* \(#,##0.00\);_(* "-"??_);_(@_)</c:formatCode>
                <c:ptCount val="21"/>
                <c:pt idx="0">
                  <c:v>822980.08420133393</c:v>
                </c:pt>
                <c:pt idx="1">
                  <c:v>941664.01259093452</c:v>
                </c:pt>
                <c:pt idx="2">
                  <c:v>1102318.2378639018</c:v>
                </c:pt>
                <c:pt idx="3">
                  <c:v>1330526.1903226934</c:v>
                </c:pt>
                <c:pt idx="4">
                  <c:v>1690824.0787082172</c:v>
                </c:pt>
                <c:pt idx="5">
                  <c:v>1855397.5796178621</c:v>
                </c:pt>
                <c:pt idx="6">
                  <c:v>1946382.037561866</c:v>
                </c:pt>
                <c:pt idx="7">
                  <c:v>2549824.8634750969</c:v>
                </c:pt>
                <c:pt idx="8">
                  <c:v>2838415.8607094572</c:v>
                </c:pt>
                <c:pt idx="9">
                  <c:v>3136778.5841112072</c:v>
                </c:pt>
                <c:pt idx="10">
                  <c:v>3444966.4699454755</c:v>
                </c:pt>
                <c:pt idx="11">
                  <c:v>3692516.0034711291</c:v>
                </c:pt>
                <c:pt idx="12">
                  <c:v>3947439.7430576617</c:v>
                </c:pt>
                <c:pt idx="13">
                  <c:v>4209934.5851700269</c:v>
                </c:pt>
                <c:pt idx="14">
                  <c:v>4480260.5744972648</c:v>
                </c:pt>
                <c:pt idx="15">
                  <c:v>4758755.6657365486</c:v>
                </c:pt>
                <c:pt idx="16">
                  <c:v>5045855.6100336937</c:v>
                </c:pt>
                <c:pt idx="17">
                  <c:v>5342120.0532576256</c:v>
                </c:pt>
                <c:pt idx="18">
                  <c:v>5648266.3469953621</c:v>
                </c:pt>
                <c:pt idx="19">
                  <c:v>5965213.0641775103</c:v>
                </c:pt>
                <c:pt idx="20">
                  <c:v>6090767.3291593175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515896"/>
        <c:axId val="318516288"/>
      </c:lineChart>
      <c:catAx>
        <c:axId val="31851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16288"/>
        <c:crosses val="autoZero"/>
        <c:auto val="1"/>
        <c:lblAlgn val="ctr"/>
        <c:lblOffset val="100"/>
        <c:noMultiLvlLbl val="0"/>
      </c:catAx>
      <c:valAx>
        <c:axId val="3185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1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Rekap!$C$14</c:f>
              <c:strCache>
                <c:ptCount val="1"/>
                <c:pt idx="0">
                  <c:v>Limbah Padat Domestik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Rekap!$A$16:$A$35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Rekap!$C$16:$C$35</c:f>
              <c:numCache>
                <c:formatCode>_-* #,##0_-;\-* #,##0_-;_-* "-"??_-;_-@_-</c:formatCode>
                <c:ptCount val="20"/>
                <c:pt idx="0">
                  <c:v>324175.12474730291</c:v>
                </c:pt>
                <c:pt idx="1">
                  <c:v>340323.18548094598</c:v>
                </c:pt>
                <c:pt idx="2">
                  <c:v>354798.45519725385</c:v>
                </c:pt>
                <c:pt idx="3">
                  <c:v>368334.18142342998</c:v>
                </c:pt>
                <c:pt idx="4">
                  <c:v>381167.18187039671</c:v>
                </c:pt>
                <c:pt idx="5">
                  <c:v>393467.38764966547</c:v>
                </c:pt>
                <c:pt idx="6">
                  <c:v>405426.32993819041</c:v>
                </c:pt>
                <c:pt idx="7">
                  <c:v>417771.75556610542</c:v>
                </c:pt>
                <c:pt idx="8">
                  <c:v>430220.26879623707</c:v>
                </c:pt>
                <c:pt idx="9">
                  <c:v>442726.39604021661</c:v>
                </c:pt>
                <c:pt idx="10">
                  <c:v>455260.97431304853</c:v>
                </c:pt>
                <c:pt idx="11">
                  <c:v>467805.60001974576</c:v>
                </c:pt>
                <c:pt idx="12">
                  <c:v>480348.93287737394</c:v>
                </c:pt>
                <c:pt idx="13">
                  <c:v>492884.23960875836</c:v>
                </c:pt>
                <c:pt idx="14">
                  <c:v>505407.76549549034</c:v>
                </c:pt>
                <c:pt idx="15">
                  <c:v>517917.65816567594</c:v>
                </c:pt>
                <c:pt idx="16">
                  <c:v>530413.25927256548</c:v>
                </c:pt>
                <c:pt idx="17">
                  <c:v>542894.64084353938</c:v>
                </c:pt>
                <c:pt idx="18">
                  <c:v>555362.30399711919</c:v>
                </c:pt>
                <c:pt idx="19">
                  <c:v>567816.98510838614</c:v>
                </c:pt>
              </c:numCache>
            </c:numRef>
          </c:val>
        </c:ser>
        <c:ser>
          <c:idx val="1"/>
          <c:order val="1"/>
          <c:tx>
            <c:strRef>
              <c:f>Rekap!$D$14</c:f>
              <c:strCache>
                <c:ptCount val="1"/>
                <c:pt idx="0">
                  <c:v>Limbah Cair Domestik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Rekap!$A$16:$A$35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Rekap!$D$16:$D$35</c:f>
              <c:numCache>
                <c:formatCode>_-* #,##0_-;\-* #,##0_-;_-* "-"??_-;_-@_-</c:formatCode>
                <c:ptCount val="20"/>
                <c:pt idx="0">
                  <c:v>103184.35584363155</c:v>
                </c:pt>
                <c:pt idx="1">
                  <c:v>104147.03638295591</c:v>
                </c:pt>
                <c:pt idx="2">
                  <c:v>106134.07312543957</c:v>
                </c:pt>
                <c:pt idx="3">
                  <c:v>109361.2672847872</c:v>
                </c:pt>
                <c:pt idx="4">
                  <c:v>111815.32974746574</c:v>
                </c:pt>
                <c:pt idx="5">
                  <c:v>114249.42191220053</c:v>
                </c:pt>
                <c:pt idx="6">
                  <c:v>117408.68682626676</c:v>
                </c:pt>
                <c:pt idx="7">
                  <c:v>120408.09896834275</c:v>
                </c:pt>
                <c:pt idx="8">
                  <c:v>123407.51111041875</c:v>
                </c:pt>
                <c:pt idx="9">
                  <c:v>126406.92325249477</c:v>
                </c:pt>
                <c:pt idx="10">
                  <c:v>129406.33539457075</c:v>
                </c:pt>
                <c:pt idx="11">
                  <c:v>132405.74753664676</c:v>
                </c:pt>
                <c:pt idx="12">
                  <c:v>135405.15967872276</c:v>
                </c:pt>
                <c:pt idx="13">
                  <c:v>138404.57182079877</c:v>
                </c:pt>
                <c:pt idx="14">
                  <c:v>141403.98396287477</c:v>
                </c:pt>
                <c:pt idx="15">
                  <c:v>144403.39610495078</c:v>
                </c:pt>
                <c:pt idx="16">
                  <c:v>147402.80824702675</c:v>
                </c:pt>
                <c:pt idx="17">
                  <c:v>150402.22038910276</c:v>
                </c:pt>
                <c:pt idx="18">
                  <c:v>153401.63253117877</c:v>
                </c:pt>
                <c:pt idx="19">
                  <c:v>156401.04467325477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8517072"/>
        <c:axId val="318517464"/>
        <c:axId val="0"/>
      </c:bar3DChart>
      <c:catAx>
        <c:axId val="31851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17464"/>
        <c:crosses val="autoZero"/>
        <c:auto val="1"/>
        <c:lblAlgn val="ctr"/>
        <c:lblOffset val="100"/>
        <c:noMultiLvlLbl val="0"/>
      </c:catAx>
      <c:valAx>
        <c:axId val="3185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1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223318</xdr:colOff>
      <xdr:row>34</xdr:row>
      <xdr:rowOff>29254</xdr:rowOff>
    </xdr:from>
    <xdr:to>
      <xdr:col>6</xdr:col>
      <xdr:colOff>739589</xdr:colOff>
      <xdr:row>49</xdr:row>
      <xdr:rowOff>11205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22412</xdr:colOff>
      <xdr:row>15</xdr:row>
      <xdr:rowOff>78441</xdr:rowOff>
    </xdr:from>
    <xdr:to>
      <xdr:col>33</xdr:col>
      <xdr:colOff>291353</xdr:colOff>
      <xdr:row>27</xdr:row>
      <xdr:rowOff>163046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33617</xdr:colOff>
      <xdr:row>1</xdr:row>
      <xdr:rowOff>0</xdr:rowOff>
    </xdr:from>
    <xdr:to>
      <xdr:col>33</xdr:col>
      <xdr:colOff>235323</xdr:colOff>
      <xdr:row>12</xdr:row>
      <xdr:rowOff>168089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217714</xdr:colOff>
      <xdr:row>33</xdr:row>
      <xdr:rowOff>124383</xdr:rowOff>
    </xdr:from>
    <xdr:to>
      <xdr:col>19</xdr:col>
      <xdr:colOff>112059</xdr:colOff>
      <xdr:row>51</xdr:row>
      <xdr:rowOff>33618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862853</xdr:colOff>
      <xdr:row>34</xdr:row>
      <xdr:rowOff>44824</xdr:rowOff>
    </xdr:from>
    <xdr:to>
      <xdr:col>12</xdr:col>
      <xdr:colOff>649942</xdr:colOff>
      <xdr:row>49</xdr:row>
      <xdr:rowOff>22412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257737</xdr:colOff>
      <xdr:row>15</xdr:row>
      <xdr:rowOff>158002</xdr:rowOff>
    </xdr:from>
    <xdr:to>
      <xdr:col>15</xdr:col>
      <xdr:colOff>179296</xdr:colOff>
      <xdr:row>30</xdr:row>
      <xdr:rowOff>112059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324978</xdr:colOff>
      <xdr:row>15</xdr:row>
      <xdr:rowOff>174812</xdr:rowOff>
    </xdr:from>
    <xdr:to>
      <xdr:col>9</xdr:col>
      <xdr:colOff>134471</xdr:colOff>
      <xdr:row>30</xdr:row>
      <xdr:rowOff>60512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515469</xdr:colOff>
      <xdr:row>13</xdr:row>
      <xdr:rowOff>68355</xdr:rowOff>
    </xdr:from>
    <xdr:to>
      <xdr:col>15</xdr:col>
      <xdr:colOff>493059</xdr:colOff>
      <xdr:row>29</xdr:row>
      <xdr:rowOff>56029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33624</xdr:colOff>
      <xdr:row>30</xdr:row>
      <xdr:rowOff>68355</xdr:rowOff>
    </xdr:from>
    <xdr:to>
      <xdr:col>15</xdr:col>
      <xdr:colOff>549087</xdr:colOff>
      <xdr:row>44</xdr:row>
      <xdr:rowOff>144555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739587</xdr:colOff>
      <xdr:row>18</xdr:row>
      <xdr:rowOff>68355</xdr:rowOff>
    </xdr:from>
    <xdr:to>
      <xdr:col>8</xdr:col>
      <xdr:colOff>750793</xdr:colOff>
      <xdr:row>32</xdr:row>
      <xdr:rowOff>144555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Historis_IW/1_Rekap%20Historis%202000-2010/Rekap%20all%20Kab-Ko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PPU/PPU_Hitungan%20BaU-skenario-Rekap%20Emisi_2011-203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Samarinda/SMD_Hitungan%20BaU-skenario-Rekap%20Emisi_2011-203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Historis_IW/Samarinda/SAMARINDA_Hitungan%20BaU-skenario-Rekap%20Emisi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Historis_IW/Balikpapan/BPP_Hitungan%20BaU-skenario-Rekap%20Emisi_2000-20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Balikpapan/BPP_Hitungan%20BaU-skenario-Rekap%20Emisi_2011-203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Berau/BERAU_Hitungan%20BaU-skenario-Rekap%20Emisi_2011-203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Bontang/BONTANG_Hitungan%20BaU-skenario-Rekap%20Emisi_2011-203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Kubar/KUBAR_Hitungan%20BaU-skenario-Rekap%20Emisi_2011-203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Kukar/KUKAR_Hitungan%20BaU-skenario-Rekap%20Emisi_2011-203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Kutim/KUTIM_Hitungan%20BaU-skenario-Rekap%20Emisi_2011-203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Mahulu/MAHULU_Hitungan%20BaU-skenario-Rekap%20Emisi_2011-203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BAU_2010-2030_IW/Paser/PASER_Hitungan%20BaU-skenario-Rekap%20Emisi_201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mbah Padat - Cair Domestik"/>
      <sheetName val="Limbah Cair Industri Sawit"/>
    </sheetNames>
    <sheetDataSet>
      <sheetData sheetId="0">
        <row r="3">
          <cell r="M3">
            <v>22287.306960295729</v>
          </cell>
        </row>
        <row r="4">
          <cell r="M4">
            <v>25820.761956140726</v>
          </cell>
        </row>
        <row r="5">
          <cell r="M5">
            <v>20589.52232188746</v>
          </cell>
        </row>
        <row r="6">
          <cell r="M6">
            <v>24939.407147669794</v>
          </cell>
        </row>
        <row r="7">
          <cell r="M7">
            <v>82341.981948181652</v>
          </cell>
        </row>
        <row r="8">
          <cell r="M8">
            <v>29720.425275858332</v>
          </cell>
        </row>
        <row r="9">
          <cell r="M9">
            <v>0</v>
          </cell>
        </row>
        <row r="10">
          <cell r="M10">
            <v>29529.392670372017</v>
          </cell>
        </row>
        <row r="11">
          <cell r="M11">
            <v>19069.548350213074</v>
          </cell>
        </row>
        <row r="12">
          <cell r="M12">
            <v>94838.095189279993</v>
          </cell>
        </row>
        <row r="18">
          <cell r="M18">
            <v>18549.030552078406</v>
          </cell>
        </row>
        <row r="19">
          <cell r="M19">
            <v>5957.4371384784008</v>
          </cell>
        </row>
        <row r="20">
          <cell r="M20">
            <v>4779.9152349968008</v>
          </cell>
        </row>
        <row r="21">
          <cell r="M21">
            <v>5492.0970891536008</v>
          </cell>
        </row>
        <row r="22">
          <cell r="M22">
            <v>20847.819710528001</v>
          </cell>
        </row>
        <row r="23">
          <cell r="M23">
            <v>8504.2989840752016</v>
          </cell>
        </row>
        <row r="24">
          <cell r="M24">
            <v>0</v>
          </cell>
        </row>
        <row r="25">
          <cell r="M25">
            <v>7661.9430083136003</v>
          </cell>
        </row>
        <row r="26">
          <cell r="M26">
            <v>4754.5989798112005</v>
          </cell>
        </row>
        <row r="27">
          <cell r="M27">
            <v>24201.807684000003</v>
          </cell>
        </row>
      </sheetData>
      <sheetData sheetId="1">
        <row r="4">
          <cell r="M4">
            <v>0</v>
          </cell>
        </row>
        <row r="5">
          <cell r="M5">
            <v>32558.903999999999</v>
          </cell>
        </row>
        <row r="6">
          <cell r="M6"/>
        </row>
        <row r="7">
          <cell r="M7">
            <v>18243.918000000001</v>
          </cell>
        </row>
        <row r="8">
          <cell r="M8">
            <v>36273.635999999999</v>
          </cell>
        </row>
        <row r="9">
          <cell r="M9">
            <v>138177.774</v>
          </cell>
        </row>
        <row r="10">
          <cell r="M10">
            <v>0</v>
          </cell>
        </row>
        <row r="11">
          <cell r="M11">
            <v>104661.648</v>
          </cell>
        </row>
        <row r="12">
          <cell r="M12">
            <v>43074.737999999998</v>
          </cell>
        </row>
        <row r="13">
          <cell r="M13">
            <v>104.07599999999999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15113.794090549563</v>
          </cell>
        </row>
        <row r="62">
          <cell r="J62">
            <v>15536.534794536446</v>
          </cell>
        </row>
        <row r="63">
          <cell r="J63">
            <v>15943.192987306427</v>
          </cell>
        </row>
        <row r="64">
          <cell r="J64">
            <v>16337.49636594828</v>
          </cell>
        </row>
        <row r="65">
          <cell r="J65">
            <v>16713.619667644449</v>
          </cell>
        </row>
        <row r="66">
          <cell r="J66">
            <v>17078.86772637652</v>
          </cell>
        </row>
        <row r="67">
          <cell r="J67">
            <v>17437.886385158978</v>
          </cell>
        </row>
        <row r="68">
          <cell r="J68">
            <v>17903.106760387469</v>
          </cell>
        </row>
        <row r="69">
          <cell r="J69">
            <v>18367.424058641995</v>
          </cell>
        </row>
        <row r="70">
          <cell r="J70">
            <v>18830.292697497065</v>
          </cell>
        </row>
        <row r="71">
          <cell r="J71">
            <v>19291.436643871577</v>
          </cell>
        </row>
        <row r="72">
          <cell r="J72">
            <v>19750.749378678851</v>
          </cell>
        </row>
        <row r="73">
          <cell r="J73">
            <v>20208.22839475955</v>
          </cell>
        </row>
        <row r="74">
          <cell r="J74">
            <v>20663.932613305475</v>
          </cell>
        </row>
        <row r="75">
          <cell r="J75">
            <v>21117.954968200709</v>
          </cell>
        </row>
        <row r="76">
          <cell r="J76">
            <v>21570.404992549684</v>
          </cell>
        </row>
        <row r="77">
          <cell r="J77">
            <v>22021.397969755741</v>
          </cell>
        </row>
        <row r="78">
          <cell r="J78">
            <v>22471.048366024974</v>
          </cell>
        </row>
        <row r="79">
          <cell r="J79">
            <v>22919.466031797183</v>
          </cell>
        </row>
        <row r="80">
          <cell r="J80">
            <v>23366.754173415011</v>
          </cell>
        </row>
        <row r="90">
          <cell r="G90">
            <v>4809.3291932288002</v>
          </cell>
        </row>
        <row r="91">
          <cell r="G91">
            <v>4818.3647396235438</v>
          </cell>
        </row>
        <row r="92">
          <cell r="G92">
            <v>4866.4919494965716</v>
          </cell>
        </row>
        <row r="93">
          <cell r="G93">
            <v>4963.8263936414469</v>
          </cell>
        </row>
        <row r="94">
          <cell r="G94">
            <v>5032.8740250940955</v>
          </cell>
        </row>
        <row r="95">
          <cell r="G95">
            <v>5090.5007345200765</v>
          </cell>
        </row>
        <row r="96">
          <cell r="G96">
            <v>5290.2493976458973</v>
          </cell>
        </row>
        <row r="97">
          <cell r="G97">
            <v>5402.6769540764035</v>
          </cell>
        </row>
        <row r="98">
          <cell r="G98">
            <v>5515.1045105069115</v>
          </cell>
        </row>
        <row r="99">
          <cell r="G99">
            <v>5627.5320669374178</v>
          </cell>
        </row>
        <row r="100">
          <cell r="G100">
            <v>5739.9596233679231</v>
          </cell>
        </row>
        <row r="101">
          <cell r="G101">
            <v>5852.3871797984311</v>
          </cell>
        </row>
        <row r="102">
          <cell r="G102">
            <v>5964.8147362289374</v>
          </cell>
        </row>
        <row r="103">
          <cell r="G103">
            <v>6077.2422926594445</v>
          </cell>
        </row>
        <row r="104">
          <cell r="G104">
            <v>6189.6698490899516</v>
          </cell>
        </row>
        <row r="105">
          <cell r="G105">
            <v>6302.097405520457</v>
          </cell>
        </row>
        <row r="106">
          <cell r="G106">
            <v>6414.524961950965</v>
          </cell>
        </row>
        <row r="107">
          <cell r="G107">
            <v>6526.9525183814703</v>
          </cell>
        </row>
        <row r="108">
          <cell r="G108">
            <v>6639.3800748119784</v>
          </cell>
        </row>
        <row r="109">
          <cell r="G109">
            <v>6751.8076312424855</v>
          </cell>
        </row>
      </sheetData>
      <sheetData sheetId="3">
        <row r="5">
          <cell r="D5">
            <v>64718.64</v>
          </cell>
        </row>
        <row r="6">
          <cell r="D6">
            <v>59457.131999999998</v>
          </cell>
        </row>
        <row r="7">
          <cell r="D7">
            <v>46275.516000000003</v>
          </cell>
        </row>
        <row r="8">
          <cell r="D8">
            <v>56027.411999999997</v>
          </cell>
        </row>
        <row r="9">
          <cell r="D9">
            <v>58289.616000000002</v>
          </cell>
        </row>
        <row r="10">
          <cell r="D10">
            <v>57110.633999999998</v>
          </cell>
        </row>
        <row r="11">
          <cell r="D11">
            <v>97979.854139999996</v>
          </cell>
        </row>
        <row r="12">
          <cell r="D12">
            <v>104447.12140799998</v>
          </cell>
        </row>
        <row r="13">
          <cell r="D13">
            <v>111094.24460400001</v>
          </cell>
        </row>
        <row r="14">
          <cell r="D14">
            <v>117921.22372799997</v>
          </cell>
        </row>
        <row r="15">
          <cell r="D15">
            <v>117485.03717999996</v>
          </cell>
        </row>
        <row r="16">
          <cell r="D16">
            <v>116944.67231999998</v>
          </cell>
        </row>
        <row r="17">
          <cell r="D17">
            <v>116300.12914799998</v>
          </cell>
        </row>
        <row r="18">
          <cell r="D18">
            <v>115551.40766399998</v>
          </cell>
        </row>
        <row r="19">
          <cell r="D19">
            <v>114698.50786799997</v>
          </cell>
        </row>
        <row r="20">
          <cell r="D20">
            <v>113741.42975999997</v>
          </cell>
        </row>
        <row r="21">
          <cell r="D21">
            <v>112680.17333999998</v>
          </cell>
        </row>
        <row r="22">
          <cell r="D22">
            <v>111514.73860799997</v>
          </cell>
        </row>
        <row r="23">
          <cell r="D23">
            <v>110245.12556399996</v>
          </cell>
        </row>
        <row r="24">
          <cell r="D24">
            <v>112070.09419199996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76708.793055644419</v>
          </cell>
        </row>
        <row r="62">
          <cell r="J62">
            <v>81894.348982290554</v>
          </cell>
        </row>
        <row r="63">
          <cell r="J63">
            <v>86059.879460909753</v>
          </cell>
        </row>
        <row r="64">
          <cell r="J64">
            <v>89751.005861248734</v>
          </cell>
        </row>
        <row r="65">
          <cell r="J65">
            <v>93100.822251835591</v>
          </cell>
        </row>
        <row r="66">
          <cell r="J66">
            <v>96193.838581435572</v>
          </cell>
        </row>
        <row r="67">
          <cell r="J67">
            <v>99116.895140073873</v>
          </cell>
        </row>
        <row r="68">
          <cell r="J68">
            <v>102038.08844541995</v>
          </cell>
        </row>
        <row r="69">
          <cell r="J69">
            <v>104999.05442359908</v>
          </cell>
        </row>
        <row r="70">
          <cell r="J70">
            <v>107983.06330589042</v>
          </cell>
        </row>
        <row r="71">
          <cell r="J71">
            <v>110979.32178599839</v>
          </cell>
        </row>
        <row r="72">
          <cell r="J72">
            <v>113980.95984397373</v>
          </cell>
        </row>
        <row r="73">
          <cell r="J73">
            <v>116983.68937480188</v>
          </cell>
        </row>
        <row r="74">
          <cell r="J74">
            <v>119984.91191934166</v>
          </cell>
        </row>
        <row r="75">
          <cell r="J75">
            <v>122983.12640377639</v>
          </cell>
        </row>
        <row r="76">
          <cell r="J76">
            <v>125977.53710579181</v>
          </cell>
        </row>
        <row r="77">
          <cell r="J77">
            <v>128967.79509591612</v>
          </cell>
        </row>
        <row r="78">
          <cell r="J78">
            <v>131953.82852248117</v>
          </cell>
        </row>
        <row r="79">
          <cell r="J79">
            <v>134935.73191859701</v>
          </cell>
        </row>
        <row r="80">
          <cell r="J80">
            <v>137913.69462210839</v>
          </cell>
        </row>
        <row r="90">
          <cell r="G90">
            <v>24929.818003594057</v>
          </cell>
        </row>
        <row r="91">
          <cell r="G91">
            <v>24897.021875082515</v>
          </cell>
        </row>
        <row r="92">
          <cell r="G92">
            <v>25304.105788329718</v>
          </cell>
        </row>
        <row r="93">
          <cell r="G93">
            <v>26007.26680224427</v>
          </cell>
        </row>
        <row r="94">
          <cell r="G94">
            <v>26516.019931723578</v>
          </cell>
        </row>
        <row r="95">
          <cell r="G95">
            <v>27028.5256498688</v>
          </cell>
        </row>
        <row r="96">
          <cell r="G96">
            <v>27668.195176979509</v>
          </cell>
        </row>
        <row r="97">
          <cell r="G97">
            <v>28358.214654624917</v>
          </cell>
        </row>
        <row r="98">
          <cell r="G98">
            <v>29048.234132270325</v>
          </cell>
        </row>
        <row r="99">
          <cell r="G99">
            <v>29738.253609915737</v>
          </cell>
        </row>
        <row r="100">
          <cell r="G100">
            <v>30428.273087561145</v>
          </cell>
        </row>
        <row r="101">
          <cell r="G101">
            <v>31118.292565206553</v>
          </cell>
        </row>
        <row r="102">
          <cell r="G102">
            <v>31808.312042851958</v>
          </cell>
        </row>
        <row r="103">
          <cell r="G103">
            <v>32498.331520497366</v>
          </cell>
        </row>
        <row r="104">
          <cell r="G104">
            <v>33188.350998142785</v>
          </cell>
        </row>
        <row r="105">
          <cell r="G105">
            <v>33878.370475788193</v>
          </cell>
        </row>
        <row r="106">
          <cell r="G106">
            <v>34568.389953433594</v>
          </cell>
        </row>
        <row r="107">
          <cell r="G107">
            <v>35258.409431079017</v>
          </cell>
        </row>
        <row r="108">
          <cell r="G108">
            <v>35948.428908724418</v>
          </cell>
        </row>
        <row r="109">
          <cell r="G109">
            <v>36638.448386369833</v>
          </cell>
        </row>
        <row r="110">
          <cell r="G110"/>
        </row>
      </sheetData>
      <sheetData sheetId="3">
        <row r="5">
          <cell r="D5">
            <v>134.06399999999999</v>
          </cell>
        </row>
        <row r="6">
          <cell r="D6">
            <v>660.74400000000003</v>
          </cell>
        </row>
        <row r="7">
          <cell r="D7">
            <v>744.78599999999994</v>
          </cell>
        </row>
        <row r="8">
          <cell r="D8">
            <v>713.66399999999999</v>
          </cell>
        </row>
        <row r="9">
          <cell r="D9">
            <v>893.84400000000005</v>
          </cell>
        </row>
        <row r="10">
          <cell r="D10">
            <v>749.7</v>
          </cell>
        </row>
        <row r="11">
          <cell r="D11">
            <v>4073.9041551600003</v>
          </cell>
        </row>
        <row r="12">
          <cell r="D12">
            <v>5251.6291640601585</v>
          </cell>
        </row>
        <row r="13">
          <cell r="D13">
            <v>6767.0496511335414</v>
          </cell>
        </row>
        <row r="14">
          <cell r="D14">
            <v>8716.3313767586424</v>
          </cell>
        </row>
        <row r="15">
          <cell r="D15">
            <v>11222.865232743296</v>
          </cell>
        </row>
        <row r="16">
          <cell r="D16">
            <v>14444.935971976854</v>
          </cell>
        </row>
        <row r="17">
          <cell r="D17">
            <v>18585.541554763637</v>
          </cell>
        </row>
        <row r="18">
          <cell r="D18">
            <v>23904.963897850612</v>
          </cell>
        </row>
        <row r="19">
          <cell r="D19">
            <v>30736.859069599886</v>
          </cell>
        </row>
        <row r="20">
          <cell r="D20">
            <v>39508.848653838846</v>
          </cell>
        </row>
        <row r="21">
          <cell r="D21">
            <v>50768.866954402351</v>
          </cell>
        </row>
        <row r="22">
          <cell r="D22">
            <v>65218.867328524881</v>
          </cell>
        </row>
        <row r="23">
          <cell r="D23">
            <v>83757.936141066806</v>
          </cell>
        </row>
        <row r="24">
          <cell r="D24">
            <v>107646.78556799996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Frksi pengelolaan smph Mitigasi"/>
      <sheetName val="Rekapitulasi BaU Emisi GRK"/>
      <sheetName val="Rekap Emisi GRK dari Sawit"/>
      <sheetName val="Rekaptlasi Mitigasi Emisi GRK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/>
      <sheetData sheetId="3"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Format Rekap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/>
      <sheetData sheetId="3">
        <row r="61">
          <cell r="J61">
            <v>61666.406798389376</v>
          </cell>
        </row>
        <row r="62">
          <cell r="J62">
            <v>64620.881195595386</v>
          </cell>
        </row>
        <row r="63">
          <cell r="J63">
            <v>67242.160463263164</v>
          </cell>
        </row>
        <row r="64">
          <cell r="J64">
            <v>69623.098100860065</v>
          </cell>
        </row>
        <row r="65">
          <cell r="J65">
            <v>71820.442503567043</v>
          </cell>
        </row>
        <row r="66">
          <cell r="J66">
            <v>73873.65087650952</v>
          </cell>
        </row>
        <row r="67">
          <cell r="J67">
            <v>75863.28236156817</v>
          </cell>
        </row>
        <row r="68">
          <cell r="J68">
            <v>78188.193220998015</v>
          </cell>
        </row>
        <row r="69">
          <cell r="J69">
            <v>80472.826376138692</v>
          </cell>
        </row>
        <row r="70">
          <cell r="J70">
            <v>82726.85494787815</v>
          </cell>
        </row>
        <row r="71">
          <cell r="J71">
            <v>84957.185443638751</v>
          </cell>
        </row>
        <row r="72">
          <cell r="J72">
            <v>87168.813365657494</v>
          </cell>
        </row>
        <row r="73">
          <cell r="J73">
            <v>89365.404927870797</v>
          </cell>
        </row>
        <row r="74">
          <cell r="J74">
            <v>91549.693941875492</v>
          </cell>
        </row>
        <row r="75">
          <cell r="J75">
            <v>93723.753761270185</v>
          </cell>
        </row>
        <row r="76">
          <cell r="J76">
            <v>95889.184590112651</v>
          </cell>
        </row>
        <row r="77">
          <cell r="J77">
            <v>98047.243309029262</v>
          </cell>
        </row>
        <row r="78">
          <cell r="J78">
            <v>100198.93413527308</v>
          </cell>
        </row>
        <row r="79">
          <cell r="J79">
            <v>102345.07249147231</v>
          </cell>
        </row>
        <row r="80">
          <cell r="J80">
            <v>104486.33046006065</v>
          </cell>
        </row>
        <row r="90">
          <cell r="G90">
            <v>18850.931065629258</v>
          </cell>
        </row>
        <row r="91">
          <cell r="G91">
            <v>18984.944258816915</v>
          </cell>
        </row>
        <row r="92">
          <cell r="G92">
            <v>19255.439089302628</v>
          </cell>
        </row>
        <row r="93">
          <cell r="G93">
            <v>19745.012098993982</v>
          </cell>
        </row>
        <row r="94">
          <cell r="G94">
            <v>20086.921873266594</v>
          </cell>
        </row>
        <row r="95">
          <cell r="G95">
            <v>20426.090626252793</v>
          </cell>
        </row>
        <row r="96">
          <cell r="G96">
            <v>21209.924820545832</v>
          </cell>
        </row>
        <row r="97">
          <cell r="G97">
            <v>21702.623396776227</v>
          </cell>
        </row>
        <row r="98">
          <cell r="G98">
            <v>22195.321973006627</v>
          </cell>
        </row>
        <row r="99">
          <cell r="G99">
            <v>22688.02054923703</v>
          </cell>
        </row>
        <row r="100">
          <cell r="G100">
            <v>23180.719125467425</v>
          </cell>
        </row>
        <row r="101">
          <cell r="G101">
            <v>23673.417701697828</v>
          </cell>
        </row>
        <row r="102">
          <cell r="G102">
            <v>24166.116277928231</v>
          </cell>
        </row>
        <row r="103">
          <cell r="G103">
            <v>24658.814854158627</v>
          </cell>
        </row>
        <row r="104">
          <cell r="G104">
            <v>25151.51343038903</v>
          </cell>
        </row>
        <row r="105">
          <cell r="G105">
            <v>25644.212006619433</v>
          </cell>
        </row>
        <row r="106">
          <cell r="G106">
            <v>26136.910582849829</v>
          </cell>
        </row>
        <row r="107">
          <cell r="G107">
            <v>26629.609159080232</v>
          </cell>
        </row>
        <row r="108">
          <cell r="G108">
            <v>27122.307735310627</v>
          </cell>
        </row>
        <row r="109">
          <cell r="G109">
            <v>27615.006311541034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20127.036403768416</v>
          </cell>
        </row>
        <row r="62">
          <cell r="J62">
            <v>20500.935489291685</v>
          </cell>
        </row>
        <row r="63">
          <cell r="J63">
            <v>20991.229620903119</v>
          </cell>
        </row>
        <row r="64">
          <cell r="J64">
            <v>21565.242315734275</v>
          </cell>
        </row>
        <row r="65">
          <cell r="J65">
            <v>22195.230256130406</v>
          </cell>
        </row>
        <row r="66">
          <cell r="J66">
            <v>22858.870907674482</v>
          </cell>
        </row>
        <row r="67">
          <cell r="J67">
            <v>23557.184307746258</v>
          </cell>
        </row>
        <row r="68">
          <cell r="J68">
            <v>24316.661255236952</v>
          </cell>
        </row>
        <row r="69">
          <cell r="J69">
            <v>25080.95502922597</v>
          </cell>
        </row>
        <row r="70">
          <cell r="J70">
            <v>25848.410783437757</v>
          </cell>
        </row>
        <row r="71">
          <cell r="J71">
            <v>26617.921726094726</v>
          </cell>
        </row>
        <row r="72">
          <cell r="J72">
            <v>27388.748587269525</v>
          </cell>
        </row>
        <row r="73">
          <cell r="J73">
            <v>28160.398544393003</v>
          </cell>
        </row>
        <row r="74">
          <cell r="J74">
            <v>28932.544015571468</v>
          </cell>
        </row>
        <row r="75">
          <cell r="J75">
            <v>29704.968186898124</v>
          </cell>
        </row>
        <row r="76">
          <cell r="J76">
            <v>30477.528468211265</v>
          </cell>
        </row>
        <row r="77">
          <cell r="J77">
            <v>31250.131973351195</v>
          </cell>
        </row>
        <row r="78">
          <cell r="J78">
            <v>32022.719066198653</v>
          </cell>
        </row>
        <row r="79">
          <cell r="J79">
            <v>32795.252317898572</v>
          </cell>
        </row>
        <row r="80">
          <cell r="J80">
            <v>33567.709095014754</v>
          </cell>
        </row>
        <row r="90">
          <cell r="G90">
            <v>6127.4157704027439</v>
          </cell>
        </row>
        <row r="91">
          <cell r="G91">
            <v>6235.6150840896016</v>
          </cell>
        </row>
        <row r="92">
          <cell r="G92">
            <v>6395.1740150276564</v>
          </cell>
        </row>
        <row r="93">
          <cell r="G93">
            <v>6631.4115343579424</v>
          </cell>
        </row>
        <row r="94">
          <cell r="G94">
            <v>6816.430471189944</v>
          </cell>
        </row>
        <row r="95">
          <cell r="G95">
            <v>7010.0966775564193</v>
          </cell>
        </row>
        <row r="96">
          <cell r="G96">
            <v>7253.8909422582256</v>
          </cell>
        </row>
        <row r="97">
          <cell r="G97">
            <v>7453.0685592827122</v>
          </cell>
        </row>
        <row r="98">
          <cell r="G98">
            <v>7652.2461763071997</v>
          </cell>
        </row>
        <row r="99">
          <cell r="G99">
            <v>7851.4237933316872</v>
          </cell>
        </row>
        <row r="100">
          <cell r="G100">
            <v>8050.6014103561756</v>
          </cell>
        </row>
        <row r="101">
          <cell r="G101">
            <v>8249.7790273806622</v>
          </cell>
        </row>
        <row r="102">
          <cell r="G102">
            <v>8448.9566444051488</v>
          </cell>
        </row>
        <row r="103">
          <cell r="G103">
            <v>8648.1342614296373</v>
          </cell>
        </row>
        <row r="104">
          <cell r="G104">
            <v>8847.3118784541257</v>
          </cell>
        </row>
        <row r="105">
          <cell r="G105">
            <v>9046.4894954786141</v>
          </cell>
        </row>
        <row r="106">
          <cell r="G106">
            <v>9245.6671125030989</v>
          </cell>
        </row>
        <row r="107">
          <cell r="G107">
            <v>9444.8447295275892</v>
          </cell>
        </row>
        <row r="108">
          <cell r="G108">
            <v>9644.0223465520776</v>
          </cell>
        </row>
        <row r="109">
          <cell r="G109">
            <v>9843.199963576566</v>
          </cell>
        </row>
      </sheetData>
      <sheetData sheetId="3">
        <row r="5">
          <cell r="D5">
            <v>34769.826000000001</v>
          </cell>
        </row>
        <row r="6">
          <cell r="D6">
            <v>77598.611999999994</v>
          </cell>
        </row>
        <row r="7">
          <cell r="D7">
            <v>96577.361999999994</v>
          </cell>
        </row>
        <row r="8">
          <cell r="D8">
            <v>115859.772</v>
          </cell>
        </row>
        <row r="9">
          <cell r="D9">
            <v>157990.266</v>
          </cell>
        </row>
        <row r="10">
          <cell r="D10">
            <v>153864.01800000001</v>
          </cell>
        </row>
        <row r="11">
          <cell r="D11">
            <v>212415.45009299999</v>
          </cell>
        </row>
        <row r="12">
          <cell r="D12">
            <v>241084.593792</v>
          </cell>
        </row>
        <row r="13">
          <cell r="D13">
            <v>270736.59809699992</v>
          </cell>
        </row>
        <row r="14">
          <cell r="D14">
            <v>301371.46300799999</v>
          </cell>
        </row>
        <row r="15">
          <cell r="D15">
            <v>345018.03756000003</v>
          </cell>
        </row>
        <row r="16">
          <cell r="D16">
            <v>390106.507392</v>
          </cell>
        </row>
        <row r="17">
          <cell r="D17">
            <v>436636.87250400003</v>
          </cell>
        </row>
        <row r="18">
          <cell r="D18">
            <v>484609.13289600005</v>
          </cell>
        </row>
        <row r="19">
          <cell r="D19">
            <v>534023.28856800008</v>
          </cell>
        </row>
        <row r="20">
          <cell r="D20">
            <v>584879.33952000004</v>
          </cell>
        </row>
        <row r="21">
          <cell r="D21">
            <v>637177.28575200005</v>
          </cell>
        </row>
        <row r="22">
          <cell r="D22">
            <v>690917.12726399989</v>
          </cell>
        </row>
        <row r="23">
          <cell r="D23">
            <v>746098.86405600014</v>
          </cell>
        </row>
        <row r="24">
          <cell r="D24">
            <v>758449.58716800017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16101.270944879388</v>
          </cell>
        </row>
        <row r="62">
          <cell r="J62">
            <v>16393.7105300519</v>
          </cell>
        </row>
        <row r="63">
          <cell r="J63">
            <v>16755.451697914235</v>
          </cell>
        </row>
        <row r="64">
          <cell r="J64">
            <v>17165.419225759633</v>
          </cell>
        </row>
        <row r="65">
          <cell r="J65">
            <v>17605.153806205264</v>
          </cell>
        </row>
        <row r="66">
          <cell r="J66">
            <v>18062.791006763255</v>
          </cell>
        </row>
        <row r="67">
          <cell r="J67">
            <v>18535.298486584525</v>
          </cell>
        </row>
        <row r="68">
          <cell r="J68">
            <v>19080.324230700906</v>
          </cell>
        </row>
        <row r="69">
          <cell r="J69">
            <v>19627.150173021044</v>
          </cell>
        </row>
        <row r="70">
          <cell r="J70">
            <v>20174.941520735691</v>
          </cell>
        </row>
        <row r="71">
          <cell r="J71">
            <v>20723.159295586069</v>
          </cell>
        </row>
        <row r="72">
          <cell r="J72">
            <v>21271.460746914399</v>
          </cell>
        </row>
        <row r="73">
          <cell r="J73">
            <v>21819.632840759481</v>
          </cell>
        </row>
        <row r="74">
          <cell r="J74">
            <v>22367.547887598899</v>
          </cell>
        </row>
        <row r="75">
          <cell r="J75">
            <v>22915.133981964424</v>
          </cell>
        </row>
        <row r="76">
          <cell r="J76">
            <v>23462.355346707838</v>
          </cell>
        </row>
        <row r="77">
          <cell r="J77">
            <v>24009.199295955503</v>
          </cell>
        </row>
        <row r="78">
          <cell r="J78">
            <v>24555.667617035739</v>
          </cell>
        </row>
        <row r="79">
          <cell r="J79">
            <v>25101.770899356932</v>
          </cell>
        </row>
        <row r="80">
          <cell r="J80">
            <v>25647.524825630844</v>
          </cell>
        </row>
        <row r="90">
          <cell r="G90">
            <v>4889.4857779684571</v>
          </cell>
        </row>
        <row r="91">
          <cell r="G91">
            <v>4950.3511009944004</v>
          </cell>
        </row>
        <row r="92">
          <cell r="G92">
            <v>5050.3562803337145</v>
          </cell>
        </row>
        <row r="93">
          <cell r="G93">
            <v>5208.3972810410669</v>
          </cell>
        </row>
        <row r="94">
          <cell r="G94">
            <v>5329.5243169353143</v>
          </cell>
        </row>
        <row r="95">
          <cell r="G95">
            <v>5445.1040478451805</v>
          </cell>
        </row>
        <row r="96">
          <cell r="G96">
            <v>5642.4314755013484</v>
          </cell>
        </row>
        <row r="97">
          <cell r="G97">
            <v>5782.2529291929586</v>
          </cell>
        </row>
        <row r="98">
          <cell r="G98">
            <v>5922.0743828845707</v>
          </cell>
        </row>
        <row r="99">
          <cell r="G99">
            <v>6061.8958365761837</v>
          </cell>
        </row>
        <row r="100">
          <cell r="G100">
            <v>6201.7172902677939</v>
          </cell>
        </row>
        <row r="101">
          <cell r="G101">
            <v>6341.538743959406</v>
          </cell>
        </row>
        <row r="102">
          <cell r="G102">
            <v>6481.3601976510181</v>
          </cell>
        </row>
        <row r="103">
          <cell r="G103">
            <v>6621.1816513426274</v>
          </cell>
        </row>
        <row r="104">
          <cell r="G104">
            <v>6761.0031050342395</v>
          </cell>
        </row>
        <row r="105">
          <cell r="G105">
            <v>6900.8245587258516</v>
          </cell>
        </row>
        <row r="106">
          <cell r="G106">
            <v>7040.6460124174637</v>
          </cell>
        </row>
        <row r="107">
          <cell r="G107">
            <v>7180.467466109073</v>
          </cell>
        </row>
        <row r="108">
          <cell r="G108">
            <v>7320.2889198006851</v>
          </cell>
        </row>
        <row r="109">
          <cell r="G109">
            <v>7460.1103734922972</v>
          </cell>
        </row>
      </sheetData>
      <sheetData sheetId="3"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187.01285147999999</v>
          </cell>
        </row>
        <row r="12">
          <cell r="D12">
            <v>233.25048294911997</v>
          </cell>
        </row>
        <row r="13">
          <cell r="D13">
            <v>290.80088141818896</v>
          </cell>
        </row>
        <row r="14">
          <cell r="D14">
            <v>362.40814000585999</v>
          </cell>
        </row>
        <row r="15">
          <cell r="D15">
            <v>451.4771907666431</v>
          </cell>
        </row>
        <row r="16">
          <cell r="D16">
            <v>562.23197729316507</v>
          </cell>
        </row>
        <row r="17">
          <cell r="D17">
            <v>699.91128716771948</v>
          </cell>
        </row>
        <row r="18">
          <cell r="D18">
            <v>871.01116985765987</v>
          </cell>
        </row>
        <row r="19">
          <cell r="D19">
            <v>1083.5849725851597</v>
          </cell>
        </row>
        <row r="20">
          <cell r="D20">
            <v>1347.6146292284045</v>
          </cell>
        </row>
        <row r="21">
          <cell r="D21">
            <v>1675.470051632363</v>
          </cell>
        </row>
        <row r="22">
          <cell r="D22">
            <v>2082.4774421967868</v>
          </cell>
        </row>
        <row r="23">
          <cell r="D23">
            <v>2587.6222481471655</v>
          </cell>
        </row>
        <row r="24">
          <cell r="D24">
            <v>3214.4185296782853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19110.695216805161</v>
          </cell>
        </row>
        <row r="62">
          <cell r="J62">
            <v>18409.44109270097</v>
          </cell>
        </row>
        <row r="63">
          <cell r="J63">
            <v>17991.67412223246</v>
          </cell>
        </row>
        <row r="64">
          <cell r="J64">
            <v>17759.211853873963</v>
          </cell>
        </row>
        <row r="65">
          <cell r="J65">
            <v>17649.788554103856</v>
          </cell>
        </row>
        <row r="66">
          <cell r="J66">
            <v>17623.071635254386</v>
          </cell>
        </row>
        <row r="67">
          <cell r="J67">
            <v>17652.182202136697</v>
          </cell>
        </row>
        <row r="68">
          <cell r="J68">
            <v>17829.2498578585</v>
          </cell>
        </row>
        <row r="69">
          <cell r="J69">
            <v>17978.614970927512</v>
          </cell>
        </row>
        <row r="70">
          <cell r="J70">
            <v>18107.83782989531</v>
          </cell>
        </row>
        <row r="71">
          <cell r="J71">
            <v>18222.137478514331</v>
          </cell>
        </row>
        <row r="72">
          <cell r="J72">
            <v>18325.146332442775</v>
          </cell>
        </row>
        <row r="73">
          <cell r="J73">
            <v>18419.418277374833</v>
          </cell>
        </row>
        <row r="74">
          <cell r="J74">
            <v>18506.771196217705</v>
          </cell>
        </row>
        <row r="75">
          <cell r="J75">
            <v>18588.518234900042</v>
          </cell>
        </row>
        <row r="76">
          <cell r="J76">
            <v>18665.624252895152</v>
          </cell>
        </row>
        <row r="77">
          <cell r="J77">
            <v>18738.811923950423</v>
          </cell>
        </row>
        <row r="78">
          <cell r="J78">
            <v>18808.633916335744</v>
          </cell>
        </row>
        <row r="79">
          <cell r="J79">
            <v>18875.52219059207</v>
          </cell>
        </row>
        <row r="80">
          <cell r="J80">
            <v>18939.821835023453</v>
          </cell>
        </row>
        <row r="90">
          <cell r="G90">
            <v>4678.7988238335993</v>
          </cell>
        </row>
        <row r="91">
          <cell r="G91">
            <v>4657.8003202296004</v>
          </cell>
        </row>
        <row r="92">
          <cell r="G92">
            <v>4666.0393301328004</v>
          </cell>
        </row>
        <row r="93">
          <cell r="G93">
            <v>4728.0006693936766</v>
          </cell>
        </row>
        <row r="94">
          <cell r="G94">
            <v>4758.8697900714669</v>
          </cell>
        </row>
        <row r="95">
          <cell r="G95">
            <v>4774.1738255872006</v>
          </cell>
        </row>
        <row r="96">
          <cell r="G96">
            <v>4936.9219644671994</v>
          </cell>
        </row>
        <row r="97">
          <cell r="G97">
            <v>4946.0831754928759</v>
          </cell>
        </row>
        <row r="98">
          <cell r="G98">
            <v>4955.2443865185523</v>
          </cell>
        </row>
        <row r="99">
          <cell r="G99">
            <v>4964.4055975442288</v>
          </cell>
        </row>
        <row r="100">
          <cell r="G100">
            <v>4973.5668085699044</v>
          </cell>
        </row>
        <row r="101">
          <cell r="G101">
            <v>4982.7280195955818</v>
          </cell>
        </row>
        <row r="102">
          <cell r="G102">
            <v>4991.8892306212574</v>
          </cell>
        </row>
        <row r="103">
          <cell r="G103">
            <v>5001.0504416469339</v>
          </cell>
        </row>
        <row r="104">
          <cell r="G104">
            <v>5010.2116526726104</v>
          </cell>
        </row>
        <row r="105">
          <cell r="G105">
            <v>5019.372863698286</v>
          </cell>
        </row>
        <row r="106">
          <cell r="G106">
            <v>5028.5340747239625</v>
          </cell>
        </row>
        <row r="107">
          <cell r="G107">
            <v>5037.6952857496381</v>
          </cell>
        </row>
        <row r="108">
          <cell r="G108">
            <v>5046.8564967753146</v>
          </cell>
        </row>
        <row r="109">
          <cell r="G109">
            <v>5056.0177078009901</v>
          </cell>
        </row>
      </sheetData>
      <sheetData sheetId="3">
        <row r="5">
          <cell r="D5">
            <v>20109.725999999999</v>
          </cell>
        </row>
        <row r="6">
          <cell r="D6">
            <v>19065.941999999999</v>
          </cell>
        </row>
        <row r="7">
          <cell r="D7">
            <v>25666.83</v>
          </cell>
        </row>
        <row r="8">
          <cell r="D8">
            <v>58489.074000000001</v>
          </cell>
        </row>
        <row r="9">
          <cell r="D9">
            <v>65941.47</v>
          </cell>
        </row>
        <row r="10">
          <cell r="D10">
            <v>73790.892000000007</v>
          </cell>
        </row>
        <row r="11">
          <cell r="D11">
            <v>152802.8964</v>
          </cell>
        </row>
        <row r="12">
          <cell r="D12">
            <v>206082.64857599998</v>
          </cell>
        </row>
        <row r="13">
          <cell r="D13">
            <v>261391.300128</v>
          </cell>
        </row>
        <row r="14">
          <cell r="D14">
            <v>318728.85105599998</v>
          </cell>
        </row>
        <row r="15">
          <cell r="D15">
            <v>374521.91462</v>
          </cell>
        </row>
        <row r="16">
          <cell r="D16">
            <v>432207.51302399993</v>
          </cell>
        </row>
        <row r="17">
          <cell r="D17">
            <v>491785.64626800001</v>
          </cell>
        </row>
        <row r="18">
          <cell r="D18">
            <v>553256.31435200013</v>
          </cell>
        </row>
        <row r="19">
          <cell r="D19">
            <v>616619.517276</v>
          </cell>
        </row>
        <row r="20">
          <cell r="D20">
            <v>681875.25503999996</v>
          </cell>
        </row>
        <row r="21">
          <cell r="D21">
            <v>749023.5276439999</v>
          </cell>
        </row>
        <row r="22">
          <cell r="D22">
            <v>818064.33508799993</v>
          </cell>
        </row>
        <row r="23">
          <cell r="D23">
            <v>888997.67737199995</v>
          </cell>
        </row>
        <row r="24">
          <cell r="D24">
            <v>903713.9096159999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66326.769210253129</v>
          </cell>
        </row>
        <row r="62">
          <cell r="J62">
            <v>70612.966030771306</v>
          </cell>
        </row>
        <row r="63">
          <cell r="J63">
            <v>74401.717712197147</v>
          </cell>
        </row>
        <row r="64">
          <cell r="J64">
            <v>77852.379188109044</v>
          </cell>
        </row>
        <row r="65">
          <cell r="J65">
            <v>81053.970527053461</v>
          </cell>
        </row>
        <row r="66">
          <cell r="J66">
            <v>84078.360682613304</v>
          </cell>
        </row>
        <row r="67">
          <cell r="J67">
            <v>86974.399979439913</v>
          </cell>
        </row>
        <row r="68">
          <cell r="J68">
            <v>89818.293293891518</v>
          </cell>
        </row>
        <row r="69">
          <cell r="J69">
            <v>92693.644781691139</v>
          </cell>
        </row>
        <row r="70">
          <cell r="J70">
            <v>95587.677372902821</v>
          </cell>
        </row>
        <row r="71">
          <cell r="J71">
            <v>98492.124654549028</v>
          </cell>
        </row>
        <row r="72">
          <cell r="J72">
            <v>101401.70242171171</v>
          </cell>
        </row>
        <row r="73">
          <cell r="J73">
            <v>104313.09024039275</v>
          </cell>
        </row>
        <row r="74">
          <cell r="J74">
            <v>107224.25394988176</v>
          </cell>
        </row>
        <row r="75">
          <cell r="J75">
            <v>110133.99591612746</v>
          </cell>
        </row>
        <row r="76">
          <cell r="J76">
            <v>113041.65728520013</v>
          </cell>
        </row>
        <row r="77">
          <cell r="J77">
            <v>115946.92156219266</v>
          </cell>
        </row>
        <row r="78">
          <cell r="J78">
            <v>118849.68563406458</v>
          </cell>
        </row>
        <row r="79">
          <cell r="J79">
            <v>121749.97559825392</v>
          </cell>
        </row>
        <row r="80">
          <cell r="J80">
            <v>124647.89228413241</v>
          </cell>
        </row>
        <row r="90">
          <cell r="G90">
            <v>21355.816102349712</v>
          </cell>
        </row>
        <row r="91">
          <cell r="G91">
            <v>21661.028765062973</v>
          </cell>
        </row>
        <row r="92">
          <cell r="G92">
            <v>22132.76197164903</v>
          </cell>
        </row>
        <row r="93">
          <cell r="G93">
            <v>22856.169152675353</v>
          </cell>
        </row>
        <row r="94">
          <cell r="G94">
            <v>23422.320573140118</v>
          </cell>
        </row>
        <row r="95">
          <cell r="G95">
            <v>23984.458355292649</v>
          </cell>
        </row>
        <row r="96">
          <cell r="G96">
            <v>24583.208350342098</v>
          </cell>
        </row>
        <row r="97">
          <cell r="G97">
            <v>25259.131147086024</v>
          </cell>
        </row>
        <row r="98">
          <cell r="G98">
            <v>25935.053943829942</v>
          </cell>
        </row>
        <row r="99">
          <cell r="G99">
            <v>26610.976740573868</v>
          </cell>
        </row>
        <row r="100">
          <cell r="G100">
            <v>27286.89953731779</v>
          </cell>
        </row>
        <row r="101">
          <cell r="G101">
            <v>27962.822334061719</v>
          </cell>
        </row>
        <row r="102">
          <cell r="G102">
            <v>28638.745130805644</v>
          </cell>
        </row>
        <row r="103">
          <cell r="G103">
            <v>29314.667927549563</v>
          </cell>
        </row>
        <row r="104">
          <cell r="G104">
            <v>29990.590724293485</v>
          </cell>
        </row>
        <row r="105">
          <cell r="G105">
            <v>30666.51352103741</v>
          </cell>
        </row>
        <row r="106">
          <cell r="G106">
            <v>31342.436317781343</v>
          </cell>
        </row>
        <row r="107">
          <cell r="G107">
            <v>32018.359114525254</v>
          </cell>
        </row>
        <row r="108">
          <cell r="G108">
            <v>32694.28191126918</v>
          </cell>
        </row>
        <row r="109">
          <cell r="G109">
            <v>33370.204708013109</v>
          </cell>
        </row>
      </sheetData>
      <sheetData sheetId="3">
        <row r="5">
          <cell r="D5">
            <v>40729.248</v>
          </cell>
        </row>
        <row r="6">
          <cell r="D6">
            <v>59678.135999999999</v>
          </cell>
        </row>
        <row r="7">
          <cell r="D7">
            <v>140167.69200000001</v>
          </cell>
        </row>
        <row r="8">
          <cell r="D8">
            <v>155154.76199999999</v>
          </cell>
        </row>
        <row r="9">
          <cell r="D9">
            <v>189871.038</v>
          </cell>
        </row>
        <row r="10">
          <cell r="D10">
            <v>244646.514</v>
          </cell>
        </row>
        <row r="11">
          <cell r="D11">
            <v>389672.10739800002</v>
          </cell>
        </row>
        <row r="12">
          <cell r="D12">
            <v>426345.8250239999</v>
          </cell>
        </row>
        <row r="13">
          <cell r="D13">
            <v>464178.19807799993</v>
          </cell>
        </row>
        <row r="14">
          <cell r="D14">
            <v>503169.22655999998</v>
          </cell>
        </row>
        <row r="15">
          <cell r="D15">
            <v>527179.76037999999</v>
          </cell>
        </row>
        <row r="16">
          <cell r="D16">
            <v>551733.06115199986</v>
          </cell>
        </row>
        <row r="17">
          <cell r="D17">
            <v>576829.12887599971</v>
          </cell>
        </row>
        <row r="18">
          <cell r="D18">
            <v>602467.96355199965</v>
          </cell>
        </row>
        <row r="19">
          <cell r="D19">
            <v>628649.56517999957</v>
          </cell>
        </row>
        <row r="20">
          <cell r="D20">
            <v>655373.93375999958</v>
          </cell>
        </row>
        <row r="21">
          <cell r="D21">
            <v>682641.06929199956</v>
          </cell>
        </row>
        <row r="22">
          <cell r="D22">
            <v>710450.97177599941</v>
          </cell>
        </row>
        <row r="23">
          <cell r="D23">
            <v>738803.64121199946</v>
          </cell>
        </row>
        <row r="24">
          <cell r="D24">
            <v>751033.6011359992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_Gabung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24866.988021810343</v>
          </cell>
        </row>
        <row r="62">
          <cell r="J62">
            <v>26518.4202727593</v>
          </cell>
        </row>
        <row r="63">
          <cell r="J63">
            <v>28132.976018330268</v>
          </cell>
        </row>
        <row r="64">
          <cell r="J64">
            <v>29733.863786966296</v>
          </cell>
        </row>
        <row r="65">
          <cell r="J65">
            <v>31330.557788443097</v>
          </cell>
        </row>
        <row r="66">
          <cell r="J66">
            <v>32936.356678637618</v>
          </cell>
        </row>
        <row r="67">
          <cell r="J67">
            <v>34521.432222831776</v>
          </cell>
        </row>
        <row r="68">
          <cell r="J68">
            <v>35794.78356794743</v>
          </cell>
        </row>
        <row r="69">
          <cell r="J69">
            <v>37152.21725359463</v>
          </cell>
        </row>
        <row r="70">
          <cell r="J70">
            <v>38567.425940065506</v>
          </cell>
        </row>
        <row r="71">
          <cell r="J71">
            <v>40022.618696561687</v>
          </cell>
        </row>
        <row r="72">
          <cell r="J72">
            <v>41505.733446194485</v>
          </cell>
        </row>
        <row r="73">
          <cell r="J73">
            <v>43008.56555816024</v>
          </cell>
        </row>
        <row r="74">
          <cell r="J74">
            <v>44525.510978018938</v>
          </cell>
        </row>
        <row r="75">
          <cell r="J75">
            <v>46052.721656168243</v>
          </cell>
        </row>
        <row r="76">
          <cell r="J76">
            <v>47587.537653866675</v>
          </cell>
        </row>
        <row r="77">
          <cell r="J77">
            <v>49128.104970927314</v>
          </cell>
        </row>
        <row r="78">
          <cell r="J78">
            <v>50673.118086106289</v>
          </cell>
        </row>
        <row r="79">
          <cell r="J79">
            <v>52221.646281308887</v>
          </cell>
        </row>
        <row r="80">
          <cell r="J80">
            <v>53773.016285972561</v>
          </cell>
        </row>
        <row r="90">
          <cell r="G90">
            <v>8874.7143502857143</v>
          </cell>
        </row>
        <row r="91">
          <cell r="G91">
            <v>9165.6146593995436</v>
          </cell>
        </row>
        <row r="92">
          <cell r="G92">
            <v>9532.3044866221735</v>
          </cell>
        </row>
        <row r="93">
          <cell r="G93">
            <v>10016.931766325637</v>
          </cell>
        </row>
        <row r="94">
          <cell r="G94">
            <v>10445.738441618287</v>
          </cell>
        </row>
        <row r="95">
          <cell r="G95">
            <v>10885.476570850742</v>
          </cell>
        </row>
        <row r="96">
          <cell r="G96">
            <v>10935.565471739124</v>
          </cell>
        </row>
        <row r="97">
          <cell r="G97">
            <v>11343.357650502705</v>
          </cell>
        </row>
        <row r="98">
          <cell r="G98">
            <v>11751.149829266285</v>
          </cell>
        </row>
        <row r="99">
          <cell r="G99">
            <v>12158.942008029868</v>
          </cell>
        </row>
        <row r="100">
          <cell r="G100">
            <v>12566.73418679345</v>
          </cell>
        </row>
        <row r="101">
          <cell r="G101">
            <v>12974.526365557029</v>
          </cell>
        </row>
        <row r="102">
          <cell r="G102">
            <v>13382.318544320609</v>
          </cell>
        </row>
        <row r="103">
          <cell r="G103">
            <v>13790.110723084194</v>
          </cell>
        </row>
        <row r="104">
          <cell r="G104">
            <v>14197.902901847772</v>
          </cell>
        </row>
        <row r="105">
          <cell r="G105">
            <v>14605.695080611355</v>
          </cell>
        </row>
        <row r="106">
          <cell r="G106">
            <v>15013.487259374935</v>
          </cell>
        </row>
        <row r="107">
          <cell r="G107">
            <v>15421.279438138514</v>
          </cell>
        </row>
        <row r="108">
          <cell r="G108">
            <v>15829.071616902094</v>
          </cell>
        </row>
        <row r="109">
          <cell r="G109">
            <v>16236.863795665677</v>
          </cell>
        </row>
      </sheetData>
      <sheetData sheetId="3"/>
      <sheetData sheetId="4">
        <row r="5">
          <cell r="D5">
            <v>238089.47399999999</v>
          </cell>
        </row>
        <row r="6">
          <cell r="D6">
            <v>314814.78000000003</v>
          </cell>
        </row>
        <row r="7">
          <cell r="D7">
            <v>428703.408</v>
          </cell>
        </row>
        <row r="8">
          <cell r="D8">
            <v>655587.95400000003</v>
          </cell>
        </row>
        <row r="9">
          <cell r="D9">
            <v>717510.65399999998</v>
          </cell>
        </row>
        <row r="10">
          <cell r="D10">
            <v>640376.60400000005</v>
          </cell>
        </row>
        <row r="11">
          <cell r="D11">
            <v>794522.08646999998</v>
          </cell>
        </row>
        <row r="12">
          <cell r="D12">
            <v>901288.97510399995</v>
          </cell>
        </row>
        <row r="13">
          <cell r="D13">
            <v>1011713.2423019999</v>
          </cell>
        </row>
        <row r="14">
          <cell r="D14">
            <v>1125794.8880639998</v>
          </cell>
        </row>
        <row r="15">
          <cell r="D15">
            <v>1186458.70994</v>
          </cell>
        </row>
        <row r="16">
          <cell r="D16">
            <v>1248601.8551999999</v>
          </cell>
        </row>
        <row r="17">
          <cell r="D17">
            <v>1312224.3238439998</v>
          </cell>
        </row>
        <row r="18">
          <cell r="D18">
            <v>1377326.1158719996</v>
          </cell>
        </row>
        <row r="19">
          <cell r="D19">
            <v>1443907.2312839997</v>
          </cell>
        </row>
        <row r="20">
          <cell r="D20">
            <v>1511967.6700800001</v>
          </cell>
        </row>
        <row r="21">
          <cell r="D21">
            <v>1581507.4322599997</v>
          </cell>
        </row>
        <row r="22">
          <cell r="D22">
            <v>1652526.517824</v>
          </cell>
        </row>
        <row r="23">
          <cell r="D23">
            <v>1725024.9267719996</v>
          </cell>
        </row>
        <row r="24">
          <cell r="D24">
            <v>1753580.5328159998</v>
          </cell>
        </row>
      </sheetData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Rekap BAU_Gabung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74.185400579744993</v>
          </cell>
        </row>
      </sheetData>
      <sheetData sheetId="3"/>
      <sheetData sheetId="4">
        <row r="3">
          <cell r="B3">
            <v>74.185400579744993</v>
          </cell>
          <cell r="C3">
            <v>794.5812375298915</v>
          </cell>
          <cell r="D3">
            <v>1310.0531453782282</v>
          </cell>
          <cell r="E3">
            <v>1684.0087824812006</v>
          </cell>
          <cell r="F3">
            <v>1961.5771296747985</v>
          </cell>
          <cell r="G3">
            <v>2168.6875589576985</v>
          </cell>
          <cell r="H3">
            <v>2327.8282511914358</v>
          </cell>
          <cell r="I3">
            <v>2454.9744774538235</v>
          </cell>
          <cell r="J3">
            <v>2558.0905743650351</v>
          </cell>
          <cell r="K3">
            <v>2643.7846720244611</v>
          </cell>
          <cell r="L3">
            <v>2716.6560172183445</v>
          </cell>
          <cell r="M3">
            <v>2779.9331518006202</v>
          </cell>
          <cell r="N3">
            <v>2835.9053022846915</v>
          </cell>
          <cell r="O3">
            <v>2886.2146020959458</v>
          </cell>
          <cell r="P3">
            <v>2932.0545601529257</v>
          </cell>
          <cell r="Q3">
            <v>2974.3052897833236</v>
          </cell>
          <cell r="R3">
            <v>3013.6260131808826</v>
          </cell>
          <cell r="S3">
            <v>3050.5186447118504</v>
          </cell>
          <cell r="T3">
            <v>3085.371749241323</v>
          </cell>
          <cell r="U3">
            <v>3118.4911436566681</v>
          </cell>
        </row>
        <row r="4">
          <cell r="B4">
            <v>834.14902138240006</v>
          </cell>
          <cell r="C4">
            <v>830.7166251312002</v>
          </cell>
          <cell r="D4">
            <v>831.9415484116571</v>
          </cell>
          <cell r="E4">
            <v>844.95244273859055</v>
          </cell>
          <cell r="F4">
            <v>847.43241437866675</v>
          </cell>
          <cell r="G4">
            <v>851.31552786773318</v>
          </cell>
          <cell r="H4">
            <v>857.74354909639931</v>
          </cell>
          <cell r="I4">
            <v>862.78735457543348</v>
          </cell>
          <cell r="J4">
            <v>867.83116005446709</v>
          </cell>
          <cell r="K4">
            <v>872.87496553350104</v>
          </cell>
          <cell r="L4">
            <v>877.91877101253488</v>
          </cell>
          <cell r="M4">
            <v>882.96257649156894</v>
          </cell>
          <cell r="N4">
            <v>888.00638197060277</v>
          </cell>
          <cell r="O4">
            <v>893.0501874496365</v>
          </cell>
          <cell r="P4">
            <v>898.09399292867056</v>
          </cell>
          <cell r="Q4">
            <v>903.13779840770451</v>
          </cell>
          <cell r="R4">
            <v>908.18160388673857</v>
          </cell>
          <cell r="S4">
            <v>913.22540936577207</v>
          </cell>
          <cell r="T4">
            <v>918.26921484480636</v>
          </cell>
          <cell r="U4">
            <v>923.31302032384019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11869.300485000002</v>
          </cell>
          <cell r="I5">
            <v>24228.973440000002</v>
          </cell>
          <cell r="J5">
            <v>37079.018865000005</v>
          </cell>
          <cell r="K5">
            <v>50419.43675999999</v>
          </cell>
          <cell r="L5">
            <v>75333.971019999997</v>
          </cell>
          <cell r="M5">
            <v>101161.84612799999</v>
          </cell>
          <cell r="N5">
            <v>127903.06208399998</v>
          </cell>
          <cell r="O5">
            <v>155557.61888799997</v>
          </cell>
          <cell r="P5">
            <v>184125.51653999995</v>
          </cell>
          <cell r="Q5">
            <v>213606.75503999996</v>
          </cell>
          <cell r="R5">
            <v>244001.33438799999</v>
          </cell>
          <cell r="S5">
            <v>275309.25458399998</v>
          </cell>
          <cell r="T5">
            <v>307530.51562799996</v>
          </cell>
          <cell r="U5">
            <v>312621.29438399995</v>
          </cell>
        </row>
      </sheetData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>
        <row r="61">
          <cell r="J61">
            <v>24079.18560462337</v>
          </cell>
        </row>
        <row r="62">
          <cell r="J62">
            <v>25041.365855418513</v>
          </cell>
        </row>
        <row r="63">
          <cell r="J63">
            <v>25970.119968819057</v>
          </cell>
        </row>
        <row r="64">
          <cell r="J64">
            <v>26862.455942448531</v>
          </cell>
        </row>
        <row r="65">
          <cell r="J65">
            <v>27736.019385738742</v>
          </cell>
        </row>
        <row r="66">
          <cell r="J66">
            <v>28592.891995443104</v>
          </cell>
        </row>
        <row r="67">
          <cell r="J67">
            <v>29439.940601458737</v>
          </cell>
        </row>
        <row r="68">
          <cell r="J68">
            <v>30348.080456210799</v>
          </cell>
        </row>
        <row r="69">
          <cell r="J69">
            <v>31290.291155031922</v>
          </cell>
        </row>
        <row r="70">
          <cell r="J70">
            <v>32256.106969889373</v>
          </cell>
        </row>
        <row r="71">
          <cell r="J71">
            <v>33238.412571015608</v>
          </cell>
        </row>
        <row r="72">
          <cell r="J72">
            <v>34232.352745102224</v>
          </cell>
        </row>
        <row r="73">
          <cell r="J73">
            <v>35234.599416576792</v>
          </cell>
        </row>
        <row r="74">
          <cell r="J74">
            <v>36242.858504851036</v>
          </cell>
        </row>
        <row r="75">
          <cell r="J75">
            <v>37255.537826031868</v>
          </cell>
        </row>
        <row r="76">
          <cell r="J76">
            <v>38271.523180557393</v>
          </cell>
        </row>
        <row r="77">
          <cell r="J77">
            <v>39290.027158306402</v>
          </cell>
        </row>
        <row r="78">
          <cell r="J78">
            <v>40310.486855307237</v>
          </cell>
        </row>
        <row r="79">
          <cell r="J79">
            <v>41332.494518600979</v>
          </cell>
        </row>
        <row r="80">
          <cell r="J80">
            <v>42355.750383371356</v>
          </cell>
        </row>
        <row r="90">
          <cell r="G90">
            <v>7833.8977349568004</v>
          </cell>
        </row>
        <row r="91">
          <cell r="G91">
            <v>7945.5789545255993</v>
          </cell>
        </row>
        <row r="92">
          <cell r="G92">
            <v>8099.4586661336016</v>
          </cell>
        </row>
        <row r="93">
          <cell r="G93">
            <v>8359.2991433752395</v>
          </cell>
        </row>
        <row r="94">
          <cell r="G94">
            <v>8559.1979100476965</v>
          </cell>
        </row>
        <row r="95">
          <cell r="G95">
            <v>8753.6798965589333</v>
          </cell>
        </row>
        <row r="96">
          <cell r="G96">
            <v>9030.5556776911235</v>
          </cell>
        </row>
        <row r="97">
          <cell r="G97">
            <v>9297.9031467324967</v>
          </cell>
        </row>
        <row r="98">
          <cell r="G98">
            <v>9565.250615773868</v>
          </cell>
        </row>
        <row r="99">
          <cell r="G99">
            <v>9832.5980848152394</v>
          </cell>
        </row>
        <row r="100">
          <cell r="G100">
            <v>10099.945553856611</v>
          </cell>
        </row>
        <row r="101">
          <cell r="G101">
            <v>10367.293022897979</v>
          </cell>
        </row>
        <row r="102">
          <cell r="G102">
            <v>10634.640491939352</v>
          </cell>
        </row>
        <row r="103">
          <cell r="G103">
            <v>10901.987960980725</v>
          </cell>
        </row>
        <row r="104">
          <cell r="G104">
            <v>11169.335430022096</v>
          </cell>
        </row>
        <row r="105">
          <cell r="G105">
            <v>11436.682899063466</v>
          </cell>
        </row>
        <row r="106">
          <cell r="G106">
            <v>11704.030368104839</v>
          </cell>
        </row>
        <row r="107">
          <cell r="G107">
            <v>11971.377837146209</v>
          </cell>
        </row>
        <row r="108">
          <cell r="G108">
            <v>12238.725306187578</v>
          </cell>
        </row>
        <row r="109">
          <cell r="G109">
            <v>12506.072775228953</v>
          </cell>
        </row>
      </sheetData>
      <sheetData sheetId="3">
        <row r="5">
          <cell r="D5">
            <v>115753.554</v>
          </cell>
        </row>
        <row r="6">
          <cell r="D6">
            <v>126572.67</v>
          </cell>
        </row>
        <row r="7">
          <cell r="D7">
            <v>131458.068</v>
          </cell>
        </row>
        <row r="8">
          <cell r="D8">
            <v>171295.992</v>
          </cell>
        </row>
        <row r="9">
          <cell r="D9">
            <v>171918.18</v>
          </cell>
        </row>
        <row r="10">
          <cell r="D10">
            <v>268126.86599999998</v>
          </cell>
        </row>
        <row r="11">
          <cell r="D11">
            <v>363467.23471799993</v>
          </cell>
        </row>
        <row r="12">
          <cell r="D12">
            <v>391272.98918399995</v>
          </cell>
        </row>
        <row r="13">
          <cell r="D13">
            <v>419900.35159799998</v>
          </cell>
        </row>
        <row r="14">
          <cell r="D14">
            <v>449349.32195999997</v>
          </cell>
        </row>
        <row r="15">
          <cell r="D15">
            <v>470176.92063999985</v>
          </cell>
        </row>
        <row r="16">
          <cell r="D16">
            <v>491465.7723359997</v>
          </cell>
        </row>
        <row r="17">
          <cell r="D17">
            <v>513215.87704799976</v>
          </cell>
        </row>
        <row r="18">
          <cell r="D18">
            <v>535427.23477599968</v>
          </cell>
        </row>
        <row r="19">
          <cell r="D19">
            <v>558099.84551999974</v>
          </cell>
        </row>
        <row r="20">
          <cell r="D20">
            <v>581233.70927999972</v>
          </cell>
        </row>
        <row r="21">
          <cell r="D21">
            <v>604828.8260559995</v>
          </cell>
        </row>
        <row r="22">
          <cell r="D22">
            <v>628885.1958479993</v>
          </cell>
        </row>
        <row r="23">
          <cell r="D23">
            <v>653402.81865599938</v>
          </cell>
        </row>
        <row r="24">
          <cell r="D24">
            <v>664219.07596799929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zoomScale="85" zoomScaleNormal="85" workbookViewId="0">
      <selection activeCell="A38" sqref="A38"/>
    </sheetView>
  </sheetViews>
  <sheetFormatPr defaultRowHeight="15" x14ac:dyDescent="0.25"/>
  <cols>
    <col min="1" max="1" width="13.140625" style="1" bestFit="1" customWidth="1"/>
    <col min="2" max="4" width="14" style="1" bestFit="1" customWidth="1"/>
    <col min="5" max="7" width="14.42578125" style="1" bestFit="1" customWidth="1"/>
    <col min="8" max="8" width="14" style="1" customWidth="1"/>
    <col min="9" max="12" width="14.42578125" style="1" bestFit="1" customWidth="1"/>
    <col min="13" max="13" width="14" style="1" bestFit="1" customWidth="1"/>
    <col min="14" max="15" width="14.42578125" style="1" bestFit="1" customWidth="1"/>
    <col min="16" max="16" width="14" style="1" customWidth="1"/>
    <col min="17" max="17" width="14" style="1" bestFit="1" customWidth="1"/>
    <col min="18" max="19" width="14.42578125" style="1" customWidth="1"/>
    <col min="20" max="20" width="14.42578125" style="1" bestFit="1" customWidth="1"/>
    <col min="21" max="22" width="14" style="1" customWidth="1"/>
    <col min="23" max="23" width="19.140625" style="1" bestFit="1" customWidth="1"/>
    <col min="24" max="24" width="15.7109375" style="1" bestFit="1" customWidth="1"/>
    <col min="25" max="25" width="9.140625" style="1"/>
    <col min="26" max="26" width="11.42578125" style="1" customWidth="1"/>
    <col min="27" max="16384" width="9.140625" style="1"/>
  </cols>
  <sheetData>
    <row r="1" spans="1:26" x14ac:dyDescent="0.25">
      <c r="A1" s="29" t="s">
        <v>11</v>
      </c>
      <c r="C1" s="31" t="s">
        <v>14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3"/>
      <c r="W1" s="30" t="s">
        <v>12</v>
      </c>
      <c r="X1" s="30" t="s">
        <v>13</v>
      </c>
    </row>
    <row r="2" spans="1:26" x14ac:dyDescent="0.25">
      <c r="A2" s="29"/>
      <c r="B2" s="14">
        <v>2010</v>
      </c>
      <c r="C2" s="12">
        <v>2011</v>
      </c>
      <c r="D2" s="12">
        <v>2012</v>
      </c>
      <c r="E2" s="12">
        <v>2013</v>
      </c>
      <c r="F2" s="12">
        <v>2014</v>
      </c>
      <c r="G2" s="12">
        <v>2015</v>
      </c>
      <c r="H2" s="12">
        <v>2016</v>
      </c>
      <c r="I2" s="12">
        <v>2017</v>
      </c>
      <c r="J2" s="12">
        <v>2018</v>
      </c>
      <c r="K2" s="12">
        <v>2019</v>
      </c>
      <c r="L2" s="12">
        <v>2020</v>
      </c>
      <c r="M2" s="12">
        <v>2021</v>
      </c>
      <c r="N2" s="12">
        <v>2022</v>
      </c>
      <c r="O2" s="12">
        <v>2023</v>
      </c>
      <c r="P2" s="12">
        <v>2024</v>
      </c>
      <c r="Q2" s="12">
        <v>2025</v>
      </c>
      <c r="R2" s="12">
        <v>2026</v>
      </c>
      <c r="S2" s="12">
        <v>2027</v>
      </c>
      <c r="T2" s="12">
        <v>2028</v>
      </c>
      <c r="U2" s="12">
        <v>2029</v>
      </c>
      <c r="V2" s="12">
        <v>2030</v>
      </c>
      <c r="W2" s="30"/>
      <c r="X2" s="30"/>
    </row>
    <row r="3" spans="1:26" x14ac:dyDescent="0.25">
      <c r="A3" s="3" t="s">
        <v>1</v>
      </c>
      <c r="B3" s="2">
        <f>'[1]Limbah Padat - Cair Domestik'!$M$3</f>
        <v>22287.306960295729</v>
      </c>
      <c r="C3" s="5">
        <f>'[2]Rekapitulasi BaU Emisi GRK'!J61</f>
        <v>61666.406798389376</v>
      </c>
      <c r="D3" s="5">
        <f>'[2]Rekapitulasi BaU Emisi GRK'!J62</f>
        <v>64620.881195595386</v>
      </c>
      <c r="E3" s="5">
        <f>'[2]Rekapitulasi BaU Emisi GRK'!J63</f>
        <v>67242.160463263164</v>
      </c>
      <c r="F3" s="5">
        <f>'[2]Rekapitulasi BaU Emisi GRK'!J64</f>
        <v>69623.098100860065</v>
      </c>
      <c r="G3" s="5">
        <f>'[2]Rekapitulasi BaU Emisi GRK'!J65</f>
        <v>71820.442503567043</v>
      </c>
      <c r="H3" s="5">
        <f>'[2]Rekapitulasi BaU Emisi GRK'!J66</f>
        <v>73873.65087650952</v>
      </c>
      <c r="I3" s="5">
        <f>'[2]Rekapitulasi BaU Emisi GRK'!J67</f>
        <v>75863.28236156817</v>
      </c>
      <c r="J3" s="5">
        <f>'[2]Rekapitulasi BaU Emisi GRK'!J68</f>
        <v>78188.193220998015</v>
      </c>
      <c r="K3" s="5">
        <f>'[2]Rekapitulasi BaU Emisi GRK'!J69</f>
        <v>80472.826376138692</v>
      </c>
      <c r="L3" s="5">
        <f>'[2]Rekapitulasi BaU Emisi GRK'!J70</f>
        <v>82726.85494787815</v>
      </c>
      <c r="M3" s="5">
        <f>'[2]Rekapitulasi BaU Emisi GRK'!J71</f>
        <v>84957.185443638751</v>
      </c>
      <c r="N3" s="5">
        <f>'[2]Rekapitulasi BaU Emisi GRK'!J72</f>
        <v>87168.813365657494</v>
      </c>
      <c r="O3" s="5">
        <f>'[2]Rekapitulasi BaU Emisi GRK'!J73</f>
        <v>89365.404927870797</v>
      </c>
      <c r="P3" s="5">
        <f>'[2]Rekapitulasi BaU Emisi GRK'!J74</f>
        <v>91549.693941875492</v>
      </c>
      <c r="Q3" s="5">
        <f>'[2]Rekapitulasi BaU Emisi GRK'!J75</f>
        <v>93723.753761270185</v>
      </c>
      <c r="R3" s="5">
        <f>'[2]Rekapitulasi BaU Emisi GRK'!J76</f>
        <v>95889.184590112651</v>
      </c>
      <c r="S3" s="5">
        <f>'[2]Rekapitulasi BaU Emisi GRK'!J77</f>
        <v>98047.243309029262</v>
      </c>
      <c r="T3" s="5">
        <f>'[2]Rekapitulasi BaU Emisi GRK'!J78</f>
        <v>100198.93413527308</v>
      </c>
      <c r="U3" s="5">
        <f>'[2]Rekapitulasi BaU Emisi GRK'!J79</f>
        <v>102345.07249147231</v>
      </c>
      <c r="V3" s="5">
        <f>'[2]Rekapitulasi BaU Emisi GRK'!J80</f>
        <v>104486.33046006065</v>
      </c>
      <c r="W3" s="5">
        <f t="shared" ref="W3:W5" si="0">SUM(C3:V3)</f>
        <v>1673829.4132710281</v>
      </c>
      <c r="X3" s="6">
        <f>W3/$W$13</f>
        <v>0.18650901924800489</v>
      </c>
    </row>
    <row r="4" spans="1:26" x14ac:dyDescent="0.25">
      <c r="A4" s="3" t="s">
        <v>2</v>
      </c>
      <c r="B4" s="2">
        <f>'[1]Limbah Padat - Cair Domestik'!$M$4</f>
        <v>25820.761956140726</v>
      </c>
      <c r="C4" s="5">
        <f>'[3]Rekapitulasi BaU Emisi GRK'!J61</f>
        <v>20127.036403768416</v>
      </c>
      <c r="D4" s="5">
        <f>'[3]Rekapitulasi BaU Emisi GRK'!J62</f>
        <v>20500.935489291685</v>
      </c>
      <c r="E4" s="5">
        <f>'[3]Rekapitulasi BaU Emisi GRK'!J63</f>
        <v>20991.229620903119</v>
      </c>
      <c r="F4" s="5">
        <f>'[3]Rekapitulasi BaU Emisi GRK'!J64</f>
        <v>21565.242315734275</v>
      </c>
      <c r="G4" s="5">
        <f>'[3]Rekapitulasi BaU Emisi GRK'!J65</f>
        <v>22195.230256130406</v>
      </c>
      <c r="H4" s="5">
        <f>'[3]Rekapitulasi BaU Emisi GRK'!J66</f>
        <v>22858.870907674482</v>
      </c>
      <c r="I4" s="5">
        <f>'[3]Rekapitulasi BaU Emisi GRK'!J67</f>
        <v>23557.184307746258</v>
      </c>
      <c r="J4" s="5">
        <f>'[3]Rekapitulasi BaU Emisi GRK'!J68</f>
        <v>24316.661255236952</v>
      </c>
      <c r="K4" s="5">
        <f>'[3]Rekapitulasi BaU Emisi GRK'!J69</f>
        <v>25080.95502922597</v>
      </c>
      <c r="L4" s="5">
        <f>'[3]Rekapitulasi BaU Emisi GRK'!J70</f>
        <v>25848.410783437757</v>
      </c>
      <c r="M4" s="5">
        <f>'[3]Rekapitulasi BaU Emisi GRK'!J71</f>
        <v>26617.921726094726</v>
      </c>
      <c r="N4" s="5">
        <f>'[3]Rekapitulasi BaU Emisi GRK'!J72</f>
        <v>27388.748587269525</v>
      </c>
      <c r="O4" s="5">
        <f>'[3]Rekapitulasi BaU Emisi GRK'!J73</f>
        <v>28160.398544393003</v>
      </c>
      <c r="P4" s="5">
        <f>'[3]Rekapitulasi BaU Emisi GRK'!J74</f>
        <v>28932.544015571468</v>
      </c>
      <c r="Q4" s="5">
        <f>'[3]Rekapitulasi BaU Emisi GRK'!J75</f>
        <v>29704.968186898124</v>
      </c>
      <c r="R4" s="5">
        <f>'[3]Rekapitulasi BaU Emisi GRK'!J76</f>
        <v>30477.528468211265</v>
      </c>
      <c r="S4" s="5">
        <f>'[3]Rekapitulasi BaU Emisi GRK'!J77</f>
        <v>31250.131973351195</v>
      </c>
      <c r="T4" s="5">
        <f>'[3]Rekapitulasi BaU Emisi GRK'!J78</f>
        <v>32022.719066198653</v>
      </c>
      <c r="U4" s="5">
        <f>'[3]Rekapitulasi BaU Emisi GRK'!J79</f>
        <v>32795.252317898572</v>
      </c>
      <c r="V4" s="5">
        <f>'[3]Rekapitulasi BaU Emisi GRK'!J80</f>
        <v>33567.709095014754</v>
      </c>
      <c r="W4" s="5">
        <f t="shared" si="0"/>
        <v>527959.67835005047</v>
      </c>
      <c r="X4" s="6">
        <f t="shared" ref="X4:X12" si="1">W4/$W$13</f>
        <v>5.8828719958463178E-2</v>
      </c>
    </row>
    <row r="5" spans="1:26" x14ac:dyDescent="0.25">
      <c r="A5" s="3" t="s">
        <v>3</v>
      </c>
      <c r="B5" s="2">
        <f>'[1]Limbah Padat - Cair Domestik'!$M$5</f>
        <v>20589.52232188746</v>
      </c>
      <c r="C5" s="5">
        <f>'[4]Rekapitulasi BaU Emisi GRK'!J61</f>
        <v>16101.270944879388</v>
      </c>
      <c r="D5" s="5">
        <f>'[4]Rekapitulasi BaU Emisi GRK'!J62</f>
        <v>16393.7105300519</v>
      </c>
      <c r="E5" s="5">
        <f>'[4]Rekapitulasi BaU Emisi GRK'!J63</f>
        <v>16755.451697914235</v>
      </c>
      <c r="F5" s="5">
        <f>'[4]Rekapitulasi BaU Emisi GRK'!J64</f>
        <v>17165.419225759633</v>
      </c>
      <c r="G5" s="5">
        <f>'[4]Rekapitulasi BaU Emisi GRK'!J65</f>
        <v>17605.153806205264</v>
      </c>
      <c r="H5" s="5">
        <f>'[4]Rekapitulasi BaU Emisi GRK'!J66</f>
        <v>18062.791006763255</v>
      </c>
      <c r="I5" s="5">
        <f>'[4]Rekapitulasi BaU Emisi GRK'!J67</f>
        <v>18535.298486584525</v>
      </c>
      <c r="J5" s="5">
        <f>'[4]Rekapitulasi BaU Emisi GRK'!J68</f>
        <v>19080.324230700906</v>
      </c>
      <c r="K5" s="5">
        <f>'[4]Rekapitulasi BaU Emisi GRK'!J69</f>
        <v>19627.150173021044</v>
      </c>
      <c r="L5" s="5">
        <f>'[4]Rekapitulasi BaU Emisi GRK'!J70</f>
        <v>20174.941520735691</v>
      </c>
      <c r="M5" s="5">
        <f>'[4]Rekapitulasi BaU Emisi GRK'!J71</f>
        <v>20723.159295586069</v>
      </c>
      <c r="N5" s="5">
        <f>'[4]Rekapitulasi BaU Emisi GRK'!J72</f>
        <v>21271.460746914399</v>
      </c>
      <c r="O5" s="5">
        <f>'[4]Rekapitulasi BaU Emisi GRK'!J73</f>
        <v>21819.632840759481</v>
      </c>
      <c r="P5" s="5">
        <f>'[4]Rekapitulasi BaU Emisi GRK'!J74</f>
        <v>22367.547887598899</v>
      </c>
      <c r="Q5" s="5">
        <f>'[4]Rekapitulasi BaU Emisi GRK'!J75</f>
        <v>22915.133981964424</v>
      </c>
      <c r="R5" s="5">
        <f>'[4]Rekapitulasi BaU Emisi GRK'!J76</f>
        <v>23462.355346707838</v>
      </c>
      <c r="S5" s="5">
        <f>'[4]Rekapitulasi BaU Emisi GRK'!J77</f>
        <v>24009.199295955503</v>
      </c>
      <c r="T5" s="5">
        <f>'[4]Rekapitulasi BaU Emisi GRK'!J78</f>
        <v>24555.667617035739</v>
      </c>
      <c r="U5" s="5">
        <f>'[4]Rekapitulasi BaU Emisi GRK'!J79</f>
        <v>25101.770899356932</v>
      </c>
      <c r="V5" s="5">
        <f>'[4]Rekapitulasi BaU Emisi GRK'!J80</f>
        <v>25647.524825630844</v>
      </c>
      <c r="W5" s="5">
        <f t="shared" si="0"/>
        <v>411374.96436012594</v>
      </c>
      <c r="X5" s="6">
        <f t="shared" si="1"/>
        <v>4.5838088719000573E-2</v>
      </c>
    </row>
    <row r="6" spans="1:26" x14ac:dyDescent="0.25">
      <c r="A6" s="3" t="s">
        <v>4</v>
      </c>
      <c r="B6" s="2">
        <f>'[1]Limbah Padat - Cair Domestik'!$M$6</f>
        <v>24939.407147669794</v>
      </c>
      <c r="C6" s="5">
        <f>'[5]Rekapitulasi BaU Emisi GRK'!J61</f>
        <v>19110.695216805161</v>
      </c>
      <c r="D6" s="5">
        <f>'[5]Rekapitulasi BaU Emisi GRK'!J62</f>
        <v>18409.44109270097</v>
      </c>
      <c r="E6" s="5">
        <f>'[5]Rekapitulasi BaU Emisi GRK'!J63</f>
        <v>17991.67412223246</v>
      </c>
      <c r="F6" s="5">
        <f>'[5]Rekapitulasi BaU Emisi GRK'!J64</f>
        <v>17759.211853873963</v>
      </c>
      <c r="G6" s="5">
        <f>'[5]Rekapitulasi BaU Emisi GRK'!J65</f>
        <v>17649.788554103856</v>
      </c>
      <c r="H6" s="5">
        <f>'[5]Rekapitulasi BaU Emisi GRK'!J66</f>
        <v>17623.071635254386</v>
      </c>
      <c r="I6" s="5">
        <f>'[5]Rekapitulasi BaU Emisi GRK'!J67</f>
        <v>17652.182202136697</v>
      </c>
      <c r="J6" s="5">
        <f>'[5]Rekapitulasi BaU Emisi GRK'!J68</f>
        <v>17829.2498578585</v>
      </c>
      <c r="K6" s="5">
        <f>'[5]Rekapitulasi BaU Emisi GRK'!J69</f>
        <v>17978.614970927512</v>
      </c>
      <c r="L6" s="5">
        <f>'[5]Rekapitulasi BaU Emisi GRK'!J70</f>
        <v>18107.83782989531</v>
      </c>
      <c r="M6" s="5">
        <f>'[5]Rekapitulasi BaU Emisi GRK'!J71</f>
        <v>18222.137478514331</v>
      </c>
      <c r="N6" s="5">
        <f>'[5]Rekapitulasi BaU Emisi GRK'!J72</f>
        <v>18325.146332442775</v>
      </c>
      <c r="O6" s="5">
        <f>'[5]Rekapitulasi BaU Emisi GRK'!J73</f>
        <v>18419.418277374833</v>
      </c>
      <c r="P6" s="5">
        <f>'[5]Rekapitulasi BaU Emisi GRK'!J74</f>
        <v>18506.771196217705</v>
      </c>
      <c r="Q6" s="5">
        <f>'[5]Rekapitulasi BaU Emisi GRK'!J75</f>
        <v>18588.518234900042</v>
      </c>
      <c r="R6" s="5">
        <f>'[5]Rekapitulasi BaU Emisi GRK'!J76</f>
        <v>18665.624252895152</v>
      </c>
      <c r="S6" s="5">
        <f>'[5]Rekapitulasi BaU Emisi GRK'!J77</f>
        <v>18738.811923950423</v>
      </c>
      <c r="T6" s="5">
        <f>'[5]Rekapitulasi BaU Emisi GRK'!J78</f>
        <v>18808.633916335744</v>
      </c>
      <c r="U6" s="5">
        <f>'[5]Rekapitulasi BaU Emisi GRK'!J79</f>
        <v>18875.52219059207</v>
      </c>
      <c r="V6" s="5">
        <f>'[5]Rekapitulasi BaU Emisi GRK'!J80</f>
        <v>18939.821835023453</v>
      </c>
      <c r="W6" s="5">
        <f t="shared" ref="W6:W9" si="2">SUM(C6:V6)</f>
        <v>366202.17297403538</v>
      </c>
      <c r="X6" s="6">
        <f t="shared" si="1"/>
        <v>4.080464089491799E-2</v>
      </c>
    </row>
    <row r="7" spans="1:26" x14ac:dyDescent="0.25">
      <c r="A7" s="3" t="s">
        <v>5</v>
      </c>
      <c r="B7" s="2">
        <f>'[1]Limbah Padat - Cair Domestik'!$M$7</f>
        <v>82341.981948181652</v>
      </c>
      <c r="C7" s="5">
        <f>'[6]Rekapitulasi BaU Emisi GRK'!J61</f>
        <v>66326.769210253129</v>
      </c>
      <c r="D7" s="5">
        <f>'[6]Rekapitulasi BaU Emisi GRK'!J62</f>
        <v>70612.966030771306</v>
      </c>
      <c r="E7" s="5">
        <f>'[6]Rekapitulasi BaU Emisi GRK'!J63</f>
        <v>74401.717712197147</v>
      </c>
      <c r="F7" s="5">
        <f>'[6]Rekapitulasi BaU Emisi GRK'!J64</f>
        <v>77852.379188109044</v>
      </c>
      <c r="G7" s="5">
        <f>'[6]Rekapitulasi BaU Emisi GRK'!J65</f>
        <v>81053.970527053461</v>
      </c>
      <c r="H7" s="5">
        <f>'[6]Rekapitulasi BaU Emisi GRK'!J66</f>
        <v>84078.360682613304</v>
      </c>
      <c r="I7" s="5">
        <f>'[6]Rekapitulasi BaU Emisi GRK'!J67</f>
        <v>86974.399979439913</v>
      </c>
      <c r="J7" s="5">
        <f>'[6]Rekapitulasi BaU Emisi GRK'!J68</f>
        <v>89818.293293891518</v>
      </c>
      <c r="K7" s="5">
        <f>'[6]Rekapitulasi BaU Emisi GRK'!J69</f>
        <v>92693.644781691139</v>
      </c>
      <c r="L7" s="5">
        <f>'[6]Rekapitulasi BaU Emisi GRK'!J70</f>
        <v>95587.677372902821</v>
      </c>
      <c r="M7" s="5">
        <f>'[6]Rekapitulasi BaU Emisi GRK'!J71</f>
        <v>98492.124654549028</v>
      </c>
      <c r="N7" s="5">
        <f>'[6]Rekapitulasi BaU Emisi GRK'!J72</f>
        <v>101401.70242171171</v>
      </c>
      <c r="O7" s="5">
        <f>'[6]Rekapitulasi BaU Emisi GRK'!J73</f>
        <v>104313.09024039275</v>
      </c>
      <c r="P7" s="5">
        <f>'[6]Rekapitulasi BaU Emisi GRK'!J74</f>
        <v>107224.25394988176</v>
      </c>
      <c r="Q7" s="5">
        <f>'[6]Rekapitulasi BaU Emisi GRK'!J75</f>
        <v>110133.99591612746</v>
      </c>
      <c r="R7" s="5">
        <f>'[6]Rekapitulasi BaU Emisi GRK'!J76</f>
        <v>113041.65728520013</v>
      </c>
      <c r="S7" s="5">
        <f>'[6]Rekapitulasi BaU Emisi GRK'!J77</f>
        <v>115946.92156219266</v>
      </c>
      <c r="T7" s="5">
        <f>'[6]Rekapitulasi BaU Emisi GRK'!J78</f>
        <v>118849.68563406458</v>
      </c>
      <c r="U7" s="5">
        <f>'[6]Rekapitulasi BaU Emisi GRK'!J79</f>
        <v>121749.97559825392</v>
      </c>
      <c r="V7" s="5">
        <f>'[6]Rekapitulasi BaU Emisi GRK'!J80</f>
        <v>124647.89228413241</v>
      </c>
      <c r="W7" s="5">
        <f t="shared" si="2"/>
        <v>1935201.4783254294</v>
      </c>
      <c r="X7" s="6">
        <f t="shared" si="1"/>
        <v>0.21563280398115606</v>
      </c>
    </row>
    <row r="8" spans="1:26" x14ac:dyDescent="0.25">
      <c r="A8" s="3" t="s">
        <v>6</v>
      </c>
      <c r="B8" s="2">
        <f>'[1]Limbah Padat - Cair Domestik'!$M$8</f>
        <v>29720.425275858332</v>
      </c>
      <c r="C8" s="5">
        <f>'[7]Rekapitulasi BaU Emisi GRK'!J61</f>
        <v>24866.988021810343</v>
      </c>
      <c r="D8" s="5">
        <f>'[7]Rekapitulasi BaU Emisi GRK'!J62</f>
        <v>26518.4202727593</v>
      </c>
      <c r="E8" s="5">
        <f>'[7]Rekapitulasi BaU Emisi GRK'!J63</f>
        <v>28132.976018330268</v>
      </c>
      <c r="F8" s="5">
        <f>'[7]Rekapitulasi BaU Emisi GRK'!J64</f>
        <v>29733.863786966296</v>
      </c>
      <c r="G8" s="5">
        <f>'[7]Rekapitulasi BaU Emisi GRK'!J65</f>
        <v>31330.557788443097</v>
      </c>
      <c r="H8" s="5">
        <f>'[7]Rekapitulasi BaU Emisi GRK'!J66</f>
        <v>32936.356678637618</v>
      </c>
      <c r="I8" s="5">
        <f>'[7]Rekapitulasi BaU Emisi GRK'!J67</f>
        <v>34521.432222831776</v>
      </c>
      <c r="J8" s="5">
        <f>'[7]Rekapitulasi BaU Emisi GRK'!J68</f>
        <v>35794.78356794743</v>
      </c>
      <c r="K8" s="5">
        <f>'[7]Rekapitulasi BaU Emisi GRK'!J69</f>
        <v>37152.21725359463</v>
      </c>
      <c r="L8" s="5">
        <f>'[7]Rekapitulasi BaU Emisi GRK'!J70</f>
        <v>38567.425940065506</v>
      </c>
      <c r="M8" s="5">
        <f>'[7]Rekapitulasi BaU Emisi GRK'!J71</f>
        <v>40022.618696561687</v>
      </c>
      <c r="N8" s="5">
        <f>'[7]Rekapitulasi BaU Emisi GRK'!J72</f>
        <v>41505.733446194485</v>
      </c>
      <c r="O8" s="5">
        <f>'[7]Rekapitulasi BaU Emisi GRK'!J73</f>
        <v>43008.56555816024</v>
      </c>
      <c r="P8" s="5">
        <f>'[7]Rekapitulasi BaU Emisi GRK'!J74</f>
        <v>44525.510978018938</v>
      </c>
      <c r="Q8" s="5">
        <f>'[7]Rekapitulasi BaU Emisi GRK'!J75</f>
        <v>46052.721656168243</v>
      </c>
      <c r="R8" s="5">
        <f>'[7]Rekapitulasi BaU Emisi GRK'!J76</f>
        <v>47587.537653866675</v>
      </c>
      <c r="S8" s="5">
        <f>'[7]Rekapitulasi BaU Emisi GRK'!J77</f>
        <v>49128.104970927314</v>
      </c>
      <c r="T8" s="5">
        <f>'[7]Rekapitulasi BaU Emisi GRK'!J78</f>
        <v>50673.118086106289</v>
      </c>
      <c r="U8" s="5">
        <f>'[7]Rekapitulasi BaU Emisi GRK'!J79</f>
        <v>52221.646281308887</v>
      </c>
      <c r="V8" s="5">
        <f>'[7]Rekapitulasi BaU Emisi GRK'!J80</f>
        <v>53773.016285972561</v>
      </c>
      <c r="W8" s="5">
        <f t="shared" si="2"/>
        <v>788053.59516467154</v>
      </c>
      <c r="X8" s="6">
        <f t="shared" si="1"/>
        <v>8.7810085056276993E-2</v>
      </c>
    </row>
    <row r="9" spans="1:26" x14ac:dyDescent="0.25">
      <c r="A9" s="3" t="s">
        <v>7</v>
      </c>
      <c r="B9" s="2">
        <f>'[1]Limbah Padat - Cair Domestik'!$M$9</f>
        <v>0</v>
      </c>
      <c r="C9" s="4">
        <f>'[8]Rekap BAU_Gabung'!B3</f>
        <v>74.185400579744993</v>
      </c>
      <c r="D9" s="4">
        <f>'[8]Rekap BAU_Gabung'!C3</f>
        <v>794.5812375298915</v>
      </c>
      <c r="E9" s="4">
        <f>'[8]Rekap BAU_Gabung'!D3</f>
        <v>1310.0531453782282</v>
      </c>
      <c r="F9" s="4">
        <f>'[8]Rekap BAU_Gabung'!E3</f>
        <v>1684.0087824812006</v>
      </c>
      <c r="G9" s="4">
        <f>'[8]Rekap BAU_Gabung'!F3</f>
        <v>1961.5771296747985</v>
      </c>
      <c r="H9" s="4">
        <f>'[8]Rekap BAU_Gabung'!G3</f>
        <v>2168.6875589576985</v>
      </c>
      <c r="I9" s="4">
        <f>'[8]Rekap BAU_Gabung'!H3</f>
        <v>2327.8282511914358</v>
      </c>
      <c r="J9" s="4">
        <f>'[8]Rekap BAU_Gabung'!I3</f>
        <v>2454.9744774538235</v>
      </c>
      <c r="K9" s="4">
        <f>'[8]Rekap BAU_Gabung'!J3</f>
        <v>2558.0905743650351</v>
      </c>
      <c r="L9" s="4">
        <f>'[8]Rekap BAU_Gabung'!K3</f>
        <v>2643.7846720244611</v>
      </c>
      <c r="M9" s="4">
        <f>'[8]Rekap BAU_Gabung'!L3</f>
        <v>2716.6560172183445</v>
      </c>
      <c r="N9" s="4">
        <f>'[8]Rekap BAU_Gabung'!M3</f>
        <v>2779.9331518006202</v>
      </c>
      <c r="O9" s="4">
        <f>'[8]Rekap BAU_Gabung'!N3</f>
        <v>2835.9053022846915</v>
      </c>
      <c r="P9" s="4">
        <f>'[8]Rekap BAU_Gabung'!O3</f>
        <v>2886.2146020959458</v>
      </c>
      <c r="Q9" s="4">
        <f>'[8]Rekap BAU_Gabung'!P3</f>
        <v>2932.0545601529257</v>
      </c>
      <c r="R9" s="4">
        <f>'[8]Rekap BAU_Gabung'!Q3</f>
        <v>2974.3052897833236</v>
      </c>
      <c r="S9" s="4">
        <f>'[8]Rekap BAU_Gabung'!R3</f>
        <v>3013.6260131808826</v>
      </c>
      <c r="T9" s="4">
        <f>'[8]Rekap BAU_Gabung'!S3</f>
        <v>3050.5186447118504</v>
      </c>
      <c r="U9" s="4">
        <f>'[8]Rekap BAU_Gabung'!T3</f>
        <v>3085.371749241323</v>
      </c>
      <c r="V9" s="4">
        <f>'[8]Rekap BAU_Gabung'!U3</f>
        <v>3118.4911436566681</v>
      </c>
      <c r="W9" s="5">
        <f t="shared" si="2"/>
        <v>47370.847703762891</v>
      </c>
      <c r="X9" s="6">
        <f>W9/$W$13</f>
        <v>5.2783696332051704E-3</v>
      </c>
    </row>
    <row r="10" spans="1:26" x14ac:dyDescent="0.25">
      <c r="A10" s="3" t="s">
        <v>8</v>
      </c>
      <c r="B10" s="2">
        <f>'[1]Limbah Padat - Cair Domestik'!$M$10</f>
        <v>29529.392670372017</v>
      </c>
      <c r="C10" s="5">
        <f>'[9]Rekapitulasi BaU Emisi GRK'!J61</f>
        <v>24079.18560462337</v>
      </c>
      <c r="D10" s="5">
        <f>'[9]Rekapitulasi BaU Emisi GRK'!J62</f>
        <v>25041.365855418513</v>
      </c>
      <c r="E10" s="5">
        <f>'[9]Rekapitulasi BaU Emisi GRK'!J63</f>
        <v>25970.119968819057</v>
      </c>
      <c r="F10" s="5">
        <f>'[9]Rekapitulasi BaU Emisi GRK'!J64</f>
        <v>26862.455942448531</v>
      </c>
      <c r="G10" s="5">
        <f>'[9]Rekapitulasi BaU Emisi GRK'!J65</f>
        <v>27736.019385738742</v>
      </c>
      <c r="H10" s="5">
        <f>'[9]Rekapitulasi BaU Emisi GRK'!J66</f>
        <v>28592.891995443104</v>
      </c>
      <c r="I10" s="5">
        <f>'[9]Rekapitulasi BaU Emisi GRK'!J67</f>
        <v>29439.940601458737</v>
      </c>
      <c r="J10" s="5">
        <f>'[9]Rekapitulasi BaU Emisi GRK'!J68</f>
        <v>30348.080456210799</v>
      </c>
      <c r="K10" s="5">
        <f>'[9]Rekapitulasi BaU Emisi GRK'!J69</f>
        <v>31290.291155031922</v>
      </c>
      <c r="L10" s="5">
        <f>'[9]Rekapitulasi BaU Emisi GRK'!J70</f>
        <v>32256.106969889373</v>
      </c>
      <c r="M10" s="5">
        <f>'[9]Rekapitulasi BaU Emisi GRK'!J71</f>
        <v>33238.412571015608</v>
      </c>
      <c r="N10" s="5">
        <f>'[9]Rekapitulasi BaU Emisi GRK'!J72</f>
        <v>34232.352745102224</v>
      </c>
      <c r="O10" s="5">
        <f>'[9]Rekapitulasi BaU Emisi GRK'!J73</f>
        <v>35234.599416576792</v>
      </c>
      <c r="P10" s="5">
        <f>'[9]Rekapitulasi BaU Emisi GRK'!J74</f>
        <v>36242.858504851036</v>
      </c>
      <c r="Q10" s="5">
        <f>'[9]Rekapitulasi BaU Emisi GRK'!J75</f>
        <v>37255.537826031868</v>
      </c>
      <c r="R10" s="5">
        <f>'[9]Rekapitulasi BaU Emisi GRK'!J76</f>
        <v>38271.523180557393</v>
      </c>
      <c r="S10" s="5">
        <f>'[9]Rekapitulasi BaU Emisi GRK'!J77</f>
        <v>39290.027158306402</v>
      </c>
      <c r="T10" s="5">
        <f>'[9]Rekapitulasi BaU Emisi GRK'!J78</f>
        <v>40310.486855307237</v>
      </c>
      <c r="U10" s="5">
        <f>'[9]Rekapitulasi BaU Emisi GRK'!J79</f>
        <v>41332.494518600979</v>
      </c>
      <c r="V10" s="5">
        <f>'[9]Rekapitulasi BaU Emisi GRK'!J80</f>
        <v>42355.750383371356</v>
      </c>
      <c r="W10" s="5">
        <f>SUM(C10:V10)</f>
        <v>659380.5010948031</v>
      </c>
      <c r="X10" s="6">
        <f>W10/$W$13</f>
        <v>7.3472487456245128E-2</v>
      </c>
    </row>
    <row r="11" spans="1:26" x14ac:dyDescent="0.25">
      <c r="A11" s="3" t="s">
        <v>9</v>
      </c>
      <c r="B11" s="2">
        <f>'[1]Limbah Padat - Cair Domestik'!$M$11</f>
        <v>19069.548350213074</v>
      </c>
      <c r="C11" s="5">
        <f>'[10]Rekapitulasi BaU Emisi GRK'!J61</f>
        <v>15113.794090549563</v>
      </c>
      <c r="D11" s="5">
        <f>'[10]Rekapitulasi BaU Emisi GRK'!J62</f>
        <v>15536.534794536446</v>
      </c>
      <c r="E11" s="5">
        <f>'[10]Rekapitulasi BaU Emisi GRK'!J63</f>
        <v>15943.192987306427</v>
      </c>
      <c r="F11" s="5">
        <f>'[10]Rekapitulasi BaU Emisi GRK'!J64</f>
        <v>16337.49636594828</v>
      </c>
      <c r="G11" s="5">
        <f>'[10]Rekapitulasi BaU Emisi GRK'!J65</f>
        <v>16713.619667644449</v>
      </c>
      <c r="H11" s="5">
        <f>'[10]Rekapitulasi BaU Emisi GRK'!J66</f>
        <v>17078.86772637652</v>
      </c>
      <c r="I11" s="5">
        <f>'[10]Rekapitulasi BaU Emisi GRK'!J67</f>
        <v>17437.886385158978</v>
      </c>
      <c r="J11" s="5">
        <f>'[10]Rekapitulasi BaU Emisi GRK'!J68</f>
        <v>17903.106760387469</v>
      </c>
      <c r="K11" s="5">
        <f>'[10]Rekapitulasi BaU Emisi GRK'!J69</f>
        <v>18367.424058641995</v>
      </c>
      <c r="L11" s="5">
        <f>'[10]Rekapitulasi BaU Emisi GRK'!J70</f>
        <v>18830.292697497065</v>
      </c>
      <c r="M11" s="5">
        <f>'[10]Rekapitulasi BaU Emisi GRK'!J71</f>
        <v>19291.436643871577</v>
      </c>
      <c r="N11" s="5">
        <f>'[10]Rekapitulasi BaU Emisi GRK'!J72</f>
        <v>19750.749378678851</v>
      </c>
      <c r="O11" s="5">
        <f>'[10]Rekapitulasi BaU Emisi GRK'!J73</f>
        <v>20208.22839475955</v>
      </c>
      <c r="P11" s="5">
        <f>'[10]Rekapitulasi BaU Emisi GRK'!J74</f>
        <v>20663.932613305475</v>
      </c>
      <c r="Q11" s="5">
        <f>'[10]Rekapitulasi BaU Emisi GRK'!J75</f>
        <v>21117.954968200709</v>
      </c>
      <c r="R11" s="5">
        <f>'[10]Rekapitulasi BaU Emisi GRK'!J76</f>
        <v>21570.404992549684</v>
      </c>
      <c r="S11" s="5">
        <f>'[10]Rekapitulasi BaU Emisi GRK'!J77</f>
        <v>22021.397969755741</v>
      </c>
      <c r="T11" s="5">
        <f>'[10]Rekapitulasi BaU Emisi GRK'!J78</f>
        <v>22471.048366024974</v>
      </c>
      <c r="U11" s="5">
        <f>'[10]Rekapitulasi BaU Emisi GRK'!J79</f>
        <v>22919.466031797183</v>
      </c>
      <c r="V11" s="5">
        <f>'[10]Rekapitulasi BaU Emisi GRK'!J80</f>
        <v>23366.754173415011</v>
      </c>
      <c r="W11" s="5">
        <f>SUM(C11:V11)</f>
        <v>382643.58906640601</v>
      </c>
      <c r="X11" s="6">
        <f t="shared" si="1"/>
        <v>4.2636650994706989E-2</v>
      </c>
    </row>
    <row r="12" spans="1:26" x14ac:dyDescent="0.25">
      <c r="A12" s="3" t="s">
        <v>10</v>
      </c>
      <c r="B12" s="2">
        <f>'[1]Limbah Padat - Cair Domestik'!$M$12</f>
        <v>94838.095189279993</v>
      </c>
      <c r="C12" s="5">
        <f>'[11]Rekapitulasi BaU Emisi GRK'!J61</f>
        <v>76708.793055644419</v>
      </c>
      <c r="D12" s="5">
        <f>'[11]Rekapitulasi BaU Emisi GRK'!J62</f>
        <v>81894.348982290554</v>
      </c>
      <c r="E12" s="5">
        <f>'[11]Rekapitulasi BaU Emisi GRK'!J63</f>
        <v>86059.879460909753</v>
      </c>
      <c r="F12" s="5">
        <f>'[11]Rekapitulasi BaU Emisi GRK'!J64</f>
        <v>89751.005861248734</v>
      </c>
      <c r="G12" s="5">
        <f>'[11]Rekapitulasi BaU Emisi GRK'!J65</f>
        <v>93100.822251835591</v>
      </c>
      <c r="H12" s="5">
        <f>'[11]Rekapitulasi BaU Emisi GRK'!J66</f>
        <v>96193.838581435572</v>
      </c>
      <c r="I12" s="5">
        <f>'[11]Rekapitulasi BaU Emisi GRK'!J67</f>
        <v>99116.895140073873</v>
      </c>
      <c r="J12" s="5">
        <f>'[11]Rekapitulasi BaU Emisi GRK'!J68</f>
        <v>102038.08844541995</v>
      </c>
      <c r="K12" s="5">
        <f>'[11]Rekapitulasi BaU Emisi GRK'!J69</f>
        <v>104999.05442359908</v>
      </c>
      <c r="L12" s="5">
        <f>'[11]Rekapitulasi BaU Emisi GRK'!J70</f>
        <v>107983.06330589042</v>
      </c>
      <c r="M12" s="5">
        <f>'[11]Rekapitulasi BaU Emisi GRK'!J71</f>
        <v>110979.32178599839</v>
      </c>
      <c r="N12" s="5">
        <f>'[11]Rekapitulasi BaU Emisi GRK'!J72</f>
        <v>113980.95984397373</v>
      </c>
      <c r="O12" s="5">
        <f>'[11]Rekapitulasi BaU Emisi GRK'!J73</f>
        <v>116983.68937480188</v>
      </c>
      <c r="P12" s="5">
        <f>'[11]Rekapitulasi BaU Emisi GRK'!J74</f>
        <v>119984.91191934166</v>
      </c>
      <c r="Q12" s="5">
        <f>'[11]Rekapitulasi BaU Emisi GRK'!J75</f>
        <v>122983.12640377639</v>
      </c>
      <c r="R12" s="5">
        <f>'[11]Rekapitulasi BaU Emisi GRK'!J76</f>
        <v>125977.53710579181</v>
      </c>
      <c r="S12" s="5">
        <f>'[11]Rekapitulasi BaU Emisi GRK'!J77</f>
        <v>128967.79509591612</v>
      </c>
      <c r="T12" s="5">
        <f>'[11]Rekapitulasi BaU Emisi GRK'!J78</f>
        <v>131953.82852248117</v>
      </c>
      <c r="U12" s="5">
        <f>'[11]Rekapitulasi BaU Emisi GRK'!J79</f>
        <v>134935.73191859701</v>
      </c>
      <c r="V12" s="5">
        <f>'[11]Rekapitulasi BaU Emisi GRK'!J80</f>
        <v>137913.69462210839</v>
      </c>
      <c r="W12" s="5">
        <f>SUM(C12:V12)</f>
        <v>2182506.3861011341</v>
      </c>
      <c r="X12" s="6">
        <f t="shared" si="1"/>
        <v>0.243189134058023</v>
      </c>
    </row>
    <row r="13" spans="1:26" x14ac:dyDescent="0.25">
      <c r="A13" s="3"/>
      <c r="B13" s="2">
        <f>SUM(B3:B12)</f>
        <v>349136.44181989873</v>
      </c>
      <c r="C13" s="20">
        <f>SUM(C3:C12)</f>
        <v>324175.12474730291</v>
      </c>
      <c r="D13" s="20">
        <f>SUM(D3:D12)</f>
        <v>340323.18548094598</v>
      </c>
      <c r="E13" s="20">
        <f t="shared" ref="E13:V13" si="3">SUM(E3:E12)</f>
        <v>354798.45519725385</v>
      </c>
      <c r="F13" s="20">
        <f t="shared" si="3"/>
        <v>368334.18142342998</v>
      </c>
      <c r="G13" s="20">
        <f t="shared" si="3"/>
        <v>381167.18187039671</v>
      </c>
      <c r="H13" s="20">
        <f t="shared" si="3"/>
        <v>393467.38764966547</v>
      </c>
      <c r="I13" s="20">
        <f t="shared" si="3"/>
        <v>405426.32993819041</v>
      </c>
      <c r="J13" s="20">
        <f t="shared" si="3"/>
        <v>417771.75556610542</v>
      </c>
      <c r="K13" s="20">
        <f t="shared" si="3"/>
        <v>430220.26879623707</v>
      </c>
      <c r="L13" s="20">
        <f t="shared" si="3"/>
        <v>442726.39604021661</v>
      </c>
      <c r="M13" s="20">
        <f t="shared" si="3"/>
        <v>455260.97431304853</v>
      </c>
      <c r="N13" s="20">
        <f t="shared" si="3"/>
        <v>467805.60001974576</v>
      </c>
      <c r="O13" s="20">
        <f t="shared" si="3"/>
        <v>480348.93287737394</v>
      </c>
      <c r="P13" s="20">
        <f t="shared" si="3"/>
        <v>492884.23960875836</v>
      </c>
      <c r="Q13" s="20">
        <f t="shared" si="3"/>
        <v>505407.76549549034</v>
      </c>
      <c r="R13" s="20">
        <f t="shared" si="3"/>
        <v>517917.65816567594</v>
      </c>
      <c r="S13" s="20">
        <f t="shared" si="3"/>
        <v>530413.25927256548</v>
      </c>
      <c r="T13" s="20">
        <f t="shared" si="3"/>
        <v>542894.64084353938</v>
      </c>
      <c r="U13" s="20">
        <f t="shared" si="3"/>
        <v>555362.30399711919</v>
      </c>
      <c r="V13" s="20">
        <f t="shared" si="3"/>
        <v>567816.98510838614</v>
      </c>
      <c r="W13" s="5">
        <f t="shared" ref="W13" si="4">SUM(W3:W12)</f>
        <v>8974522.6264114473</v>
      </c>
      <c r="X13" s="7">
        <f t="shared" ref="X13" si="5">SUM(X3:X12)</f>
        <v>1</v>
      </c>
    </row>
    <row r="14" spans="1:26" x14ac:dyDescent="0.25">
      <c r="Z14" s="2">
        <f>'[12]Rekapitulasi BaU Emisi GRK'!J63</f>
        <v>0</v>
      </c>
    </row>
    <row r="15" spans="1:26" x14ac:dyDescent="0.25">
      <c r="X15" s="2"/>
      <c r="Z15" s="2"/>
    </row>
    <row r="16" spans="1:26" x14ac:dyDescent="0.25">
      <c r="A16" s="29" t="s">
        <v>11</v>
      </c>
      <c r="C16" s="31" t="s">
        <v>15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3"/>
      <c r="W16" s="30" t="s">
        <v>12</v>
      </c>
      <c r="X16" s="30" t="s">
        <v>13</v>
      </c>
    </row>
    <row r="17" spans="1:26" x14ac:dyDescent="0.25">
      <c r="A17" s="29"/>
      <c r="B17" s="14">
        <v>2010</v>
      </c>
      <c r="C17" s="12">
        <v>2011</v>
      </c>
      <c r="D17" s="12">
        <v>2012</v>
      </c>
      <c r="E17" s="12">
        <v>2013</v>
      </c>
      <c r="F17" s="12">
        <v>2014</v>
      </c>
      <c r="G17" s="12">
        <v>2015</v>
      </c>
      <c r="H17" s="12">
        <v>2016</v>
      </c>
      <c r="I17" s="12">
        <v>2017</v>
      </c>
      <c r="J17" s="12">
        <v>2018</v>
      </c>
      <c r="K17" s="12">
        <v>2019</v>
      </c>
      <c r="L17" s="12">
        <v>2020</v>
      </c>
      <c r="M17" s="12">
        <v>2021</v>
      </c>
      <c r="N17" s="12">
        <v>2022</v>
      </c>
      <c r="O17" s="12">
        <v>2023</v>
      </c>
      <c r="P17" s="12">
        <v>2024</v>
      </c>
      <c r="Q17" s="12">
        <v>2025</v>
      </c>
      <c r="R17" s="12">
        <v>2026</v>
      </c>
      <c r="S17" s="12">
        <v>2027</v>
      </c>
      <c r="T17" s="12">
        <v>2028</v>
      </c>
      <c r="U17" s="12">
        <v>2029</v>
      </c>
      <c r="V17" s="12">
        <v>2030</v>
      </c>
      <c r="W17" s="30"/>
      <c r="X17" s="30"/>
    </row>
    <row r="18" spans="1:26" x14ac:dyDescent="0.25">
      <c r="A18" s="3" t="s">
        <v>1</v>
      </c>
      <c r="B18" s="2">
        <f>'[1]Limbah Padat - Cair Domestik'!$M$18</f>
        <v>18549.030552078406</v>
      </c>
      <c r="C18" s="5">
        <f>'[2]Rekapitulasi BaU Emisi GRK'!G90</f>
        <v>18850.931065629258</v>
      </c>
      <c r="D18" s="5">
        <f>'[2]Rekapitulasi BaU Emisi GRK'!G91</f>
        <v>18984.944258816915</v>
      </c>
      <c r="E18" s="5">
        <f>'[2]Rekapitulasi BaU Emisi GRK'!G92</f>
        <v>19255.439089302628</v>
      </c>
      <c r="F18" s="5">
        <f>'[2]Rekapitulasi BaU Emisi GRK'!G93</f>
        <v>19745.012098993982</v>
      </c>
      <c r="G18" s="5">
        <f>'[2]Rekapitulasi BaU Emisi GRK'!G94</f>
        <v>20086.921873266594</v>
      </c>
      <c r="H18" s="5">
        <f>'[2]Rekapitulasi BaU Emisi GRK'!G95</f>
        <v>20426.090626252793</v>
      </c>
      <c r="I18" s="5">
        <f>'[2]Rekapitulasi BaU Emisi GRK'!G96</f>
        <v>21209.924820545832</v>
      </c>
      <c r="J18" s="5">
        <f>'[2]Rekapitulasi BaU Emisi GRK'!G97</f>
        <v>21702.623396776227</v>
      </c>
      <c r="K18" s="5">
        <f>'[2]Rekapitulasi BaU Emisi GRK'!G98</f>
        <v>22195.321973006627</v>
      </c>
      <c r="L18" s="5">
        <f>'[2]Rekapitulasi BaU Emisi GRK'!G99</f>
        <v>22688.02054923703</v>
      </c>
      <c r="M18" s="5">
        <f>'[2]Rekapitulasi BaU Emisi GRK'!G100</f>
        <v>23180.719125467425</v>
      </c>
      <c r="N18" s="5">
        <f>'[2]Rekapitulasi BaU Emisi GRK'!G101</f>
        <v>23673.417701697828</v>
      </c>
      <c r="O18" s="5">
        <f>'[2]Rekapitulasi BaU Emisi GRK'!G102</f>
        <v>24166.116277928231</v>
      </c>
      <c r="P18" s="5">
        <f>'[2]Rekapitulasi BaU Emisi GRK'!G103</f>
        <v>24658.814854158627</v>
      </c>
      <c r="Q18" s="5">
        <f>'[2]Rekapitulasi BaU Emisi GRK'!G104</f>
        <v>25151.51343038903</v>
      </c>
      <c r="R18" s="5">
        <f>'[2]Rekapitulasi BaU Emisi GRK'!G105</f>
        <v>25644.212006619433</v>
      </c>
      <c r="S18" s="5">
        <f>'[2]Rekapitulasi BaU Emisi GRK'!G106</f>
        <v>26136.910582849829</v>
      </c>
      <c r="T18" s="5">
        <f>'[2]Rekapitulasi BaU Emisi GRK'!G107</f>
        <v>26629.609159080232</v>
      </c>
      <c r="U18" s="5">
        <f>'[2]Rekapitulasi BaU Emisi GRK'!G108</f>
        <v>27122.307735310627</v>
      </c>
      <c r="V18" s="5">
        <f>'[2]Rekapitulasi BaU Emisi GRK'!G109</f>
        <v>27615.006311541034</v>
      </c>
      <c r="W18" s="5">
        <f>SUM(C18:V18)</f>
        <v>459123.8569368702</v>
      </c>
      <c r="X18" s="6">
        <f>W18/$W$28</f>
        <v>0.17895661284934003</v>
      </c>
    </row>
    <row r="19" spans="1:26" x14ac:dyDescent="0.25">
      <c r="A19" s="3" t="s">
        <v>2</v>
      </c>
      <c r="B19" s="2">
        <f>'[1]Limbah Padat - Cair Domestik'!$M$19</f>
        <v>5957.4371384784008</v>
      </c>
      <c r="C19" s="5">
        <f>'[3]Rekapitulasi BaU Emisi GRK'!G90</f>
        <v>6127.4157704027439</v>
      </c>
      <c r="D19" s="5">
        <f>'[3]Rekapitulasi BaU Emisi GRK'!G91</f>
        <v>6235.6150840896016</v>
      </c>
      <c r="E19" s="5">
        <f>'[3]Rekapitulasi BaU Emisi GRK'!G92</f>
        <v>6395.1740150276564</v>
      </c>
      <c r="F19" s="5">
        <f>'[3]Rekapitulasi BaU Emisi GRK'!G93</f>
        <v>6631.4115343579424</v>
      </c>
      <c r="G19" s="5">
        <f>'[3]Rekapitulasi BaU Emisi GRK'!G94</f>
        <v>6816.430471189944</v>
      </c>
      <c r="H19" s="5">
        <f>'[3]Rekapitulasi BaU Emisi GRK'!G95</f>
        <v>7010.0966775564193</v>
      </c>
      <c r="I19" s="5">
        <f>'[3]Rekapitulasi BaU Emisi GRK'!G96</f>
        <v>7253.8909422582256</v>
      </c>
      <c r="J19" s="5">
        <f>'[3]Rekapitulasi BaU Emisi GRK'!G97</f>
        <v>7453.0685592827122</v>
      </c>
      <c r="K19" s="5">
        <f>'[3]Rekapitulasi BaU Emisi GRK'!G98</f>
        <v>7652.2461763071997</v>
      </c>
      <c r="L19" s="5">
        <f>'[3]Rekapitulasi BaU Emisi GRK'!G99</f>
        <v>7851.4237933316872</v>
      </c>
      <c r="M19" s="5">
        <f>'[3]Rekapitulasi BaU Emisi GRK'!G100</f>
        <v>8050.6014103561756</v>
      </c>
      <c r="N19" s="5">
        <f>'[3]Rekapitulasi BaU Emisi GRK'!G101</f>
        <v>8249.7790273806622</v>
      </c>
      <c r="O19" s="5">
        <f>'[3]Rekapitulasi BaU Emisi GRK'!G102</f>
        <v>8448.9566444051488</v>
      </c>
      <c r="P19" s="5">
        <f>'[3]Rekapitulasi BaU Emisi GRK'!G103</f>
        <v>8648.1342614296373</v>
      </c>
      <c r="Q19" s="5">
        <f>'[3]Rekapitulasi BaU Emisi GRK'!G104</f>
        <v>8847.3118784541257</v>
      </c>
      <c r="R19" s="5">
        <f>'[3]Rekapitulasi BaU Emisi GRK'!G105</f>
        <v>9046.4894954786141</v>
      </c>
      <c r="S19" s="5">
        <f>'[3]Rekapitulasi BaU Emisi GRK'!G106</f>
        <v>9245.6671125030989</v>
      </c>
      <c r="T19" s="5">
        <f>'[3]Rekapitulasi BaU Emisi GRK'!G107</f>
        <v>9444.8447295275892</v>
      </c>
      <c r="U19" s="5">
        <f>'[3]Rekapitulasi BaU Emisi GRK'!G108</f>
        <v>9644.0223465520776</v>
      </c>
      <c r="V19" s="5">
        <f>'[3]Rekapitulasi BaU Emisi GRK'!G109</f>
        <v>9843.199963576566</v>
      </c>
      <c r="W19" s="5">
        <f t="shared" ref="W19:W20" si="6">SUM(C19:V19)</f>
        <v>158895.77989346784</v>
      </c>
      <c r="X19" s="6">
        <f t="shared" ref="X19:X27" si="7">W19/$W$28</f>
        <v>6.1934160327676381E-2</v>
      </c>
    </row>
    <row r="20" spans="1:26" x14ac:dyDescent="0.25">
      <c r="A20" s="3" t="s">
        <v>3</v>
      </c>
      <c r="B20" s="2">
        <f>'[1]Limbah Padat - Cair Domestik'!$M$20</f>
        <v>4779.9152349968008</v>
      </c>
      <c r="C20" s="5">
        <f>'[4]Rekapitulasi BaU Emisi GRK'!G90</f>
        <v>4889.4857779684571</v>
      </c>
      <c r="D20" s="5">
        <f>'[4]Rekapitulasi BaU Emisi GRK'!G91</f>
        <v>4950.3511009944004</v>
      </c>
      <c r="E20" s="5">
        <f>'[4]Rekapitulasi BaU Emisi GRK'!G92</f>
        <v>5050.3562803337145</v>
      </c>
      <c r="F20" s="5">
        <f>'[4]Rekapitulasi BaU Emisi GRK'!G93</f>
        <v>5208.3972810410669</v>
      </c>
      <c r="G20" s="5">
        <f>'[4]Rekapitulasi BaU Emisi GRK'!G94</f>
        <v>5329.5243169353143</v>
      </c>
      <c r="H20" s="5">
        <f>'[4]Rekapitulasi BaU Emisi GRK'!G95</f>
        <v>5445.1040478451805</v>
      </c>
      <c r="I20" s="5">
        <f>'[4]Rekapitulasi BaU Emisi GRK'!G96</f>
        <v>5642.4314755013484</v>
      </c>
      <c r="J20" s="5">
        <f>'[4]Rekapitulasi BaU Emisi GRK'!G97</f>
        <v>5782.2529291929586</v>
      </c>
      <c r="K20" s="5">
        <f>'[4]Rekapitulasi BaU Emisi GRK'!G98</f>
        <v>5922.0743828845707</v>
      </c>
      <c r="L20" s="5">
        <f>'[4]Rekapitulasi BaU Emisi GRK'!G99</f>
        <v>6061.8958365761837</v>
      </c>
      <c r="M20" s="5">
        <f>'[4]Rekapitulasi BaU Emisi GRK'!G100</f>
        <v>6201.7172902677939</v>
      </c>
      <c r="N20" s="5">
        <f>'[4]Rekapitulasi BaU Emisi GRK'!G101</f>
        <v>6341.538743959406</v>
      </c>
      <c r="O20" s="5">
        <f>'[4]Rekapitulasi BaU Emisi GRK'!G102</f>
        <v>6481.3601976510181</v>
      </c>
      <c r="P20" s="5">
        <f>'[4]Rekapitulasi BaU Emisi GRK'!G103</f>
        <v>6621.1816513426274</v>
      </c>
      <c r="Q20" s="5">
        <f>'[4]Rekapitulasi BaU Emisi GRK'!G104</f>
        <v>6761.0031050342395</v>
      </c>
      <c r="R20" s="5">
        <f>'[4]Rekapitulasi BaU Emisi GRK'!G105</f>
        <v>6900.8245587258516</v>
      </c>
      <c r="S20" s="5">
        <f>'[4]Rekapitulasi BaU Emisi GRK'!G106</f>
        <v>7040.6460124174637</v>
      </c>
      <c r="T20" s="5">
        <f>'[4]Rekapitulasi BaU Emisi GRK'!G107</f>
        <v>7180.467466109073</v>
      </c>
      <c r="U20" s="5">
        <f>'[4]Rekapitulasi BaU Emisi GRK'!G108</f>
        <v>7320.2889198006851</v>
      </c>
      <c r="V20" s="5">
        <f>'[4]Rekapitulasi BaU Emisi GRK'!G109</f>
        <v>7460.1103734922972</v>
      </c>
      <c r="W20" s="5">
        <f t="shared" si="6"/>
        <v>122591.01174807367</v>
      </c>
      <c r="X20" s="6">
        <f t="shared" si="7"/>
        <v>4.7783341895094478E-2</v>
      </c>
    </row>
    <row r="21" spans="1:26" x14ac:dyDescent="0.25">
      <c r="A21" s="3" t="s">
        <v>4</v>
      </c>
      <c r="B21" s="2">
        <f>'[1]Limbah Padat - Cair Domestik'!$M$21</f>
        <v>5492.0970891536008</v>
      </c>
      <c r="C21" s="5">
        <f>'[5]Rekapitulasi BaU Emisi GRK'!G90</f>
        <v>4678.7988238335993</v>
      </c>
      <c r="D21" s="5">
        <f>'[5]Rekapitulasi BaU Emisi GRK'!G91</f>
        <v>4657.8003202296004</v>
      </c>
      <c r="E21" s="5">
        <f>'[5]Rekapitulasi BaU Emisi GRK'!G92</f>
        <v>4666.0393301328004</v>
      </c>
      <c r="F21" s="5">
        <f>'[5]Rekapitulasi BaU Emisi GRK'!G93</f>
        <v>4728.0006693936766</v>
      </c>
      <c r="G21" s="5">
        <f>'[5]Rekapitulasi BaU Emisi GRK'!G94</f>
        <v>4758.8697900714669</v>
      </c>
      <c r="H21" s="5">
        <f>'[5]Rekapitulasi BaU Emisi GRK'!G95</f>
        <v>4774.1738255872006</v>
      </c>
      <c r="I21" s="5">
        <f>'[5]Rekapitulasi BaU Emisi GRK'!G96</f>
        <v>4936.9219644671994</v>
      </c>
      <c r="J21" s="5">
        <f>'[5]Rekapitulasi BaU Emisi GRK'!G97</f>
        <v>4946.0831754928759</v>
      </c>
      <c r="K21" s="5">
        <f>'[5]Rekapitulasi BaU Emisi GRK'!G98</f>
        <v>4955.2443865185523</v>
      </c>
      <c r="L21" s="5">
        <f>'[5]Rekapitulasi BaU Emisi GRK'!G99</f>
        <v>4964.4055975442288</v>
      </c>
      <c r="M21" s="5">
        <f>'[5]Rekapitulasi BaU Emisi GRK'!G100</f>
        <v>4973.5668085699044</v>
      </c>
      <c r="N21" s="5">
        <f>'[5]Rekapitulasi BaU Emisi GRK'!G101</f>
        <v>4982.7280195955818</v>
      </c>
      <c r="O21" s="5">
        <f>'[5]Rekapitulasi BaU Emisi GRK'!G102</f>
        <v>4991.8892306212574</v>
      </c>
      <c r="P21" s="5">
        <f>'[5]Rekapitulasi BaU Emisi GRK'!G103</f>
        <v>5001.0504416469339</v>
      </c>
      <c r="Q21" s="5">
        <f>'[5]Rekapitulasi BaU Emisi GRK'!G104</f>
        <v>5010.2116526726104</v>
      </c>
      <c r="R21" s="5">
        <f>'[5]Rekapitulasi BaU Emisi GRK'!G105</f>
        <v>5019.372863698286</v>
      </c>
      <c r="S21" s="5">
        <f>'[5]Rekapitulasi BaU Emisi GRK'!G106</f>
        <v>5028.5340747239625</v>
      </c>
      <c r="T21" s="5">
        <f>'[5]Rekapitulasi BaU Emisi GRK'!G107</f>
        <v>5037.6952857496381</v>
      </c>
      <c r="U21" s="5">
        <f>'[5]Rekapitulasi BaU Emisi GRK'!G108</f>
        <v>5046.8564967753146</v>
      </c>
      <c r="V21" s="5">
        <f>'[5]Rekapitulasi BaU Emisi GRK'!G109</f>
        <v>5056.0177078009901</v>
      </c>
      <c r="W21" s="5">
        <f t="shared" ref="W21:W24" si="8">SUM(C21:V21)</f>
        <v>98214.260465125699</v>
      </c>
      <c r="X21" s="6">
        <f t="shared" si="7"/>
        <v>3.828180810207487E-2</v>
      </c>
    </row>
    <row r="22" spans="1:26" x14ac:dyDescent="0.25">
      <c r="A22" s="3" t="s">
        <v>5</v>
      </c>
      <c r="B22" s="2">
        <f>'[1]Limbah Padat - Cair Domestik'!$M$22</f>
        <v>20847.819710528001</v>
      </c>
      <c r="C22" s="5">
        <f>'[6]Rekapitulasi BaU Emisi GRK'!G90</f>
        <v>21355.816102349712</v>
      </c>
      <c r="D22" s="5">
        <f>'[6]Rekapitulasi BaU Emisi GRK'!G91</f>
        <v>21661.028765062973</v>
      </c>
      <c r="E22" s="5">
        <f>'[6]Rekapitulasi BaU Emisi GRK'!G92</f>
        <v>22132.76197164903</v>
      </c>
      <c r="F22" s="5">
        <f>'[6]Rekapitulasi BaU Emisi GRK'!G93</f>
        <v>22856.169152675353</v>
      </c>
      <c r="G22" s="5">
        <f>'[6]Rekapitulasi BaU Emisi GRK'!G94</f>
        <v>23422.320573140118</v>
      </c>
      <c r="H22" s="5">
        <f>'[6]Rekapitulasi BaU Emisi GRK'!G95</f>
        <v>23984.458355292649</v>
      </c>
      <c r="I22" s="5">
        <f>'[6]Rekapitulasi BaU Emisi GRK'!G96</f>
        <v>24583.208350342098</v>
      </c>
      <c r="J22" s="5">
        <f>'[6]Rekapitulasi BaU Emisi GRK'!G97</f>
        <v>25259.131147086024</v>
      </c>
      <c r="K22" s="5">
        <f>'[6]Rekapitulasi BaU Emisi GRK'!G98</f>
        <v>25935.053943829942</v>
      </c>
      <c r="L22" s="5">
        <f>'[6]Rekapitulasi BaU Emisi GRK'!G99</f>
        <v>26610.976740573868</v>
      </c>
      <c r="M22" s="5">
        <f>'[6]Rekapitulasi BaU Emisi GRK'!G100</f>
        <v>27286.89953731779</v>
      </c>
      <c r="N22" s="5">
        <f>'[6]Rekapitulasi BaU Emisi GRK'!G101</f>
        <v>27962.822334061719</v>
      </c>
      <c r="O22" s="5">
        <f>'[6]Rekapitulasi BaU Emisi GRK'!G102</f>
        <v>28638.745130805644</v>
      </c>
      <c r="P22" s="5">
        <f>'[6]Rekapitulasi BaU Emisi GRK'!G103</f>
        <v>29314.667927549563</v>
      </c>
      <c r="Q22" s="5">
        <f>'[6]Rekapitulasi BaU Emisi GRK'!G104</f>
        <v>29990.590724293485</v>
      </c>
      <c r="R22" s="5">
        <f>'[6]Rekapitulasi BaU Emisi GRK'!G105</f>
        <v>30666.51352103741</v>
      </c>
      <c r="S22" s="5">
        <f>'[6]Rekapitulasi BaU Emisi GRK'!G106</f>
        <v>31342.436317781343</v>
      </c>
      <c r="T22" s="5">
        <f>'[6]Rekapitulasi BaU Emisi GRK'!G107</f>
        <v>32018.359114525254</v>
      </c>
      <c r="U22" s="5">
        <f>'[6]Rekapitulasi BaU Emisi GRK'!G108</f>
        <v>32694.28191126918</v>
      </c>
      <c r="V22" s="5">
        <f>'[6]Rekapitulasi BaU Emisi GRK'!G109</f>
        <v>33370.204708013109</v>
      </c>
      <c r="W22" s="5">
        <f t="shared" si="8"/>
        <v>541086.44632865628</v>
      </c>
      <c r="X22" s="6">
        <f t="shared" si="7"/>
        <v>0.21090386881589746</v>
      </c>
    </row>
    <row r="23" spans="1:26" x14ac:dyDescent="0.25">
      <c r="A23" s="3" t="s">
        <v>6</v>
      </c>
      <c r="B23" s="2">
        <f>'[1]Limbah Padat - Cair Domestik'!$M$23</f>
        <v>8504.2989840752016</v>
      </c>
      <c r="C23" s="5">
        <f>'[7]Rekapitulasi BaU Emisi GRK'!G90</f>
        <v>8874.7143502857143</v>
      </c>
      <c r="D23" s="5">
        <f>'[7]Rekapitulasi BaU Emisi GRK'!G91</f>
        <v>9165.6146593995436</v>
      </c>
      <c r="E23" s="5">
        <f>'[7]Rekapitulasi BaU Emisi GRK'!G92</f>
        <v>9532.3044866221735</v>
      </c>
      <c r="F23" s="5">
        <f>'[7]Rekapitulasi BaU Emisi GRK'!G93</f>
        <v>10016.931766325637</v>
      </c>
      <c r="G23" s="5">
        <f>'[7]Rekapitulasi BaU Emisi GRK'!G94</f>
        <v>10445.738441618287</v>
      </c>
      <c r="H23" s="5">
        <f>'[7]Rekapitulasi BaU Emisi GRK'!G95</f>
        <v>10885.476570850742</v>
      </c>
      <c r="I23" s="5">
        <f>'[7]Rekapitulasi BaU Emisi GRK'!G96</f>
        <v>10935.565471739124</v>
      </c>
      <c r="J23" s="5">
        <f>'[7]Rekapitulasi BaU Emisi GRK'!G97</f>
        <v>11343.357650502705</v>
      </c>
      <c r="K23" s="5">
        <f>'[7]Rekapitulasi BaU Emisi GRK'!G98</f>
        <v>11751.149829266285</v>
      </c>
      <c r="L23" s="5">
        <f>'[7]Rekapitulasi BaU Emisi GRK'!G99</f>
        <v>12158.942008029868</v>
      </c>
      <c r="M23" s="5">
        <f>'[7]Rekapitulasi BaU Emisi GRK'!G100</f>
        <v>12566.73418679345</v>
      </c>
      <c r="N23" s="5">
        <f>'[7]Rekapitulasi BaU Emisi GRK'!G101</f>
        <v>12974.526365557029</v>
      </c>
      <c r="O23" s="5">
        <f>'[7]Rekapitulasi BaU Emisi GRK'!G102</f>
        <v>13382.318544320609</v>
      </c>
      <c r="P23" s="5">
        <f>'[7]Rekapitulasi BaU Emisi GRK'!G103</f>
        <v>13790.110723084194</v>
      </c>
      <c r="Q23" s="5">
        <f>'[7]Rekapitulasi BaU Emisi GRK'!G104</f>
        <v>14197.902901847772</v>
      </c>
      <c r="R23" s="5">
        <f>'[7]Rekapitulasi BaU Emisi GRK'!G105</f>
        <v>14605.695080611355</v>
      </c>
      <c r="S23" s="5">
        <f>'[7]Rekapitulasi BaU Emisi GRK'!G106</f>
        <v>15013.487259374935</v>
      </c>
      <c r="T23" s="5">
        <f>'[7]Rekapitulasi BaU Emisi GRK'!G107</f>
        <v>15421.279438138514</v>
      </c>
      <c r="U23" s="5">
        <f>'[7]Rekapitulasi BaU Emisi GRK'!G108</f>
        <v>15829.071616902094</v>
      </c>
      <c r="V23" s="5">
        <f>'[7]Rekapitulasi BaU Emisi GRK'!G109</f>
        <v>16236.863795665677</v>
      </c>
      <c r="W23" s="5">
        <f t="shared" si="8"/>
        <v>249127.7851469357</v>
      </c>
      <c r="X23" s="6">
        <f t="shared" si="7"/>
        <v>9.7104656887136945E-2</v>
      </c>
    </row>
    <row r="24" spans="1:26" x14ac:dyDescent="0.25">
      <c r="A24" s="3" t="s">
        <v>7</v>
      </c>
      <c r="B24" s="2">
        <f>'[1]Limbah Padat - Cair Domestik'!$M$24</f>
        <v>0</v>
      </c>
      <c r="C24" s="4">
        <f>'[8]Rekap BAU_Gabung'!B4</f>
        <v>834.14902138240006</v>
      </c>
      <c r="D24" s="4">
        <f>'[8]Rekap BAU_Gabung'!$C$4</f>
        <v>830.7166251312002</v>
      </c>
      <c r="E24" s="4">
        <f>'[8]Rekap BAU_Gabung'!$D$4</f>
        <v>831.9415484116571</v>
      </c>
      <c r="F24" s="4">
        <f>'[8]Rekap BAU_Gabung'!$E$4</f>
        <v>844.95244273859055</v>
      </c>
      <c r="G24" s="4">
        <f>'[8]Rekap BAU_Gabung'!$F$4</f>
        <v>847.43241437866675</v>
      </c>
      <c r="H24" s="4">
        <f>'[8]Rekap BAU_Gabung'!$G$4</f>
        <v>851.31552786773318</v>
      </c>
      <c r="I24" s="4">
        <f>'[8]Rekap BAU_Gabung'!$H$4</f>
        <v>857.74354909639931</v>
      </c>
      <c r="J24" s="4">
        <f>'[8]Rekap BAU_Gabung'!$I$4</f>
        <v>862.78735457543348</v>
      </c>
      <c r="K24" s="4">
        <f>'[8]Rekap BAU_Gabung'!$J$4</f>
        <v>867.83116005446709</v>
      </c>
      <c r="L24" s="4">
        <f>'[8]Rekap BAU_Gabung'!$K$4</f>
        <v>872.87496553350104</v>
      </c>
      <c r="M24" s="4">
        <f>'[8]Rekap BAU_Gabung'!$L$4</f>
        <v>877.91877101253488</v>
      </c>
      <c r="N24" s="4">
        <f>'[8]Rekap BAU_Gabung'!$M$4</f>
        <v>882.96257649156894</v>
      </c>
      <c r="O24" s="4">
        <f>'[8]Rekap BAU_Gabung'!$N$4</f>
        <v>888.00638197060277</v>
      </c>
      <c r="P24" s="4">
        <f>'[8]Rekap BAU_Gabung'!$O$4</f>
        <v>893.0501874496365</v>
      </c>
      <c r="Q24" s="4">
        <f>'[8]Rekap BAU_Gabung'!$P$4</f>
        <v>898.09399292867056</v>
      </c>
      <c r="R24" s="4">
        <f>'[8]Rekap BAU_Gabung'!$Q$4</f>
        <v>903.13779840770451</v>
      </c>
      <c r="S24" s="4">
        <f>'[8]Rekap BAU_Gabung'!$R$4</f>
        <v>908.18160388673857</v>
      </c>
      <c r="T24" s="4">
        <f>'[8]Rekap BAU_Gabung'!$S$4</f>
        <v>913.22540936577207</v>
      </c>
      <c r="U24" s="4">
        <f>'[8]Rekap BAU_Gabung'!$T$4</f>
        <v>918.26921484480636</v>
      </c>
      <c r="V24" s="4">
        <f>'[8]Rekap BAU_Gabung'!$U$4</f>
        <v>923.31302032384019</v>
      </c>
      <c r="W24" s="5">
        <f t="shared" si="8"/>
        <v>17507.903565851924</v>
      </c>
      <c r="X24" s="6">
        <f>W24/$W$28</f>
        <v>6.8242045646269983E-3</v>
      </c>
    </row>
    <row r="25" spans="1:26" x14ac:dyDescent="0.25">
      <c r="A25" s="3" t="s">
        <v>8</v>
      </c>
      <c r="B25" s="2">
        <f>'[1]Limbah Padat - Cair Domestik'!$M$25</f>
        <v>7661.9430083136003</v>
      </c>
      <c r="C25" s="5">
        <f>'[9]Rekapitulasi BaU Emisi GRK'!G90</f>
        <v>7833.8977349568004</v>
      </c>
      <c r="D25" s="5">
        <f>'[9]Rekapitulasi BaU Emisi GRK'!G91</f>
        <v>7945.5789545255993</v>
      </c>
      <c r="E25" s="5">
        <f>'[9]Rekapitulasi BaU Emisi GRK'!G92</f>
        <v>8099.4586661336016</v>
      </c>
      <c r="F25" s="5">
        <f>'[9]Rekapitulasi BaU Emisi GRK'!G93</f>
        <v>8359.2991433752395</v>
      </c>
      <c r="G25" s="5">
        <f>'[9]Rekapitulasi BaU Emisi GRK'!G94</f>
        <v>8559.1979100476965</v>
      </c>
      <c r="H25" s="5">
        <f>'[9]Rekapitulasi BaU Emisi GRK'!G95</f>
        <v>8753.6798965589333</v>
      </c>
      <c r="I25" s="5">
        <f>'[9]Rekapitulasi BaU Emisi GRK'!G96</f>
        <v>9030.5556776911235</v>
      </c>
      <c r="J25" s="5">
        <f>'[9]Rekapitulasi BaU Emisi GRK'!G97</f>
        <v>9297.9031467324967</v>
      </c>
      <c r="K25" s="5">
        <f>'[9]Rekapitulasi BaU Emisi GRK'!G98</f>
        <v>9565.250615773868</v>
      </c>
      <c r="L25" s="5">
        <f>'[9]Rekapitulasi BaU Emisi GRK'!G99</f>
        <v>9832.5980848152394</v>
      </c>
      <c r="M25" s="5">
        <f>'[9]Rekapitulasi BaU Emisi GRK'!G100</f>
        <v>10099.945553856611</v>
      </c>
      <c r="N25" s="5">
        <f>'[9]Rekapitulasi BaU Emisi GRK'!G101</f>
        <v>10367.293022897979</v>
      </c>
      <c r="O25" s="5">
        <f>'[9]Rekapitulasi BaU Emisi GRK'!G102</f>
        <v>10634.640491939352</v>
      </c>
      <c r="P25" s="5">
        <f>'[9]Rekapitulasi BaU Emisi GRK'!G103</f>
        <v>10901.987960980725</v>
      </c>
      <c r="Q25" s="5">
        <f>'[9]Rekapitulasi BaU Emisi GRK'!G104</f>
        <v>11169.335430022096</v>
      </c>
      <c r="R25" s="5">
        <f>'[9]Rekapitulasi BaU Emisi GRK'!G105</f>
        <v>11436.682899063466</v>
      </c>
      <c r="S25" s="5">
        <f>'[9]Rekapitulasi BaU Emisi GRK'!G106</f>
        <v>11704.030368104839</v>
      </c>
      <c r="T25" s="5">
        <f>'[9]Rekapitulasi BaU Emisi GRK'!G107</f>
        <v>11971.377837146209</v>
      </c>
      <c r="U25" s="5">
        <f>'[9]Rekapitulasi BaU Emisi GRK'!G108</f>
        <v>12238.725306187578</v>
      </c>
      <c r="V25" s="5">
        <f>'[9]Rekapitulasi BaU Emisi GRK'!G109</f>
        <v>12506.072775228953</v>
      </c>
      <c r="W25" s="5">
        <f>SUM(C25:V25)</f>
        <v>200307.51147603837</v>
      </c>
      <c r="X25" s="6">
        <f t="shared" si="7"/>
        <v>7.8075563359281119E-2</v>
      </c>
    </row>
    <row r="26" spans="1:26" x14ac:dyDescent="0.25">
      <c r="A26" s="3" t="s">
        <v>9</v>
      </c>
      <c r="B26" s="2">
        <f>'[1]Limbah Padat - Cair Domestik'!$M$26</f>
        <v>4754.5989798112005</v>
      </c>
      <c r="C26" s="5">
        <f>'[10]Rekapitulasi BaU Emisi GRK'!G90</f>
        <v>4809.3291932288002</v>
      </c>
      <c r="D26" s="5">
        <f>'[10]Rekapitulasi BaU Emisi GRK'!G91</f>
        <v>4818.3647396235438</v>
      </c>
      <c r="E26" s="5">
        <f>'[10]Rekapitulasi BaU Emisi GRK'!G92</f>
        <v>4866.4919494965716</v>
      </c>
      <c r="F26" s="5">
        <f>'[10]Rekapitulasi BaU Emisi GRK'!G93</f>
        <v>4963.8263936414469</v>
      </c>
      <c r="G26" s="5">
        <f>'[10]Rekapitulasi BaU Emisi GRK'!G94</f>
        <v>5032.8740250940955</v>
      </c>
      <c r="H26" s="5">
        <f>'[10]Rekapitulasi BaU Emisi GRK'!G95</f>
        <v>5090.5007345200765</v>
      </c>
      <c r="I26" s="5">
        <f>'[10]Rekapitulasi BaU Emisi GRK'!G96</f>
        <v>5290.2493976458973</v>
      </c>
      <c r="J26" s="5">
        <f>'[10]Rekapitulasi BaU Emisi GRK'!G97</f>
        <v>5402.6769540764035</v>
      </c>
      <c r="K26" s="5">
        <f>'[10]Rekapitulasi BaU Emisi GRK'!G98</f>
        <v>5515.1045105069115</v>
      </c>
      <c r="L26" s="5">
        <f>'[10]Rekapitulasi BaU Emisi GRK'!G99</f>
        <v>5627.5320669374178</v>
      </c>
      <c r="M26" s="5">
        <f>'[10]Rekapitulasi BaU Emisi GRK'!G100</f>
        <v>5739.9596233679231</v>
      </c>
      <c r="N26" s="5">
        <f>'[10]Rekapitulasi BaU Emisi GRK'!G101</f>
        <v>5852.3871797984311</v>
      </c>
      <c r="O26" s="5">
        <f>'[10]Rekapitulasi BaU Emisi GRK'!G102</f>
        <v>5964.8147362289374</v>
      </c>
      <c r="P26" s="5">
        <f>'[10]Rekapitulasi BaU Emisi GRK'!G103</f>
        <v>6077.2422926594445</v>
      </c>
      <c r="Q26" s="5">
        <f>'[10]Rekapitulasi BaU Emisi GRK'!G104</f>
        <v>6189.6698490899516</v>
      </c>
      <c r="R26" s="5">
        <f>'[10]Rekapitulasi BaU Emisi GRK'!G105</f>
        <v>6302.097405520457</v>
      </c>
      <c r="S26" s="5">
        <f>'[10]Rekapitulasi BaU Emisi GRK'!G106</f>
        <v>6414.524961950965</v>
      </c>
      <c r="T26" s="5">
        <f>'[10]Rekapitulasi BaU Emisi GRK'!G107</f>
        <v>6526.9525183814703</v>
      </c>
      <c r="U26" s="5">
        <f>'[10]Rekapitulasi BaU Emisi GRK'!G108</f>
        <v>6639.3800748119784</v>
      </c>
      <c r="V26" s="5">
        <f>'[10]Rekapitulasi BaU Emisi GRK'!G109</f>
        <v>6751.8076312424855</v>
      </c>
      <c r="W26" s="5">
        <f>SUM(C26:V26)</f>
        <v>113875.78623782322</v>
      </c>
      <c r="X26" s="6">
        <f t="shared" si="7"/>
        <v>4.4386334281641203E-2</v>
      </c>
    </row>
    <row r="27" spans="1:26" x14ac:dyDescent="0.25">
      <c r="A27" s="3" t="s">
        <v>10</v>
      </c>
      <c r="B27" s="2">
        <f>'[1]Limbah Padat - Cair Domestik'!$M$27</f>
        <v>24201.807684000003</v>
      </c>
      <c r="C27" s="5">
        <f>'[11]Rekapitulasi BaU Emisi GRK'!G90</f>
        <v>24929.818003594057</v>
      </c>
      <c r="D27" s="5">
        <f>'[11]Rekapitulasi BaU Emisi GRK'!G91</f>
        <v>24897.021875082515</v>
      </c>
      <c r="E27" s="5">
        <f>'[11]Rekapitulasi BaU Emisi GRK'!G92</f>
        <v>25304.105788329718</v>
      </c>
      <c r="F27" s="5">
        <f>'[11]Rekapitulasi BaU Emisi GRK'!G93</f>
        <v>26007.26680224427</v>
      </c>
      <c r="G27" s="5">
        <f>'[11]Rekapitulasi BaU Emisi GRK'!G94</f>
        <v>26516.019931723578</v>
      </c>
      <c r="H27" s="5">
        <f>'[11]Rekapitulasi BaU Emisi GRK'!G95</f>
        <v>27028.5256498688</v>
      </c>
      <c r="I27" s="5">
        <f>'[11]Rekapitulasi BaU Emisi GRK'!G96</f>
        <v>27668.195176979509</v>
      </c>
      <c r="J27" s="5">
        <f>'[11]Rekapitulasi BaU Emisi GRK'!G97</f>
        <v>28358.214654624917</v>
      </c>
      <c r="K27" s="5">
        <f>'[11]Rekapitulasi BaU Emisi GRK'!G98</f>
        <v>29048.234132270325</v>
      </c>
      <c r="L27" s="5">
        <f>'[11]Rekapitulasi BaU Emisi GRK'!G99</f>
        <v>29738.253609915737</v>
      </c>
      <c r="M27" s="5">
        <f>'[11]Rekapitulasi BaU Emisi GRK'!G100</f>
        <v>30428.273087561145</v>
      </c>
      <c r="N27" s="5">
        <f>'[11]Rekapitulasi BaU Emisi GRK'!G101</f>
        <v>31118.292565206553</v>
      </c>
      <c r="O27" s="5">
        <f>'[11]Rekapitulasi BaU Emisi GRK'!G102</f>
        <v>31808.312042851958</v>
      </c>
      <c r="P27" s="5">
        <f>'[11]Rekapitulasi BaU Emisi GRK'!G103</f>
        <v>32498.331520497366</v>
      </c>
      <c r="Q27" s="5">
        <f>'[11]Rekapitulasi BaU Emisi GRK'!G104</f>
        <v>33188.350998142785</v>
      </c>
      <c r="R27" s="5">
        <f>'[11]Rekapitulasi BaU Emisi GRK'!G105</f>
        <v>33878.370475788193</v>
      </c>
      <c r="S27" s="5">
        <f>'[11]Rekapitulasi BaU Emisi GRK'!G106</f>
        <v>34568.389953433594</v>
      </c>
      <c r="T27" s="5">
        <f>'[11]Rekapitulasi BaU Emisi GRK'!G107</f>
        <v>35258.409431079017</v>
      </c>
      <c r="U27" s="5">
        <f>'[11]Rekapitulasi BaU Emisi GRK'!G108</f>
        <v>35948.428908724418</v>
      </c>
      <c r="V27" s="5">
        <f>'[11]Rekapitulasi BaU Emisi GRK'!G109</f>
        <v>36638.448386369833</v>
      </c>
      <c r="W27" s="5">
        <f>SUM(C27:V27)</f>
        <v>604829.26299428835</v>
      </c>
      <c r="X27" s="6">
        <f t="shared" si="7"/>
        <v>0.23574944891723049</v>
      </c>
    </row>
    <row r="28" spans="1:26" x14ac:dyDescent="0.25">
      <c r="A28" s="3"/>
      <c r="B28" s="2">
        <f>SUM(B18:B27)</f>
        <v>100748.9483814352</v>
      </c>
      <c r="C28" s="20">
        <f t="shared" ref="C28:V28" si="9">SUM(C18:C27)</f>
        <v>103184.35584363155</v>
      </c>
      <c r="D28" s="20">
        <f t="shared" si="9"/>
        <v>104147.03638295591</v>
      </c>
      <c r="E28" s="20">
        <f t="shared" si="9"/>
        <v>106134.07312543957</v>
      </c>
      <c r="F28" s="20">
        <f t="shared" si="9"/>
        <v>109361.2672847872</v>
      </c>
      <c r="G28" s="20">
        <f t="shared" si="9"/>
        <v>111815.32974746574</v>
      </c>
      <c r="H28" s="20">
        <f t="shared" si="9"/>
        <v>114249.42191220053</v>
      </c>
      <c r="I28" s="20">
        <f t="shared" si="9"/>
        <v>117408.68682626676</v>
      </c>
      <c r="J28" s="20">
        <f t="shared" si="9"/>
        <v>120408.09896834275</v>
      </c>
      <c r="K28" s="20">
        <f t="shared" si="9"/>
        <v>123407.51111041875</v>
      </c>
      <c r="L28" s="20">
        <f t="shared" si="9"/>
        <v>126406.92325249477</v>
      </c>
      <c r="M28" s="20">
        <f t="shared" si="9"/>
        <v>129406.33539457075</v>
      </c>
      <c r="N28" s="20">
        <f t="shared" si="9"/>
        <v>132405.74753664676</v>
      </c>
      <c r="O28" s="20">
        <f t="shared" si="9"/>
        <v>135405.15967872276</v>
      </c>
      <c r="P28" s="20">
        <f t="shared" si="9"/>
        <v>138404.57182079877</v>
      </c>
      <c r="Q28" s="20">
        <f t="shared" si="9"/>
        <v>141403.98396287477</v>
      </c>
      <c r="R28" s="20">
        <f t="shared" si="9"/>
        <v>144403.39610495078</v>
      </c>
      <c r="S28" s="20">
        <f t="shared" si="9"/>
        <v>147402.80824702675</v>
      </c>
      <c r="T28" s="20">
        <f t="shared" si="9"/>
        <v>150402.22038910276</v>
      </c>
      <c r="U28" s="20">
        <f t="shared" si="9"/>
        <v>153401.63253117877</v>
      </c>
      <c r="V28" s="20">
        <f t="shared" si="9"/>
        <v>156401.04467325477</v>
      </c>
      <c r="W28" s="5">
        <f t="shared" ref="W28" si="10">SUM(W18:W27)</f>
        <v>2565559.6047931314</v>
      </c>
      <c r="X28" s="7">
        <f>SUM(X18:X27)</f>
        <v>0.99999999999999989</v>
      </c>
    </row>
    <row r="29" spans="1:26" x14ac:dyDescent="0.25">
      <c r="C29" s="2"/>
      <c r="X29" s="2"/>
      <c r="Z29" s="2"/>
    </row>
    <row r="30" spans="1:26" x14ac:dyDescent="0.25">
      <c r="C30" s="2"/>
      <c r="Z30" s="2"/>
    </row>
    <row r="31" spans="1:26" x14ac:dyDescent="0.25">
      <c r="B31" s="2">
        <f t="shared" ref="B31:G31" si="11">B13+B28</f>
        <v>449885.39020133391</v>
      </c>
      <c r="C31" s="16">
        <f t="shared" si="11"/>
        <v>427359.48059093446</v>
      </c>
      <c r="D31" s="16">
        <f t="shared" si="11"/>
        <v>444470.22186390188</v>
      </c>
      <c r="E31" s="16">
        <f t="shared" si="11"/>
        <v>460932.52832269343</v>
      </c>
      <c r="F31" s="16">
        <f t="shared" si="11"/>
        <v>477695.44870821718</v>
      </c>
      <c r="G31" s="16">
        <f t="shared" si="11"/>
        <v>492982.51161786244</v>
      </c>
      <c r="H31" s="16">
        <f t="shared" ref="H31:V31" si="12">H13+H28</f>
        <v>507716.80956186599</v>
      </c>
      <c r="I31" s="16">
        <f t="shared" si="12"/>
        <v>522835.01676445716</v>
      </c>
      <c r="J31" s="16">
        <f t="shared" si="12"/>
        <v>538179.85453444812</v>
      </c>
      <c r="K31" s="16">
        <f t="shared" si="12"/>
        <v>553627.77990665578</v>
      </c>
      <c r="L31" s="16">
        <f t="shared" si="12"/>
        <v>569133.31929271133</v>
      </c>
      <c r="M31" s="16">
        <f t="shared" si="12"/>
        <v>584667.30970761925</v>
      </c>
      <c r="N31" s="16">
        <f t="shared" si="12"/>
        <v>600211.34755639255</v>
      </c>
      <c r="O31" s="16">
        <f t="shared" si="12"/>
        <v>615754.09255609673</v>
      </c>
      <c r="P31" s="16">
        <f t="shared" si="12"/>
        <v>631288.81142955716</v>
      </c>
      <c r="Q31" s="16">
        <f t="shared" si="12"/>
        <v>646811.74945836514</v>
      </c>
      <c r="R31" s="16">
        <f t="shared" si="12"/>
        <v>662321.05427062674</v>
      </c>
      <c r="S31" s="16">
        <f t="shared" si="12"/>
        <v>677816.06751959224</v>
      </c>
      <c r="T31" s="16">
        <f t="shared" si="12"/>
        <v>693296.86123264208</v>
      </c>
      <c r="U31" s="16">
        <f t="shared" si="12"/>
        <v>708763.93652829796</v>
      </c>
      <c r="V31" s="16">
        <f t="shared" si="12"/>
        <v>724218.02978164097</v>
      </c>
    </row>
    <row r="32" spans="1:26" x14ac:dyDescent="0.25">
      <c r="B32" s="2">
        <f>B31</f>
        <v>449885.39020133391</v>
      </c>
      <c r="C32" s="16">
        <f>B32+C31</f>
        <v>877244.87079226831</v>
      </c>
      <c r="D32" s="16">
        <f t="shared" ref="D32:V32" si="13">C32+D31</f>
        <v>1321715.0926561703</v>
      </c>
      <c r="E32" s="16">
        <f t="shared" si="13"/>
        <v>1782647.6209788637</v>
      </c>
      <c r="F32" s="16">
        <f t="shared" si="13"/>
        <v>2260343.069687081</v>
      </c>
      <c r="G32" s="16">
        <f t="shared" si="13"/>
        <v>2753325.5813049437</v>
      </c>
      <c r="H32" s="16">
        <f t="shared" si="13"/>
        <v>3261042.3908668095</v>
      </c>
      <c r="I32" s="16">
        <f t="shared" si="13"/>
        <v>3783877.4076312669</v>
      </c>
      <c r="J32" s="16">
        <f t="shared" si="13"/>
        <v>4322057.262165715</v>
      </c>
      <c r="K32" s="16">
        <f t="shared" si="13"/>
        <v>4875685.0420723706</v>
      </c>
      <c r="L32" s="16">
        <f t="shared" si="13"/>
        <v>5444818.3613650817</v>
      </c>
      <c r="M32" s="16">
        <f t="shared" si="13"/>
        <v>6029485.671072701</v>
      </c>
      <c r="N32" s="16">
        <f t="shared" si="13"/>
        <v>6629697.0186290937</v>
      </c>
      <c r="O32" s="16">
        <f t="shared" si="13"/>
        <v>7245451.1111851903</v>
      </c>
      <c r="P32" s="16">
        <f t="shared" si="13"/>
        <v>7876739.9226147477</v>
      </c>
      <c r="Q32" s="16">
        <f t="shared" si="13"/>
        <v>8523551.6720731128</v>
      </c>
      <c r="R32" s="16">
        <f t="shared" si="13"/>
        <v>9185872.7263437398</v>
      </c>
      <c r="S32" s="16">
        <f t="shared" si="13"/>
        <v>9863688.7938633319</v>
      </c>
      <c r="T32" s="16">
        <f t="shared" si="13"/>
        <v>10556985.655095974</v>
      </c>
      <c r="U32" s="16">
        <f t="shared" si="13"/>
        <v>11265749.591624271</v>
      </c>
      <c r="V32" s="16">
        <f t="shared" si="13"/>
        <v>11989967.621405913</v>
      </c>
    </row>
    <row r="33" spans="1:22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C34" s="2"/>
    </row>
    <row r="39" spans="1:22" x14ac:dyDescent="0.25">
      <c r="A39" s="2">
        <f>'[11]Rekapitulasi BaU Emisi GRK'!G110</f>
        <v>0</v>
      </c>
    </row>
    <row r="40" spans="1:22" x14ac:dyDescent="0.25">
      <c r="A40" s="2">
        <f>'[11]Rekapitulasi BaU Emisi GRK'!G111</f>
        <v>0</v>
      </c>
    </row>
    <row r="41" spans="1:22" x14ac:dyDescent="0.25">
      <c r="A41" s="2">
        <f>'[11]Rekapitulasi BaU Emisi GRK'!G112</f>
        <v>0</v>
      </c>
    </row>
    <row r="42" spans="1:22" x14ac:dyDescent="0.25">
      <c r="A42" s="2">
        <f>'[10]Rekapitulasi BaU Emisi GRK'!G113</f>
        <v>0</v>
      </c>
    </row>
  </sheetData>
  <mergeCells count="8">
    <mergeCell ref="A16:A17"/>
    <mergeCell ref="A1:A2"/>
    <mergeCell ref="W1:W2"/>
    <mergeCell ref="X1:X2"/>
    <mergeCell ref="W16:W17"/>
    <mergeCell ref="X16:X17"/>
    <mergeCell ref="C1:V1"/>
    <mergeCell ref="C16:V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7"/>
  <sheetViews>
    <sheetView zoomScale="85" zoomScaleNormal="85" workbookViewId="0">
      <pane xSplit="2" ySplit="3" topLeftCell="N4" activePane="bottomRight" state="frozen"/>
      <selection pane="topRight" activeCell="C1" sqref="C1"/>
      <selection pane="bottomLeft" activeCell="A4" sqref="A4"/>
      <selection pane="bottomRight" activeCell="R20" sqref="R20"/>
    </sheetView>
  </sheetViews>
  <sheetFormatPr defaultRowHeight="15" x14ac:dyDescent="0.25"/>
  <cols>
    <col min="1" max="1" width="24.28515625" customWidth="1"/>
    <col min="2" max="2" width="11.7109375" bestFit="1" customWidth="1"/>
    <col min="3" max="3" width="13.28515625" bestFit="1" customWidth="1"/>
    <col min="4" max="4" width="11.5703125" bestFit="1" customWidth="1"/>
    <col min="5" max="7" width="13.28515625" bestFit="1" customWidth="1"/>
    <col min="8" max="8" width="14.140625" customWidth="1"/>
    <col min="9" max="13" width="13.28515625" bestFit="1" customWidth="1"/>
    <col min="14" max="22" width="13.28515625" customWidth="1"/>
    <col min="23" max="23" width="14" customWidth="1"/>
    <col min="24" max="24" width="11.42578125" customWidth="1"/>
    <col min="26" max="26" width="10.5703125" bestFit="1" customWidth="1"/>
  </cols>
  <sheetData>
    <row r="2" spans="1:26" x14ac:dyDescent="0.25">
      <c r="A2" s="29" t="s">
        <v>11</v>
      </c>
      <c r="B2" s="8"/>
      <c r="C2" s="34" t="s">
        <v>0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22"/>
      <c r="O2" s="13"/>
      <c r="P2" s="13"/>
      <c r="Q2" s="13"/>
      <c r="R2" s="13"/>
      <c r="S2" s="13"/>
      <c r="T2" s="13"/>
      <c r="U2" s="13"/>
      <c r="V2" s="13"/>
      <c r="W2" s="30" t="s">
        <v>12</v>
      </c>
      <c r="X2" s="30" t="s">
        <v>13</v>
      </c>
    </row>
    <row r="3" spans="1:26" x14ac:dyDescent="0.25">
      <c r="A3" s="29"/>
      <c r="B3" s="27">
        <v>2010</v>
      </c>
      <c r="C3" s="23">
        <v>2011</v>
      </c>
      <c r="D3" s="23">
        <v>2012</v>
      </c>
      <c r="E3" s="23">
        <v>2013</v>
      </c>
      <c r="F3" s="23">
        <v>2014</v>
      </c>
      <c r="G3" s="23">
        <v>2015</v>
      </c>
      <c r="H3" s="23">
        <v>2016</v>
      </c>
      <c r="I3" s="23">
        <v>2017</v>
      </c>
      <c r="J3" s="23">
        <v>2018</v>
      </c>
      <c r="K3" s="23">
        <v>2019</v>
      </c>
      <c r="L3" s="23">
        <v>2020</v>
      </c>
      <c r="M3" s="23">
        <v>2021</v>
      </c>
      <c r="N3" s="22">
        <v>2022</v>
      </c>
      <c r="O3" s="13">
        <v>2023</v>
      </c>
      <c r="P3" s="13">
        <v>2024</v>
      </c>
      <c r="Q3" s="13">
        <v>2025</v>
      </c>
      <c r="R3" s="13">
        <v>2026</v>
      </c>
      <c r="S3" s="13">
        <v>2027</v>
      </c>
      <c r="T3" s="13">
        <v>2028</v>
      </c>
      <c r="U3" s="13">
        <v>2029</v>
      </c>
      <c r="V3" s="13">
        <v>2030</v>
      </c>
      <c r="W3" s="30"/>
      <c r="X3" s="30"/>
    </row>
    <row r="4" spans="1:26" x14ac:dyDescent="0.25">
      <c r="A4" s="3" t="s">
        <v>1</v>
      </c>
      <c r="B4" s="18">
        <f>'[1]Limbah Cair Industri Sawit'!$M$4</f>
        <v>0</v>
      </c>
      <c r="C4" s="17">
        <f>'[13]Rekap BAU Emisi Industri Sawitt'!D5</f>
        <v>0</v>
      </c>
      <c r="D4" s="17">
        <f>'[13]Rekap BAU Emisi Industri Sawitt'!D6</f>
        <v>0</v>
      </c>
      <c r="E4" s="17">
        <f>'[13]Rekap BAU Emisi Industri Sawitt'!D7</f>
        <v>0</v>
      </c>
      <c r="F4" s="17">
        <f>'[13]Rekap BAU Emisi Industri Sawitt'!D8</f>
        <v>0</v>
      </c>
      <c r="G4" s="17">
        <f>'[13]Rekap BAU Emisi Industri Sawitt'!D9</f>
        <v>0</v>
      </c>
      <c r="H4" s="17">
        <f>'[13]Rekap BAU Emisi Industri Sawitt'!D10</f>
        <v>0</v>
      </c>
      <c r="I4" s="17">
        <f>'[13]Rekap BAU Emisi Industri Sawitt'!D11</f>
        <v>0</v>
      </c>
      <c r="J4" s="17">
        <f>'[13]Rekap BAU Emisi Industri Sawitt'!D12</f>
        <v>0</v>
      </c>
      <c r="K4" s="17">
        <f>'[13]Rekap BAU Emisi Industri Sawitt'!D13</f>
        <v>0</v>
      </c>
      <c r="L4" s="17">
        <f>'[13]Rekap BAU Emisi Industri Sawitt'!D14</f>
        <v>0</v>
      </c>
      <c r="M4" s="17">
        <f>'[13]Rekap BAU Emisi Industri Sawitt'!D15</f>
        <v>0</v>
      </c>
      <c r="N4" s="25">
        <f>'[13]Rekap BAU Emisi Industri Sawitt'!D16</f>
        <v>0</v>
      </c>
      <c r="O4" s="17">
        <f>'[13]Rekap BAU Emisi Industri Sawitt'!D17</f>
        <v>0</v>
      </c>
      <c r="P4" s="17">
        <f>'[13]Rekap BAU Emisi Industri Sawitt'!D18</f>
        <v>0</v>
      </c>
      <c r="Q4" s="17">
        <f>'[13]Rekap BAU Emisi Industri Sawitt'!D19</f>
        <v>0</v>
      </c>
      <c r="R4" s="17">
        <f>'[13]Rekap BAU Emisi Industri Sawitt'!D20</f>
        <v>0</v>
      </c>
      <c r="S4" s="17">
        <f>'[13]Rekap BAU Emisi Industri Sawitt'!D21</f>
        <v>0</v>
      </c>
      <c r="T4" s="17">
        <f>'[13]Rekap BAU Emisi Industri Sawitt'!D22</f>
        <v>0</v>
      </c>
      <c r="U4" s="17">
        <f>'[13]Rekap BAU Emisi Industri Sawitt'!D23</f>
        <v>0</v>
      </c>
      <c r="V4" s="17">
        <f>'[13]Rekap BAU Emisi Industri Sawitt'!D24</f>
        <v>0</v>
      </c>
      <c r="W4" s="4">
        <f>SUM(B4:V4)</f>
        <v>0</v>
      </c>
      <c r="X4" s="10">
        <f>W4/$W$14</f>
        <v>0</v>
      </c>
    </row>
    <row r="5" spans="1:26" x14ac:dyDescent="0.25">
      <c r="A5" s="3" t="s">
        <v>2</v>
      </c>
      <c r="B5" s="18">
        <f>'[1]Limbah Cair Industri Sawit'!$M$5</f>
        <v>32558.903999999999</v>
      </c>
      <c r="C5" s="17">
        <f>'[3]Rekap BAU Emisi Industri Sawitt'!$D$5</f>
        <v>34769.826000000001</v>
      </c>
      <c r="D5" s="17">
        <f>'[3]Rekap BAU Emisi Industri Sawitt'!$D$6</f>
        <v>77598.611999999994</v>
      </c>
      <c r="E5" s="17">
        <f>'[3]Rekap BAU Emisi Industri Sawitt'!$D$7</f>
        <v>96577.361999999994</v>
      </c>
      <c r="F5" s="17">
        <f>'[3]Rekap BAU Emisi Industri Sawitt'!$D$8</f>
        <v>115859.772</v>
      </c>
      <c r="G5" s="17">
        <f>'[3]Rekap BAU Emisi Industri Sawitt'!$D$9</f>
        <v>157990.266</v>
      </c>
      <c r="H5" s="17">
        <f>'[3]Rekap BAU Emisi Industri Sawitt'!$D$10</f>
        <v>153864.01800000001</v>
      </c>
      <c r="I5" s="17">
        <f>'[3]Rekap BAU Emisi Industri Sawitt'!$D$11</f>
        <v>212415.45009299999</v>
      </c>
      <c r="J5" s="17">
        <f>'[3]Rekap BAU Emisi Industri Sawitt'!$D$12</f>
        <v>241084.593792</v>
      </c>
      <c r="K5" s="17">
        <f>'[3]Rekap BAU Emisi Industri Sawitt'!$D$13</f>
        <v>270736.59809699992</v>
      </c>
      <c r="L5" s="17">
        <f>'[3]Rekap BAU Emisi Industri Sawitt'!$D$14</f>
        <v>301371.46300799999</v>
      </c>
      <c r="M5" s="17">
        <f>'[3]Rekap BAU Emisi Industri Sawitt'!$D$15</f>
        <v>345018.03756000003</v>
      </c>
      <c r="N5" s="25">
        <f>'[3]Rekap BAU Emisi Industri Sawitt'!$D$16</f>
        <v>390106.507392</v>
      </c>
      <c r="O5" s="17">
        <f>'[3]Rekap BAU Emisi Industri Sawitt'!$D$17</f>
        <v>436636.87250400003</v>
      </c>
      <c r="P5" s="17">
        <f>'[3]Rekap BAU Emisi Industri Sawitt'!$D$18</f>
        <v>484609.13289600005</v>
      </c>
      <c r="Q5" s="17">
        <f>'[3]Rekap BAU Emisi Industri Sawitt'!$D$19</f>
        <v>534023.28856800008</v>
      </c>
      <c r="R5" s="17">
        <f>'[3]Rekap BAU Emisi Industri Sawitt'!$D$20</f>
        <v>584879.33952000004</v>
      </c>
      <c r="S5" s="17">
        <f>'[3]Rekap BAU Emisi Industri Sawitt'!$D$21</f>
        <v>637177.28575200005</v>
      </c>
      <c r="T5" s="17">
        <f>'[3]Rekap BAU Emisi Industri Sawitt'!$D$22</f>
        <v>690917.12726399989</v>
      </c>
      <c r="U5" s="17">
        <f>'[3]Rekap BAU Emisi Industri Sawitt'!$D$23</f>
        <v>746098.86405600014</v>
      </c>
      <c r="V5" s="17">
        <f>'[3]Rekap BAU Emisi Industri Sawitt'!$D$24</f>
        <v>758449.58716800017</v>
      </c>
      <c r="W5" s="4">
        <f t="shared" ref="W5:W13" si="0">SUM(B5:V5)</f>
        <v>7302742.9076700006</v>
      </c>
      <c r="X5" s="10">
        <f t="shared" ref="X5:X13" si="1">W5/$W$14</f>
        <v>0.12408817533705324</v>
      </c>
    </row>
    <row r="6" spans="1:26" x14ac:dyDescent="0.25">
      <c r="A6" s="3" t="s">
        <v>3</v>
      </c>
      <c r="B6" s="18">
        <f>'[1]Limbah Cair Industri Sawit'!$M$6</f>
        <v>0</v>
      </c>
      <c r="C6" s="17">
        <f>'[4]Rekap BAU Emisi Industri Sawitt'!$D$5</f>
        <v>0</v>
      </c>
      <c r="D6" s="17">
        <f>'[4]Rekap BAU Emisi Industri Sawitt'!$D$6</f>
        <v>0</v>
      </c>
      <c r="E6" s="17">
        <f>'[4]Rekap BAU Emisi Industri Sawitt'!$D$7</f>
        <v>0</v>
      </c>
      <c r="F6" s="17">
        <f>'[4]Rekap BAU Emisi Industri Sawitt'!$D$8</f>
        <v>0</v>
      </c>
      <c r="G6" s="17">
        <f>'[4]Rekap BAU Emisi Industri Sawitt'!$D$9</f>
        <v>0</v>
      </c>
      <c r="H6" s="17">
        <f>'[4]Rekap BAU Emisi Industri Sawitt'!$D$10</f>
        <v>0</v>
      </c>
      <c r="I6" s="17">
        <f>'[4]Rekap BAU Emisi Industri Sawitt'!$D$11</f>
        <v>187.01285147999999</v>
      </c>
      <c r="J6" s="17">
        <f>'[4]Rekap BAU Emisi Industri Sawitt'!$D$12</f>
        <v>233.25048294911997</v>
      </c>
      <c r="K6" s="17">
        <f>'[4]Rekap BAU Emisi Industri Sawitt'!$D$13</f>
        <v>290.80088141818896</v>
      </c>
      <c r="L6" s="17">
        <f>'[4]Rekap BAU Emisi Industri Sawitt'!$D$14</f>
        <v>362.40814000585999</v>
      </c>
      <c r="M6" s="17">
        <f>'[4]Rekap BAU Emisi Industri Sawitt'!$D$15</f>
        <v>451.4771907666431</v>
      </c>
      <c r="N6" s="25">
        <f>'[4]Rekap BAU Emisi Industri Sawitt'!$D$16</f>
        <v>562.23197729316507</v>
      </c>
      <c r="O6" s="17">
        <f>'[4]Rekap BAU Emisi Industri Sawitt'!$D$17</f>
        <v>699.91128716771948</v>
      </c>
      <c r="P6" s="17">
        <f>'[4]Rekap BAU Emisi Industri Sawitt'!$D$18</f>
        <v>871.01116985765987</v>
      </c>
      <c r="Q6" s="17">
        <f>'[4]Rekap BAU Emisi Industri Sawitt'!$D$19</f>
        <v>1083.5849725851597</v>
      </c>
      <c r="R6" s="17">
        <f>'[4]Rekap BAU Emisi Industri Sawitt'!$D$20</f>
        <v>1347.6146292284045</v>
      </c>
      <c r="S6" s="17">
        <f>'[4]Rekap BAU Emisi Industri Sawitt'!$D$21</f>
        <v>1675.470051632363</v>
      </c>
      <c r="T6" s="17">
        <f>'[4]Rekap BAU Emisi Industri Sawitt'!$D$22</f>
        <v>2082.4774421967868</v>
      </c>
      <c r="U6" s="17">
        <f>'[4]Rekap BAU Emisi Industri Sawitt'!$D$23</f>
        <v>2587.6222481471655</v>
      </c>
      <c r="V6" s="17">
        <f>'[4]Rekap BAU Emisi Industri Sawitt'!$D$24</f>
        <v>3214.4185296782853</v>
      </c>
      <c r="W6" s="4">
        <f t="shared" si="0"/>
        <v>15649.29185440652</v>
      </c>
      <c r="X6" s="10">
        <f t="shared" si="1"/>
        <v>2.6591269829460447E-4</v>
      </c>
    </row>
    <row r="7" spans="1:26" x14ac:dyDescent="0.25">
      <c r="A7" s="3" t="s">
        <v>4</v>
      </c>
      <c r="B7" s="18">
        <f>'[1]Limbah Cair Industri Sawit'!$M$7</f>
        <v>18243.918000000001</v>
      </c>
      <c r="C7" s="17">
        <f>'[5]Rekap BAU Emisi Industri Sawitt'!$D$5</f>
        <v>20109.725999999999</v>
      </c>
      <c r="D7" s="17">
        <f>'[5]Rekap BAU Emisi Industri Sawitt'!$D$6</f>
        <v>19065.941999999999</v>
      </c>
      <c r="E7" s="17">
        <f>'[5]Rekap BAU Emisi Industri Sawitt'!$D$7</f>
        <v>25666.83</v>
      </c>
      <c r="F7" s="17">
        <f>'[5]Rekap BAU Emisi Industri Sawitt'!$D$8</f>
        <v>58489.074000000001</v>
      </c>
      <c r="G7" s="17">
        <f>'[5]Rekap BAU Emisi Industri Sawitt'!$D$9</f>
        <v>65941.47</v>
      </c>
      <c r="H7" s="17">
        <f>'[5]Rekap BAU Emisi Industri Sawitt'!$D$10</f>
        <v>73790.892000000007</v>
      </c>
      <c r="I7" s="17">
        <f>'[5]Rekap BAU Emisi Industri Sawitt'!$D$11</f>
        <v>152802.8964</v>
      </c>
      <c r="J7" s="17">
        <f>'[5]Rekap BAU Emisi Industri Sawitt'!$D$12</f>
        <v>206082.64857599998</v>
      </c>
      <c r="K7" s="17">
        <f>'[5]Rekap BAU Emisi Industri Sawitt'!$D$13</f>
        <v>261391.300128</v>
      </c>
      <c r="L7" s="17">
        <f>'[5]Rekap BAU Emisi Industri Sawitt'!$D$14</f>
        <v>318728.85105599998</v>
      </c>
      <c r="M7" s="17">
        <f>'[5]Rekap BAU Emisi Industri Sawitt'!$D$15</f>
        <v>374521.91462</v>
      </c>
      <c r="N7" s="25">
        <f>'[5]Rekap BAU Emisi Industri Sawitt'!$D$16</f>
        <v>432207.51302399993</v>
      </c>
      <c r="O7" s="17">
        <f>'[5]Rekap BAU Emisi Industri Sawitt'!$D$17</f>
        <v>491785.64626800001</v>
      </c>
      <c r="P7" s="17">
        <f>'[5]Rekap BAU Emisi Industri Sawitt'!$D$18</f>
        <v>553256.31435200013</v>
      </c>
      <c r="Q7" s="17">
        <f>'[5]Rekap BAU Emisi Industri Sawitt'!$D$19</f>
        <v>616619.517276</v>
      </c>
      <c r="R7" s="17">
        <f>'[5]Rekap BAU Emisi Industri Sawitt'!$D$20</f>
        <v>681875.25503999996</v>
      </c>
      <c r="S7" s="17">
        <f>'[5]Rekap BAU Emisi Industri Sawitt'!$D$21</f>
        <v>749023.5276439999</v>
      </c>
      <c r="T7" s="17">
        <f>'[5]Rekap BAU Emisi Industri Sawitt'!$D$22</f>
        <v>818064.33508799993</v>
      </c>
      <c r="U7" s="17">
        <f>'[5]Rekap BAU Emisi Industri Sawitt'!$D$23</f>
        <v>888997.67737199995</v>
      </c>
      <c r="V7" s="17">
        <f>'[5]Rekap BAU Emisi Industri Sawitt'!$D$24</f>
        <v>903713.9096159999</v>
      </c>
      <c r="W7" s="4">
        <f t="shared" si="0"/>
        <v>7730379.1584600005</v>
      </c>
      <c r="X7" s="10">
        <f t="shared" si="1"/>
        <v>0.13135456862782299</v>
      </c>
    </row>
    <row r="8" spans="1:26" x14ac:dyDescent="0.25">
      <c r="A8" s="3" t="s">
        <v>5</v>
      </c>
      <c r="B8" s="18">
        <f>'[1]Limbah Cair Industri Sawit'!$M$8</f>
        <v>36273.635999999999</v>
      </c>
      <c r="C8" s="17">
        <f>'[6]Rekap BAU Emisi Industri Sawitt'!$D$5</f>
        <v>40729.248</v>
      </c>
      <c r="D8" s="17">
        <f>'[6]Rekap BAU Emisi Industri Sawitt'!$D$6</f>
        <v>59678.135999999999</v>
      </c>
      <c r="E8" s="17">
        <f>'[6]Rekap BAU Emisi Industri Sawitt'!$D$7</f>
        <v>140167.69200000001</v>
      </c>
      <c r="F8" s="17">
        <f>'[6]Rekap BAU Emisi Industri Sawitt'!$D$8</f>
        <v>155154.76199999999</v>
      </c>
      <c r="G8" s="17">
        <f>'[6]Rekap BAU Emisi Industri Sawitt'!$D$9</f>
        <v>189871.038</v>
      </c>
      <c r="H8" s="17">
        <f>'[6]Rekap BAU Emisi Industri Sawitt'!$D$10</f>
        <v>244646.514</v>
      </c>
      <c r="I8" s="17">
        <f>'[6]Rekap BAU Emisi Industri Sawitt'!$D$11</f>
        <v>389672.10739800002</v>
      </c>
      <c r="J8" s="17">
        <f>'[6]Rekap BAU Emisi Industri Sawitt'!$D$12</f>
        <v>426345.8250239999</v>
      </c>
      <c r="K8" s="17">
        <f>'[6]Rekap BAU Emisi Industri Sawitt'!$D$13</f>
        <v>464178.19807799993</v>
      </c>
      <c r="L8" s="17">
        <f>'[6]Rekap BAU Emisi Industri Sawitt'!$D$14</f>
        <v>503169.22655999998</v>
      </c>
      <c r="M8" s="17">
        <f>'[6]Rekap BAU Emisi Industri Sawitt'!$D$15</f>
        <v>527179.76037999999</v>
      </c>
      <c r="N8" s="25">
        <f>'[6]Rekap BAU Emisi Industri Sawitt'!$D$16</f>
        <v>551733.06115199986</v>
      </c>
      <c r="O8" s="17">
        <f>'[6]Rekap BAU Emisi Industri Sawitt'!$D$17</f>
        <v>576829.12887599971</v>
      </c>
      <c r="P8" s="17">
        <f>'[6]Rekap BAU Emisi Industri Sawitt'!$D$18</f>
        <v>602467.96355199965</v>
      </c>
      <c r="Q8" s="17">
        <f>'[6]Rekap BAU Emisi Industri Sawitt'!$D$19</f>
        <v>628649.56517999957</v>
      </c>
      <c r="R8" s="17">
        <f>'[6]Rekap BAU Emisi Industri Sawitt'!$D$20</f>
        <v>655373.93375999958</v>
      </c>
      <c r="S8" s="17">
        <f>'[6]Rekap BAU Emisi Industri Sawitt'!$D$21</f>
        <v>682641.06929199956</v>
      </c>
      <c r="T8" s="17">
        <f>'[6]Rekap BAU Emisi Industri Sawitt'!$D$22</f>
        <v>710450.97177599941</v>
      </c>
      <c r="U8" s="17">
        <f>'[6]Rekap BAU Emisi Industri Sawitt'!$D$23</f>
        <v>738803.64121199946</v>
      </c>
      <c r="V8" s="17">
        <f>'[6]Rekap BAU Emisi Industri Sawitt'!$D$24</f>
        <v>751033.6011359992</v>
      </c>
      <c r="W8" s="4">
        <f t="shared" si="0"/>
        <v>9075049.0793759972</v>
      </c>
      <c r="X8" s="10">
        <f t="shared" si="1"/>
        <v>0.15420319400416435</v>
      </c>
    </row>
    <row r="9" spans="1:26" x14ac:dyDescent="0.25">
      <c r="A9" s="3" t="s">
        <v>6</v>
      </c>
      <c r="B9" s="18">
        <f>'[1]Limbah Cair Industri Sawit'!$M$9</f>
        <v>138177.774</v>
      </c>
      <c r="C9" s="17">
        <f>'[7]Rekap BAU Emisi Industri Sawitt'!$D$5</f>
        <v>238089.47399999999</v>
      </c>
      <c r="D9" s="17">
        <f>'[7]Rekap BAU Emisi Industri Sawitt'!$D$6</f>
        <v>314814.78000000003</v>
      </c>
      <c r="E9" s="17">
        <f>'[7]Rekap BAU Emisi Industri Sawitt'!$D$7</f>
        <v>428703.408</v>
      </c>
      <c r="F9" s="17">
        <f>'[7]Rekap BAU Emisi Industri Sawitt'!$D$8</f>
        <v>655587.95400000003</v>
      </c>
      <c r="G9" s="17">
        <f>'[7]Rekap BAU Emisi Industri Sawitt'!$D$9</f>
        <v>717510.65399999998</v>
      </c>
      <c r="H9" s="17">
        <f>'[7]Rekap BAU Emisi Industri Sawitt'!$D$10</f>
        <v>640376.60400000005</v>
      </c>
      <c r="I9" s="17">
        <f>'[7]Rekap BAU Emisi Industri Sawitt'!$D$11</f>
        <v>794522.08646999998</v>
      </c>
      <c r="J9" s="17">
        <f>'[7]Rekap BAU Emisi Industri Sawitt'!$D$12</f>
        <v>901288.97510399995</v>
      </c>
      <c r="K9" s="17">
        <f>'[7]Rekap BAU Emisi Industri Sawitt'!$D$13</f>
        <v>1011713.2423019999</v>
      </c>
      <c r="L9" s="17">
        <f>'[7]Rekap BAU Emisi Industri Sawitt'!$D$14</f>
        <v>1125794.8880639998</v>
      </c>
      <c r="M9" s="17">
        <f>'[7]Rekap BAU Emisi Industri Sawitt'!$D$15</f>
        <v>1186458.70994</v>
      </c>
      <c r="N9" s="25">
        <f>'[7]Rekap BAU Emisi Industri Sawitt'!$D$16</f>
        <v>1248601.8551999999</v>
      </c>
      <c r="O9" s="17">
        <f>'[7]Rekap BAU Emisi Industri Sawitt'!$D$17</f>
        <v>1312224.3238439998</v>
      </c>
      <c r="P9" s="17">
        <f>'[7]Rekap BAU Emisi Industri Sawitt'!$D$18</f>
        <v>1377326.1158719996</v>
      </c>
      <c r="Q9" s="17">
        <f>'[7]Rekap BAU Emisi Industri Sawitt'!$D$19</f>
        <v>1443907.2312839997</v>
      </c>
      <c r="R9" s="17">
        <f>'[7]Rekap BAU Emisi Industri Sawitt'!$D$20</f>
        <v>1511967.6700800001</v>
      </c>
      <c r="S9" s="17">
        <f>'[7]Rekap BAU Emisi Industri Sawitt'!$D$21</f>
        <v>1581507.4322599997</v>
      </c>
      <c r="T9" s="17">
        <f>'[7]Rekap BAU Emisi Industri Sawitt'!$D$22</f>
        <v>1652526.517824</v>
      </c>
      <c r="U9" s="17">
        <f>'[7]Rekap BAU Emisi Industri Sawitt'!$D$23</f>
        <v>1725024.9267719996</v>
      </c>
      <c r="V9" s="17">
        <f>'[7]Rekap BAU Emisi Industri Sawitt'!$D$24</f>
        <v>1753580.5328159998</v>
      </c>
      <c r="W9" s="4">
        <f t="shared" si="0"/>
        <v>21759705.155831996</v>
      </c>
      <c r="X9" s="10">
        <f t="shared" si="1"/>
        <v>0.36974081421154098</v>
      </c>
    </row>
    <row r="10" spans="1:26" x14ac:dyDescent="0.25">
      <c r="A10" s="3" t="s">
        <v>7</v>
      </c>
      <c r="B10" s="18">
        <f>'[1]Limbah Cair Industri Sawit'!$M$10</f>
        <v>0</v>
      </c>
      <c r="C10" s="17">
        <f>'[8]Rekap BAU_Gabung'!B5</f>
        <v>0</v>
      </c>
      <c r="D10" s="17">
        <f>'[8]Rekap BAU_Gabung'!C5</f>
        <v>0</v>
      </c>
      <c r="E10" s="17">
        <f>'[8]Rekap BAU_Gabung'!D5</f>
        <v>0</v>
      </c>
      <c r="F10" s="17">
        <f>'[8]Rekap BAU_Gabung'!E5</f>
        <v>0</v>
      </c>
      <c r="G10" s="17">
        <f>'[8]Rekap BAU_Gabung'!F5</f>
        <v>0</v>
      </c>
      <c r="H10" s="17">
        <f>'[8]Rekap BAU_Gabung'!G5</f>
        <v>0</v>
      </c>
      <c r="I10" s="17">
        <f>'[8]Rekap BAU_Gabung'!H5</f>
        <v>11869.300485000002</v>
      </c>
      <c r="J10" s="17">
        <f>'[8]Rekap BAU_Gabung'!I5</f>
        <v>24228.973440000002</v>
      </c>
      <c r="K10" s="17">
        <f>'[8]Rekap BAU_Gabung'!J5</f>
        <v>37079.018865000005</v>
      </c>
      <c r="L10" s="17">
        <f>'[8]Rekap BAU_Gabung'!K5</f>
        <v>50419.43675999999</v>
      </c>
      <c r="M10" s="17">
        <f>'[8]Rekap BAU_Gabung'!L5</f>
        <v>75333.971019999997</v>
      </c>
      <c r="N10" s="25">
        <f>'[8]Rekap BAU_Gabung'!M5</f>
        <v>101161.84612799999</v>
      </c>
      <c r="O10" s="17">
        <f>'[8]Rekap BAU_Gabung'!N5</f>
        <v>127903.06208399998</v>
      </c>
      <c r="P10" s="17">
        <f>'[8]Rekap BAU_Gabung'!O5</f>
        <v>155557.61888799997</v>
      </c>
      <c r="Q10" s="17">
        <f>'[8]Rekap BAU_Gabung'!P5</f>
        <v>184125.51653999995</v>
      </c>
      <c r="R10" s="17">
        <f>'[8]Rekap BAU_Gabung'!Q5</f>
        <v>213606.75503999996</v>
      </c>
      <c r="S10" s="17">
        <f>'[8]Rekap BAU_Gabung'!R5</f>
        <v>244001.33438799999</v>
      </c>
      <c r="T10" s="17">
        <f>'[8]Rekap BAU_Gabung'!S5</f>
        <v>275309.25458399998</v>
      </c>
      <c r="U10" s="17">
        <f>'[8]Rekap BAU_Gabung'!T5</f>
        <v>307530.51562799996</v>
      </c>
      <c r="V10" s="17">
        <f>'[8]Rekap BAU_Gabung'!U5</f>
        <v>312621.29438399995</v>
      </c>
      <c r="W10" s="4">
        <f t="shared" si="0"/>
        <v>2120747.898234</v>
      </c>
      <c r="X10" s="10">
        <f t="shared" si="1"/>
        <v>3.6035738950272178E-2</v>
      </c>
    </row>
    <row r="11" spans="1:26" x14ac:dyDescent="0.25">
      <c r="A11" s="3" t="s">
        <v>8</v>
      </c>
      <c r="B11" s="18">
        <f>'[1]Limbah Cair Industri Sawit'!$M$11</f>
        <v>104661.648</v>
      </c>
      <c r="C11" s="18">
        <f>'[9]Rekap BAU Emisi Industri Sawitt'!$D$5</f>
        <v>115753.554</v>
      </c>
      <c r="D11" s="18">
        <f>'[9]Rekap BAU Emisi Industri Sawitt'!$D$6</f>
        <v>126572.67</v>
      </c>
      <c r="E11" s="18">
        <f>'[9]Rekap BAU Emisi Industri Sawitt'!$D$7</f>
        <v>131458.068</v>
      </c>
      <c r="F11" s="18">
        <f>'[9]Rekap BAU Emisi Industri Sawitt'!$D$8</f>
        <v>171295.992</v>
      </c>
      <c r="G11" s="18">
        <f>'[9]Rekap BAU Emisi Industri Sawitt'!$D$9</f>
        <v>171918.18</v>
      </c>
      <c r="H11" s="18">
        <f>'[9]Rekap BAU Emisi Industri Sawitt'!$D$10</f>
        <v>268126.86599999998</v>
      </c>
      <c r="I11" s="18">
        <f>'[9]Rekap BAU Emisi Industri Sawitt'!$D$11</f>
        <v>363467.23471799993</v>
      </c>
      <c r="J11" s="18">
        <f>'[9]Rekap BAU Emisi Industri Sawitt'!$D$12</f>
        <v>391272.98918399995</v>
      </c>
      <c r="K11" s="18">
        <f>'[9]Rekap BAU Emisi Industri Sawitt'!$D$13</f>
        <v>419900.35159799998</v>
      </c>
      <c r="L11" s="18">
        <f>'[9]Rekap BAU Emisi Industri Sawitt'!$D$14</f>
        <v>449349.32195999997</v>
      </c>
      <c r="M11" s="18">
        <f>'[9]Rekap BAU Emisi Industri Sawitt'!$D$15</f>
        <v>470176.92063999985</v>
      </c>
      <c r="N11" s="26">
        <f>'[9]Rekap BAU Emisi Industri Sawitt'!$D$16</f>
        <v>491465.7723359997</v>
      </c>
      <c r="O11" s="18">
        <f>'[9]Rekap BAU Emisi Industri Sawitt'!$D$17</f>
        <v>513215.87704799976</v>
      </c>
      <c r="P11" s="18">
        <f>'[9]Rekap BAU Emisi Industri Sawitt'!$D$18</f>
        <v>535427.23477599968</v>
      </c>
      <c r="Q11" s="18">
        <f>'[9]Rekap BAU Emisi Industri Sawitt'!$D$19</f>
        <v>558099.84551999974</v>
      </c>
      <c r="R11" s="18">
        <f>'[9]Rekap BAU Emisi Industri Sawitt'!$D$20</f>
        <v>581233.70927999972</v>
      </c>
      <c r="S11" s="18">
        <f>'[9]Rekap BAU Emisi Industri Sawitt'!$D$21</f>
        <v>604828.8260559995</v>
      </c>
      <c r="T11" s="18">
        <f>'[9]Rekap BAU Emisi Industri Sawitt'!$D$22</f>
        <v>628885.1958479993</v>
      </c>
      <c r="U11" s="18">
        <f>'[9]Rekap BAU Emisi Industri Sawitt'!$D$23</f>
        <v>653402.81865599938</v>
      </c>
      <c r="V11" s="18">
        <f>'[9]Rekap BAU Emisi Industri Sawitt'!$D$24</f>
        <v>664219.07596799929</v>
      </c>
      <c r="W11" s="4">
        <f t="shared" si="0"/>
        <v>8414732.1515879966</v>
      </c>
      <c r="X11" s="10">
        <f t="shared" si="1"/>
        <v>0.14298309167421328</v>
      </c>
    </row>
    <row r="12" spans="1:26" x14ac:dyDescent="0.25">
      <c r="A12" s="3" t="s">
        <v>9</v>
      </c>
      <c r="B12" s="18">
        <f>'[1]Limbah Cair Industri Sawit'!$M$12</f>
        <v>43074.737999999998</v>
      </c>
      <c r="C12" s="18">
        <f>'[10]Rekap BAU Emisi Industri Sawitt'!$D$5</f>
        <v>64718.64</v>
      </c>
      <c r="D12" s="18">
        <f>'[10]Rekap BAU Emisi Industri Sawitt'!$D$6</f>
        <v>59457.131999999998</v>
      </c>
      <c r="E12" s="18">
        <f>'[10]Rekap BAU Emisi Industri Sawitt'!$D$7</f>
        <v>46275.516000000003</v>
      </c>
      <c r="F12" s="18">
        <f>'[10]Rekap BAU Emisi Industri Sawitt'!$D$8</f>
        <v>56027.411999999997</v>
      </c>
      <c r="G12" s="18">
        <f>'[10]Rekap BAU Emisi Industri Sawitt'!$D$9</f>
        <v>58289.616000000002</v>
      </c>
      <c r="H12" s="18">
        <f>'[10]Rekap BAU Emisi Industri Sawitt'!$D$10</f>
        <v>57110.633999999998</v>
      </c>
      <c r="I12" s="18">
        <f>'[10]Rekap BAU Emisi Industri Sawitt'!$D$11</f>
        <v>97979.854139999996</v>
      </c>
      <c r="J12" s="18">
        <f>'[10]Rekap BAU Emisi Industri Sawitt'!$D$12</f>
        <v>104447.12140799998</v>
      </c>
      <c r="K12" s="18">
        <f>'[10]Rekap BAU Emisi Industri Sawitt'!$D$13</f>
        <v>111094.24460400001</v>
      </c>
      <c r="L12" s="18">
        <f>'[10]Rekap BAU Emisi Industri Sawitt'!$D$14</f>
        <v>117921.22372799997</v>
      </c>
      <c r="M12" s="18">
        <f>'[10]Rekap BAU Emisi Industri Sawitt'!$D$15</f>
        <v>117485.03717999996</v>
      </c>
      <c r="N12" s="26">
        <f>'[10]Rekap BAU Emisi Industri Sawitt'!$D$16</f>
        <v>116944.67231999998</v>
      </c>
      <c r="O12" s="18">
        <f>'[10]Rekap BAU Emisi Industri Sawitt'!$D$17</f>
        <v>116300.12914799998</v>
      </c>
      <c r="P12" s="18">
        <f>'[10]Rekap BAU Emisi Industri Sawitt'!$D$18</f>
        <v>115551.40766399998</v>
      </c>
      <c r="Q12" s="18">
        <f>'[10]Rekap BAU Emisi Industri Sawitt'!$D$19</f>
        <v>114698.50786799997</v>
      </c>
      <c r="R12" s="18">
        <f>'[10]Rekap BAU Emisi Industri Sawitt'!$D$20</f>
        <v>113741.42975999997</v>
      </c>
      <c r="S12" s="18">
        <f>'[10]Rekap BAU Emisi Industri Sawitt'!$D$21</f>
        <v>112680.17333999998</v>
      </c>
      <c r="T12" s="18">
        <f>'[10]Rekap BAU Emisi Industri Sawitt'!$D$22</f>
        <v>111514.73860799997</v>
      </c>
      <c r="U12" s="18">
        <f>'[10]Rekap BAU Emisi Industri Sawitt'!$D$23</f>
        <v>110245.12556399996</v>
      </c>
      <c r="V12" s="18">
        <f>'[10]Rekap BAU Emisi Industri Sawitt'!$D$24</f>
        <v>112070.09419199996</v>
      </c>
      <c r="W12" s="4">
        <f t="shared" si="0"/>
        <v>1957627.4475239995</v>
      </c>
      <c r="X12" s="10">
        <f t="shared" si="1"/>
        <v>3.3263996969940042E-2</v>
      </c>
    </row>
    <row r="13" spans="1:26" x14ac:dyDescent="0.25">
      <c r="A13" s="3" t="s">
        <v>10</v>
      </c>
      <c r="B13" s="18">
        <f>'[1]Limbah Cair Industri Sawit'!$M$13</f>
        <v>104.07599999999999</v>
      </c>
      <c r="C13" s="18">
        <f>'[11]Rekap BAU Emisi Industri Sawitt'!$D$5</f>
        <v>134.06399999999999</v>
      </c>
      <c r="D13" s="18">
        <f>'[11]Rekap BAU Emisi Industri Sawitt'!$D$6</f>
        <v>660.74400000000003</v>
      </c>
      <c r="E13" s="18">
        <f>'[11]Rekap BAU Emisi Industri Sawitt'!$D$7</f>
        <v>744.78599999999994</v>
      </c>
      <c r="F13" s="18">
        <f>'[11]Rekap BAU Emisi Industri Sawitt'!$D$8</f>
        <v>713.66399999999999</v>
      </c>
      <c r="G13" s="18">
        <f>'[11]Rekap BAU Emisi Industri Sawitt'!$D$9</f>
        <v>893.84400000000005</v>
      </c>
      <c r="H13" s="18">
        <f>'[11]Rekap BAU Emisi Industri Sawitt'!$D$10</f>
        <v>749.7</v>
      </c>
      <c r="I13" s="18">
        <f>'[11]Rekap BAU Emisi Industri Sawitt'!$D$11</f>
        <v>4073.9041551600003</v>
      </c>
      <c r="J13" s="18">
        <f>'[11]Rekap BAU Emisi Industri Sawitt'!$D$12</f>
        <v>5251.6291640601585</v>
      </c>
      <c r="K13" s="18">
        <f>'[11]Rekap BAU Emisi Industri Sawitt'!$D$13</f>
        <v>6767.0496511335414</v>
      </c>
      <c r="L13" s="18">
        <f>'[11]Rekap BAU Emisi Industri Sawitt'!$D$14</f>
        <v>8716.3313767586424</v>
      </c>
      <c r="M13" s="18">
        <f>'[11]Rekap BAU Emisi Industri Sawitt'!$D$15</f>
        <v>11222.865232743296</v>
      </c>
      <c r="N13" s="26">
        <f>'[11]Rekap BAU Emisi Industri Sawitt'!$D$16</f>
        <v>14444.935971976854</v>
      </c>
      <c r="O13" s="18">
        <f>'[11]Rekap BAU Emisi Industri Sawitt'!$D$17</f>
        <v>18585.541554763637</v>
      </c>
      <c r="P13" s="18">
        <f>'[11]Rekap BAU Emisi Industri Sawitt'!$D$18</f>
        <v>23904.963897850612</v>
      </c>
      <c r="Q13" s="18">
        <f>'[11]Rekap BAU Emisi Industri Sawitt'!$D$19</f>
        <v>30736.859069599886</v>
      </c>
      <c r="R13" s="18">
        <f>'[11]Rekap BAU Emisi Industri Sawitt'!$D$20</f>
        <v>39508.848653838846</v>
      </c>
      <c r="S13" s="18">
        <f>'[11]Rekap BAU Emisi Industri Sawitt'!$D$21</f>
        <v>50768.866954402351</v>
      </c>
      <c r="T13" s="18">
        <f>'[11]Rekap BAU Emisi Industri Sawitt'!$D$22</f>
        <v>65218.867328524881</v>
      </c>
      <c r="U13" s="18">
        <f>'[11]Rekap BAU Emisi Industri Sawitt'!$D$23</f>
        <v>83757.936141066806</v>
      </c>
      <c r="V13" s="18">
        <f>'[11]Rekap BAU Emisi Industri Sawitt'!$D$24</f>
        <v>107646.78556799996</v>
      </c>
      <c r="W13" s="4">
        <f t="shared" si="0"/>
        <v>474606.26271987951</v>
      </c>
      <c r="X13" s="10">
        <f t="shared" si="1"/>
        <v>8.0645075266983848E-3</v>
      </c>
    </row>
    <row r="14" spans="1:26" x14ac:dyDescent="0.25">
      <c r="A14" s="8" t="s">
        <v>21</v>
      </c>
      <c r="B14" s="17">
        <f t="shared" ref="B14:X14" si="2">SUM(B4:B13)</f>
        <v>373094.69400000002</v>
      </c>
      <c r="C14" s="17">
        <f t="shared" si="2"/>
        <v>514304.53200000001</v>
      </c>
      <c r="D14" s="17">
        <f t="shared" si="2"/>
        <v>657848.01599999995</v>
      </c>
      <c r="E14" s="17">
        <f t="shared" si="2"/>
        <v>869593.66199999989</v>
      </c>
      <c r="F14" s="17">
        <f t="shared" si="2"/>
        <v>1213128.6300000001</v>
      </c>
      <c r="G14" s="17">
        <f t="shared" si="2"/>
        <v>1362415.0679999997</v>
      </c>
      <c r="H14" s="17">
        <f t="shared" si="2"/>
        <v>1438665.2279999999</v>
      </c>
      <c r="I14" s="17">
        <f t="shared" si="2"/>
        <v>2026989.8467106398</v>
      </c>
      <c r="J14" s="17">
        <f t="shared" si="2"/>
        <v>2300236.0061750091</v>
      </c>
      <c r="K14" s="17">
        <f t="shared" si="2"/>
        <v>2583150.8042045515</v>
      </c>
      <c r="L14" s="17">
        <f t="shared" si="2"/>
        <v>2875833.1506527644</v>
      </c>
      <c r="M14" s="17">
        <f t="shared" si="2"/>
        <v>3107848.6937635099</v>
      </c>
      <c r="N14" s="25">
        <f t="shared" si="2"/>
        <v>3347228.395501269</v>
      </c>
      <c r="O14" s="17">
        <f t="shared" si="2"/>
        <v>3594180.4926139303</v>
      </c>
      <c r="P14" s="17">
        <f t="shared" si="2"/>
        <v>3848971.7630677079</v>
      </c>
      <c r="Q14" s="17">
        <f t="shared" si="2"/>
        <v>4111943.916278183</v>
      </c>
      <c r="R14" s="17">
        <f t="shared" si="2"/>
        <v>4383534.5557630667</v>
      </c>
      <c r="S14" s="17">
        <f t="shared" si="2"/>
        <v>4664303.9857380334</v>
      </c>
      <c r="T14" s="17">
        <f t="shared" si="2"/>
        <v>4954969.48576272</v>
      </c>
      <c r="U14" s="17">
        <f t="shared" si="2"/>
        <v>5256449.1276492123</v>
      </c>
      <c r="V14" s="17">
        <f>SUM(V4:V13)</f>
        <v>5366549.299377677</v>
      </c>
      <c r="W14" s="4">
        <f>SUM(W4:W13)</f>
        <v>58851239.353258274</v>
      </c>
      <c r="X14" s="11">
        <f t="shared" si="2"/>
        <v>1</v>
      </c>
    </row>
    <row r="15" spans="1:26" x14ac:dyDescent="0.25">
      <c r="A15" s="28" t="s">
        <v>20</v>
      </c>
      <c r="B15" s="18">
        <f>B14</f>
        <v>373094.69400000002</v>
      </c>
      <c r="C15" s="18">
        <f>C14+B15</f>
        <v>887399.22600000002</v>
      </c>
      <c r="D15" s="18">
        <f>C15+D14</f>
        <v>1545247.2420000001</v>
      </c>
      <c r="E15" s="18">
        <f>D15+E14</f>
        <v>2414840.9040000001</v>
      </c>
      <c r="F15" s="18">
        <f t="shared" ref="F15:V15" si="3">E15+F14</f>
        <v>3627969.534</v>
      </c>
      <c r="G15" s="18">
        <f t="shared" si="3"/>
        <v>4990384.602</v>
      </c>
      <c r="H15" s="18">
        <f>G15+H14</f>
        <v>6429049.8300000001</v>
      </c>
      <c r="I15" s="18">
        <f t="shared" si="3"/>
        <v>8456039.6767106391</v>
      </c>
      <c r="J15" s="18">
        <f t="shared" si="3"/>
        <v>10756275.682885649</v>
      </c>
      <c r="K15" s="18">
        <f t="shared" si="3"/>
        <v>13339426.4870902</v>
      </c>
      <c r="L15" s="18">
        <f t="shared" si="3"/>
        <v>16215259.637742965</v>
      </c>
      <c r="M15" s="18">
        <f t="shared" si="3"/>
        <v>19323108.331506476</v>
      </c>
      <c r="N15" s="21">
        <f t="shared" si="3"/>
        <v>22670336.727007747</v>
      </c>
      <c r="O15" s="21">
        <f t="shared" si="3"/>
        <v>26264517.219621677</v>
      </c>
      <c r="P15" s="21">
        <f t="shared" si="3"/>
        <v>30113488.982689384</v>
      </c>
      <c r="Q15" s="21">
        <f t="shared" si="3"/>
        <v>34225432.898967564</v>
      </c>
      <c r="R15" s="21">
        <f t="shared" si="3"/>
        <v>38608967.45473063</v>
      </c>
      <c r="S15" s="21">
        <f t="shared" si="3"/>
        <v>43273271.440468661</v>
      </c>
      <c r="T15" s="21">
        <f t="shared" si="3"/>
        <v>48228240.926231384</v>
      </c>
      <c r="U15" s="21">
        <f t="shared" si="3"/>
        <v>53484690.053880595</v>
      </c>
      <c r="V15" s="21">
        <f t="shared" si="3"/>
        <v>58851239.353258274</v>
      </c>
      <c r="Z15" s="9">
        <f>'[12]Rekap Emisi GRK dari Sawit'!D16</f>
        <v>0</v>
      </c>
    </row>
    <row r="16" spans="1:26" x14ac:dyDescent="0.25">
      <c r="Z16" s="9"/>
    </row>
    <row r="17" spans="2:26" x14ac:dyDescent="0.25">
      <c r="B17" s="24">
        <v>2010</v>
      </c>
      <c r="C17" s="19">
        <v>373094.69400000002</v>
      </c>
      <c r="Z17" s="9"/>
    </row>
    <row r="18" spans="2:26" x14ac:dyDescent="0.25">
      <c r="B18" s="15">
        <v>2011</v>
      </c>
      <c r="C18" s="19">
        <v>514304.53200000001</v>
      </c>
    </row>
    <row r="19" spans="2:26" x14ac:dyDescent="0.25">
      <c r="B19" s="15">
        <v>2012</v>
      </c>
      <c r="C19" s="19">
        <v>657848.01599999995</v>
      </c>
    </row>
    <row r="20" spans="2:26" x14ac:dyDescent="0.25">
      <c r="B20" s="15">
        <v>2013</v>
      </c>
      <c r="C20" s="19">
        <v>869593.66199999989</v>
      </c>
    </row>
    <row r="21" spans="2:26" x14ac:dyDescent="0.25">
      <c r="B21" s="15">
        <v>2014</v>
      </c>
      <c r="C21" s="19">
        <v>1213128.6300000001</v>
      </c>
    </row>
    <row r="22" spans="2:26" x14ac:dyDescent="0.25">
      <c r="B22" s="15">
        <v>2015</v>
      </c>
      <c r="C22" s="19">
        <v>1362415.0679999997</v>
      </c>
    </row>
    <row r="23" spans="2:26" x14ac:dyDescent="0.25">
      <c r="B23" s="15">
        <v>2016</v>
      </c>
      <c r="C23" s="19">
        <v>1438665.2279999999</v>
      </c>
    </row>
    <row r="24" spans="2:26" x14ac:dyDescent="0.25">
      <c r="B24" s="15">
        <v>2017</v>
      </c>
      <c r="C24" s="19">
        <v>2026851.1468858798</v>
      </c>
    </row>
    <row r="25" spans="2:26" x14ac:dyDescent="0.25">
      <c r="B25" s="15">
        <v>2018</v>
      </c>
      <c r="C25" s="19">
        <v>2299884.5003507249</v>
      </c>
    </row>
    <row r="26" spans="2:26" x14ac:dyDescent="0.25">
      <c r="B26" s="15">
        <v>2019</v>
      </c>
      <c r="C26" s="19">
        <v>2582482.897377104</v>
      </c>
    </row>
    <row r="27" spans="2:26" x14ac:dyDescent="0.25">
      <c r="B27" s="15">
        <v>2020</v>
      </c>
      <c r="C27" s="19">
        <v>2874705.3841868769</v>
      </c>
    </row>
    <row r="28" spans="2:26" x14ac:dyDescent="0.25">
      <c r="B28" s="15">
        <v>2021</v>
      </c>
      <c r="C28" s="19">
        <v>3099851.8435765184</v>
      </c>
    </row>
    <row r="29" spans="2:26" x14ac:dyDescent="0.25">
      <c r="B29" s="15">
        <v>2022</v>
      </c>
      <c r="C29" s="19">
        <v>3331856.3870659065</v>
      </c>
    </row>
    <row r="30" spans="2:26" x14ac:dyDescent="0.25">
      <c r="B30" s="15">
        <v>2023</v>
      </c>
      <c r="C30" s="19">
        <v>3570831.2048256085</v>
      </c>
    </row>
    <row r="31" spans="2:26" x14ac:dyDescent="0.25">
      <c r="B31" s="15">
        <v>2024</v>
      </c>
      <c r="C31" s="19">
        <v>3816915.1911375448</v>
      </c>
    </row>
    <row r="32" spans="2:26" x14ac:dyDescent="0.25">
      <c r="B32" s="15">
        <v>2025</v>
      </c>
      <c r="C32" s="19">
        <v>4070280.2645976921</v>
      </c>
    </row>
    <row r="33" spans="2:3" x14ac:dyDescent="0.25">
      <c r="B33" s="15">
        <v>2026</v>
      </c>
      <c r="C33" s="19">
        <v>4331139.1768177021</v>
      </c>
    </row>
    <row r="34" spans="2:3" x14ac:dyDescent="0.25">
      <c r="B34" s="15">
        <v>2027</v>
      </c>
      <c r="C34" s="19">
        <v>4599755.1586869452</v>
      </c>
    </row>
    <row r="35" spans="2:3" x14ac:dyDescent="0.25">
      <c r="B35" s="15">
        <v>2028</v>
      </c>
      <c r="C35" s="19">
        <v>4876453.8348045796</v>
      </c>
    </row>
    <row r="36" spans="2:3" x14ac:dyDescent="0.25">
      <c r="B36" s="15">
        <v>2029</v>
      </c>
      <c r="C36" s="19">
        <v>5161637.9372269828</v>
      </c>
    </row>
    <row r="37" spans="2:3" x14ac:dyDescent="0.25">
      <c r="B37" s="15">
        <v>2030</v>
      </c>
      <c r="C37" s="19">
        <v>5259606.5316693326</v>
      </c>
    </row>
  </sheetData>
  <mergeCells count="4">
    <mergeCell ref="A2:A3"/>
    <mergeCell ref="C2:M2"/>
    <mergeCell ref="W2:W3"/>
    <mergeCell ref="X2:X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zoomScale="85" zoomScaleNormal="85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C21" sqref="C21"/>
    </sheetView>
  </sheetViews>
  <sheetFormatPr defaultRowHeight="15" x14ac:dyDescent="0.25"/>
  <cols>
    <col min="1" max="2" width="23.42578125" style="1" customWidth="1"/>
    <col min="3" max="3" width="23.28515625" style="1" bestFit="1" customWidth="1"/>
    <col min="4" max="4" width="21.42578125" style="1" bestFit="1" customWidth="1"/>
    <col min="5" max="5" width="20" style="1" bestFit="1" customWidth="1"/>
    <col min="6" max="22" width="13.28515625" style="1" bestFit="1" customWidth="1"/>
    <col min="23" max="16384" width="9.140625" style="1"/>
  </cols>
  <sheetData>
    <row r="1" spans="1:22" x14ac:dyDescent="0.25">
      <c r="A1" s="1" t="s">
        <v>16</v>
      </c>
    </row>
    <row r="2" spans="1:22" x14ac:dyDescent="0.25">
      <c r="B2" s="14">
        <v>2010</v>
      </c>
      <c r="C2" s="14">
        <f>'Limbah Padat - Cair Domestik'!C2</f>
        <v>2011</v>
      </c>
      <c r="D2" s="14">
        <f>'Limbah Padat - Cair Domestik'!D2</f>
        <v>2012</v>
      </c>
      <c r="E2" s="14">
        <f>'Limbah Padat - Cair Domestik'!E2</f>
        <v>2013</v>
      </c>
      <c r="F2" s="14">
        <f>'Limbah Padat - Cair Domestik'!F2</f>
        <v>2014</v>
      </c>
      <c r="G2" s="14">
        <f>'Limbah Padat - Cair Domestik'!G2</f>
        <v>2015</v>
      </c>
      <c r="H2" s="14">
        <f>'Limbah Padat - Cair Domestik'!H2</f>
        <v>2016</v>
      </c>
      <c r="I2" s="14">
        <f>'Limbah Padat - Cair Domestik'!I2</f>
        <v>2017</v>
      </c>
      <c r="J2" s="14">
        <f>'Limbah Padat - Cair Domestik'!J2</f>
        <v>2018</v>
      </c>
      <c r="K2" s="14">
        <f>'Limbah Padat - Cair Domestik'!K2</f>
        <v>2019</v>
      </c>
      <c r="L2" s="14">
        <f>'Limbah Padat - Cair Domestik'!L2</f>
        <v>2020</v>
      </c>
      <c r="M2" s="14">
        <f>'Limbah Padat - Cair Domestik'!M2</f>
        <v>2021</v>
      </c>
      <c r="N2" s="14">
        <f>'Limbah Padat - Cair Domestik'!N2</f>
        <v>2022</v>
      </c>
      <c r="O2" s="14">
        <f>'Limbah Padat - Cair Domestik'!O2</f>
        <v>2023</v>
      </c>
      <c r="P2" s="14">
        <f>'Limbah Padat - Cair Domestik'!P2</f>
        <v>2024</v>
      </c>
      <c r="Q2" s="14">
        <f>'Limbah Padat - Cair Domestik'!Q2</f>
        <v>2025</v>
      </c>
      <c r="R2" s="14">
        <f>'Limbah Padat - Cair Domestik'!R2</f>
        <v>2026</v>
      </c>
      <c r="S2" s="14">
        <f>'Limbah Padat - Cair Domestik'!S2</f>
        <v>2027</v>
      </c>
      <c r="T2" s="14">
        <f>'Limbah Padat - Cair Domestik'!T2</f>
        <v>2028</v>
      </c>
      <c r="U2" s="14">
        <f>'Limbah Padat - Cair Domestik'!U2</f>
        <v>2029</v>
      </c>
      <c r="V2" s="14">
        <f>'Limbah Padat - Cair Domestik'!V2</f>
        <v>2030</v>
      </c>
    </row>
    <row r="3" spans="1:22" x14ac:dyDescent="0.25">
      <c r="A3" s="1" t="s">
        <v>17</v>
      </c>
      <c r="B3" s="2">
        <f>'Limbah Padat - Cair Domestik'!B13</f>
        <v>349136.44181989873</v>
      </c>
      <c r="C3" s="2">
        <f>'Limbah Padat - Cair Domestik'!C13</f>
        <v>324175.12474730291</v>
      </c>
      <c r="D3" s="2">
        <f>'Limbah Padat - Cair Domestik'!D13</f>
        <v>340323.18548094598</v>
      </c>
      <c r="E3" s="2">
        <f>'Limbah Padat - Cair Domestik'!E13</f>
        <v>354798.45519725385</v>
      </c>
      <c r="F3" s="2">
        <f>'Limbah Padat - Cair Domestik'!F13</f>
        <v>368334.18142342998</v>
      </c>
      <c r="G3" s="2">
        <f>'Limbah Padat - Cair Domestik'!G13</f>
        <v>381167.18187039671</v>
      </c>
      <c r="H3" s="2">
        <f>'Limbah Padat - Cair Domestik'!H13</f>
        <v>393467.38764966547</v>
      </c>
      <c r="I3" s="2">
        <f>'Limbah Padat - Cair Domestik'!I13</f>
        <v>405426.32993819041</v>
      </c>
      <c r="J3" s="2">
        <f>'Limbah Padat - Cair Domestik'!J13</f>
        <v>417771.75556610542</v>
      </c>
      <c r="K3" s="2">
        <f>'Limbah Padat - Cair Domestik'!K13</f>
        <v>430220.26879623707</v>
      </c>
      <c r="L3" s="2">
        <f>'Limbah Padat - Cair Domestik'!L13</f>
        <v>442726.39604021661</v>
      </c>
      <c r="M3" s="2">
        <f>'Limbah Padat - Cair Domestik'!M13</f>
        <v>455260.97431304853</v>
      </c>
      <c r="N3" s="2">
        <f>'Limbah Padat - Cair Domestik'!N13</f>
        <v>467805.60001974576</v>
      </c>
      <c r="O3" s="2">
        <f>'Limbah Padat - Cair Domestik'!O13</f>
        <v>480348.93287737394</v>
      </c>
      <c r="P3" s="2">
        <f>'Limbah Padat - Cair Domestik'!P13</f>
        <v>492884.23960875836</v>
      </c>
      <c r="Q3" s="2">
        <f>'Limbah Padat - Cair Domestik'!Q13</f>
        <v>505407.76549549034</v>
      </c>
      <c r="R3" s="2">
        <f>'Limbah Padat - Cair Domestik'!R13</f>
        <v>517917.65816567594</v>
      </c>
      <c r="S3" s="2">
        <f>'Limbah Padat - Cair Domestik'!S13</f>
        <v>530413.25927256548</v>
      </c>
      <c r="T3" s="2">
        <f>'Limbah Padat - Cair Domestik'!T13</f>
        <v>542894.64084353938</v>
      </c>
      <c r="U3" s="2">
        <f>'Limbah Padat - Cair Domestik'!U13</f>
        <v>555362.30399711919</v>
      </c>
      <c r="V3" s="2">
        <f>'Limbah Padat - Cair Domestik'!V13</f>
        <v>567816.98510838614</v>
      </c>
    </row>
    <row r="4" spans="1:22" x14ac:dyDescent="0.25">
      <c r="A4" s="1" t="s">
        <v>18</v>
      </c>
      <c r="B4" s="2">
        <f>'Limbah Padat - Cair Domestik'!B28</f>
        <v>100748.9483814352</v>
      </c>
      <c r="C4" s="2">
        <f>'Limbah Padat - Cair Domestik'!C28</f>
        <v>103184.35584363155</v>
      </c>
      <c r="D4" s="2">
        <f>'Limbah Padat - Cair Domestik'!D28</f>
        <v>104147.03638295591</v>
      </c>
      <c r="E4" s="2">
        <f>'Limbah Padat - Cair Domestik'!E28</f>
        <v>106134.07312543957</v>
      </c>
      <c r="F4" s="2">
        <f>'Limbah Padat - Cair Domestik'!F28</f>
        <v>109361.2672847872</v>
      </c>
      <c r="G4" s="2">
        <f>'Limbah Padat - Cair Domestik'!G28</f>
        <v>111815.32974746574</v>
      </c>
      <c r="H4" s="2">
        <f>'Limbah Padat - Cair Domestik'!H28</f>
        <v>114249.42191220053</v>
      </c>
      <c r="I4" s="2">
        <f>'Limbah Padat - Cair Domestik'!I28</f>
        <v>117408.68682626676</v>
      </c>
      <c r="J4" s="2">
        <f>'Limbah Padat - Cair Domestik'!J28</f>
        <v>120408.09896834275</v>
      </c>
      <c r="K4" s="2">
        <f>'Limbah Padat - Cair Domestik'!K28</f>
        <v>123407.51111041875</v>
      </c>
      <c r="L4" s="2">
        <f>'Limbah Padat - Cair Domestik'!L28</f>
        <v>126406.92325249477</v>
      </c>
      <c r="M4" s="2">
        <f>'Limbah Padat - Cair Domestik'!M28</f>
        <v>129406.33539457075</v>
      </c>
      <c r="N4" s="2">
        <f>'Limbah Padat - Cair Domestik'!N28</f>
        <v>132405.74753664676</v>
      </c>
      <c r="O4" s="2">
        <f>'Limbah Padat - Cair Domestik'!O28</f>
        <v>135405.15967872276</v>
      </c>
      <c r="P4" s="2">
        <f>'Limbah Padat - Cair Domestik'!P28</f>
        <v>138404.57182079877</v>
      </c>
      <c r="Q4" s="2">
        <f>'Limbah Padat - Cair Domestik'!Q28</f>
        <v>141403.98396287477</v>
      </c>
      <c r="R4" s="2">
        <f>'Limbah Padat - Cair Domestik'!R28</f>
        <v>144403.39610495078</v>
      </c>
      <c r="S4" s="2">
        <f>'Limbah Padat - Cair Domestik'!S28</f>
        <v>147402.80824702675</v>
      </c>
      <c r="T4" s="2">
        <f>'Limbah Padat - Cair Domestik'!T28</f>
        <v>150402.22038910276</v>
      </c>
      <c r="U4" s="2">
        <f>'Limbah Padat - Cair Domestik'!U28</f>
        <v>153401.63253117877</v>
      </c>
      <c r="V4" s="2">
        <f>'Limbah Padat - Cair Domestik'!V28</f>
        <v>156401.04467325477</v>
      </c>
    </row>
    <row r="5" spans="1:22" x14ac:dyDescent="0.25">
      <c r="A5" s="1" t="s">
        <v>19</v>
      </c>
      <c r="B5" s="2">
        <f>'Limbah Cair Industri Sawit'!B14</f>
        <v>373094.69400000002</v>
      </c>
      <c r="C5" s="2">
        <f>'Limbah Cair Industri Sawit'!C14</f>
        <v>514304.53200000001</v>
      </c>
      <c r="D5" s="2">
        <f>'Limbah Cair Industri Sawit'!D14</f>
        <v>657848.01599999995</v>
      </c>
      <c r="E5" s="2">
        <f>'Limbah Cair Industri Sawit'!E14</f>
        <v>869593.66199999989</v>
      </c>
      <c r="F5" s="2">
        <f>'Limbah Cair Industri Sawit'!F14</f>
        <v>1213128.6300000001</v>
      </c>
      <c r="G5" s="2">
        <f>'Limbah Cair Industri Sawit'!G14</f>
        <v>1362415.0679999997</v>
      </c>
      <c r="H5" s="2">
        <f>'Limbah Cair Industri Sawit'!H14</f>
        <v>1438665.2279999999</v>
      </c>
      <c r="I5" s="2">
        <f>'Limbah Cair Industri Sawit'!I14</f>
        <v>2026989.8467106398</v>
      </c>
      <c r="J5" s="2">
        <f>'Limbah Cair Industri Sawit'!J14</f>
        <v>2300236.0061750091</v>
      </c>
      <c r="K5" s="2">
        <f>'Limbah Cair Industri Sawit'!K14</f>
        <v>2583150.8042045515</v>
      </c>
      <c r="L5" s="2">
        <f>'Limbah Cair Industri Sawit'!L14</f>
        <v>2875833.1506527644</v>
      </c>
      <c r="M5" s="2">
        <f>'Limbah Cair Industri Sawit'!M14</f>
        <v>3107848.6937635099</v>
      </c>
      <c r="N5" s="2">
        <f>'Limbah Cair Industri Sawit'!N14</f>
        <v>3347228.395501269</v>
      </c>
      <c r="O5" s="2">
        <f>'Limbah Cair Industri Sawit'!O14</f>
        <v>3594180.4926139303</v>
      </c>
      <c r="P5" s="2">
        <f>'Limbah Cair Industri Sawit'!P14</f>
        <v>3848971.7630677079</v>
      </c>
      <c r="Q5" s="2">
        <f>'Limbah Cair Industri Sawit'!Q14</f>
        <v>4111943.916278183</v>
      </c>
      <c r="R5" s="2">
        <f>'Limbah Cair Industri Sawit'!R14</f>
        <v>4383534.5557630667</v>
      </c>
      <c r="S5" s="2">
        <f>'Limbah Cair Industri Sawit'!S14</f>
        <v>4664303.9857380334</v>
      </c>
      <c r="T5" s="2">
        <f>'Limbah Cair Industri Sawit'!T14</f>
        <v>4954969.48576272</v>
      </c>
      <c r="U5" s="2">
        <f>'Limbah Cair Industri Sawit'!U14</f>
        <v>5256449.1276492123</v>
      </c>
      <c r="V5" s="2">
        <f>'Limbah Cair Industri Sawit'!V14</f>
        <v>5366549.299377677</v>
      </c>
    </row>
    <row r="6" spans="1:22" x14ac:dyDescent="0.25">
      <c r="B6" s="2">
        <f>SUM(B3:B5)</f>
        <v>822980.08420133393</v>
      </c>
      <c r="C6" s="2">
        <f>SUM(C3:C5)</f>
        <v>941664.01259093452</v>
      </c>
      <c r="D6" s="2">
        <f t="shared" ref="D6:V6" si="0">SUM(D3:D5)</f>
        <v>1102318.2378639018</v>
      </c>
      <c r="E6" s="2">
        <f t="shared" si="0"/>
        <v>1330526.1903226934</v>
      </c>
      <c r="F6" s="2">
        <f t="shared" si="0"/>
        <v>1690824.0787082172</v>
      </c>
      <c r="G6" s="2">
        <f t="shared" si="0"/>
        <v>1855397.5796178621</v>
      </c>
      <c r="H6" s="2">
        <f t="shared" si="0"/>
        <v>1946382.037561866</v>
      </c>
      <c r="I6" s="2">
        <f t="shared" si="0"/>
        <v>2549824.8634750969</v>
      </c>
      <c r="J6" s="2">
        <f t="shared" si="0"/>
        <v>2838415.8607094572</v>
      </c>
      <c r="K6" s="2">
        <f t="shared" si="0"/>
        <v>3136778.5841112072</v>
      </c>
      <c r="L6" s="2">
        <f t="shared" si="0"/>
        <v>3444966.4699454755</v>
      </c>
      <c r="M6" s="2">
        <f t="shared" si="0"/>
        <v>3692516.0034711291</v>
      </c>
      <c r="N6" s="2">
        <f t="shared" si="0"/>
        <v>3947439.7430576617</v>
      </c>
      <c r="O6" s="2">
        <f t="shared" si="0"/>
        <v>4209934.5851700269</v>
      </c>
      <c r="P6" s="2">
        <f t="shared" si="0"/>
        <v>4480260.5744972648</v>
      </c>
      <c r="Q6" s="2">
        <f t="shared" si="0"/>
        <v>4758755.6657365486</v>
      </c>
      <c r="R6" s="2">
        <f t="shared" si="0"/>
        <v>5045855.6100336937</v>
      </c>
      <c r="S6" s="2">
        <f t="shared" si="0"/>
        <v>5342120.0532576256</v>
      </c>
      <c r="T6" s="2">
        <f t="shared" si="0"/>
        <v>5648266.3469953621</v>
      </c>
      <c r="U6" s="2">
        <f t="shared" si="0"/>
        <v>5965213.0641775103</v>
      </c>
      <c r="V6" s="2">
        <f t="shared" si="0"/>
        <v>6090767.3291593175</v>
      </c>
    </row>
    <row r="8" spans="1:22" x14ac:dyDescent="0.25">
      <c r="C8" s="1">
        <v>1</v>
      </c>
    </row>
    <row r="9" spans="1:22" x14ac:dyDescent="0.25">
      <c r="A9" s="1" t="s">
        <v>17</v>
      </c>
      <c r="B9" s="16">
        <f>B3/$C$8</f>
        <v>349136.44181989873</v>
      </c>
      <c r="C9" s="16">
        <f>C3/$C$8</f>
        <v>324175.12474730291</v>
      </c>
      <c r="D9" s="16">
        <f t="shared" ref="D9:V12" si="1">D3/$C$8</f>
        <v>340323.18548094598</v>
      </c>
      <c r="E9" s="16">
        <f t="shared" si="1"/>
        <v>354798.45519725385</v>
      </c>
      <c r="F9" s="16">
        <f t="shared" si="1"/>
        <v>368334.18142342998</v>
      </c>
      <c r="G9" s="16">
        <f t="shared" si="1"/>
        <v>381167.18187039671</v>
      </c>
      <c r="H9" s="16">
        <f t="shared" si="1"/>
        <v>393467.38764966547</v>
      </c>
      <c r="I9" s="16">
        <f t="shared" si="1"/>
        <v>405426.32993819041</v>
      </c>
      <c r="J9" s="16">
        <f t="shared" si="1"/>
        <v>417771.75556610542</v>
      </c>
      <c r="K9" s="16">
        <f t="shared" si="1"/>
        <v>430220.26879623707</v>
      </c>
      <c r="L9" s="16">
        <f t="shared" si="1"/>
        <v>442726.39604021661</v>
      </c>
      <c r="M9" s="16">
        <f t="shared" si="1"/>
        <v>455260.97431304853</v>
      </c>
      <c r="N9" s="16">
        <f t="shared" si="1"/>
        <v>467805.60001974576</v>
      </c>
      <c r="O9" s="16">
        <f t="shared" si="1"/>
        <v>480348.93287737394</v>
      </c>
      <c r="P9" s="16">
        <f t="shared" si="1"/>
        <v>492884.23960875836</v>
      </c>
      <c r="Q9" s="16">
        <f t="shared" si="1"/>
        <v>505407.76549549034</v>
      </c>
      <c r="R9" s="16">
        <f t="shared" si="1"/>
        <v>517917.65816567594</v>
      </c>
      <c r="S9" s="16">
        <f t="shared" si="1"/>
        <v>530413.25927256548</v>
      </c>
      <c r="T9" s="16">
        <f t="shared" si="1"/>
        <v>542894.64084353938</v>
      </c>
      <c r="U9" s="16">
        <f t="shared" si="1"/>
        <v>555362.30399711919</v>
      </c>
      <c r="V9" s="16">
        <f t="shared" si="1"/>
        <v>567816.98510838614</v>
      </c>
    </row>
    <row r="10" spans="1:22" x14ac:dyDescent="0.25">
      <c r="A10" s="1" t="s">
        <v>18</v>
      </c>
      <c r="B10" s="16">
        <f t="shared" ref="B10" si="2">B4/$C$8</f>
        <v>100748.9483814352</v>
      </c>
      <c r="C10" s="16">
        <f t="shared" ref="C10:R12" si="3">C4/$C$8</f>
        <v>103184.35584363155</v>
      </c>
      <c r="D10" s="16">
        <f t="shared" si="3"/>
        <v>104147.03638295591</v>
      </c>
      <c r="E10" s="16">
        <f t="shared" si="3"/>
        <v>106134.07312543957</v>
      </c>
      <c r="F10" s="16">
        <f t="shared" si="3"/>
        <v>109361.2672847872</v>
      </c>
      <c r="G10" s="16">
        <f t="shared" si="3"/>
        <v>111815.32974746574</v>
      </c>
      <c r="H10" s="16">
        <f t="shared" si="3"/>
        <v>114249.42191220053</v>
      </c>
      <c r="I10" s="16">
        <f t="shared" si="3"/>
        <v>117408.68682626676</v>
      </c>
      <c r="J10" s="16">
        <f t="shared" si="3"/>
        <v>120408.09896834275</v>
      </c>
      <c r="K10" s="16">
        <f t="shared" si="3"/>
        <v>123407.51111041875</v>
      </c>
      <c r="L10" s="16">
        <f t="shared" si="3"/>
        <v>126406.92325249477</v>
      </c>
      <c r="M10" s="16">
        <f t="shared" si="3"/>
        <v>129406.33539457075</v>
      </c>
      <c r="N10" s="16">
        <f t="shared" si="3"/>
        <v>132405.74753664676</v>
      </c>
      <c r="O10" s="16">
        <f t="shared" si="3"/>
        <v>135405.15967872276</v>
      </c>
      <c r="P10" s="16">
        <f t="shared" si="3"/>
        <v>138404.57182079877</v>
      </c>
      <c r="Q10" s="16">
        <f t="shared" si="3"/>
        <v>141403.98396287477</v>
      </c>
      <c r="R10" s="16">
        <f t="shared" si="3"/>
        <v>144403.39610495078</v>
      </c>
      <c r="S10" s="16">
        <f t="shared" si="1"/>
        <v>147402.80824702675</v>
      </c>
      <c r="T10" s="16">
        <f t="shared" si="1"/>
        <v>150402.22038910276</v>
      </c>
      <c r="U10" s="16">
        <f t="shared" si="1"/>
        <v>153401.63253117877</v>
      </c>
      <c r="V10" s="16">
        <f t="shared" si="1"/>
        <v>156401.04467325477</v>
      </c>
    </row>
    <row r="11" spans="1:22" x14ac:dyDescent="0.25">
      <c r="A11" s="1" t="s">
        <v>19</v>
      </c>
      <c r="B11" s="16">
        <f t="shared" ref="B11" si="4">B5/$C$8</f>
        <v>373094.69400000002</v>
      </c>
      <c r="C11" s="16">
        <f t="shared" si="3"/>
        <v>514304.53200000001</v>
      </c>
      <c r="D11" s="16">
        <f t="shared" si="1"/>
        <v>657848.01599999995</v>
      </c>
      <c r="E11" s="16">
        <f t="shared" si="1"/>
        <v>869593.66199999989</v>
      </c>
      <c r="F11" s="16">
        <f t="shared" si="1"/>
        <v>1213128.6300000001</v>
      </c>
      <c r="G11" s="16">
        <f t="shared" si="1"/>
        <v>1362415.0679999997</v>
      </c>
      <c r="H11" s="16">
        <f t="shared" si="1"/>
        <v>1438665.2279999999</v>
      </c>
      <c r="I11" s="16">
        <f t="shared" si="1"/>
        <v>2026989.8467106398</v>
      </c>
      <c r="J11" s="16">
        <f t="shared" si="1"/>
        <v>2300236.0061750091</v>
      </c>
      <c r="K11" s="16">
        <f t="shared" si="1"/>
        <v>2583150.8042045515</v>
      </c>
      <c r="L11" s="16">
        <f t="shared" si="1"/>
        <v>2875833.1506527644</v>
      </c>
      <c r="M11" s="16">
        <f t="shared" si="1"/>
        <v>3107848.6937635099</v>
      </c>
      <c r="N11" s="16">
        <f t="shared" si="1"/>
        <v>3347228.395501269</v>
      </c>
      <c r="O11" s="16">
        <f t="shared" si="1"/>
        <v>3594180.4926139303</v>
      </c>
      <c r="P11" s="16">
        <f t="shared" si="1"/>
        <v>3848971.7630677079</v>
      </c>
      <c r="Q11" s="16">
        <f t="shared" si="1"/>
        <v>4111943.916278183</v>
      </c>
      <c r="R11" s="16">
        <f t="shared" si="1"/>
        <v>4383534.5557630667</v>
      </c>
      <c r="S11" s="16">
        <f t="shared" si="1"/>
        <v>4664303.9857380334</v>
      </c>
      <c r="T11" s="16">
        <f t="shared" si="1"/>
        <v>4954969.48576272</v>
      </c>
      <c r="U11" s="16">
        <f t="shared" si="1"/>
        <v>5256449.1276492123</v>
      </c>
      <c r="V11" s="16">
        <f t="shared" si="1"/>
        <v>5366549.299377677</v>
      </c>
    </row>
    <row r="12" spans="1:22" x14ac:dyDescent="0.25">
      <c r="B12" s="16">
        <f t="shared" ref="B12" si="5">B6/$C$8</f>
        <v>822980.08420133393</v>
      </c>
      <c r="C12" s="16">
        <f t="shared" si="3"/>
        <v>941664.01259093452</v>
      </c>
      <c r="D12" s="16">
        <f t="shared" si="1"/>
        <v>1102318.2378639018</v>
      </c>
      <c r="E12" s="16">
        <f t="shared" si="1"/>
        <v>1330526.1903226934</v>
      </c>
      <c r="F12" s="16">
        <f t="shared" si="1"/>
        <v>1690824.0787082172</v>
      </c>
      <c r="G12" s="16">
        <f t="shared" si="1"/>
        <v>1855397.5796178621</v>
      </c>
      <c r="H12" s="16">
        <f t="shared" si="1"/>
        <v>1946382.037561866</v>
      </c>
      <c r="I12" s="16">
        <f t="shared" si="1"/>
        <v>2549824.8634750969</v>
      </c>
      <c r="J12" s="16">
        <f t="shared" si="1"/>
        <v>2838415.8607094572</v>
      </c>
      <c r="K12" s="16">
        <f t="shared" si="1"/>
        <v>3136778.5841112072</v>
      </c>
      <c r="L12" s="16">
        <f t="shared" si="1"/>
        <v>3444966.4699454755</v>
      </c>
      <c r="M12" s="16">
        <f t="shared" si="1"/>
        <v>3692516.0034711291</v>
      </c>
      <c r="N12" s="16">
        <f t="shared" si="1"/>
        <v>3947439.7430576617</v>
      </c>
      <c r="O12" s="16">
        <f t="shared" si="1"/>
        <v>4209934.5851700269</v>
      </c>
      <c r="P12" s="16">
        <f t="shared" si="1"/>
        <v>4480260.5744972648</v>
      </c>
      <c r="Q12" s="16">
        <f t="shared" si="1"/>
        <v>4758755.6657365486</v>
      </c>
      <c r="R12" s="16">
        <f t="shared" si="1"/>
        <v>5045855.6100336937</v>
      </c>
      <c r="S12" s="16">
        <f t="shared" si="1"/>
        <v>5342120.0532576256</v>
      </c>
      <c r="T12" s="16">
        <f t="shared" si="1"/>
        <v>5648266.3469953621</v>
      </c>
      <c r="U12" s="16">
        <f t="shared" si="1"/>
        <v>5965213.0641775103</v>
      </c>
      <c r="V12" s="16">
        <f t="shared" si="1"/>
        <v>6090767.3291593175</v>
      </c>
    </row>
    <row r="14" spans="1:22" x14ac:dyDescent="0.25">
      <c r="C14" s="1" t="s">
        <v>17</v>
      </c>
      <c r="D14" s="1" t="s">
        <v>18</v>
      </c>
      <c r="E14" s="1" t="s">
        <v>19</v>
      </c>
      <c r="G14" s="36">
        <f>AVERAGE(G15:G35)</f>
        <v>0.17131744744705912</v>
      </c>
      <c r="H14" s="36">
        <f t="shared" ref="H14:I14" si="6">AVERAGE(H15:H35)</f>
        <v>4.9999052884284599E-2</v>
      </c>
      <c r="I14" s="36">
        <f t="shared" si="6"/>
        <v>0.77868349966865635</v>
      </c>
    </row>
    <row r="15" spans="1:22" x14ac:dyDescent="0.25">
      <c r="A15" s="1">
        <v>2010</v>
      </c>
      <c r="C15" s="16">
        <f>B9</f>
        <v>349136.44181989873</v>
      </c>
      <c r="D15" s="16">
        <f>B10</f>
        <v>100748.9483814352</v>
      </c>
      <c r="E15" s="16">
        <f>B11</f>
        <v>373094.69400000002</v>
      </c>
      <c r="F15" s="16">
        <f>SUM(C15:E15)</f>
        <v>822980.08420133393</v>
      </c>
      <c r="G15" s="35">
        <f>C15/F15</f>
        <v>0.42423437519599316</v>
      </c>
      <c r="H15" s="35">
        <f>D15/F15</f>
        <v>0.12241966763898987</v>
      </c>
      <c r="I15" s="35">
        <f>E15/F15</f>
        <v>0.45334595716501702</v>
      </c>
    </row>
    <row r="16" spans="1:22" x14ac:dyDescent="0.25">
      <c r="A16" s="1">
        <v>2011</v>
      </c>
      <c r="C16" s="16">
        <f>C9</f>
        <v>324175.12474730291</v>
      </c>
      <c r="D16" s="16">
        <f>C10</f>
        <v>103184.35584363155</v>
      </c>
      <c r="E16" s="16">
        <f>C11</f>
        <v>514304.53200000001</v>
      </c>
      <c r="F16" s="16">
        <f>SUM(C16:E16)</f>
        <v>941664.01259093452</v>
      </c>
      <c r="G16" s="35">
        <f>C16/F16</f>
        <v>0.34425773992929137</v>
      </c>
      <c r="H16" s="35">
        <f t="shared" ref="H16:H35" si="7">D16/F16</f>
        <v>0.10957661593090481</v>
      </c>
      <c r="I16" s="35">
        <f t="shared" ref="I16:I35" si="8">E16/F16</f>
        <v>0.54616564413980373</v>
      </c>
    </row>
    <row r="17" spans="1:9" x14ac:dyDescent="0.25">
      <c r="A17" s="1">
        <v>2012</v>
      </c>
      <c r="C17" s="16">
        <f>D9</f>
        <v>340323.18548094598</v>
      </c>
      <c r="D17" s="16">
        <f>D10</f>
        <v>104147.03638295591</v>
      </c>
      <c r="E17" s="16">
        <f>D11</f>
        <v>657848.01599999995</v>
      </c>
      <c r="F17" s="16">
        <f t="shared" ref="F17:F35" si="9">SUM(C17:E17)</f>
        <v>1102318.2378639018</v>
      </c>
      <c r="G17" s="35">
        <f>C17/F17</f>
        <v>0.30873406044740059</v>
      </c>
      <c r="H17" s="35">
        <f t="shared" si="7"/>
        <v>9.4480008409163665E-2</v>
      </c>
      <c r="I17" s="35">
        <f t="shared" si="8"/>
        <v>0.59678593114343581</v>
      </c>
    </row>
    <row r="18" spans="1:9" x14ac:dyDescent="0.25">
      <c r="A18" s="1">
        <v>2013</v>
      </c>
      <c r="C18" s="16">
        <f>E9</f>
        <v>354798.45519725385</v>
      </c>
      <c r="D18" s="16">
        <f>$E10</f>
        <v>106134.07312543957</v>
      </c>
      <c r="E18" s="16">
        <f>E11</f>
        <v>869593.66199999989</v>
      </c>
      <c r="F18" s="16">
        <f t="shared" si="9"/>
        <v>1330526.1903226934</v>
      </c>
      <c r="G18" s="35">
        <f>C18/F18</f>
        <v>0.26666025650438668</v>
      </c>
      <c r="H18" s="35">
        <f t="shared" si="7"/>
        <v>7.9768496026146468E-2</v>
      </c>
      <c r="I18" s="35">
        <f t="shared" si="8"/>
        <v>0.65357124746946671</v>
      </c>
    </row>
    <row r="19" spans="1:9" x14ac:dyDescent="0.25">
      <c r="A19" s="1">
        <v>2014</v>
      </c>
      <c r="C19" s="16">
        <f>F9</f>
        <v>368334.18142342998</v>
      </c>
      <c r="D19" s="16">
        <f>F10</f>
        <v>109361.2672847872</v>
      </c>
      <c r="E19" s="16">
        <f>F11</f>
        <v>1213128.6300000001</v>
      </c>
      <c r="F19" s="16">
        <f t="shared" si="9"/>
        <v>1690824.0787082172</v>
      </c>
      <c r="G19" s="35">
        <f>C19/F19</f>
        <v>0.21784299505885663</v>
      </c>
      <c r="H19" s="35">
        <f t="shared" si="7"/>
        <v>6.4679270103805697E-2</v>
      </c>
      <c r="I19" s="35">
        <f t="shared" si="8"/>
        <v>0.71747773483733768</v>
      </c>
    </row>
    <row r="20" spans="1:9" x14ac:dyDescent="0.25">
      <c r="A20" s="1">
        <v>2015</v>
      </c>
      <c r="C20" s="16">
        <f>G9</f>
        <v>381167.18187039671</v>
      </c>
      <c r="D20" s="16">
        <f>G10</f>
        <v>111815.32974746574</v>
      </c>
      <c r="E20" s="16">
        <f>G11</f>
        <v>1362415.0679999997</v>
      </c>
      <c r="F20" s="16">
        <f t="shared" si="9"/>
        <v>1855397.5796178621</v>
      </c>
      <c r="G20" s="35">
        <f>C20/F20</f>
        <v>0.20543692956034898</v>
      </c>
      <c r="H20" s="35">
        <f t="shared" si="7"/>
        <v>6.0264889302321524E-2</v>
      </c>
      <c r="I20" s="35">
        <f t="shared" si="8"/>
        <v>0.73429818113732959</v>
      </c>
    </row>
    <row r="21" spans="1:9" x14ac:dyDescent="0.25">
      <c r="A21" s="1">
        <v>2016</v>
      </c>
      <c r="C21" s="16">
        <f>H9</f>
        <v>393467.38764966547</v>
      </c>
      <c r="D21" s="16">
        <f>H10</f>
        <v>114249.42191220053</v>
      </c>
      <c r="E21" s="16">
        <f>H11</f>
        <v>1438665.2279999999</v>
      </c>
      <c r="F21" s="16">
        <f t="shared" si="9"/>
        <v>1946382.037561866</v>
      </c>
      <c r="G21" s="35">
        <f>C21/F21</f>
        <v>0.20215321558482019</v>
      </c>
      <c r="H21" s="35">
        <f t="shared" si="7"/>
        <v>5.8698354026794755E-2</v>
      </c>
      <c r="I21" s="35">
        <f t="shared" si="8"/>
        <v>0.73914843038838496</v>
      </c>
    </row>
    <row r="22" spans="1:9" x14ac:dyDescent="0.25">
      <c r="A22" s="1">
        <v>2017</v>
      </c>
      <c r="C22" s="16">
        <f>I9</f>
        <v>405426.32993819041</v>
      </c>
      <c r="D22" s="16">
        <f>I10</f>
        <v>117408.68682626676</v>
      </c>
      <c r="E22" s="16">
        <f>I11</f>
        <v>2026989.8467106398</v>
      </c>
      <c r="F22" s="16">
        <f t="shared" si="9"/>
        <v>2549824.8634750969</v>
      </c>
      <c r="G22" s="35">
        <f>C22/F22</f>
        <v>0.15900163801275524</v>
      </c>
      <c r="H22" s="35">
        <f t="shared" si="7"/>
        <v>4.6045784754900065E-2</v>
      </c>
      <c r="I22" s="35">
        <f t="shared" si="8"/>
        <v>0.79495257723234469</v>
      </c>
    </row>
    <row r="23" spans="1:9" x14ac:dyDescent="0.25">
      <c r="A23" s="1">
        <v>2018</v>
      </c>
      <c r="C23" s="16">
        <f>J9</f>
        <v>417771.75556610542</v>
      </c>
      <c r="D23" s="16">
        <f>J10</f>
        <v>120408.09896834275</v>
      </c>
      <c r="E23" s="16">
        <f>J11</f>
        <v>2300236.0061750091</v>
      </c>
      <c r="F23" s="16">
        <f t="shared" si="9"/>
        <v>2838415.8607094572</v>
      </c>
      <c r="G23" s="35">
        <f>C23/F23</f>
        <v>0.14718482987256282</v>
      </c>
      <c r="H23" s="35">
        <f t="shared" si="7"/>
        <v>4.2420880123692287E-2</v>
      </c>
      <c r="I23" s="35">
        <f t="shared" si="8"/>
        <v>0.81039429000374485</v>
      </c>
    </row>
    <row r="24" spans="1:9" x14ac:dyDescent="0.25">
      <c r="A24" s="1">
        <v>2019</v>
      </c>
      <c r="C24" s="16">
        <f>K9</f>
        <v>430220.26879623707</v>
      </c>
      <c r="D24" s="16">
        <f>K10</f>
        <v>123407.51111041875</v>
      </c>
      <c r="E24" s="16">
        <f>K11</f>
        <v>2583150.8042045515</v>
      </c>
      <c r="F24" s="16">
        <f t="shared" si="9"/>
        <v>3136778.5841112072</v>
      </c>
      <c r="G24" s="35">
        <f>C24/F24</f>
        <v>0.13715353419442519</v>
      </c>
      <c r="H24" s="35">
        <f t="shared" si="7"/>
        <v>3.9342117335127672E-2</v>
      </c>
      <c r="I24" s="35">
        <f t="shared" si="8"/>
        <v>0.82350434847044718</v>
      </c>
    </row>
    <row r="25" spans="1:9" x14ac:dyDescent="0.25">
      <c r="A25" s="1">
        <v>2020</v>
      </c>
      <c r="C25" s="16">
        <f>L9</f>
        <v>442726.39604021661</v>
      </c>
      <c r="D25" s="16">
        <f>L10</f>
        <v>126406.92325249477</v>
      </c>
      <c r="E25" s="16">
        <f>L11</f>
        <v>2875833.1506527644</v>
      </c>
      <c r="F25" s="16">
        <f t="shared" si="9"/>
        <v>3444966.4699454755</v>
      </c>
      <c r="G25" s="35">
        <f>C25/F25</f>
        <v>0.12851399277834591</v>
      </c>
      <c r="H25" s="35">
        <f t="shared" si="7"/>
        <v>3.6693223099641799E-2</v>
      </c>
      <c r="I25" s="35">
        <f t="shared" si="8"/>
        <v>0.83479278412201241</v>
      </c>
    </row>
    <row r="26" spans="1:9" x14ac:dyDescent="0.25">
      <c r="A26" s="1">
        <v>2021</v>
      </c>
      <c r="C26" s="16">
        <f>M9</f>
        <v>455260.97431304853</v>
      </c>
      <c r="D26" s="16">
        <f>M10</f>
        <v>129406.33539457075</v>
      </c>
      <c r="E26" s="16">
        <f>M11</f>
        <v>3107848.6937635099</v>
      </c>
      <c r="F26" s="16">
        <f t="shared" si="9"/>
        <v>3692516.0034711291</v>
      </c>
      <c r="G26" s="35">
        <f>C26/F26</f>
        <v>0.12329289131992467</v>
      </c>
      <c r="H26" s="35">
        <f t="shared" si="7"/>
        <v>3.5045571982064004E-2</v>
      </c>
      <c r="I26" s="35">
        <f t="shared" si="8"/>
        <v>0.84166153669801136</v>
      </c>
    </row>
    <row r="27" spans="1:9" x14ac:dyDescent="0.25">
      <c r="A27" s="1">
        <v>2022</v>
      </c>
      <c r="C27" s="16">
        <f>N9</f>
        <v>467805.60001974576</v>
      </c>
      <c r="D27" s="16">
        <f>N10</f>
        <v>132405.74753664676</v>
      </c>
      <c r="E27" s="16">
        <f>N11</f>
        <v>3347228.395501269</v>
      </c>
      <c r="F27" s="16">
        <f t="shared" si="9"/>
        <v>3947439.7430576617</v>
      </c>
      <c r="G27" s="35">
        <f>C27/F27</f>
        <v>0.11850861076282991</v>
      </c>
      <c r="H27" s="35">
        <f t="shared" si="7"/>
        <v>3.3542183327689282E-2</v>
      </c>
      <c r="I27" s="35">
        <f t="shared" si="8"/>
        <v>0.84794920590948075</v>
      </c>
    </row>
    <row r="28" spans="1:9" x14ac:dyDescent="0.25">
      <c r="A28" s="1">
        <v>2023</v>
      </c>
      <c r="C28" s="16">
        <f>O9</f>
        <v>480348.93287737394</v>
      </c>
      <c r="D28" s="16">
        <f>O10</f>
        <v>135405.15967872276</v>
      </c>
      <c r="E28" s="16">
        <f>O11</f>
        <v>3594180.4926139303</v>
      </c>
      <c r="F28" s="16">
        <f t="shared" si="9"/>
        <v>4209934.5851700269</v>
      </c>
      <c r="G28" s="35">
        <f>C28/F28</f>
        <v>0.11409890656483301</v>
      </c>
      <c r="H28" s="35">
        <f t="shared" si="7"/>
        <v>3.2163245518280217E-2</v>
      </c>
      <c r="I28" s="35">
        <f t="shared" si="8"/>
        <v>0.85373784791688678</v>
      </c>
    </row>
    <row r="29" spans="1:9" x14ac:dyDescent="0.25">
      <c r="A29" s="1">
        <v>2024</v>
      </c>
      <c r="C29" s="16">
        <f>P9</f>
        <v>492884.23960875836</v>
      </c>
      <c r="D29" s="16">
        <f>P10</f>
        <v>138404.57182079877</v>
      </c>
      <c r="E29" s="16">
        <f>P11</f>
        <v>3848971.7630677079</v>
      </c>
      <c r="F29" s="16">
        <f t="shared" si="9"/>
        <v>4480260.5744972648</v>
      </c>
      <c r="G29" s="35">
        <f>C29/F29</f>
        <v>0.1100124047280588</v>
      </c>
      <c r="H29" s="35">
        <f t="shared" si="7"/>
        <v>3.0892080833117459E-2</v>
      </c>
      <c r="I29" s="35">
        <f t="shared" si="8"/>
        <v>0.85909551443882382</v>
      </c>
    </row>
    <row r="30" spans="1:9" x14ac:dyDescent="0.25">
      <c r="A30" s="1">
        <v>2025</v>
      </c>
      <c r="C30" s="16">
        <f>Q9</f>
        <v>505407.76549549034</v>
      </c>
      <c r="D30" s="16">
        <f>Q10</f>
        <v>141403.98396287477</v>
      </c>
      <c r="E30" s="16">
        <f>Q11</f>
        <v>4111943.916278183</v>
      </c>
      <c r="F30" s="16">
        <f t="shared" si="9"/>
        <v>4758755.6657365486</v>
      </c>
      <c r="G30" s="35">
        <f>C30/F30</f>
        <v>0.10620586577589387</v>
      </c>
      <c r="H30" s="35">
        <f t="shared" si="7"/>
        <v>2.9714487125488635E-2</v>
      </c>
      <c r="I30" s="35">
        <f t="shared" si="8"/>
        <v>0.8640796470986174</v>
      </c>
    </row>
    <row r="31" spans="1:9" x14ac:dyDescent="0.25">
      <c r="A31" s="1">
        <v>2026</v>
      </c>
      <c r="C31" s="16">
        <f>R9</f>
        <v>517917.65816567594</v>
      </c>
      <c r="D31" s="16">
        <f>R10</f>
        <v>144403.39610495078</v>
      </c>
      <c r="E31" s="16">
        <f>R11</f>
        <v>4383534.5557630667</v>
      </c>
      <c r="F31" s="16">
        <f t="shared" si="9"/>
        <v>5045855.6100336937</v>
      </c>
      <c r="G31" s="35">
        <f>C31/F31</f>
        <v>0.1026421876075478</v>
      </c>
      <c r="H31" s="35">
        <f t="shared" si="7"/>
        <v>2.8618218051623266E-2</v>
      </c>
      <c r="I31" s="35">
        <f t="shared" si="8"/>
        <v>0.86873959434082892</v>
      </c>
    </row>
    <row r="32" spans="1:9" x14ac:dyDescent="0.25">
      <c r="A32" s="1">
        <v>2027</v>
      </c>
      <c r="C32" s="16">
        <f>S9</f>
        <v>530413.25927256548</v>
      </c>
      <c r="D32" s="16">
        <f>S10</f>
        <v>147402.80824702675</v>
      </c>
      <c r="E32" s="16">
        <f>S11</f>
        <v>4664303.9857380334</v>
      </c>
      <c r="F32" s="16">
        <f t="shared" si="9"/>
        <v>5342120.0532576256</v>
      </c>
      <c r="G32" s="35">
        <f>C32/F32</f>
        <v>9.9288906648423117E-2</v>
      </c>
      <c r="H32" s="35">
        <f t="shared" si="7"/>
        <v>2.759256751580124E-2</v>
      </c>
      <c r="I32" s="35">
        <f t="shared" si="8"/>
        <v>0.87311852583577565</v>
      </c>
    </row>
    <row r="33" spans="1:9" x14ac:dyDescent="0.25">
      <c r="A33" s="1">
        <v>2028</v>
      </c>
      <c r="C33" s="16">
        <f>T9</f>
        <v>542894.64084353938</v>
      </c>
      <c r="D33" s="16">
        <f>T10</f>
        <v>150402.22038910276</v>
      </c>
      <c r="E33" s="16">
        <f>T11</f>
        <v>4954969.48576272</v>
      </c>
      <c r="F33" s="16">
        <f t="shared" si="9"/>
        <v>5648266.3469953621</v>
      </c>
      <c r="G33" s="35">
        <f>C33/F33</f>
        <v>9.611703972358461E-2</v>
      </c>
      <c r="H33" s="35">
        <f t="shared" si="7"/>
        <v>2.6628032594303977E-2</v>
      </c>
      <c r="I33" s="35">
        <f t="shared" si="8"/>
        <v>0.87725492768211144</v>
      </c>
    </row>
    <row r="34" spans="1:9" x14ac:dyDescent="0.25">
      <c r="A34" s="1">
        <v>2029</v>
      </c>
      <c r="C34" s="16">
        <f>U9</f>
        <v>555362.30399711919</v>
      </c>
      <c r="D34" s="16">
        <f>U10</f>
        <v>153401.63253117877</v>
      </c>
      <c r="E34" s="16">
        <f>U11</f>
        <v>5256449.1276492123</v>
      </c>
      <c r="F34" s="16">
        <f t="shared" si="9"/>
        <v>5965213.0641775103</v>
      </c>
      <c r="G34" s="35">
        <f>C34/F34</f>
        <v>9.3100162227599009E-2</v>
      </c>
      <c r="H34" s="35">
        <f t="shared" si="7"/>
        <v>2.5716035769516966E-2</v>
      </c>
      <c r="I34" s="35">
        <f t="shared" si="8"/>
        <v>0.88118380200288404</v>
      </c>
    </row>
    <row r="35" spans="1:9" x14ac:dyDescent="0.25">
      <c r="A35" s="1">
        <v>2030</v>
      </c>
      <c r="C35" s="16">
        <f>V9</f>
        <v>567816.98510838614</v>
      </c>
      <c r="D35" s="16">
        <f>V10</f>
        <v>156401.04467325477</v>
      </c>
      <c r="E35" s="16">
        <f>V11</f>
        <v>5366549.299377677</v>
      </c>
      <c r="F35" s="16">
        <f t="shared" si="9"/>
        <v>6090767.3291593175</v>
      </c>
      <c r="G35" s="35">
        <f>C35/F35</f>
        <v>9.3225853890360227E-2</v>
      </c>
      <c r="H35" s="35">
        <f t="shared" si="7"/>
        <v>2.5678381100602991E-2</v>
      </c>
      <c r="I35" s="35">
        <f t="shared" si="8"/>
        <v>0.88109576500903686</v>
      </c>
    </row>
    <row r="37" spans="1:9" x14ac:dyDescent="0.25">
      <c r="F37" s="37">
        <f>F35/F15</f>
        <v>7.4008684366525586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Limbah Padat - Cair Domestik</vt:lpstr>
      <vt:lpstr>Limbah Cair Industri Sawit</vt:lpstr>
      <vt:lpstr>Rekap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Iwied</dc:creator>
  <cp:lastModifiedBy>Iwied</cp:lastModifiedBy>
  <dcterms:created xsi:type="dcterms:W3CDTF">2017-02-23T16:21:39Z</dcterms:created>
  <dcterms:modified xsi:type="dcterms:W3CDTF">2017-09-28T16:00:19Z</dcterms:modified>
</cp:coreProperties>
</file>